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90" windowWidth="9720" windowHeight="7800" activeTab="5"/>
  </bookViews>
  <sheets>
    <sheet name="Raw Data" sheetId="1" r:id="rId1"/>
    <sheet name="Summary" sheetId="9" r:id="rId2"/>
    <sheet name="Lap 1 data" sheetId="4" r:id="rId3"/>
    <sheet name="Lap 2 data" sheetId="5" r:id="rId4"/>
    <sheet name="Lap 3 data" sheetId="7" r:id="rId5"/>
    <sheet name="Lap 4 data" sheetId="8" r:id="rId6"/>
    <sheet name="Lap_chart" sheetId="38" r:id="rId7"/>
    <sheet name="Speed" sheetId="36" r:id="rId8"/>
    <sheet name="Lambda" sheetId="35" r:id="rId9"/>
    <sheet name="CO2 &amp; CO Phasing" sheetId="46" r:id="rId10"/>
    <sheet name="Fuel Flow&amp;Lambda&amp;CO" sheetId="47" r:id="rId11"/>
    <sheet name="CO2 %" sheetId="28" r:id="rId12"/>
    <sheet name="CO %" sheetId="29" r:id="rId13"/>
    <sheet name="NO ppm" sheetId="30" r:id="rId14"/>
    <sheet name="THC ppm" sheetId="31" r:id="rId15"/>
    <sheet name="O2 %" sheetId="32" r:id="rId16"/>
    <sheet name="Fuel Flow L per hr" sheetId="33" r:id="rId17"/>
    <sheet name="CO2 g per hr" sheetId="41" r:id="rId18"/>
    <sheet name="CO g per hr" sheetId="42" r:id="rId19"/>
    <sheet name="NO g per hr" sheetId="43" r:id="rId20"/>
    <sheet name="THC g per hr" sheetId="45" r:id="rId21"/>
  </sheets>
  <calcPr calcId="145621"/>
  <customWorkbookViews>
    <customWorkbookView name="opie test" guid="{2B424CCC-7244-4294-A128-8AE125D4F682}" maximized="1" xWindow="1" yWindow="1" windowWidth="1362" windowHeight="538" activeSheetId="5"/>
  </customWorkbookViews>
</workbook>
</file>

<file path=xl/calcChain.xml><?xml version="1.0" encoding="utf-8"?>
<calcChain xmlns="http://schemas.openxmlformats.org/spreadsheetml/2006/main">
  <c r="CC8" i="8" l="1"/>
  <c r="CC8" i="7"/>
  <c r="CC8" i="5"/>
  <c r="CC8" i="4"/>
  <c r="BW182" i="8" l="1"/>
  <c r="BY182" i="8"/>
  <c r="BZ182" i="8"/>
  <c r="CA182" i="8"/>
  <c r="CA5" i="8" s="1"/>
  <c r="CB182" i="8"/>
  <c r="BW183" i="8"/>
  <c r="BY183" i="8"/>
  <c r="BZ183" i="8"/>
  <c r="CA183" i="8"/>
  <c r="CB183" i="8"/>
  <c r="BW184" i="8"/>
  <c r="BW8" i="8" s="1"/>
  <c r="BY184" i="8"/>
  <c r="BZ184" i="8"/>
  <c r="CA184" i="8"/>
  <c r="CB184" i="8"/>
  <c r="CB5" i="8" s="1"/>
  <c r="BW185" i="8"/>
  <c r="BY185" i="8"/>
  <c r="BZ185" i="8"/>
  <c r="CA185" i="8"/>
  <c r="CB185" i="8"/>
  <c r="BW186" i="8"/>
  <c r="BY186" i="8"/>
  <c r="BZ186" i="8"/>
  <c r="CA186" i="8"/>
  <c r="CB186" i="8"/>
  <c r="BW187" i="8"/>
  <c r="BY187" i="8"/>
  <c r="BZ187" i="8"/>
  <c r="CA187" i="8"/>
  <c r="CB187" i="8"/>
  <c r="BW188" i="8"/>
  <c r="BY188" i="8"/>
  <c r="BZ188" i="8"/>
  <c r="CA188" i="8"/>
  <c r="CB188" i="8"/>
  <c r="BW189" i="8"/>
  <c r="BY189" i="8"/>
  <c r="BZ189" i="8"/>
  <c r="CA189" i="8"/>
  <c r="CB189" i="8"/>
  <c r="BW190" i="8"/>
  <c r="BY190" i="8"/>
  <c r="BZ190" i="8"/>
  <c r="CA190" i="8"/>
  <c r="CB190" i="8"/>
  <c r="BW191" i="8"/>
  <c r="BY191" i="8"/>
  <c r="BZ191" i="8"/>
  <c r="CA191" i="8"/>
  <c r="CB191" i="8"/>
  <c r="BZ11" i="8"/>
  <c r="CA11" i="8"/>
  <c r="CB11" i="8"/>
  <c r="BZ12" i="8"/>
  <c r="CA12" i="8"/>
  <c r="CB12" i="8"/>
  <c r="BZ13" i="8"/>
  <c r="CA13" i="8"/>
  <c r="CB13" i="8"/>
  <c r="BZ14" i="8"/>
  <c r="CA14" i="8"/>
  <c r="CB14" i="8"/>
  <c r="BZ15" i="8"/>
  <c r="CA15" i="8"/>
  <c r="CB15" i="8"/>
  <c r="BZ16" i="8"/>
  <c r="CA16" i="8"/>
  <c r="CB16" i="8"/>
  <c r="BZ17" i="8"/>
  <c r="CA17" i="8"/>
  <c r="CB17" i="8"/>
  <c r="BZ18" i="8"/>
  <c r="CA18" i="8"/>
  <c r="CB18" i="8"/>
  <c r="BZ19" i="8"/>
  <c r="CA19" i="8"/>
  <c r="CB19" i="8"/>
  <c r="BZ20" i="8"/>
  <c r="CA20" i="8"/>
  <c r="CB20" i="8"/>
  <c r="BZ21" i="8"/>
  <c r="CA21" i="8"/>
  <c r="CB21" i="8"/>
  <c r="BZ22" i="8"/>
  <c r="CA22" i="8"/>
  <c r="CB22" i="8"/>
  <c r="BZ23" i="8"/>
  <c r="CA23" i="8"/>
  <c r="CB23" i="8"/>
  <c r="BZ24" i="8"/>
  <c r="CA24" i="8"/>
  <c r="CB24" i="8"/>
  <c r="BZ25" i="8"/>
  <c r="CA25" i="8"/>
  <c r="CB25" i="8"/>
  <c r="BZ26" i="8"/>
  <c r="CA26" i="8"/>
  <c r="CB26" i="8"/>
  <c r="BZ27" i="8"/>
  <c r="CA27" i="8"/>
  <c r="CB27" i="8"/>
  <c r="BZ28" i="8"/>
  <c r="CA28" i="8"/>
  <c r="CB28" i="8"/>
  <c r="BZ29" i="8"/>
  <c r="CA29" i="8"/>
  <c r="CB29" i="8"/>
  <c r="BZ30" i="8"/>
  <c r="CA30" i="8"/>
  <c r="CB30" i="8"/>
  <c r="BZ31" i="8"/>
  <c r="CA31" i="8"/>
  <c r="CB31" i="8"/>
  <c r="BZ32" i="8"/>
  <c r="CA32" i="8"/>
  <c r="CB32" i="8"/>
  <c r="BZ33" i="8"/>
  <c r="CA33" i="8"/>
  <c r="CB33" i="8"/>
  <c r="BZ34" i="8"/>
  <c r="CA34" i="8"/>
  <c r="CB34" i="8"/>
  <c r="BZ35" i="8"/>
  <c r="CA35" i="8"/>
  <c r="CB35" i="8"/>
  <c r="BZ36" i="8"/>
  <c r="CA36" i="8"/>
  <c r="CB36" i="8"/>
  <c r="BZ37" i="8"/>
  <c r="CA37" i="8"/>
  <c r="CB37" i="8"/>
  <c r="BZ38" i="8"/>
  <c r="CA38" i="8"/>
  <c r="CB38" i="8"/>
  <c r="BZ39" i="8"/>
  <c r="CA39" i="8"/>
  <c r="CB39" i="8"/>
  <c r="BZ40" i="8"/>
  <c r="CA40" i="8"/>
  <c r="CB40" i="8"/>
  <c r="BZ41" i="8"/>
  <c r="CA41" i="8"/>
  <c r="CB41" i="8"/>
  <c r="BZ42" i="8"/>
  <c r="CA42" i="8"/>
  <c r="CB42" i="8"/>
  <c r="BZ43" i="8"/>
  <c r="CA43" i="8"/>
  <c r="CB43" i="8"/>
  <c r="BZ44" i="8"/>
  <c r="CA44" i="8"/>
  <c r="CB44" i="8"/>
  <c r="BZ45" i="8"/>
  <c r="CA45" i="8"/>
  <c r="CB45" i="8"/>
  <c r="BZ46" i="8"/>
  <c r="CA46" i="8"/>
  <c r="CB46" i="8"/>
  <c r="BZ47" i="8"/>
  <c r="CA47" i="8"/>
  <c r="CB47" i="8"/>
  <c r="BZ48" i="8"/>
  <c r="CA48" i="8"/>
  <c r="CB48" i="8"/>
  <c r="BZ49" i="8"/>
  <c r="CA49" i="8"/>
  <c r="CB49" i="8"/>
  <c r="BZ50" i="8"/>
  <c r="CA50" i="8"/>
  <c r="CB50" i="8"/>
  <c r="BZ51" i="8"/>
  <c r="CA51" i="8"/>
  <c r="CB51" i="8"/>
  <c r="BZ52" i="8"/>
  <c r="CA52" i="8"/>
  <c r="CB52" i="8"/>
  <c r="BZ53" i="8"/>
  <c r="CA53" i="8"/>
  <c r="CB53" i="8"/>
  <c r="BZ54" i="8"/>
  <c r="CA54" i="8"/>
  <c r="CB54" i="8"/>
  <c r="BZ55" i="8"/>
  <c r="CA55" i="8"/>
  <c r="CB55" i="8"/>
  <c r="BZ56" i="8"/>
  <c r="CA56" i="8"/>
  <c r="CB56" i="8"/>
  <c r="BZ57" i="8"/>
  <c r="CA57" i="8"/>
  <c r="CB57" i="8"/>
  <c r="BZ58" i="8"/>
  <c r="CA58" i="8"/>
  <c r="CB58" i="8"/>
  <c r="BZ59" i="8"/>
  <c r="CA59" i="8"/>
  <c r="CB59" i="8"/>
  <c r="BZ60" i="8"/>
  <c r="CA60" i="8"/>
  <c r="CB60" i="8"/>
  <c r="BZ61" i="8"/>
  <c r="CA61" i="8"/>
  <c r="CB61" i="8"/>
  <c r="BZ62" i="8"/>
  <c r="CA62" i="8"/>
  <c r="CB62" i="8"/>
  <c r="BZ63" i="8"/>
  <c r="CA63" i="8"/>
  <c r="CB63" i="8"/>
  <c r="BZ64" i="8"/>
  <c r="CA64" i="8"/>
  <c r="CB64" i="8"/>
  <c r="BZ65" i="8"/>
  <c r="CA65" i="8"/>
  <c r="CB65" i="8"/>
  <c r="BZ66" i="8"/>
  <c r="CA66" i="8"/>
  <c r="CB66" i="8"/>
  <c r="BZ67" i="8"/>
  <c r="CA67" i="8"/>
  <c r="CB67" i="8"/>
  <c r="BZ68" i="8"/>
  <c r="CA68" i="8"/>
  <c r="CB68" i="8"/>
  <c r="BZ69" i="8"/>
  <c r="CA69" i="8"/>
  <c r="CB69" i="8"/>
  <c r="BZ70" i="8"/>
  <c r="CA70" i="8"/>
  <c r="CB70" i="8"/>
  <c r="BZ71" i="8"/>
  <c r="CA71" i="8"/>
  <c r="CB71" i="8"/>
  <c r="BZ72" i="8"/>
  <c r="CA72" i="8"/>
  <c r="CB72" i="8"/>
  <c r="BZ73" i="8"/>
  <c r="CA73" i="8"/>
  <c r="CB73" i="8"/>
  <c r="BZ74" i="8"/>
  <c r="CA74" i="8"/>
  <c r="CB74" i="8"/>
  <c r="BZ75" i="8"/>
  <c r="CA75" i="8"/>
  <c r="CB75" i="8"/>
  <c r="BZ76" i="8"/>
  <c r="CA76" i="8"/>
  <c r="CB76" i="8"/>
  <c r="BZ77" i="8"/>
  <c r="CA77" i="8"/>
  <c r="CB77" i="8"/>
  <c r="BZ78" i="8"/>
  <c r="CA78" i="8"/>
  <c r="CB78" i="8"/>
  <c r="BZ79" i="8"/>
  <c r="CA79" i="8"/>
  <c r="CB79" i="8"/>
  <c r="BZ80" i="8"/>
  <c r="CA80" i="8"/>
  <c r="CB80" i="8"/>
  <c r="BZ81" i="8"/>
  <c r="CA81" i="8"/>
  <c r="CB81" i="8"/>
  <c r="BZ82" i="8"/>
  <c r="CA82" i="8"/>
  <c r="CB82" i="8"/>
  <c r="BZ83" i="8"/>
  <c r="CA83" i="8"/>
  <c r="CB83" i="8"/>
  <c r="BZ84" i="8"/>
  <c r="CA84" i="8"/>
  <c r="CB84" i="8"/>
  <c r="BZ85" i="8"/>
  <c r="CA85" i="8"/>
  <c r="CB85" i="8"/>
  <c r="BZ86" i="8"/>
  <c r="CA86" i="8"/>
  <c r="CB86" i="8"/>
  <c r="BZ87" i="8"/>
  <c r="CA87" i="8"/>
  <c r="CB87" i="8"/>
  <c r="BZ88" i="8"/>
  <c r="CA88" i="8"/>
  <c r="CB88" i="8"/>
  <c r="BZ89" i="8"/>
  <c r="CA89" i="8"/>
  <c r="CB89" i="8"/>
  <c r="BZ90" i="8"/>
  <c r="CA90" i="8"/>
  <c r="CB90" i="8"/>
  <c r="BZ91" i="8"/>
  <c r="CA91" i="8"/>
  <c r="CB91" i="8"/>
  <c r="BZ92" i="8"/>
  <c r="CA92" i="8"/>
  <c r="CB92" i="8"/>
  <c r="BZ93" i="8"/>
  <c r="CA93" i="8"/>
  <c r="CB93" i="8"/>
  <c r="BZ94" i="8"/>
  <c r="CA94" i="8"/>
  <c r="CB94" i="8"/>
  <c r="BZ95" i="8"/>
  <c r="CA95" i="8"/>
  <c r="CB95" i="8"/>
  <c r="BZ96" i="8"/>
  <c r="CA96" i="8"/>
  <c r="CB96" i="8"/>
  <c r="BZ97" i="8"/>
  <c r="CA97" i="8"/>
  <c r="CB97" i="8"/>
  <c r="BZ98" i="8"/>
  <c r="CA98" i="8"/>
  <c r="CB98" i="8"/>
  <c r="BZ99" i="8"/>
  <c r="CA99" i="8"/>
  <c r="CB99" i="8"/>
  <c r="BZ100" i="8"/>
  <c r="CA100" i="8"/>
  <c r="CB100" i="8"/>
  <c r="BZ101" i="8"/>
  <c r="CA101" i="8"/>
  <c r="CB101" i="8"/>
  <c r="BZ102" i="8"/>
  <c r="CA102" i="8"/>
  <c r="CB102" i="8"/>
  <c r="BZ103" i="8"/>
  <c r="CA103" i="8"/>
  <c r="CB103" i="8"/>
  <c r="BZ104" i="8"/>
  <c r="CA104" i="8"/>
  <c r="CB104" i="8"/>
  <c r="BZ105" i="8"/>
  <c r="CA105" i="8"/>
  <c r="CB105" i="8"/>
  <c r="BZ106" i="8"/>
  <c r="CA106" i="8"/>
  <c r="CB106" i="8"/>
  <c r="BZ107" i="8"/>
  <c r="CA107" i="8"/>
  <c r="CB107" i="8"/>
  <c r="BZ108" i="8"/>
  <c r="CA108" i="8"/>
  <c r="CB108" i="8"/>
  <c r="BZ109" i="8"/>
  <c r="CA109" i="8"/>
  <c r="CB109" i="8"/>
  <c r="BZ110" i="8"/>
  <c r="CA110" i="8"/>
  <c r="CB110" i="8"/>
  <c r="BZ111" i="8"/>
  <c r="CA111" i="8"/>
  <c r="CB111" i="8"/>
  <c r="BZ112" i="8"/>
  <c r="CA112" i="8"/>
  <c r="CB112" i="8"/>
  <c r="BZ113" i="8"/>
  <c r="CA113" i="8"/>
  <c r="CB113" i="8"/>
  <c r="BZ114" i="8"/>
  <c r="CA114" i="8"/>
  <c r="CB114" i="8"/>
  <c r="BZ115" i="8"/>
  <c r="CA115" i="8"/>
  <c r="CB115" i="8"/>
  <c r="BZ116" i="8"/>
  <c r="CA116" i="8"/>
  <c r="CB116" i="8"/>
  <c r="BZ117" i="8"/>
  <c r="CA117" i="8"/>
  <c r="CB117" i="8"/>
  <c r="BZ118" i="8"/>
  <c r="CA118" i="8"/>
  <c r="CB118" i="8"/>
  <c r="BZ119" i="8"/>
  <c r="CA119" i="8"/>
  <c r="CB119" i="8"/>
  <c r="BZ120" i="8"/>
  <c r="CA120" i="8"/>
  <c r="CB120" i="8"/>
  <c r="BZ121" i="8"/>
  <c r="CA121" i="8"/>
  <c r="CB121" i="8"/>
  <c r="BZ122" i="8"/>
  <c r="CA122" i="8"/>
  <c r="CB122" i="8"/>
  <c r="BZ123" i="8"/>
  <c r="CA123" i="8"/>
  <c r="CB123" i="8"/>
  <c r="BZ124" i="8"/>
  <c r="CA124" i="8"/>
  <c r="CB124" i="8"/>
  <c r="BZ125" i="8"/>
  <c r="CA125" i="8"/>
  <c r="CB125" i="8"/>
  <c r="BZ126" i="8"/>
  <c r="CA126" i="8"/>
  <c r="CB126" i="8"/>
  <c r="BZ127" i="8"/>
  <c r="CA127" i="8"/>
  <c r="CB127" i="8"/>
  <c r="BZ128" i="8"/>
  <c r="CA128" i="8"/>
  <c r="CB128" i="8"/>
  <c r="BZ129" i="8"/>
  <c r="CA129" i="8"/>
  <c r="CB129" i="8"/>
  <c r="BZ130" i="8"/>
  <c r="CA130" i="8"/>
  <c r="CB130" i="8"/>
  <c r="BZ131" i="8"/>
  <c r="CA131" i="8"/>
  <c r="CB131" i="8"/>
  <c r="BZ132" i="8"/>
  <c r="CA132" i="8"/>
  <c r="CB132" i="8"/>
  <c r="BZ133" i="8"/>
  <c r="CA133" i="8"/>
  <c r="CB133" i="8"/>
  <c r="BZ134" i="8"/>
  <c r="CA134" i="8"/>
  <c r="CB134" i="8"/>
  <c r="BZ135" i="8"/>
  <c r="CA135" i="8"/>
  <c r="CB135" i="8"/>
  <c r="BZ136" i="8"/>
  <c r="CA136" i="8"/>
  <c r="CB136" i="8"/>
  <c r="BZ137" i="8"/>
  <c r="CA137" i="8"/>
  <c r="CB137" i="8"/>
  <c r="BZ138" i="8"/>
  <c r="CA138" i="8"/>
  <c r="CB138" i="8"/>
  <c r="BZ139" i="8"/>
  <c r="CA139" i="8"/>
  <c r="CB139" i="8"/>
  <c r="BZ140" i="8"/>
  <c r="CA140" i="8"/>
  <c r="CB140" i="8"/>
  <c r="BZ141" i="8"/>
  <c r="CA141" i="8"/>
  <c r="CB141" i="8"/>
  <c r="BZ142" i="8"/>
  <c r="CA142" i="8"/>
  <c r="CB142" i="8"/>
  <c r="BZ143" i="8"/>
  <c r="CA143" i="8"/>
  <c r="CB143" i="8"/>
  <c r="BZ144" i="8"/>
  <c r="CA144" i="8"/>
  <c r="CB144" i="8"/>
  <c r="BZ145" i="8"/>
  <c r="CA145" i="8"/>
  <c r="CB145" i="8"/>
  <c r="BZ146" i="8"/>
  <c r="CA146" i="8"/>
  <c r="CB146" i="8"/>
  <c r="BZ147" i="8"/>
  <c r="CA147" i="8"/>
  <c r="CB147" i="8"/>
  <c r="BZ148" i="8"/>
  <c r="CA148" i="8"/>
  <c r="CB148" i="8"/>
  <c r="BZ149" i="8"/>
  <c r="CA149" i="8"/>
  <c r="CB149" i="8"/>
  <c r="BZ150" i="8"/>
  <c r="CA150" i="8"/>
  <c r="CB150" i="8"/>
  <c r="BZ151" i="8"/>
  <c r="CA151" i="8"/>
  <c r="CB151" i="8"/>
  <c r="BZ152" i="8"/>
  <c r="CA152" i="8"/>
  <c r="CB152" i="8"/>
  <c r="BZ153" i="8"/>
  <c r="CA153" i="8"/>
  <c r="CB153" i="8"/>
  <c r="BZ154" i="8"/>
  <c r="CA154" i="8"/>
  <c r="CB154" i="8"/>
  <c r="BZ155" i="8"/>
  <c r="CA155" i="8"/>
  <c r="CB155" i="8"/>
  <c r="BZ156" i="8"/>
  <c r="CA156" i="8"/>
  <c r="CB156" i="8"/>
  <c r="BZ157" i="8"/>
  <c r="CA157" i="8"/>
  <c r="CB157" i="8"/>
  <c r="BZ158" i="8"/>
  <c r="CA158" i="8"/>
  <c r="CB158" i="8"/>
  <c r="BZ159" i="8"/>
  <c r="CA159" i="8"/>
  <c r="CB159" i="8"/>
  <c r="BZ160" i="8"/>
  <c r="CA160" i="8"/>
  <c r="CB160" i="8"/>
  <c r="BZ161" i="8"/>
  <c r="CA161" i="8"/>
  <c r="CB161" i="8"/>
  <c r="BZ162" i="8"/>
  <c r="CA162" i="8"/>
  <c r="CB162" i="8"/>
  <c r="BZ163" i="8"/>
  <c r="CA163" i="8"/>
  <c r="CB163" i="8"/>
  <c r="BZ164" i="8"/>
  <c r="CA164" i="8"/>
  <c r="CB164" i="8"/>
  <c r="BZ165" i="8"/>
  <c r="CA165" i="8"/>
  <c r="CB165" i="8"/>
  <c r="BZ166" i="8"/>
  <c r="CA166" i="8"/>
  <c r="CB166" i="8"/>
  <c r="BZ167" i="8"/>
  <c r="CA167" i="8"/>
  <c r="CB167" i="8"/>
  <c r="BZ168" i="8"/>
  <c r="CA168" i="8"/>
  <c r="CB168" i="8"/>
  <c r="BZ169" i="8"/>
  <c r="CA169" i="8"/>
  <c r="CB169" i="8"/>
  <c r="BZ170" i="8"/>
  <c r="CA170" i="8"/>
  <c r="CB170" i="8"/>
  <c r="BZ171" i="8"/>
  <c r="CA171" i="8"/>
  <c r="CB171" i="8"/>
  <c r="BZ172" i="8"/>
  <c r="CA172" i="8"/>
  <c r="CB172" i="8"/>
  <c r="BZ173" i="8"/>
  <c r="CA173" i="8"/>
  <c r="CB173" i="8"/>
  <c r="BZ174" i="8"/>
  <c r="CA174" i="8"/>
  <c r="CB174" i="8"/>
  <c r="BZ175" i="8"/>
  <c r="CA175" i="8"/>
  <c r="CB175" i="8"/>
  <c r="BZ176" i="8"/>
  <c r="CA176" i="8"/>
  <c r="CB176" i="8"/>
  <c r="BZ177" i="8"/>
  <c r="CA177" i="8"/>
  <c r="CB177" i="8"/>
  <c r="BZ178" i="8"/>
  <c r="CA178" i="8"/>
  <c r="CB178" i="8"/>
  <c r="BZ179" i="8"/>
  <c r="CA179" i="8"/>
  <c r="CB179" i="8"/>
  <c r="BZ180" i="8"/>
  <c r="CA180" i="8"/>
  <c r="CB180" i="8"/>
  <c r="BZ181" i="8"/>
  <c r="CA181" i="8"/>
  <c r="CB181" i="8"/>
  <c r="CB10" i="8"/>
  <c r="CA10" i="8"/>
  <c r="BZ10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39" i="8"/>
  <c r="BY140" i="8"/>
  <c r="BY141" i="8"/>
  <c r="BY142" i="8"/>
  <c r="BY143" i="8"/>
  <c r="BY144" i="8"/>
  <c r="BY145" i="8"/>
  <c r="BY146" i="8"/>
  <c r="BY147" i="8"/>
  <c r="BY148" i="8"/>
  <c r="BY149" i="8"/>
  <c r="BY150" i="8"/>
  <c r="BY151" i="8"/>
  <c r="BY152" i="8"/>
  <c r="BY153" i="8"/>
  <c r="BY154" i="8"/>
  <c r="BY155" i="8"/>
  <c r="BY156" i="8"/>
  <c r="BY157" i="8"/>
  <c r="BY158" i="8"/>
  <c r="BY159" i="8"/>
  <c r="BY160" i="8"/>
  <c r="BY161" i="8"/>
  <c r="BY162" i="8"/>
  <c r="BY163" i="8"/>
  <c r="BY164" i="8"/>
  <c r="BY165" i="8"/>
  <c r="BY166" i="8"/>
  <c r="BY167" i="8"/>
  <c r="BY168" i="8"/>
  <c r="BY169" i="8"/>
  <c r="BY170" i="8"/>
  <c r="BY171" i="8"/>
  <c r="BY172" i="8"/>
  <c r="BY173" i="8"/>
  <c r="BY174" i="8"/>
  <c r="BY175" i="8"/>
  <c r="BY176" i="8"/>
  <c r="BY177" i="8"/>
  <c r="BY178" i="8"/>
  <c r="BY179" i="8"/>
  <c r="BY180" i="8"/>
  <c r="BY181" i="8"/>
  <c r="BY13" i="8"/>
  <c r="BY12" i="8"/>
  <c r="BY11" i="8"/>
  <c r="BY10" i="8"/>
  <c r="BZ8" i="8"/>
  <c r="BU8" i="8"/>
  <c r="AT8" i="8"/>
  <c r="CB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BW180" i="7"/>
  <c r="BY180" i="7"/>
  <c r="BZ180" i="7"/>
  <c r="CA180" i="7"/>
  <c r="CB180" i="7"/>
  <c r="BW181" i="7"/>
  <c r="BW7" i="7" s="1"/>
  <c r="BY181" i="7"/>
  <c r="BZ181" i="7"/>
  <c r="CA181" i="7"/>
  <c r="CB181" i="7"/>
  <c r="BW182" i="7"/>
  <c r="BY182" i="7"/>
  <c r="BZ182" i="7"/>
  <c r="CA182" i="7"/>
  <c r="CB182" i="7"/>
  <c r="BW183" i="7"/>
  <c r="BY183" i="7"/>
  <c r="BZ183" i="7"/>
  <c r="CA183" i="7"/>
  <c r="CB183" i="7"/>
  <c r="BW184" i="7"/>
  <c r="BY184" i="7"/>
  <c r="BZ184" i="7"/>
  <c r="CA184" i="7"/>
  <c r="CB184" i="7"/>
  <c r="BW185" i="7"/>
  <c r="BY185" i="7"/>
  <c r="BZ185" i="7"/>
  <c r="CA185" i="7"/>
  <c r="CB185" i="7"/>
  <c r="BW186" i="7"/>
  <c r="BY186" i="7"/>
  <c r="BZ186" i="7"/>
  <c r="CA186" i="7"/>
  <c r="CB186" i="7"/>
  <c r="BW187" i="7"/>
  <c r="BY187" i="7"/>
  <c r="BZ187" i="7"/>
  <c r="CA187" i="7"/>
  <c r="CB187" i="7"/>
  <c r="BW188" i="7"/>
  <c r="BY188" i="7"/>
  <c r="BZ188" i="7"/>
  <c r="CA188" i="7"/>
  <c r="CB188" i="7"/>
  <c r="BW189" i="7"/>
  <c r="BY189" i="7"/>
  <c r="BZ189" i="7"/>
  <c r="CA189" i="7"/>
  <c r="CB189" i="7"/>
  <c r="BW190" i="7"/>
  <c r="BY190" i="7"/>
  <c r="BZ190" i="7"/>
  <c r="CA190" i="7"/>
  <c r="CB190" i="7"/>
  <c r="BW191" i="7"/>
  <c r="BY191" i="7"/>
  <c r="BZ191" i="7"/>
  <c r="CA191" i="7"/>
  <c r="CB191" i="7"/>
  <c r="BW192" i="7"/>
  <c r="BY192" i="7"/>
  <c r="BZ192" i="7"/>
  <c r="CA192" i="7"/>
  <c r="CB192" i="7"/>
  <c r="BZ11" i="7"/>
  <c r="CA11" i="7"/>
  <c r="CB11" i="7"/>
  <c r="BZ12" i="7"/>
  <c r="CA12" i="7"/>
  <c r="CB12" i="7"/>
  <c r="BZ13" i="7"/>
  <c r="CA13" i="7"/>
  <c r="CB13" i="7"/>
  <c r="BZ14" i="7"/>
  <c r="CA14" i="7"/>
  <c r="CB14" i="7"/>
  <c r="BZ15" i="7"/>
  <c r="CA15" i="7"/>
  <c r="CB15" i="7"/>
  <c r="BZ16" i="7"/>
  <c r="CA16" i="7"/>
  <c r="CB16" i="7"/>
  <c r="BZ17" i="7"/>
  <c r="CA17" i="7"/>
  <c r="CB17" i="7"/>
  <c r="BZ18" i="7"/>
  <c r="CA18" i="7"/>
  <c r="CB18" i="7"/>
  <c r="BZ19" i="7"/>
  <c r="CA19" i="7"/>
  <c r="CB19" i="7"/>
  <c r="BZ20" i="7"/>
  <c r="CA20" i="7"/>
  <c r="CB20" i="7"/>
  <c r="BZ21" i="7"/>
  <c r="CA21" i="7"/>
  <c r="CB21" i="7"/>
  <c r="BZ22" i="7"/>
  <c r="CA22" i="7"/>
  <c r="CB22" i="7"/>
  <c r="BZ23" i="7"/>
  <c r="CA23" i="7"/>
  <c r="CB23" i="7"/>
  <c r="BZ24" i="7"/>
  <c r="CA24" i="7"/>
  <c r="CB24" i="7"/>
  <c r="BZ25" i="7"/>
  <c r="CA25" i="7"/>
  <c r="CB25" i="7"/>
  <c r="BZ26" i="7"/>
  <c r="CA26" i="7"/>
  <c r="CB26" i="7"/>
  <c r="BZ27" i="7"/>
  <c r="CA27" i="7"/>
  <c r="CB27" i="7"/>
  <c r="BZ28" i="7"/>
  <c r="CA28" i="7"/>
  <c r="CB28" i="7"/>
  <c r="BZ29" i="7"/>
  <c r="CA29" i="7"/>
  <c r="CB29" i="7"/>
  <c r="BZ30" i="7"/>
  <c r="CA30" i="7"/>
  <c r="CB30" i="7"/>
  <c r="BZ31" i="7"/>
  <c r="CA31" i="7"/>
  <c r="CB31" i="7"/>
  <c r="BZ32" i="7"/>
  <c r="CA32" i="7"/>
  <c r="CB32" i="7"/>
  <c r="BZ33" i="7"/>
  <c r="CA33" i="7"/>
  <c r="CB33" i="7"/>
  <c r="BZ34" i="7"/>
  <c r="CA34" i="7"/>
  <c r="CB34" i="7"/>
  <c r="BZ35" i="7"/>
  <c r="CA35" i="7"/>
  <c r="CB35" i="7"/>
  <c r="BZ36" i="7"/>
  <c r="CA36" i="7"/>
  <c r="CB36" i="7"/>
  <c r="BZ37" i="7"/>
  <c r="CA37" i="7"/>
  <c r="CB37" i="7"/>
  <c r="BZ38" i="7"/>
  <c r="CA38" i="7"/>
  <c r="CB38" i="7"/>
  <c r="BZ39" i="7"/>
  <c r="CA39" i="7"/>
  <c r="CB39" i="7"/>
  <c r="BZ40" i="7"/>
  <c r="CA40" i="7"/>
  <c r="CB40" i="7"/>
  <c r="BZ41" i="7"/>
  <c r="CA41" i="7"/>
  <c r="CB41" i="7"/>
  <c r="BZ42" i="7"/>
  <c r="CA42" i="7"/>
  <c r="CB42" i="7"/>
  <c r="BZ43" i="7"/>
  <c r="CA43" i="7"/>
  <c r="CB43" i="7"/>
  <c r="BZ44" i="7"/>
  <c r="CA44" i="7"/>
  <c r="CB44" i="7"/>
  <c r="BZ45" i="7"/>
  <c r="CA45" i="7"/>
  <c r="CB45" i="7"/>
  <c r="BZ46" i="7"/>
  <c r="CA46" i="7"/>
  <c r="CB46" i="7"/>
  <c r="BZ47" i="7"/>
  <c r="CA47" i="7"/>
  <c r="CB47" i="7"/>
  <c r="BZ48" i="7"/>
  <c r="CA48" i="7"/>
  <c r="CB48" i="7"/>
  <c r="BZ49" i="7"/>
  <c r="CA49" i="7"/>
  <c r="CB49" i="7"/>
  <c r="BZ50" i="7"/>
  <c r="CA50" i="7"/>
  <c r="CB50" i="7"/>
  <c r="BZ51" i="7"/>
  <c r="CA51" i="7"/>
  <c r="CB51" i="7"/>
  <c r="BZ52" i="7"/>
  <c r="CA52" i="7"/>
  <c r="CB52" i="7"/>
  <c r="BZ53" i="7"/>
  <c r="CA53" i="7"/>
  <c r="CB53" i="7"/>
  <c r="BZ54" i="7"/>
  <c r="CA54" i="7"/>
  <c r="CB54" i="7"/>
  <c r="BZ55" i="7"/>
  <c r="CA55" i="7"/>
  <c r="CB55" i="7"/>
  <c r="BZ56" i="7"/>
  <c r="CA56" i="7"/>
  <c r="CB56" i="7"/>
  <c r="BZ57" i="7"/>
  <c r="CA57" i="7"/>
  <c r="CB57" i="7"/>
  <c r="BZ58" i="7"/>
  <c r="CA58" i="7"/>
  <c r="CB58" i="7"/>
  <c r="BZ59" i="7"/>
  <c r="CA59" i="7"/>
  <c r="CB59" i="7"/>
  <c r="BZ60" i="7"/>
  <c r="CA60" i="7"/>
  <c r="CB60" i="7"/>
  <c r="BZ61" i="7"/>
  <c r="CA61" i="7"/>
  <c r="CB61" i="7"/>
  <c r="BZ62" i="7"/>
  <c r="CA62" i="7"/>
  <c r="CB62" i="7"/>
  <c r="BZ63" i="7"/>
  <c r="CA63" i="7"/>
  <c r="CB63" i="7"/>
  <c r="BZ64" i="7"/>
  <c r="CA64" i="7"/>
  <c r="CB64" i="7"/>
  <c r="BZ65" i="7"/>
  <c r="CA65" i="7"/>
  <c r="CB65" i="7"/>
  <c r="BZ66" i="7"/>
  <c r="CA66" i="7"/>
  <c r="CB66" i="7"/>
  <c r="BZ67" i="7"/>
  <c r="CA67" i="7"/>
  <c r="CB67" i="7"/>
  <c r="BZ68" i="7"/>
  <c r="CA68" i="7"/>
  <c r="CB68" i="7"/>
  <c r="BZ69" i="7"/>
  <c r="CA69" i="7"/>
  <c r="CB69" i="7"/>
  <c r="BZ70" i="7"/>
  <c r="CA70" i="7"/>
  <c r="CB70" i="7"/>
  <c r="BZ71" i="7"/>
  <c r="CA71" i="7"/>
  <c r="CB71" i="7"/>
  <c r="BZ72" i="7"/>
  <c r="CA72" i="7"/>
  <c r="CB72" i="7"/>
  <c r="BZ73" i="7"/>
  <c r="CA73" i="7"/>
  <c r="CB73" i="7"/>
  <c r="BZ74" i="7"/>
  <c r="CA74" i="7"/>
  <c r="CB74" i="7"/>
  <c r="BZ75" i="7"/>
  <c r="CA75" i="7"/>
  <c r="CB75" i="7"/>
  <c r="BZ76" i="7"/>
  <c r="CA76" i="7"/>
  <c r="CB76" i="7"/>
  <c r="BZ77" i="7"/>
  <c r="CA77" i="7"/>
  <c r="CB77" i="7"/>
  <c r="BZ78" i="7"/>
  <c r="CA78" i="7"/>
  <c r="CB78" i="7"/>
  <c r="BZ79" i="7"/>
  <c r="CA79" i="7"/>
  <c r="CB79" i="7"/>
  <c r="BZ80" i="7"/>
  <c r="CA80" i="7"/>
  <c r="CB80" i="7"/>
  <c r="BZ81" i="7"/>
  <c r="CA81" i="7"/>
  <c r="CB81" i="7"/>
  <c r="BZ82" i="7"/>
  <c r="CA82" i="7"/>
  <c r="CB82" i="7"/>
  <c r="BZ83" i="7"/>
  <c r="CA83" i="7"/>
  <c r="CB83" i="7"/>
  <c r="BZ84" i="7"/>
  <c r="CA84" i="7"/>
  <c r="CB84" i="7"/>
  <c r="BZ85" i="7"/>
  <c r="CA85" i="7"/>
  <c r="CB85" i="7"/>
  <c r="BZ86" i="7"/>
  <c r="CA86" i="7"/>
  <c r="CB86" i="7"/>
  <c r="BZ87" i="7"/>
  <c r="CA87" i="7"/>
  <c r="CB87" i="7"/>
  <c r="BZ88" i="7"/>
  <c r="CA88" i="7"/>
  <c r="CB88" i="7"/>
  <c r="BZ89" i="7"/>
  <c r="CA89" i="7"/>
  <c r="CB89" i="7"/>
  <c r="BZ90" i="7"/>
  <c r="CA90" i="7"/>
  <c r="CB90" i="7"/>
  <c r="BZ91" i="7"/>
  <c r="CA91" i="7"/>
  <c r="CB91" i="7"/>
  <c r="BZ92" i="7"/>
  <c r="CA92" i="7"/>
  <c r="CB92" i="7"/>
  <c r="BZ93" i="7"/>
  <c r="CA93" i="7"/>
  <c r="CB93" i="7"/>
  <c r="BZ94" i="7"/>
  <c r="CA94" i="7"/>
  <c r="CB94" i="7"/>
  <c r="BZ95" i="7"/>
  <c r="CA95" i="7"/>
  <c r="CB95" i="7"/>
  <c r="BZ96" i="7"/>
  <c r="CA96" i="7"/>
  <c r="CB96" i="7"/>
  <c r="BZ97" i="7"/>
  <c r="CA97" i="7"/>
  <c r="CB97" i="7"/>
  <c r="BZ98" i="7"/>
  <c r="CA98" i="7"/>
  <c r="CB98" i="7"/>
  <c r="BZ99" i="7"/>
  <c r="CA99" i="7"/>
  <c r="CB99" i="7"/>
  <c r="BZ100" i="7"/>
  <c r="CA100" i="7"/>
  <c r="CB100" i="7"/>
  <c r="BZ101" i="7"/>
  <c r="CA101" i="7"/>
  <c r="CB101" i="7"/>
  <c r="BZ102" i="7"/>
  <c r="CA102" i="7"/>
  <c r="CB102" i="7"/>
  <c r="BZ103" i="7"/>
  <c r="CA103" i="7"/>
  <c r="CB103" i="7"/>
  <c r="BZ104" i="7"/>
  <c r="CA104" i="7"/>
  <c r="CB104" i="7"/>
  <c r="BZ105" i="7"/>
  <c r="CA105" i="7"/>
  <c r="CB105" i="7"/>
  <c r="BZ106" i="7"/>
  <c r="CA106" i="7"/>
  <c r="CB106" i="7"/>
  <c r="BZ107" i="7"/>
  <c r="CA107" i="7"/>
  <c r="CB107" i="7"/>
  <c r="BZ108" i="7"/>
  <c r="CA108" i="7"/>
  <c r="CB108" i="7"/>
  <c r="BZ109" i="7"/>
  <c r="CA109" i="7"/>
  <c r="CB109" i="7"/>
  <c r="BZ110" i="7"/>
  <c r="CA110" i="7"/>
  <c r="CB110" i="7"/>
  <c r="BZ111" i="7"/>
  <c r="CA111" i="7"/>
  <c r="CB111" i="7"/>
  <c r="BZ112" i="7"/>
  <c r="CA112" i="7"/>
  <c r="CB112" i="7"/>
  <c r="BZ113" i="7"/>
  <c r="CA113" i="7"/>
  <c r="CB113" i="7"/>
  <c r="BZ114" i="7"/>
  <c r="CA114" i="7"/>
  <c r="CB114" i="7"/>
  <c r="BZ115" i="7"/>
  <c r="CA115" i="7"/>
  <c r="CB115" i="7"/>
  <c r="BZ116" i="7"/>
  <c r="CA116" i="7"/>
  <c r="CB116" i="7"/>
  <c r="BZ117" i="7"/>
  <c r="CA117" i="7"/>
  <c r="CB117" i="7"/>
  <c r="BZ118" i="7"/>
  <c r="CA118" i="7"/>
  <c r="CB118" i="7"/>
  <c r="BZ119" i="7"/>
  <c r="CA119" i="7"/>
  <c r="CB119" i="7"/>
  <c r="BZ120" i="7"/>
  <c r="CA120" i="7"/>
  <c r="CB120" i="7"/>
  <c r="BZ121" i="7"/>
  <c r="CA121" i="7"/>
  <c r="CB121" i="7"/>
  <c r="BZ122" i="7"/>
  <c r="CA122" i="7"/>
  <c r="CB122" i="7"/>
  <c r="BZ123" i="7"/>
  <c r="CA123" i="7"/>
  <c r="CB123" i="7"/>
  <c r="BZ124" i="7"/>
  <c r="CA124" i="7"/>
  <c r="CB124" i="7"/>
  <c r="BZ125" i="7"/>
  <c r="CA125" i="7"/>
  <c r="CB125" i="7"/>
  <c r="BZ126" i="7"/>
  <c r="CA126" i="7"/>
  <c r="CB126" i="7"/>
  <c r="BZ127" i="7"/>
  <c r="CA127" i="7"/>
  <c r="CB127" i="7"/>
  <c r="BZ128" i="7"/>
  <c r="CA128" i="7"/>
  <c r="CB128" i="7"/>
  <c r="BZ129" i="7"/>
  <c r="CA129" i="7"/>
  <c r="CB129" i="7"/>
  <c r="BZ130" i="7"/>
  <c r="CA130" i="7"/>
  <c r="CB130" i="7"/>
  <c r="BZ131" i="7"/>
  <c r="CA131" i="7"/>
  <c r="CB131" i="7"/>
  <c r="BZ132" i="7"/>
  <c r="CA132" i="7"/>
  <c r="CB132" i="7"/>
  <c r="BZ133" i="7"/>
  <c r="CA133" i="7"/>
  <c r="CB133" i="7"/>
  <c r="BZ134" i="7"/>
  <c r="CA134" i="7"/>
  <c r="CB134" i="7"/>
  <c r="BZ135" i="7"/>
  <c r="CA135" i="7"/>
  <c r="CB135" i="7"/>
  <c r="BZ136" i="7"/>
  <c r="CA136" i="7"/>
  <c r="CB136" i="7"/>
  <c r="BZ137" i="7"/>
  <c r="CA137" i="7"/>
  <c r="CB137" i="7"/>
  <c r="BZ138" i="7"/>
  <c r="CA138" i="7"/>
  <c r="CB138" i="7"/>
  <c r="BZ139" i="7"/>
  <c r="CA139" i="7"/>
  <c r="CB139" i="7"/>
  <c r="BZ140" i="7"/>
  <c r="CA140" i="7"/>
  <c r="CB140" i="7"/>
  <c r="BZ141" i="7"/>
  <c r="CA141" i="7"/>
  <c r="CB141" i="7"/>
  <c r="BZ142" i="7"/>
  <c r="CA142" i="7"/>
  <c r="CB142" i="7"/>
  <c r="BZ143" i="7"/>
  <c r="CA143" i="7"/>
  <c r="CB143" i="7"/>
  <c r="BZ144" i="7"/>
  <c r="CA144" i="7"/>
  <c r="CB144" i="7"/>
  <c r="BZ145" i="7"/>
  <c r="CA145" i="7"/>
  <c r="CB145" i="7"/>
  <c r="BZ146" i="7"/>
  <c r="CA146" i="7"/>
  <c r="CB146" i="7"/>
  <c r="BZ147" i="7"/>
  <c r="CA147" i="7"/>
  <c r="CB147" i="7"/>
  <c r="BZ148" i="7"/>
  <c r="CA148" i="7"/>
  <c r="CB148" i="7"/>
  <c r="BZ149" i="7"/>
  <c r="CA149" i="7"/>
  <c r="CB149" i="7"/>
  <c r="BZ150" i="7"/>
  <c r="CA150" i="7"/>
  <c r="CB150" i="7"/>
  <c r="BZ151" i="7"/>
  <c r="CA151" i="7"/>
  <c r="CB151" i="7"/>
  <c r="BZ152" i="7"/>
  <c r="CA152" i="7"/>
  <c r="CB152" i="7"/>
  <c r="BZ153" i="7"/>
  <c r="CA153" i="7"/>
  <c r="CB153" i="7"/>
  <c r="BZ154" i="7"/>
  <c r="CA154" i="7"/>
  <c r="CB154" i="7"/>
  <c r="BZ155" i="7"/>
  <c r="CA155" i="7"/>
  <c r="CB155" i="7"/>
  <c r="BZ156" i="7"/>
  <c r="CA156" i="7"/>
  <c r="CB156" i="7"/>
  <c r="BZ157" i="7"/>
  <c r="CA157" i="7"/>
  <c r="CB157" i="7"/>
  <c r="BZ158" i="7"/>
  <c r="CA158" i="7"/>
  <c r="CB158" i="7"/>
  <c r="BZ159" i="7"/>
  <c r="CA159" i="7"/>
  <c r="CB159" i="7"/>
  <c r="BZ160" i="7"/>
  <c r="CA160" i="7"/>
  <c r="CB160" i="7"/>
  <c r="BZ161" i="7"/>
  <c r="CA161" i="7"/>
  <c r="CB161" i="7"/>
  <c r="BZ162" i="7"/>
  <c r="CA162" i="7"/>
  <c r="CB162" i="7"/>
  <c r="BZ163" i="7"/>
  <c r="CA163" i="7"/>
  <c r="CB163" i="7"/>
  <c r="BZ164" i="7"/>
  <c r="CA164" i="7"/>
  <c r="CB164" i="7"/>
  <c r="BZ165" i="7"/>
  <c r="CA165" i="7"/>
  <c r="CB165" i="7"/>
  <c r="BZ166" i="7"/>
  <c r="CA166" i="7"/>
  <c r="CB166" i="7"/>
  <c r="BZ167" i="7"/>
  <c r="CA167" i="7"/>
  <c r="CB167" i="7"/>
  <c r="BZ168" i="7"/>
  <c r="CA168" i="7"/>
  <c r="CB168" i="7"/>
  <c r="BZ169" i="7"/>
  <c r="CA169" i="7"/>
  <c r="CB169" i="7"/>
  <c r="BZ170" i="7"/>
  <c r="CA170" i="7"/>
  <c r="CB170" i="7"/>
  <c r="BZ171" i="7"/>
  <c r="CA171" i="7"/>
  <c r="CB171" i="7"/>
  <c r="BZ172" i="7"/>
  <c r="CA172" i="7"/>
  <c r="CB172" i="7"/>
  <c r="BZ173" i="7"/>
  <c r="CA173" i="7"/>
  <c r="CB173" i="7"/>
  <c r="BZ174" i="7"/>
  <c r="CA174" i="7"/>
  <c r="CB174" i="7"/>
  <c r="BZ175" i="7"/>
  <c r="CA175" i="7"/>
  <c r="CB175" i="7"/>
  <c r="BZ176" i="7"/>
  <c r="CA176" i="7"/>
  <c r="CB176" i="7"/>
  <c r="BZ177" i="7"/>
  <c r="CA177" i="7"/>
  <c r="CB177" i="7"/>
  <c r="BZ178" i="7"/>
  <c r="CA178" i="7"/>
  <c r="CB178" i="7"/>
  <c r="BZ179" i="7"/>
  <c r="CA179" i="7"/>
  <c r="CB179" i="7"/>
  <c r="CB10" i="7"/>
  <c r="CA10" i="7"/>
  <c r="BZ10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BY125" i="7"/>
  <c r="BY126" i="7"/>
  <c r="BY127" i="7"/>
  <c r="BY128" i="7"/>
  <c r="BY129" i="7"/>
  <c r="BY130" i="7"/>
  <c r="BY131" i="7"/>
  <c r="BY132" i="7"/>
  <c r="BY133" i="7"/>
  <c r="BY134" i="7"/>
  <c r="BY135" i="7"/>
  <c r="BY136" i="7"/>
  <c r="BY137" i="7"/>
  <c r="BY138" i="7"/>
  <c r="BY139" i="7"/>
  <c r="BY140" i="7"/>
  <c r="BY141" i="7"/>
  <c r="BY142" i="7"/>
  <c r="BY143" i="7"/>
  <c r="BY144" i="7"/>
  <c r="BY145" i="7"/>
  <c r="BY146" i="7"/>
  <c r="BY147" i="7"/>
  <c r="BY148" i="7"/>
  <c r="BY149" i="7"/>
  <c r="BY150" i="7"/>
  <c r="BY151" i="7"/>
  <c r="BY152" i="7"/>
  <c r="BY153" i="7"/>
  <c r="BY154" i="7"/>
  <c r="BY155" i="7"/>
  <c r="BY156" i="7"/>
  <c r="BY157" i="7"/>
  <c r="BY158" i="7"/>
  <c r="BY159" i="7"/>
  <c r="BY160" i="7"/>
  <c r="BY161" i="7"/>
  <c r="BY162" i="7"/>
  <c r="BY163" i="7"/>
  <c r="BY164" i="7"/>
  <c r="BY165" i="7"/>
  <c r="BY166" i="7"/>
  <c r="BY167" i="7"/>
  <c r="BY168" i="7"/>
  <c r="BY169" i="7"/>
  <c r="BY170" i="7"/>
  <c r="BY171" i="7"/>
  <c r="BY172" i="7"/>
  <c r="BY173" i="7"/>
  <c r="BY174" i="7"/>
  <c r="BY175" i="7"/>
  <c r="BY176" i="7"/>
  <c r="BY177" i="7"/>
  <c r="BY178" i="7"/>
  <c r="BY179" i="7"/>
  <c r="BY13" i="7"/>
  <c r="BY12" i="7"/>
  <c r="BY11" i="7"/>
  <c r="BY10" i="7"/>
  <c r="BW8" i="7"/>
  <c r="BU8" i="7"/>
  <c r="AT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BZ11" i="5"/>
  <c r="CA11" i="5"/>
  <c r="CB11" i="5"/>
  <c r="CB6" i="5" s="1"/>
  <c r="BZ12" i="5"/>
  <c r="BZ6" i="5" s="1"/>
  <c r="CA12" i="5"/>
  <c r="CB12" i="5"/>
  <c r="BZ13" i="5"/>
  <c r="CA13" i="5"/>
  <c r="CB13" i="5"/>
  <c r="BZ14" i="5"/>
  <c r="CA14" i="5"/>
  <c r="CB14" i="5"/>
  <c r="CB5" i="5" s="1"/>
  <c r="BZ15" i="5"/>
  <c r="CA15" i="5"/>
  <c r="CB15" i="5"/>
  <c r="BZ16" i="5"/>
  <c r="CA16" i="5"/>
  <c r="CB16" i="5"/>
  <c r="BZ17" i="5"/>
  <c r="CA17" i="5"/>
  <c r="CB17" i="5"/>
  <c r="BZ18" i="5"/>
  <c r="CA18" i="5"/>
  <c r="CB18" i="5"/>
  <c r="BZ19" i="5"/>
  <c r="CA19" i="5"/>
  <c r="CB19" i="5"/>
  <c r="BZ20" i="5"/>
  <c r="CA20" i="5"/>
  <c r="CB20" i="5"/>
  <c r="BZ21" i="5"/>
  <c r="CA21" i="5"/>
  <c r="CB21" i="5"/>
  <c r="BZ22" i="5"/>
  <c r="CA22" i="5"/>
  <c r="CB22" i="5"/>
  <c r="BZ23" i="5"/>
  <c r="CA23" i="5"/>
  <c r="CB23" i="5"/>
  <c r="BZ24" i="5"/>
  <c r="CA24" i="5"/>
  <c r="CB24" i="5"/>
  <c r="BZ25" i="5"/>
  <c r="CA25" i="5"/>
  <c r="CB25" i="5"/>
  <c r="BZ26" i="5"/>
  <c r="CA26" i="5"/>
  <c r="CB26" i="5"/>
  <c r="BZ27" i="5"/>
  <c r="CA27" i="5"/>
  <c r="CB27" i="5"/>
  <c r="BZ28" i="5"/>
  <c r="CA28" i="5"/>
  <c r="CB28" i="5"/>
  <c r="BZ29" i="5"/>
  <c r="CA29" i="5"/>
  <c r="CB29" i="5"/>
  <c r="BZ30" i="5"/>
  <c r="CA30" i="5"/>
  <c r="CB30" i="5"/>
  <c r="BZ31" i="5"/>
  <c r="CA31" i="5"/>
  <c r="CB31" i="5"/>
  <c r="BZ32" i="5"/>
  <c r="CA32" i="5"/>
  <c r="CB32" i="5"/>
  <c r="BZ33" i="5"/>
  <c r="CA33" i="5"/>
  <c r="CB33" i="5"/>
  <c r="BZ34" i="5"/>
  <c r="CA34" i="5"/>
  <c r="CB34" i="5"/>
  <c r="BZ35" i="5"/>
  <c r="CA35" i="5"/>
  <c r="CB35" i="5"/>
  <c r="BZ36" i="5"/>
  <c r="CA36" i="5"/>
  <c r="CB36" i="5"/>
  <c r="BZ37" i="5"/>
  <c r="CA37" i="5"/>
  <c r="CB37" i="5"/>
  <c r="BZ38" i="5"/>
  <c r="CA38" i="5"/>
  <c r="CB38" i="5"/>
  <c r="BZ39" i="5"/>
  <c r="CA39" i="5"/>
  <c r="CB39" i="5"/>
  <c r="BZ40" i="5"/>
  <c r="CA40" i="5"/>
  <c r="CB40" i="5"/>
  <c r="BZ41" i="5"/>
  <c r="CA41" i="5"/>
  <c r="CB41" i="5"/>
  <c r="BZ42" i="5"/>
  <c r="CA42" i="5"/>
  <c r="CB42" i="5"/>
  <c r="BZ43" i="5"/>
  <c r="CA43" i="5"/>
  <c r="CB43" i="5"/>
  <c r="BZ44" i="5"/>
  <c r="CA44" i="5"/>
  <c r="CB44" i="5"/>
  <c r="BZ45" i="5"/>
  <c r="CA45" i="5"/>
  <c r="CB45" i="5"/>
  <c r="BZ46" i="5"/>
  <c r="CA46" i="5"/>
  <c r="CB46" i="5"/>
  <c r="BZ47" i="5"/>
  <c r="CA47" i="5"/>
  <c r="CB47" i="5"/>
  <c r="BZ48" i="5"/>
  <c r="CA48" i="5"/>
  <c r="CB48" i="5"/>
  <c r="BZ49" i="5"/>
  <c r="CA49" i="5"/>
  <c r="CB49" i="5"/>
  <c r="BZ50" i="5"/>
  <c r="CA50" i="5"/>
  <c r="CB50" i="5"/>
  <c r="BZ51" i="5"/>
  <c r="CA51" i="5"/>
  <c r="CB51" i="5"/>
  <c r="BZ52" i="5"/>
  <c r="CA52" i="5"/>
  <c r="CB52" i="5"/>
  <c r="BZ53" i="5"/>
  <c r="CA53" i="5"/>
  <c r="CB53" i="5"/>
  <c r="BZ54" i="5"/>
  <c r="CA54" i="5"/>
  <c r="CB54" i="5"/>
  <c r="BZ55" i="5"/>
  <c r="CA55" i="5"/>
  <c r="CB55" i="5"/>
  <c r="BZ56" i="5"/>
  <c r="CA56" i="5"/>
  <c r="CB56" i="5"/>
  <c r="BZ57" i="5"/>
  <c r="CA57" i="5"/>
  <c r="CB57" i="5"/>
  <c r="BZ58" i="5"/>
  <c r="CA58" i="5"/>
  <c r="CB58" i="5"/>
  <c r="BZ59" i="5"/>
  <c r="CA59" i="5"/>
  <c r="CB59" i="5"/>
  <c r="BZ60" i="5"/>
  <c r="CA60" i="5"/>
  <c r="CB60" i="5"/>
  <c r="BZ61" i="5"/>
  <c r="CA61" i="5"/>
  <c r="CB61" i="5"/>
  <c r="BZ62" i="5"/>
  <c r="CA62" i="5"/>
  <c r="CB62" i="5"/>
  <c r="BZ63" i="5"/>
  <c r="CA63" i="5"/>
  <c r="CB63" i="5"/>
  <c r="BZ64" i="5"/>
  <c r="CA64" i="5"/>
  <c r="CB64" i="5"/>
  <c r="BZ65" i="5"/>
  <c r="CA65" i="5"/>
  <c r="CB65" i="5"/>
  <c r="BZ66" i="5"/>
  <c r="CA66" i="5"/>
  <c r="CB66" i="5"/>
  <c r="BZ67" i="5"/>
  <c r="CA67" i="5"/>
  <c r="CB67" i="5"/>
  <c r="BZ68" i="5"/>
  <c r="CA68" i="5"/>
  <c r="CB68" i="5"/>
  <c r="BZ69" i="5"/>
  <c r="CA69" i="5"/>
  <c r="CB69" i="5"/>
  <c r="BZ70" i="5"/>
  <c r="CA70" i="5"/>
  <c r="CB70" i="5"/>
  <c r="BZ71" i="5"/>
  <c r="CA71" i="5"/>
  <c r="CB71" i="5"/>
  <c r="BZ72" i="5"/>
  <c r="CA72" i="5"/>
  <c r="CB72" i="5"/>
  <c r="BZ73" i="5"/>
  <c r="CA73" i="5"/>
  <c r="CB73" i="5"/>
  <c r="BZ74" i="5"/>
  <c r="CA74" i="5"/>
  <c r="CB74" i="5"/>
  <c r="BZ75" i="5"/>
  <c r="CA75" i="5"/>
  <c r="CB75" i="5"/>
  <c r="BZ76" i="5"/>
  <c r="CA76" i="5"/>
  <c r="CB76" i="5"/>
  <c r="BZ77" i="5"/>
  <c r="CA77" i="5"/>
  <c r="CB77" i="5"/>
  <c r="BZ78" i="5"/>
  <c r="CA78" i="5"/>
  <c r="CB78" i="5"/>
  <c r="BZ79" i="5"/>
  <c r="CA79" i="5"/>
  <c r="CB79" i="5"/>
  <c r="BZ80" i="5"/>
  <c r="CA80" i="5"/>
  <c r="CB80" i="5"/>
  <c r="BZ81" i="5"/>
  <c r="CA81" i="5"/>
  <c r="CB81" i="5"/>
  <c r="BZ82" i="5"/>
  <c r="CA82" i="5"/>
  <c r="CB82" i="5"/>
  <c r="BZ83" i="5"/>
  <c r="CA83" i="5"/>
  <c r="CB83" i="5"/>
  <c r="BZ84" i="5"/>
  <c r="CA84" i="5"/>
  <c r="CB84" i="5"/>
  <c r="BZ85" i="5"/>
  <c r="CA85" i="5"/>
  <c r="CB85" i="5"/>
  <c r="BZ86" i="5"/>
  <c r="CA86" i="5"/>
  <c r="CB86" i="5"/>
  <c r="BZ87" i="5"/>
  <c r="CA87" i="5"/>
  <c r="CB87" i="5"/>
  <c r="BZ88" i="5"/>
  <c r="CA88" i="5"/>
  <c r="CB88" i="5"/>
  <c r="BZ89" i="5"/>
  <c r="CA89" i="5"/>
  <c r="CB89" i="5"/>
  <c r="BZ90" i="5"/>
  <c r="CA90" i="5"/>
  <c r="CB90" i="5"/>
  <c r="BZ91" i="5"/>
  <c r="CA91" i="5"/>
  <c r="CB91" i="5"/>
  <c r="BZ92" i="5"/>
  <c r="CA92" i="5"/>
  <c r="CB92" i="5"/>
  <c r="BZ93" i="5"/>
  <c r="CA93" i="5"/>
  <c r="CB93" i="5"/>
  <c r="BZ94" i="5"/>
  <c r="CA94" i="5"/>
  <c r="CB94" i="5"/>
  <c r="BZ95" i="5"/>
  <c r="CA95" i="5"/>
  <c r="CB95" i="5"/>
  <c r="BZ96" i="5"/>
  <c r="CA96" i="5"/>
  <c r="CB96" i="5"/>
  <c r="BZ97" i="5"/>
  <c r="CA97" i="5"/>
  <c r="CB97" i="5"/>
  <c r="BZ98" i="5"/>
  <c r="CA98" i="5"/>
  <c r="CB98" i="5"/>
  <c r="BZ99" i="5"/>
  <c r="CA99" i="5"/>
  <c r="CB99" i="5"/>
  <c r="BZ100" i="5"/>
  <c r="CA100" i="5"/>
  <c r="CB100" i="5"/>
  <c r="BZ101" i="5"/>
  <c r="CA101" i="5"/>
  <c r="CB101" i="5"/>
  <c r="BZ102" i="5"/>
  <c r="CA102" i="5"/>
  <c r="CB102" i="5"/>
  <c r="BZ103" i="5"/>
  <c r="CA103" i="5"/>
  <c r="CB103" i="5"/>
  <c r="BZ104" i="5"/>
  <c r="CA104" i="5"/>
  <c r="CB104" i="5"/>
  <c r="BZ105" i="5"/>
  <c r="CA105" i="5"/>
  <c r="CB105" i="5"/>
  <c r="BZ106" i="5"/>
  <c r="CA106" i="5"/>
  <c r="CB106" i="5"/>
  <c r="BZ107" i="5"/>
  <c r="CA107" i="5"/>
  <c r="CB107" i="5"/>
  <c r="BZ108" i="5"/>
  <c r="CA108" i="5"/>
  <c r="CB108" i="5"/>
  <c r="BZ109" i="5"/>
  <c r="CA109" i="5"/>
  <c r="CB109" i="5"/>
  <c r="BZ110" i="5"/>
  <c r="CA110" i="5"/>
  <c r="CB110" i="5"/>
  <c r="BZ111" i="5"/>
  <c r="CA111" i="5"/>
  <c r="CB111" i="5"/>
  <c r="BZ112" i="5"/>
  <c r="CA112" i="5"/>
  <c r="CB112" i="5"/>
  <c r="BZ113" i="5"/>
  <c r="CA113" i="5"/>
  <c r="CB113" i="5"/>
  <c r="BZ114" i="5"/>
  <c r="CA114" i="5"/>
  <c r="CB114" i="5"/>
  <c r="BZ115" i="5"/>
  <c r="CA115" i="5"/>
  <c r="CB115" i="5"/>
  <c r="BZ116" i="5"/>
  <c r="CA116" i="5"/>
  <c r="CB116" i="5"/>
  <c r="BZ117" i="5"/>
  <c r="CA117" i="5"/>
  <c r="CB117" i="5"/>
  <c r="BZ118" i="5"/>
  <c r="CA118" i="5"/>
  <c r="CB118" i="5"/>
  <c r="BZ119" i="5"/>
  <c r="CA119" i="5"/>
  <c r="CB119" i="5"/>
  <c r="BZ120" i="5"/>
  <c r="CA120" i="5"/>
  <c r="CB120" i="5"/>
  <c r="BZ121" i="5"/>
  <c r="CA121" i="5"/>
  <c r="CB121" i="5"/>
  <c r="BZ122" i="5"/>
  <c r="CA122" i="5"/>
  <c r="CB122" i="5"/>
  <c r="BZ123" i="5"/>
  <c r="CA123" i="5"/>
  <c r="CB123" i="5"/>
  <c r="BZ124" i="5"/>
  <c r="CA124" i="5"/>
  <c r="CB124" i="5"/>
  <c r="BZ125" i="5"/>
  <c r="CA125" i="5"/>
  <c r="CB125" i="5"/>
  <c r="BZ126" i="5"/>
  <c r="CA126" i="5"/>
  <c r="CB126" i="5"/>
  <c r="BZ127" i="5"/>
  <c r="CA127" i="5"/>
  <c r="CB127" i="5"/>
  <c r="BZ128" i="5"/>
  <c r="CA128" i="5"/>
  <c r="CB128" i="5"/>
  <c r="BZ129" i="5"/>
  <c r="CA129" i="5"/>
  <c r="CB129" i="5"/>
  <c r="BZ130" i="5"/>
  <c r="CA130" i="5"/>
  <c r="CB130" i="5"/>
  <c r="BZ131" i="5"/>
  <c r="CA131" i="5"/>
  <c r="CB131" i="5"/>
  <c r="BZ132" i="5"/>
  <c r="CA132" i="5"/>
  <c r="CB132" i="5"/>
  <c r="BZ133" i="5"/>
  <c r="CA133" i="5"/>
  <c r="CB133" i="5"/>
  <c r="BZ134" i="5"/>
  <c r="CA134" i="5"/>
  <c r="CB134" i="5"/>
  <c r="BZ135" i="5"/>
  <c r="CA135" i="5"/>
  <c r="CB135" i="5"/>
  <c r="BZ136" i="5"/>
  <c r="CA136" i="5"/>
  <c r="CB136" i="5"/>
  <c r="BZ137" i="5"/>
  <c r="CA137" i="5"/>
  <c r="CB137" i="5"/>
  <c r="BZ138" i="5"/>
  <c r="CA138" i="5"/>
  <c r="CB138" i="5"/>
  <c r="BZ139" i="5"/>
  <c r="CA139" i="5"/>
  <c r="CB139" i="5"/>
  <c r="BZ140" i="5"/>
  <c r="CA140" i="5"/>
  <c r="CB140" i="5"/>
  <c r="BZ141" i="5"/>
  <c r="CA141" i="5"/>
  <c r="CB141" i="5"/>
  <c r="BZ142" i="5"/>
  <c r="CA142" i="5"/>
  <c r="CB142" i="5"/>
  <c r="BZ143" i="5"/>
  <c r="CA143" i="5"/>
  <c r="CB143" i="5"/>
  <c r="BZ144" i="5"/>
  <c r="CA144" i="5"/>
  <c r="CB144" i="5"/>
  <c r="BZ145" i="5"/>
  <c r="CA145" i="5"/>
  <c r="CB145" i="5"/>
  <c r="BZ146" i="5"/>
  <c r="CA146" i="5"/>
  <c r="CB146" i="5"/>
  <c r="BZ147" i="5"/>
  <c r="CA147" i="5"/>
  <c r="CB147" i="5"/>
  <c r="BZ148" i="5"/>
  <c r="CA148" i="5"/>
  <c r="CB148" i="5"/>
  <c r="BZ149" i="5"/>
  <c r="CA149" i="5"/>
  <c r="CB149" i="5"/>
  <c r="BZ150" i="5"/>
  <c r="CA150" i="5"/>
  <c r="CB150" i="5"/>
  <c r="BZ151" i="5"/>
  <c r="CA151" i="5"/>
  <c r="CB151" i="5"/>
  <c r="BZ152" i="5"/>
  <c r="CA152" i="5"/>
  <c r="CB152" i="5"/>
  <c r="BZ153" i="5"/>
  <c r="CA153" i="5"/>
  <c r="CB153" i="5"/>
  <c r="BZ154" i="5"/>
  <c r="CA154" i="5"/>
  <c r="CB154" i="5"/>
  <c r="BZ155" i="5"/>
  <c r="CA155" i="5"/>
  <c r="CB155" i="5"/>
  <c r="BZ156" i="5"/>
  <c r="CA156" i="5"/>
  <c r="CB156" i="5"/>
  <c r="BZ157" i="5"/>
  <c r="CA157" i="5"/>
  <c r="CB157" i="5"/>
  <c r="BZ158" i="5"/>
  <c r="CA158" i="5"/>
  <c r="CB158" i="5"/>
  <c r="BZ159" i="5"/>
  <c r="CA159" i="5"/>
  <c r="CB159" i="5"/>
  <c r="BZ160" i="5"/>
  <c r="CA160" i="5"/>
  <c r="CB160" i="5"/>
  <c r="BZ161" i="5"/>
  <c r="CA161" i="5"/>
  <c r="CB161" i="5"/>
  <c r="BZ162" i="5"/>
  <c r="CA162" i="5"/>
  <c r="CB162" i="5"/>
  <c r="BZ163" i="5"/>
  <c r="CA163" i="5"/>
  <c r="CB163" i="5"/>
  <c r="BZ164" i="5"/>
  <c r="CA164" i="5"/>
  <c r="CB164" i="5"/>
  <c r="BZ165" i="5"/>
  <c r="CA165" i="5"/>
  <c r="CB165" i="5"/>
  <c r="BZ166" i="5"/>
  <c r="CA166" i="5"/>
  <c r="CB166" i="5"/>
  <c r="BZ167" i="5"/>
  <c r="CA167" i="5"/>
  <c r="CB167" i="5"/>
  <c r="BZ168" i="5"/>
  <c r="CA168" i="5"/>
  <c r="CB168" i="5"/>
  <c r="BZ169" i="5"/>
  <c r="CA169" i="5"/>
  <c r="CB169" i="5"/>
  <c r="BZ170" i="5"/>
  <c r="CA170" i="5"/>
  <c r="CB170" i="5"/>
  <c r="BZ171" i="5"/>
  <c r="CA171" i="5"/>
  <c r="CB171" i="5"/>
  <c r="BZ172" i="5"/>
  <c r="CA172" i="5"/>
  <c r="CB172" i="5"/>
  <c r="BZ173" i="5"/>
  <c r="CA173" i="5"/>
  <c r="CB173" i="5"/>
  <c r="BZ174" i="5"/>
  <c r="CA174" i="5"/>
  <c r="CB174" i="5"/>
  <c r="BZ175" i="5"/>
  <c r="CA175" i="5"/>
  <c r="CB175" i="5"/>
  <c r="BZ176" i="5"/>
  <c r="CA176" i="5"/>
  <c r="CB176" i="5"/>
  <c r="BZ177" i="5"/>
  <c r="CA177" i="5"/>
  <c r="CB177" i="5"/>
  <c r="BZ178" i="5"/>
  <c r="CA178" i="5"/>
  <c r="CB178" i="5"/>
  <c r="BZ179" i="5"/>
  <c r="CA179" i="5"/>
  <c r="CB179" i="5"/>
  <c r="BZ180" i="5"/>
  <c r="CA180" i="5"/>
  <c r="CB180" i="5"/>
  <c r="BZ181" i="5"/>
  <c r="CA181" i="5"/>
  <c r="CB181" i="5"/>
  <c r="BZ182" i="5"/>
  <c r="CA182" i="5"/>
  <c r="CB182" i="5"/>
  <c r="BZ183" i="5"/>
  <c r="CA183" i="5"/>
  <c r="CB183" i="5"/>
  <c r="BZ184" i="5"/>
  <c r="CA184" i="5"/>
  <c r="CB184" i="5"/>
  <c r="BZ185" i="5"/>
  <c r="CA185" i="5"/>
  <c r="CB185" i="5"/>
  <c r="BZ186" i="5"/>
  <c r="CA186" i="5"/>
  <c r="CB186" i="5"/>
  <c r="BZ187" i="5"/>
  <c r="CA187" i="5"/>
  <c r="CB187" i="5"/>
  <c r="BZ188" i="5"/>
  <c r="CA188" i="5"/>
  <c r="CB188" i="5"/>
  <c r="BZ189" i="5"/>
  <c r="CA189" i="5"/>
  <c r="CB189" i="5"/>
  <c r="CB10" i="5"/>
  <c r="CA10" i="5"/>
  <c r="BZ10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60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Y187" i="5"/>
  <c r="BY188" i="5"/>
  <c r="BY189" i="5"/>
  <c r="BY14" i="5"/>
  <c r="BY13" i="5"/>
  <c r="BY12" i="5"/>
  <c r="BY11" i="5"/>
  <c r="BY10" i="5"/>
  <c r="BY10" i="4"/>
  <c r="BY26" i="4"/>
  <c r="BW174" i="5"/>
  <c r="BW175" i="5"/>
  <c r="BW176" i="5"/>
  <c r="BW8" i="5" s="1"/>
  <c r="CB7" i="5"/>
  <c r="BW177" i="5"/>
  <c r="BW178" i="5"/>
  <c r="BW179" i="5"/>
  <c r="BW180" i="5"/>
  <c r="BW181" i="5"/>
  <c r="BW182" i="5"/>
  <c r="BW183" i="5"/>
  <c r="BW184" i="5"/>
  <c r="BW185" i="5"/>
  <c r="BW186" i="5"/>
  <c r="BW187" i="5"/>
  <c r="BW188" i="5"/>
  <c r="BW189" i="5"/>
  <c r="BU8" i="5"/>
  <c r="AT8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7" i="5"/>
  <c r="C6" i="5"/>
  <c r="C5" i="5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CB58" i="4"/>
  <c r="CB59" i="4"/>
  <c r="CB60" i="4"/>
  <c r="CB61" i="4"/>
  <c r="CB62" i="4"/>
  <c r="CB63" i="4"/>
  <c r="CB64" i="4"/>
  <c r="CB65" i="4"/>
  <c r="CB66" i="4"/>
  <c r="CB67" i="4"/>
  <c r="CB68" i="4"/>
  <c r="CB69" i="4"/>
  <c r="CB70" i="4"/>
  <c r="CB71" i="4"/>
  <c r="CB72" i="4"/>
  <c r="CB73" i="4"/>
  <c r="CB74" i="4"/>
  <c r="CB75" i="4"/>
  <c r="CB76" i="4"/>
  <c r="CB77" i="4"/>
  <c r="CB78" i="4"/>
  <c r="CB79" i="4"/>
  <c r="CB80" i="4"/>
  <c r="CB81" i="4"/>
  <c r="CB82" i="4"/>
  <c r="CB83" i="4"/>
  <c r="CB84" i="4"/>
  <c r="CB85" i="4"/>
  <c r="CB86" i="4"/>
  <c r="CB87" i="4"/>
  <c r="CB88" i="4"/>
  <c r="CB89" i="4"/>
  <c r="CB90" i="4"/>
  <c r="CB91" i="4"/>
  <c r="CB92" i="4"/>
  <c r="CB93" i="4"/>
  <c r="CB94" i="4"/>
  <c r="CB95" i="4"/>
  <c r="CB96" i="4"/>
  <c r="CB97" i="4"/>
  <c r="CB98" i="4"/>
  <c r="CB99" i="4"/>
  <c r="CB100" i="4"/>
  <c r="CB101" i="4"/>
  <c r="CB102" i="4"/>
  <c r="CB103" i="4"/>
  <c r="CB104" i="4"/>
  <c r="CB105" i="4"/>
  <c r="CB106" i="4"/>
  <c r="CB107" i="4"/>
  <c r="CB108" i="4"/>
  <c r="CB109" i="4"/>
  <c r="CB110" i="4"/>
  <c r="CB111" i="4"/>
  <c r="CB112" i="4"/>
  <c r="CB113" i="4"/>
  <c r="CB114" i="4"/>
  <c r="CB115" i="4"/>
  <c r="CB116" i="4"/>
  <c r="CB117" i="4"/>
  <c r="CB118" i="4"/>
  <c r="CB119" i="4"/>
  <c r="CB120" i="4"/>
  <c r="CB121" i="4"/>
  <c r="CB122" i="4"/>
  <c r="CB123" i="4"/>
  <c r="CB124" i="4"/>
  <c r="CB125" i="4"/>
  <c r="CB126" i="4"/>
  <c r="CB127" i="4"/>
  <c r="CB128" i="4"/>
  <c r="CB129" i="4"/>
  <c r="CB130" i="4"/>
  <c r="CB131" i="4"/>
  <c r="CB132" i="4"/>
  <c r="CB133" i="4"/>
  <c r="CB134" i="4"/>
  <c r="CB135" i="4"/>
  <c r="CB136" i="4"/>
  <c r="CB137" i="4"/>
  <c r="CB138" i="4"/>
  <c r="CB139" i="4"/>
  <c r="CB140" i="4"/>
  <c r="CB141" i="4"/>
  <c r="CB142" i="4"/>
  <c r="CB143" i="4"/>
  <c r="CB144" i="4"/>
  <c r="CB145" i="4"/>
  <c r="CB146" i="4"/>
  <c r="CB147" i="4"/>
  <c r="CB148" i="4"/>
  <c r="CB149" i="4"/>
  <c r="CB150" i="4"/>
  <c r="CB151" i="4"/>
  <c r="CB152" i="4"/>
  <c r="CB153" i="4"/>
  <c r="CB154" i="4"/>
  <c r="CB155" i="4"/>
  <c r="CB156" i="4"/>
  <c r="CB157" i="4"/>
  <c r="CB158" i="4"/>
  <c r="CB159" i="4"/>
  <c r="CB160" i="4"/>
  <c r="CB161" i="4"/>
  <c r="CB162" i="4"/>
  <c r="CB163" i="4"/>
  <c r="CB164" i="4"/>
  <c r="CB165" i="4"/>
  <c r="CB166" i="4"/>
  <c r="CB167" i="4"/>
  <c r="CB168" i="4"/>
  <c r="CB169" i="4"/>
  <c r="CB170" i="4"/>
  <c r="CB171" i="4"/>
  <c r="CB172" i="4"/>
  <c r="CB173" i="4"/>
  <c r="CB174" i="4"/>
  <c r="CB175" i="4"/>
  <c r="CB176" i="4"/>
  <c r="CB177" i="4"/>
  <c r="CB178" i="4"/>
  <c r="CB179" i="4"/>
  <c r="CB180" i="4"/>
  <c r="CB181" i="4"/>
  <c r="CB182" i="4"/>
  <c r="CB183" i="4"/>
  <c r="CB184" i="4"/>
  <c r="CB185" i="4"/>
  <c r="CB186" i="4"/>
  <c r="CB187" i="4"/>
  <c r="CB188" i="4"/>
  <c r="CB189" i="4"/>
  <c r="CB190" i="4"/>
  <c r="CB191" i="4"/>
  <c r="CB192" i="4"/>
  <c r="CB193" i="4"/>
  <c r="CB194" i="4"/>
  <c r="CB195" i="4"/>
  <c r="CB196" i="4"/>
  <c r="CB10" i="4"/>
  <c r="CA11" i="4"/>
  <c r="CA12" i="4"/>
  <c r="CA13" i="4"/>
  <c r="CA14" i="4"/>
  <c r="CA15" i="4"/>
  <c r="CA16" i="4"/>
  <c r="CA17" i="4"/>
  <c r="CA18" i="4"/>
  <c r="CA19" i="4"/>
  <c r="CA20" i="4"/>
  <c r="CA21" i="4"/>
  <c r="CA22" i="4"/>
  <c r="CA23" i="4"/>
  <c r="CA24" i="4"/>
  <c r="CA25" i="4"/>
  <c r="CA26" i="4"/>
  <c r="CA27" i="4"/>
  <c r="CA28" i="4"/>
  <c r="CA29" i="4"/>
  <c r="CA30" i="4"/>
  <c r="CA31" i="4"/>
  <c r="CA32" i="4"/>
  <c r="CA33" i="4"/>
  <c r="CA34" i="4"/>
  <c r="CA35" i="4"/>
  <c r="CA36" i="4"/>
  <c r="CA37" i="4"/>
  <c r="CA38" i="4"/>
  <c r="CA39" i="4"/>
  <c r="CA40" i="4"/>
  <c r="CA41" i="4"/>
  <c r="CA42" i="4"/>
  <c r="CA43" i="4"/>
  <c r="CA44" i="4"/>
  <c r="CA45" i="4"/>
  <c r="CA46" i="4"/>
  <c r="CA47" i="4"/>
  <c r="CA48" i="4"/>
  <c r="CA49" i="4"/>
  <c r="CA50" i="4"/>
  <c r="CA51" i="4"/>
  <c r="CA52" i="4"/>
  <c r="CA53" i="4"/>
  <c r="CA54" i="4"/>
  <c r="CA55" i="4"/>
  <c r="CA56" i="4"/>
  <c r="CA57" i="4"/>
  <c r="CA58" i="4"/>
  <c r="CA59" i="4"/>
  <c r="CA60" i="4"/>
  <c r="CA61" i="4"/>
  <c r="CA62" i="4"/>
  <c r="CA63" i="4"/>
  <c r="CA64" i="4"/>
  <c r="CA65" i="4"/>
  <c r="CA66" i="4"/>
  <c r="CA67" i="4"/>
  <c r="CA68" i="4"/>
  <c r="CA69" i="4"/>
  <c r="CA70" i="4"/>
  <c r="CA71" i="4"/>
  <c r="CA72" i="4"/>
  <c r="CA73" i="4"/>
  <c r="CA74" i="4"/>
  <c r="CA75" i="4"/>
  <c r="CA76" i="4"/>
  <c r="CA77" i="4"/>
  <c r="CA78" i="4"/>
  <c r="CA79" i="4"/>
  <c r="CA80" i="4"/>
  <c r="CA81" i="4"/>
  <c r="CA82" i="4"/>
  <c r="CA83" i="4"/>
  <c r="CA84" i="4"/>
  <c r="CA85" i="4"/>
  <c r="CA86" i="4"/>
  <c r="CA87" i="4"/>
  <c r="CA88" i="4"/>
  <c r="CA89" i="4"/>
  <c r="CA90" i="4"/>
  <c r="CA91" i="4"/>
  <c r="CA92" i="4"/>
  <c r="CA93" i="4"/>
  <c r="CA94" i="4"/>
  <c r="CA95" i="4"/>
  <c r="CA96" i="4"/>
  <c r="CA97" i="4"/>
  <c r="CA98" i="4"/>
  <c r="CA99" i="4"/>
  <c r="CA100" i="4"/>
  <c r="CA101" i="4"/>
  <c r="CA102" i="4"/>
  <c r="CA103" i="4"/>
  <c r="CA104" i="4"/>
  <c r="CA105" i="4"/>
  <c r="CA106" i="4"/>
  <c r="CA107" i="4"/>
  <c r="CA108" i="4"/>
  <c r="CA109" i="4"/>
  <c r="CA110" i="4"/>
  <c r="CA111" i="4"/>
  <c r="CA112" i="4"/>
  <c r="CA113" i="4"/>
  <c r="CA114" i="4"/>
  <c r="CA115" i="4"/>
  <c r="CA116" i="4"/>
  <c r="CA117" i="4"/>
  <c r="CA118" i="4"/>
  <c r="CA119" i="4"/>
  <c r="CA120" i="4"/>
  <c r="CA121" i="4"/>
  <c r="CA122" i="4"/>
  <c r="CA123" i="4"/>
  <c r="CA124" i="4"/>
  <c r="CA125" i="4"/>
  <c r="CA126" i="4"/>
  <c r="CA127" i="4"/>
  <c r="CA128" i="4"/>
  <c r="CA129" i="4"/>
  <c r="CA130" i="4"/>
  <c r="CA131" i="4"/>
  <c r="CA132" i="4"/>
  <c r="CA133" i="4"/>
  <c r="CA134" i="4"/>
  <c r="CA135" i="4"/>
  <c r="CA136" i="4"/>
  <c r="CA137" i="4"/>
  <c r="CA138" i="4"/>
  <c r="CA139" i="4"/>
  <c r="CA140" i="4"/>
  <c r="CA141" i="4"/>
  <c r="CA142" i="4"/>
  <c r="CA143" i="4"/>
  <c r="CA144" i="4"/>
  <c r="CA145" i="4"/>
  <c r="CA146" i="4"/>
  <c r="CA147" i="4"/>
  <c r="CA148" i="4"/>
  <c r="CA149" i="4"/>
  <c r="CA150" i="4"/>
  <c r="CA151" i="4"/>
  <c r="CA152" i="4"/>
  <c r="CA153" i="4"/>
  <c r="CA154" i="4"/>
  <c r="CA155" i="4"/>
  <c r="CA156" i="4"/>
  <c r="CA157" i="4"/>
  <c r="CA158" i="4"/>
  <c r="CA159" i="4"/>
  <c r="CA160" i="4"/>
  <c r="CA161" i="4"/>
  <c r="CA162" i="4"/>
  <c r="CA163" i="4"/>
  <c r="CA164" i="4"/>
  <c r="CA165" i="4"/>
  <c r="CA166" i="4"/>
  <c r="CA167" i="4"/>
  <c r="CA168" i="4"/>
  <c r="CA169" i="4"/>
  <c r="CA170" i="4"/>
  <c r="CA171" i="4"/>
  <c r="CA172" i="4"/>
  <c r="CA173" i="4"/>
  <c r="CA174" i="4"/>
  <c r="CA175" i="4"/>
  <c r="CA176" i="4"/>
  <c r="CA177" i="4"/>
  <c r="CA178" i="4"/>
  <c r="CA179" i="4"/>
  <c r="CA180" i="4"/>
  <c r="CA181" i="4"/>
  <c r="CA182" i="4"/>
  <c r="CA183" i="4"/>
  <c r="CA184" i="4"/>
  <c r="CA185" i="4"/>
  <c r="CA186" i="4"/>
  <c r="CA187" i="4"/>
  <c r="CA188" i="4"/>
  <c r="CA189" i="4"/>
  <c r="CA190" i="4"/>
  <c r="CA191" i="4"/>
  <c r="CA192" i="4"/>
  <c r="CA193" i="4"/>
  <c r="CA194" i="4"/>
  <c r="CA195" i="4"/>
  <c r="CA196" i="4"/>
  <c r="CA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Z62" i="4"/>
  <c r="BZ63" i="4"/>
  <c r="BZ64" i="4"/>
  <c r="BZ65" i="4"/>
  <c r="BZ66" i="4"/>
  <c r="BZ67" i="4"/>
  <c r="BZ68" i="4"/>
  <c r="BZ69" i="4"/>
  <c r="BZ70" i="4"/>
  <c r="BZ71" i="4"/>
  <c r="BZ72" i="4"/>
  <c r="BZ73" i="4"/>
  <c r="BZ74" i="4"/>
  <c r="BZ75" i="4"/>
  <c r="BZ76" i="4"/>
  <c r="BZ77" i="4"/>
  <c r="BZ78" i="4"/>
  <c r="BZ79" i="4"/>
  <c r="BZ80" i="4"/>
  <c r="BZ81" i="4"/>
  <c r="BZ82" i="4"/>
  <c r="BZ83" i="4"/>
  <c r="BZ84" i="4"/>
  <c r="BZ85" i="4"/>
  <c r="BZ86" i="4"/>
  <c r="BZ87" i="4"/>
  <c r="BZ88" i="4"/>
  <c r="BZ89" i="4"/>
  <c r="BZ90" i="4"/>
  <c r="BZ91" i="4"/>
  <c r="BZ92" i="4"/>
  <c r="BZ93" i="4"/>
  <c r="BZ94" i="4"/>
  <c r="BZ95" i="4"/>
  <c r="BZ96" i="4"/>
  <c r="BZ97" i="4"/>
  <c r="BZ98" i="4"/>
  <c r="BZ99" i="4"/>
  <c r="BZ100" i="4"/>
  <c r="BZ101" i="4"/>
  <c r="BZ102" i="4"/>
  <c r="BZ103" i="4"/>
  <c r="BZ104" i="4"/>
  <c r="BZ105" i="4"/>
  <c r="BZ106" i="4"/>
  <c r="BZ107" i="4"/>
  <c r="BZ108" i="4"/>
  <c r="BZ109" i="4"/>
  <c r="BZ110" i="4"/>
  <c r="BZ111" i="4"/>
  <c r="BZ112" i="4"/>
  <c r="BZ113" i="4"/>
  <c r="BZ114" i="4"/>
  <c r="BZ115" i="4"/>
  <c r="BZ116" i="4"/>
  <c r="BZ117" i="4"/>
  <c r="BZ118" i="4"/>
  <c r="BZ119" i="4"/>
  <c r="BZ120" i="4"/>
  <c r="BZ121" i="4"/>
  <c r="BZ122" i="4"/>
  <c r="BZ123" i="4"/>
  <c r="BZ124" i="4"/>
  <c r="BZ125" i="4"/>
  <c r="BZ126" i="4"/>
  <c r="BZ127" i="4"/>
  <c r="BZ128" i="4"/>
  <c r="BZ129" i="4"/>
  <c r="BZ130" i="4"/>
  <c r="BZ131" i="4"/>
  <c r="BZ132" i="4"/>
  <c r="BZ133" i="4"/>
  <c r="BZ134" i="4"/>
  <c r="BZ135" i="4"/>
  <c r="BZ136" i="4"/>
  <c r="BZ137" i="4"/>
  <c r="BZ138" i="4"/>
  <c r="BZ139" i="4"/>
  <c r="BZ140" i="4"/>
  <c r="BZ141" i="4"/>
  <c r="BZ142" i="4"/>
  <c r="BZ143" i="4"/>
  <c r="BZ144" i="4"/>
  <c r="BZ145" i="4"/>
  <c r="BZ146" i="4"/>
  <c r="BZ147" i="4"/>
  <c r="BZ148" i="4"/>
  <c r="BZ149" i="4"/>
  <c r="BZ150" i="4"/>
  <c r="BZ151" i="4"/>
  <c r="BZ152" i="4"/>
  <c r="BZ153" i="4"/>
  <c r="BZ154" i="4"/>
  <c r="BZ155" i="4"/>
  <c r="BZ156" i="4"/>
  <c r="BZ157" i="4"/>
  <c r="BZ158" i="4"/>
  <c r="BZ159" i="4"/>
  <c r="BZ160" i="4"/>
  <c r="BZ161" i="4"/>
  <c r="BZ162" i="4"/>
  <c r="BZ163" i="4"/>
  <c r="BZ164" i="4"/>
  <c r="BZ165" i="4"/>
  <c r="BZ166" i="4"/>
  <c r="BZ167" i="4"/>
  <c r="BZ168" i="4"/>
  <c r="BZ169" i="4"/>
  <c r="BZ170" i="4"/>
  <c r="BZ171" i="4"/>
  <c r="BZ172" i="4"/>
  <c r="BZ173" i="4"/>
  <c r="BZ174" i="4"/>
  <c r="BZ175" i="4"/>
  <c r="BZ176" i="4"/>
  <c r="BZ177" i="4"/>
  <c r="BZ178" i="4"/>
  <c r="BZ179" i="4"/>
  <c r="BZ180" i="4"/>
  <c r="BZ181" i="4"/>
  <c r="BZ182" i="4"/>
  <c r="BZ183" i="4"/>
  <c r="BZ184" i="4"/>
  <c r="BZ185" i="4"/>
  <c r="BZ186" i="4"/>
  <c r="BZ187" i="4"/>
  <c r="BZ188" i="4"/>
  <c r="BZ189" i="4"/>
  <c r="BZ190" i="4"/>
  <c r="BZ191" i="4"/>
  <c r="BZ192" i="4"/>
  <c r="BZ193" i="4"/>
  <c r="BZ194" i="4"/>
  <c r="BZ195" i="4"/>
  <c r="BZ196" i="4"/>
  <c r="BZ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Y62" i="4"/>
  <c r="BY63" i="4"/>
  <c r="BY64" i="4"/>
  <c r="BY65" i="4"/>
  <c r="BY66" i="4"/>
  <c r="BY67" i="4"/>
  <c r="BY68" i="4"/>
  <c r="BY69" i="4"/>
  <c r="BY70" i="4"/>
  <c r="BY71" i="4"/>
  <c r="BY72" i="4"/>
  <c r="BY73" i="4"/>
  <c r="BY74" i="4"/>
  <c r="BY75" i="4"/>
  <c r="BY76" i="4"/>
  <c r="BY77" i="4"/>
  <c r="BY78" i="4"/>
  <c r="BY79" i="4"/>
  <c r="BY80" i="4"/>
  <c r="BY81" i="4"/>
  <c r="BY82" i="4"/>
  <c r="BY83" i="4"/>
  <c r="BY84" i="4"/>
  <c r="BY85" i="4"/>
  <c r="BY86" i="4"/>
  <c r="BY87" i="4"/>
  <c r="BY88" i="4"/>
  <c r="BY89" i="4"/>
  <c r="BY90" i="4"/>
  <c r="BY91" i="4"/>
  <c r="BY92" i="4"/>
  <c r="BY93" i="4"/>
  <c r="BY94" i="4"/>
  <c r="BY95" i="4"/>
  <c r="BY96" i="4"/>
  <c r="BY97" i="4"/>
  <c r="BY98" i="4"/>
  <c r="BY99" i="4"/>
  <c r="BY100" i="4"/>
  <c r="BY101" i="4"/>
  <c r="BY102" i="4"/>
  <c r="BY103" i="4"/>
  <c r="BY104" i="4"/>
  <c r="BY105" i="4"/>
  <c r="BY106" i="4"/>
  <c r="BY107" i="4"/>
  <c r="BY108" i="4"/>
  <c r="BY109" i="4"/>
  <c r="BY110" i="4"/>
  <c r="BY111" i="4"/>
  <c r="BY112" i="4"/>
  <c r="BY113" i="4"/>
  <c r="BY114" i="4"/>
  <c r="BY115" i="4"/>
  <c r="BY116" i="4"/>
  <c r="BY117" i="4"/>
  <c r="BY118" i="4"/>
  <c r="BY119" i="4"/>
  <c r="BY120" i="4"/>
  <c r="BY121" i="4"/>
  <c r="BY122" i="4"/>
  <c r="BY123" i="4"/>
  <c r="BY124" i="4"/>
  <c r="BY125" i="4"/>
  <c r="BY126" i="4"/>
  <c r="BY127" i="4"/>
  <c r="BY128" i="4"/>
  <c r="BY129" i="4"/>
  <c r="BY130" i="4"/>
  <c r="BY131" i="4"/>
  <c r="BY132" i="4"/>
  <c r="BY133" i="4"/>
  <c r="BY134" i="4"/>
  <c r="BY135" i="4"/>
  <c r="BY136" i="4"/>
  <c r="BY137" i="4"/>
  <c r="BY138" i="4"/>
  <c r="BY139" i="4"/>
  <c r="BY140" i="4"/>
  <c r="BY141" i="4"/>
  <c r="BY142" i="4"/>
  <c r="BY143" i="4"/>
  <c r="BY144" i="4"/>
  <c r="BY145" i="4"/>
  <c r="BY146" i="4"/>
  <c r="BY147" i="4"/>
  <c r="BY148" i="4"/>
  <c r="BY149" i="4"/>
  <c r="BY150" i="4"/>
  <c r="BY151" i="4"/>
  <c r="BY152" i="4"/>
  <c r="BY153" i="4"/>
  <c r="BY154" i="4"/>
  <c r="BY155" i="4"/>
  <c r="BY156" i="4"/>
  <c r="BY157" i="4"/>
  <c r="BY158" i="4"/>
  <c r="BY159" i="4"/>
  <c r="BY160" i="4"/>
  <c r="BY161" i="4"/>
  <c r="BY162" i="4"/>
  <c r="BY163" i="4"/>
  <c r="BY164" i="4"/>
  <c r="BY165" i="4"/>
  <c r="BY166" i="4"/>
  <c r="BY167" i="4"/>
  <c r="BY168" i="4"/>
  <c r="BY169" i="4"/>
  <c r="BY170" i="4"/>
  <c r="BY171" i="4"/>
  <c r="BY172" i="4"/>
  <c r="BY173" i="4"/>
  <c r="BY174" i="4"/>
  <c r="BY175" i="4"/>
  <c r="BY176" i="4"/>
  <c r="BY177" i="4"/>
  <c r="BY178" i="4"/>
  <c r="BY179" i="4"/>
  <c r="BY180" i="4"/>
  <c r="BY181" i="4"/>
  <c r="BY182" i="4"/>
  <c r="BY183" i="4"/>
  <c r="BY184" i="4"/>
  <c r="BY185" i="4"/>
  <c r="BY186" i="4"/>
  <c r="BY187" i="4"/>
  <c r="BY188" i="4"/>
  <c r="BY189" i="4"/>
  <c r="BY190" i="4"/>
  <c r="BY191" i="4"/>
  <c r="BY192" i="4"/>
  <c r="BY193" i="4"/>
  <c r="BY194" i="4"/>
  <c r="BY195" i="4"/>
  <c r="BY196" i="4"/>
  <c r="B8" i="8"/>
  <c r="B8" i="7"/>
  <c r="B8" i="5"/>
  <c r="B8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BW5" i="4"/>
  <c r="BV5" i="4"/>
  <c r="BU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7" i="4"/>
  <c r="E6" i="4"/>
  <c r="E5" i="4"/>
  <c r="D7" i="4"/>
  <c r="D6" i="4"/>
  <c r="D5" i="4"/>
  <c r="C7" i="4"/>
  <c r="C6" i="4"/>
  <c r="C5" i="4"/>
  <c r="BW8" i="4"/>
  <c r="BU8" i="4"/>
  <c r="AT8" i="4"/>
  <c r="BW175" i="4"/>
  <c r="BW176" i="4"/>
  <c r="BW177" i="4"/>
  <c r="BW178" i="4"/>
  <c r="BW179" i="4"/>
  <c r="BW180" i="4"/>
  <c r="BW181" i="4"/>
  <c r="BW182" i="4"/>
  <c r="BW183" i="4"/>
  <c r="BW184" i="4"/>
  <c r="BW185" i="4"/>
  <c r="BW186" i="4"/>
  <c r="BW187" i="4"/>
  <c r="BW188" i="4"/>
  <c r="BW189" i="4"/>
  <c r="BW190" i="4"/>
  <c r="BW191" i="4"/>
  <c r="BW192" i="4"/>
  <c r="BW193" i="4"/>
  <c r="BW194" i="4"/>
  <c r="BW195" i="4"/>
  <c r="BW196" i="4"/>
  <c r="BW5" i="8" l="1"/>
  <c r="BW6" i="8"/>
  <c r="BW7" i="8"/>
  <c r="BY8" i="8"/>
  <c r="CA8" i="8"/>
  <c r="BZ7" i="8"/>
  <c r="CB8" i="8"/>
  <c r="CC5" i="8" s="1"/>
  <c r="CA6" i="8"/>
  <c r="CA7" i="8"/>
  <c r="CB6" i="8"/>
  <c r="BZ5" i="8"/>
  <c r="BZ6" i="8"/>
  <c r="BY7" i="8"/>
  <c r="BY5" i="8"/>
  <c r="BY6" i="8"/>
  <c r="BW5" i="7"/>
  <c r="BW6" i="7"/>
  <c r="CB8" i="7"/>
  <c r="CA8" i="7"/>
  <c r="BZ8" i="7"/>
  <c r="BY8" i="7"/>
  <c r="BZ7" i="5"/>
  <c r="BZ8" i="5"/>
  <c r="CA7" i="5"/>
  <c r="BY6" i="5"/>
  <c r="BY5" i="5"/>
  <c r="BY7" i="5"/>
  <c r="CA5" i="5"/>
  <c r="CB8" i="5"/>
  <c r="BZ5" i="5"/>
  <c r="CA6" i="5"/>
  <c r="CA8" i="5"/>
  <c r="BY8" i="5"/>
  <c r="CB5" i="4"/>
  <c r="CB6" i="4"/>
  <c r="CB7" i="4"/>
  <c r="CB8" i="4"/>
  <c r="CA7" i="4"/>
  <c r="CA6" i="4"/>
  <c r="CA8" i="4"/>
  <c r="CA5" i="4"/>
  <c r="BZ5" i="4"/>
  <c r="BZ8" i="4"/>
  <c r="BZ7" i="4"/>
  <c r="BZ6" i="4"/>
  <c r="BY8" i="4"/>
  <c r="BY5" i="4"/>
  <c r="BY6" i="4"/>
  <c r="BY7" i="4"/>
  <c r="BW147" i="8"/>
  <c r="BW148" i="8"/>
  <c r="BW149" i="8"/>
  <c r="BW150" i="8"/>
  <c r="BW151" i="8"/>
  <c r="BW152" i="8"/>
  <c r="BW153" i="8"/>
  <c r="BW154" i="8"/>
  <c r="BW155" i="8"/>
  <c r="BW156" i="8"/>
  <c r="BW157" i="8"/>
  <c r="BW158" i="8"/>
  <c r="BW159" i="8"/>
  <c r="BW160" i="8"/>
  <c r="BW161" i="8"/>
  <c r="BW162" i="8"/>
  <c r="BW163" i="8"/>
  <c r="BW164" i="8"/>
  <c r="BW165" i="8"/>
  <c r="BW166" i="8"/>
  <c r="BW167" i="8"/>
  <c r="BW168" i="8"/>
  <c r="BW169" i="8"/>
  <c r="BW170" i="8"/>
  <c r="BW171" i="8"/>
  <c r="BW172" i="8"/>
  <c r="BW173" i="8"/>
  <c r="BW174" i="8"/>
  <c r="BW175" i="8"/>
  <c r="BW176" i="8"/>
  <c r="BW177" i="8"/>
  <c r="BW178" i="8"/>
  <c r="BW179" i="8"/>
  <c r="BW180" i="8"/>
  <c r="BW181" i="8"/>
  <c r="BW147" i="7"/>
  <c r="BW148" i="7"/>
  <c r="BW149" i="7"/>
  <c r="BW150" i="7"/>
  <c r="BW151" i="7"/>
  <c r="BW152" i="7"/>
  <c r="BW153" i="7"/>
  <c r="BW154" i="7"/>
  <c r="BW155" i="7"/>
  <c r="BW156" i="7"/>
  <c r="BW157" i="7"/>
  <c r="BW158" i="7"/>
  <c r="BW159" i="7"/>
  <c r="BW160" i="7"/>
  <c r="BW161" i="7"/>
  <c r="BW162" i="7"/>
  <c r="BW163" i="7"/>
  <c r="BW164" i="7"/>
  <c r="BW165" i="7"/>
  <c r="BW166" i="7"/>
  <c r="BW167" i="7"/>
  <c r="BW168" i="7"/>
  <c r="BW169" i="7"/>
  <c r="BW170" i="7"/>
  <c r="BW171" i="7"/>
  <c r="BW172" i="7"/>
  <c r="BW173" i="7"/>
  <c r="BW174" i="7"/>
  <c r="BW175" i="7"/>
  <c r="BW176" i="7"/>
  <c r="BW177" i="7"/>
  <c r="BW178" i="7"/>
  <c r="BW179" i="7"/>
  <c r="BW147" i="5"/>
  <c r="BW148" i="5"/>
  <c r="BW149" i="5"/>
  <c r="BW150" i="5"/>
  <c r="BW151" i="5"/>
  <c r="BW152" i="5"/>
  <c r="BW153" i="5"/>
  <c r="BW154" i="5"/>
  <c r="BW155" i="5"/>
  <c r="BW156" i="5"/>
  <c r="BW157" i="5"/>
  <c r="BW158" i="5"/>
  <c r="BW159" i="5"/>
  <c r="BW160" i="5"/>
  <c r="BW161" i="5"/>
  <c r="BW162" i="5"/>
  <c r="BW163" i="5"/>
  <c r="BW164" i="5"/>
  <c r="BW165" i="5"/>
  <c r="BW166" i="5"/>
  <c r="BW167" i="5"/>
  <c r="BW168" i="5"/>
  <c r="BW169" i="5"/>
  <c r="BW170" i="5"/>
  <c r="BW171" i="5"/>
  <c r="BW172" i="5"/>
  <c r="BW173" i="5"/>
  <c r="BW149" i="4"/>
  <c r="BW150" i="4"/>
  <c r="BW151" i="4"/>
  <c r="BW152" i="4"/>
  <c r="BW153" i="4"/>
  <c r="BW154" i="4"/>
  <c r="BW155" i="4"/>
  <c r="BW156" i="4"/>
  <c r="BW157" i="4"/>
  <c r="BW158" i="4"/>
  <c r="BW159" i="4"/>
  <c r="BW160" i="4"/>
  <c r="BW161" i="4"/>
  <c r="BW162" i="4"/>
  <c r="BW163" i="4"/>
  <c r="BW164" i="4"/>
  <c r="BW165" i="4"/>
  <c r="BW166" i="4"/>
  <c r="BW167" i="4"/>
  <c r="BW168" i="4"/>
  <c r="BW169" i="4"/>
  <c r="BW170" i="4"/>
  <c r="BW171" i="4"/>
  <c r="BW172" i="4"/>
  <c r="BW173" i="4"/>
  <c r="BW174" i="4"/>
  <c r="BV7" i="5"/>
  <c r="BV6" i="5"/>
  <c r="BV5" i="5"/>
  <c r="BW147" i="4"/>
  <c r="BW148" i="4"/>
  <c r="CC5" i="7" l="1"/>
  <c r="CC5" i="5"/>
  <c r="CC5" i="4"/>
  <c r="CA5" i="7"/>
  <c r="CB5" i="7"/>
  <c r="BY5" i="7"/>
  <c r="BZ5" i="7"/>
  <c r="CB6" i="7"/>
  <c r="BY6" i="7"/>
  <c r="BZ6" i="7"/>
  <c r="BY7" i="7"/>
  <c r="BZ7" i="7"/>
  <c r="CA7" i="7"/>
  <c r="CB7" i="7"/>
  <c r="CA6" i="7"/>
  <c r="BW146" i="5" l="1"/>
  <c r="BW146" i="4"/>
  <c r="BW145" i="4"/>
  <c r="BW144" i="4"/>
  <c r="BW143" i="4"/>
  <c r="BW142" i="4"/>
  <c r="BW141" i="4"/>
  <c r="BW140" i="4"/>
  <c r="BW139" i="4"/>
  <c r="BW138" i="4"/>
  <c r="BW137" i="4"/>
  <c r="BW136" i="4"/>
  <c r="BW135" i="4"/>
  <c r="BW134" i="4"/>
  <c r="BW133" i="4"/>
  <c r="BW132" i="4"/>
  <c r="BW131" i="4"/>
  <c r="BW130" i="4"/>
  <c r="BW129" i="4"/>
  <c r="BW128" i="4"/>
  <c r="BW127" i="4"/>
  <c r="BW126" i="4"/>
  <c r="BW125" i="4"/>
  <c r="BW124" i="4"/>
  <c r="BW123" i="4"/>
  <c r="BW122" i="4"/>
  <c r="BW121" i="4"/>
  <c r="BW120" i="4"/>
  <c r="BW119" i="4"/>
  <c r="BW118" i="4"/>
  <c r="BW117" i="4"/>
  <c r="BW116" i="4"/>
  <c r="BW115" i="4"/>
  <c r="BW114" i="4"/>
  <c r="BW113" i="4"/>
  <c r="BW112" i="4"/>
  <c r="BW111" i="4"/>
  <c r="BW110" i="4"/>
  <c r="BW109" i="4"/>
  <c r="BW108" i="4"/>
  <c r="BW107" i="4"/>
  <c r="BW106" i="4"/>
  <c r="BW105" i="4"/>
  <c r="BW104" i="4"/>
  <c r="BW103" i="4"/>
  <c r="BW102" i="4"/>
  <c r="BW101" i="4"/>
  <c r="BW100" i="4"/>
  <c r="BW99" i="4"/>
  <c r="BW98" i="4"/>
  <c r="BW97" i="4"/>
  <c r="BW96" i="4"/>
  <c r="BW95" i="4"/>
  <c r="BW94" i="4"/>
  <c r="BW93" i="4"/>
  <c r="BW92" i="4"/>
  <c r="BW91" i="4"/>
  <c r="BW90" i="4"/>
  <c r="BW89" i="4"/>
  <c r="BW88" i="4"/>
  <c r="BW87" i="4"/>
  <c r="BW86" i="4"/>
  <c r="BW85" i="4"/>
  <c r="BW84" i="4"/>
  <c r="BW83" i="4"/>
  <c r="BW82" i="4"/>
  <c r="BW81" i="4"/>
  <c r="BW80" i="4"/>
  <c r="BW79" i="4"/>
  <c r="BW78" i="4"/>
  <c r="BW77" i="4"/>
  <c r="BW76" i="4"/>
  <c r="BW75" i="4"/>
  <c r="BW74" i="4"/>
  <c r="BW73" i="4"/>
  <c r="BW72" i="4"/>
  <c r="BW71" i="4"/>
  <c r="BW70" i="4"/>
  <c r="BW69" i="4"/>
  <c r="BW68" i="4"/>
  <c r="BW67" i="4"/>
  <c r="BW66" i="4"/>
  <c r="BW65" i="4"/>
  <c r="BW64" i="4"/>
  <c r="BW63" i="4"/>
  <c r="BW62" i="4"/>
  <c r="BW61" i="4"/>
  <c r="BW60" i="4"/>
  <c r="BW59" i="4"/>
  <c r="BW58" i="4"/>
  <c r="BW57" i="4"/>
  <c r="BW56" i="4"/>
  <c r="BW55" i="4"/>
  <c r="BW54" i="4"/>
  <c r="BW53" i="4"/>
  <c r="BW52" i="4"/>
  <c r="BW51" i="4"/>
  <c r="BW50" i="4"/>
  <c r="BW49" i="4"/>
  <c r="BW48" i="4"/>
  <c r="BW47" i="4"/>
  <c r="BW46" i="4"/>
  <c r="BW45" i="4"/>
  <c r="BW44" i="4"/>
  <c r="BW43" i="4"/>
  <c r="BW42" i="4"/>
  <c r="BW41" i="4"/>
  <c r="BW40" i="4"/>
  <c r="BW39" i="4"/>
  <c r="BW38" i="4"/>
  <c r="BW37" i="4"/>
  <c r="BW36" i="4"/>
  <c r="BW35" i="4"/>
  <c r="BW34" i="4"/>
  <c r="BW33" i="4"/>
  <c r="BW32" i="4"/>
  <c r="BW31" i="4"/>
  <c r="BW30" i="4"/>
  <c r="BW29" i="4"/>
  <c r="BW28" i="4"/>
  <c r="BW27" i="4"/>
  <c r="BW26" i="4"/>
  <c r="BW25" i="4"/>
  <c r="BW24" i="4"/>
  <c r="BW23" i="4"/>
  <c r="BW22" i="4"/>
  <c r="BW21" i="4"/>
  <c r="BW20" i="4"/>
  <c r="BW19" i="4"/>
  <c r="BW18" i="4"/>
  <c r="BW17" i="4"/>
  <c r="BW16" i="4"/>
  <c r="BW15" i="4"/>
  <c r="BW14" i="4"/>
  <c r="BW13" i="4"/>
  <c r="BW12" i="4"/>
  <c r="BW11" i="4"/>
  <c r="BW10" i="4"/>
  <c r="CH5" i="4" l="1"/>
  <c r="CG5" i="4"/>
  <c r="CE5" i="4"/>
  <c r="E17" i="9" l="1"/>
  <c r="CI5" i="4"/>
  <c r="CF5" i="4"/>
  <c r="H9" i="9"/>
  <c r="H10" i="9"/>
  <c r="H11" i="9"/>
  <c r="H12" i="9"/>
  <c r="F9" i="9"/>
  <c r="F12" i="9"/>
  <c r="F11" i="9"/>
  <c r="E12" i="9"/>
  <c r="F10" i="9"/>
  <c r="E11" i="9"/>
  <c r="E9" i="9"/>
  <c r="G6" i="9"/>
  <c r="BW10" i="7"/>
  <c r="BW146" i="8"/>
  <c r="H6" i="9"/>
  <c r="CG5" i="7"/>
  <c r="H17" i="9" l="1"/>
  <c r="CI5" i="8"/>
  <c r="H18" i="9" s="1"/>
  <c r="F17" i="9"/>
  <c r="CI5" i="5"/>
  <c r="CE5" i="8"/>
  <c r="CG5" i="8"/>
  <c r="CF5" i="8"/>
  <c r="H14" i="9" s="1"/>
  <c r="CH5" i="8"/>
  <c r="H16" i="9" s="1"/>
  <c r="CF5" i="7"/>
  <c r="CE5" i="7"/>
  <c r="CH5" i="7"/>
  <c r="G9" i="9"/>
  <c r="J9" i="9" s="1"/>
  <c r="G10" i="9"/>
  <c r="J10" i="9" s="1"/>
  <c r="CH5" i="5"/>
  <c r="E10" i="9"/>
  <c r="G11" i="9"/>
  <c r="J11" i="9" s="1"/>
  <c r="G12" i="9"/>
  <c r="J12" i="9" s="1"/>
  <c r="CE5" i="5"/>
  <c r="F13" i="9" s="1"/>
  <c r="E5" i="9"/>
  <c r="G5" i="9"/>
  <c r="H5" i="9"/>
  <c r="BW145" i="8"/>
  <c r="BW144" i="8"/>
  <c r="BW143" i="8"/>
  <c r="BW142" i="8"/>
  <c r="BW141" i="8"/>
  <c r="BW140" i="8"/>
  <c r="BW139" i="8"/>
  <c r="BW138" i="8"/>
  <c r="BW137" i="8"/>
  <c r="BW136" i="8"/>
  <c r="BW135" i="8"/>
  <c r="BW134" i="8"/>
  <c r="BW133" i="8"/>
  <c r="BW132" i="8"/>
  <c r="BW131" i="8"/>
  <c r="BW130" i="8"/>
  <c r="BW129" i="8"/>
  <c r="BW128" i="8"/>
  <c r="BW127" i="8"/>
  <c r="BW126" i="8"/>
  <c r="BW125" i="8"/>
  <c r="BW124" i="8"/>
  <c r="BW123" i="8"/>
  <c r="BW122" i="8"/>
  <c r="BW121" i="8"/>
  <c r="BW120" i="8"/>
  <c r="BW119" i="8"/>
  <c r="BW118" i="8"/>
  <c r="BW117" i="8"/>
  <c r="BW116" i="8"/>
  <c r="BW115" i="8"/>
  <c r="BW114" i="8"/>
  <c r="BW113" i="8"/>
  <c r="BW112" i="8"/>
  <c r="BW111" i="8"/>
  <c r="BW110" i="8"/>
  <c r="BW109" i="8"/>
  <c r="BW108" i="8"/>
  <c r="BW107" i="8"/>
  <c r="BW106" i="8"/>
  <c r="BW105" i="8"/>
  <c r="BW104" i="8"/>
  <c r="BW103" i="8"/>
  <c r="BW102" i="8"/>
  <c r="BW101" i="8"/>
  <c r="BW100" i="8"/>
  <c r="BW99" i="8"/>
  <c r="BW98" i="8"/>
  <c r="BW97" i="8"/>
  <c r="BW96" i="8"/>
  <c r="BW95" i="8"/>
  <c r="BW94" i="8"/>
  <c r="BW93" i="8"/>
  <c r="BW92" i="8"/>
  <c r="BW91" i="8"/>
  <c r="BW90" i="8"/>
  <c r="BW89" i="8"/>
  <c r="BW88" i="8"/>
  <c r="BW87" i="8"/>
  <c r="BW86" i="8"/>
  <c r="BW85" i="8"/>
  <c r="BW84" i="8"/>
  <c r="BW83" i="8"/>
  <c r="BW82" i="8"/>
  <c r="BW81" i="8"/>
  <c r="BW80" i="8"/>
  <c r="BW79" i="8"/>
  <c r="BW78" i="8"/>
  <c r="BW77" i="8"/>
  <c r="BW76" i="8"/>
  <c r="BW75" i="8"/>
  <c r="BW74" i="8"/>
  <c r="BW73" i="8"/>
  <c r="BW72" i="8"/>
  <c r="BW71" i="8"/>
  <c r="BW70" i="8"/>
  <c r="BW69" i="8"/>
  <c r="BW68" i="8"/>
  <c r="BW67" i="8"/>
  <c r="BW66" i="8"/>
  <c r="BW65" i="8"/>
  <c r="BW64" i="8"/>
  <c r="BW63" i="8"/>
  <c r="BW62" i="8"/>
  <c r="BW61" i="8"/>
  <c r="BW60" i="8"/>
  <c r="BW59" i="8"/>
  <c r="BW58" i="8"/>
  <c r="BW57" i="8"/>
  <c r="BW56" i="8"/>
  <c r="BW55" i="8"/>
  <c r="BW54" i="8"/>
  <c r="BW53" i="8"/>
  <c r="BW52" i="8"/>
  <c r="BW51" i="8"/>
  <c r="BW50" i="8"/>
  <c r="BW49" i="8"/>
  <c r="BW48" i="8"/>
  <c r="BW47" i="8"/>
  <c r="BW46" i="8"/>
  <c r="BW45" i="8"/>
  <c r="BW44" i="8"/>
  <c r="BW43" i="8"/>
  <c r="BW42" i="8"/>
  <c r="BW41" i="8"/>
  <c r="BW40" i="8"/>
  <c r="BW39" i="8"/>
  <c r="BW38" i="8"/>
  <c r="BW37" i="8"/>
  <c r="BW36" i="8"/>
  <c r="BW35" i="8"/>
  <c r="BW34" i="8"/>
  <c r="BW33" i="8"/>
  <c r="BW32" i="8"/>
  <c r="BW31" i="8"/>
  <c r="BW30" i="8"/>
  <c r="BW29" i="8"/>
  <c r="BW28" i="8"/>
  <c r="BW27" i="8"/>
  <c r="BW26" i="8"/>
  <c r="BW25" i="8"/>
  <c r="BW24" i="8"/>
  <c r="BW23" i="8"/>
  <c r="BW22" i="8"/>
  <c r="BW21" i="8"/>
  <c r="BW20" i="8"/>
  <c r="BW19" i="8"/>
  <c r="BW18" i="8"/>
  <c r="BW17" i="8"/>
  <c r="BW16" i="8"/>
  <c r="BW15" i="8"/>
  <c r="BW14" i="8"/>
  <c r="BW13" i="8"/>
  <c r="BW12" i="8"/>
  <c r="BW11" i="8"/>
  <c r="BW10" i="8"/>
  <c r="H19" i="9"/>
  <c r="BW146" i="7"/>
  <c r="BW145" i="7"/>
  <c r="BW144" i="7"/>
  <c r="BW143" i="7"/>
  <c r="BW142" i="7"/>
  <c r="BW141" i="7"/>
  <c r="BW140" i="7"/>
  <c r="BW139" i="7"/>
  <c r="BW138" i="7"/>
  <c r="BW137" i="7"/>
  <c r="BW136" i="7"/>
  <c r="BW135" i="7"/>
  <c r="BW134" i="7"/>
  <c r="BW133" i="7"/>
  <c r="BW132" i="7"/>
  <c r="BW131" i="7"/>
  <c r="BW130" i="7"/>
  <c r="BW129" i="7"/>
  <c r="BW128" i="7"/>
  <c r="BW127" i="7"/>
  <c r="BW126" i="7"/>
  <c r="BW125" i="7"/>
  <c r="BW124" i="7"/>
  <c r="BW123" i="7"/>
  <c r="BW122" i="7"/>
  <c r="BW121" i="7"/>
  <c r="BW120" i="7"/>
  <c r="BW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G19" i="9"/>
  <c r="E19" i="9"/>
  <c r="F19" i="9"/>
  <c r="F16" i="9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0" i="5"/>
  <c r="F5" i="9"/>
  <c r="BW6" i="5" l="1"/>
  <c r="BW9" i="5"/>
  <c r="F8" i="9" s="1"/>
  <c r="BW7" i="5"/>
  <c r="BW5" i="5"/>
  <c r="I11" i="9"/>
  <c r="I9" i="9"/>
  <c r="J5" i="9"/>
  <c r="I5" i="9"/>
  <c r="J19" i="9"/>
  <c r="I19" i="9"/>
  <c r="I12" i="9"/>
  <c r="G17" i="9"/>
  <c r="CI5" i="7"/>
  <c r="G18" i="9" s="1"/>
  <c r="I10" i="9"/>
  <c r="BW9" i="8"/>
  <c r="H8" i="9" s="1"/>
  <c r="BW9" i="7"/>
  <c r="G8" i="9" s="1"/>
  <c r="F18" i="9"/>
  <c r="CF5" i="5"/>
  <c r="F14" i="9" s="1"/>
  <c r="CG5" i="5"/>
  <c r="F15" i="9" s="1"/>
  <c r="E6" i="9"/>
  <c r="E14" i="9"/>
  <c r="E16" i="9"/>
  <c r="E15" i="9"/>
  <c r="E13" i="9"/>
  <c r="E18" i="9"/>
  <c r="BW9" i="4"/>
  <c r="E8" i="9" s="1"/>
  <c r="F6" i="9"/>
  <c r="E7" i="9"/>
  <c r="G16" i="9"/>
  <c r="I16" i="9" s="1"/>
  <c r="G15" i="9"/>
  <c r="G13" i="9"/>
  <c r="H15" i="9"/>
  <c r="H13" i="9"/>
  <c r="J16" i="9" l="1"/>
  <c r="J6" i="9"/>
  <c r="I6" i="9"/>
  <c r="J8" i="9"/>
  <c r="I8" i="9"/>
  <c r="J13" i="9"/>
  <c r="J17" i="9"/>
  <c r="I17" i="9"/>
  <c r="I13" i="9"/>
  <c r="J15" i="9"/>
  <c r="I15" i="9"/>
  <c r="I18" i="9"/>
  <c r="J18" i="9"/>
  <c r="F7" i="9"/>
  <c r="G7" i="9"/>
  <c r="H7" i="9"/>
  <c r="G14" i="9"/>
  <c r="J14" i="9" s="1"/>
  <c r="J7" i="9" l="1"/>
  <c r="I7" i="9"/>
  <c r="I14" i="9"/>
</calcChain>
</file>

<file path=xl/sharedStrings.xml><?xml version="1.0" encoding="utf-8"?>
<sst xmlns="http://schemas.openxmlformats.org/spreadsheetml/2006/main" count="5847" uniqueCount="455">
  <si>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</si>
  <si>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</si>
  <si>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</si>
  <si>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</si>
  <si>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</si>
  <si>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</si>
  <si>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</si>
  <si>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</si>
  <si>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</si>
  <si>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</si>
  <si>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</si>
  <si>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</si>
  <si>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</si>
  <si>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</si>
  <si>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</si>
  <si>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</si>
  <si>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</si>
  <si>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</si>
  <si>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</si>
  <si>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</si>
  <si>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</si>
  <si>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</si>
  <si>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</si>
  <si>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</si>
  <si>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</si>
  <si>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</si>
  <si>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</si>
  <si>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</si>
  <si>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</si>
  <si>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</si>
  <si>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</si>
  <si>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</si>
  <si>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</si>
  <si>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</si>
  <si>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</si>
  <si>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</si>
  <si>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</si>
  <si>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</si>
  <si>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</si>
  <si>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</si>
  <si>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</si>
  <si>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</si>
  <si>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</si>
  <si>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</si>
  <si>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</si>
  <si>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</si>
  <si>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</si>
  <si>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</si>
  <si>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</si>
  <si>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</si>
  <si>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</si>
  <si>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</si>
  <si>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</si>
  <si>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</si>
  <si>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</si>
  <si>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</si>
  <si>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</si>
  <si>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</si>
  <si>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</si>
  <si>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</si>
  <si>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</si>
  <si>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</si>
  <si>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</si>
  <si>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</si>
  <si>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</si>
  <si>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</si>
  <si>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</si>
  <si>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</si>
  <si>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</si>
  <si>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</si>
  <si>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</si>
  <si>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</si>
  <si>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</si>
  <si>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</si>
  <si>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</si>
  <si>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</si>
  <si>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</si>
  <si>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</si>
  <si>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</si>
  <si>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</si>
  <si>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</si>
  <si>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</si>
  <si>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</si>
  <si>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</si>
  <si>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</si>
  <si>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</si>
  <si>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</si>
  <si>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</si>
  <si>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</si>
  <si>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</si>
  <si>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</si>
  <si>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</si>
  <si>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</si>
  <si>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</si>
  <si>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</si>
  <si>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</si>
  <si>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</si>
  <si>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</si>
  <si>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</si>
  <si>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</si>
  <si>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</si>
  <si>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</si>
  <si>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</si>
  <si>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</si>
  <si>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</si>
  <si>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</si>
  <si>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</si>
  <si>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</si>
  <si>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</si>
  <si>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</si>
  <si>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</si>
  <si>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</si>
  <si>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</si>
  <si>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</si>
  <si>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</si>
  <si>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</si>
  <si>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</si>
  <si>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</si>
  <si>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</si>
  <si>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</si>
  <si>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</si>
  <si>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</si>
  <si>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</si>
  <si>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</si>
  <si>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</si>
  <si>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</si>
  <si>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</si>
  <si>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</si>
  <si>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</si>
  <si>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</si>
  <si>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</si>
  <si>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</si>
  <si>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</si>
  <si>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</si>
  <si>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</si>
  <si>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</si>
  <si>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</si>
  <si>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</si>
  <si>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</si>
  <si>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</si>
  <si>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</si>
  <si>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</si>
  <si>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</si>
  <si>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</si>
  <si>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</si>
  <si>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</si>
  <si>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</si>
  <si>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</si>
  <si>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</si>
  <si>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</si>
  <si>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</si>
  <si>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</si>
  <si>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</si>
  <si>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</si>
  <si>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</si>
  <si>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</si>
  <si>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</si>
  <si>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</si>
  <si>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</si>
  <si>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</si>
  <si>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</si>
  <si>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</si>
  <si>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</si>
  <si>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</si>
  <si>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</si>
  <si>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</si>
  <si>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</si>
  <si>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</si>
  <si>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Average</t>
  </si>
  <si>
    <t>Min</t>
  </si>
  <si>
    <t>Max</t>
  </si>
  <si>
    <t>Total</t>
  </si>
  <si>
    <t>Fuel Flow</t>
  </si>
  <si>
    <t>Gal/hr</t>
  </si>
  <si>
    <t>HC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</si>
  <si>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</si>
  <si>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</si>
  <si>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</si>
  <si>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</si>
  <si>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</si>
  <si>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</si>
  <si>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</si>
  <si>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</si>
  <si>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</si>
  <si>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</si>
  <si>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</si>
  <si>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</si>
  <si>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</si>
  <si>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</si>
  <si>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</si>
  <si>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</si>
  <si>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</si>
  <si>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(CO+HC+NO)</t>
  </si>
  <si>
    <t>Total emission (CO+HC+NO)</t>
  </si>
  <si>
    <t>Standard Deviation</t>
  </si>
  <si>
    <t>Average of laps 2, 3, &amp; 4</t>
  </si>
  <si>
    <t>NOx Humidity Correction Factor</t>
  </si>
  <si>
    <t>iEAI2_XF</t>
  </si>
  <si>
    <t>iCALCRT_Kh</t>
  </si>
  <si>
    <t>0xc1a42e00</t>
  </si>
  <si>
    <t>0xc1842e00</t>
  </si>
  <si>
    <t>0xc1a42a00</t>
  </si>
  <si>
    <t>0xc1a42a01</t>
  </si>
  <si>
    <t>0xc1a42e01</t>
  </si>
  <si>
    <t>0xc1a42c01</t>
  </si>
  <si>
    <t>0xc1242e01</t>
  </si>
  <si>
    <t>0xc1a02e01</t>
  </si>
  <si>
    <t>0xc1202e01</t>
  </si>
  <si>
    <t>0xc0040e01</t>
  </si>
  <si>
    <t>0xc1042a01</t>
  </si>
  <si>
    <t>0xc0202e01</t>
  </si>
  <si>
    <t>0xc1042e01</t>
  </si>
  <si>
    <t>0xc1842e01</t>
  </si>
  <si>
    <t>0xc1242a00</t>
  </si>
  <si>
    <t>0xc1242a01</t>
  </si>
  <si>
    <t>0xc0242e01</t>
  </si>
  <si>
    <t>0xc0242c01</t>
  </si>
  <si>
    <t>0xc1242601</t>
  </si>
  <si>
    <t>0xc1242e00</t>
  </si>
  <si>
    <t>0xc1042e00</t>
  </si>
  <si>
    <t>0xc1202e00</t>
  </si>
  <si>
    <t>0x1202a00</t>
  </si>
  <si>
    <t>0x1202e00</t>
  </si>
  <si>
    <t>0x1202c01</t>
  </si>
  <si>
    <t>0xc1202c01</t>
  </si>
  <si>
    <t>0xc1042e04</t>
  </si>
  <si>
    <t>0xc1242e04</t>
  </si>
  <si>
    <t>0xc1242000</t>
  </si>
  <si>
    <t>0xc1242804</t>
  </si>
  <si>
    <t>0xc1242805</t>
  </si>
  <si>
    <t>0xc1242a05</t>
  </si>
  <si>
    <t>0xc1242e05</t>
  </si>
  <si>
    <t>0xc1202e05</t>
  </si>
  <si>
    <t>0xc1242605</t>
  </si>
  <si>
    <t>0xc1042a05</t>
  </si>
  <si>
    <t>Summary Information:</t>
  </si>
  <si>
    <t>Post Processor DLL Version</t>
  </si>
  <si>
    <t>Status: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</si>
  <si>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</si>
  <si>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</si>
  <si>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</si>
  <si>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</si>
  <si>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</si>
  <si>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</si>
  <si>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</si>
  <si>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</si>
  <si>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</si>
  <si>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</si>
  <si>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</si>
  <si>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</si>
  <si>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</si>
  <si>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</si>
  <si>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</si>
  <si>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</si>
  <si>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</si>
  <si>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</si>
  <si>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</si>
  <si>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</si>
  <si>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LR NDUV NO/NO2 ANALYZER</t>
  </si>
  <si>
    <t xml:space="preserve"> LR-NDUV-NO/NO2</t>
  </si>
  <si>
    <t xml:space="preserve">NO Span(ppm)                 </t>
  </si>
  <si>
    <t xml:space="preserve">NO2 Span(ppm)                </t>
  </si>
  <si>
    <t xml:space="preserve">NO Range Selection           </t>
  </si>
  <si>
    <t xml:space="preserve"> 0060433CNO range                     = Not In List</t>
  </si>
  <si>
    <t xml:space="preserve">NO2 range                     </t>
  </si>
  <si>
    <t xml:space="preserve"> Not In List</t>
  </si>
  <si>
    <t xml:space="preserve"> GPS</t>
  </si>
  <si>
    <t xml:space="preserve"> 16-HVS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</si>
  <si>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</si>
  <si>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</si>
  <si>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</si>
  <si>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</si>
  <si>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</si>
  <si>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</si>
  <si>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</si>
  <si>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 10000  Bottle(ppmC) = 0000000</t>
  </si>
  <si>
    <t xml:space="preserve">Range(ppmC)4                 </t>
  </si>
  <si>
    <t xml:space="preserve"> 40000  Bottle(ppmC) = 9090</t>
  </si>
  <si>
    <t>Vehicle Description:</t>
  </si>
  <si>
    <t>License Plate</t>
  </si>
  <si>
    <t>Engine Displacement</t>
  </si>
  <si>
    <t>Rated Horsepower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</si>
  <si>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</si>
  <si>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</si>
  <si>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</si>
  <si>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</si>
  <si>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</si>
  <si>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</si>
  <si>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</si>
  <si>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</si>
  <si>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EXH_FLOW</t>
  </si>
  <si>
    <t>Method I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</si>
  <si>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</si>
  <si>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</si>
  <si>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</si>
  <si>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</si>
  <si>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</si>
  <si>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</si>
  <si>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</si>
  <si>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</si>
  <si>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</si>
  <si>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</si>
  <si>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</si>
  <si>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</si>
  <si>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</si>
  <si>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</si>
  <si>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</si>
  <si>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</si>
  <si>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</si>
  <si>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</si>
  <si>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</si>
  <si>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SI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</si>
  <si>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</si>
  <si>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</si>
  <si>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</si>
  <si>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</si>
  <si>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</si>
  <si>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</si>
  <si>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</si>
  <si>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</si>
  <si>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</si>
  <si>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</si>
  <si>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</si>
  <si>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</si>
  <si>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</si>
  <si>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</si>
  <si>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</si>
  <si>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</si>
  <si>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</si>
  <si>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</si>
  <si>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</si>
  <si>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</si>
  <si>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</si>
  <si>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</si>
  <si>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</si>
  <si>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</si>
  <si>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</si>
  <si>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</si>
  <si>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</si>
  <si>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iSCB_EAI2_XF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</si>
  <si>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</si>
  <si>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</si>
  <si>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</si>
  <si>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</si>
  <si>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</si>
  <si>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</si>
  <si>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</si>
  <si>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</si>
  <si>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</si>
  <si>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</si>
  <si>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</si>
  <si>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</si>
  <si>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</si>
  <si>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</si>
  <si>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</si>
  <si>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</si>
  <si>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</si>
  <si>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</si>
  <si>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</si>
  <si>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</si>
  <si>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</si>
  <si>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</si>
  <si>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</si>
  <si>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</si>
  <si>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</si>
  <si>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</si>
  <si>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</si>
  <si>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</si>
  <si>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</si>
  <si>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</si>
  <si>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</si>
  <si>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</si>
  <si>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</si>
  <si>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</si>
  <si>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CSC2018-D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</si>
  <si>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</si>
  <si>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</si>
  <si>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</si>
  <si>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</si>
  <si>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</si>
  <si>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</si>
  <si>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</si>
  <si>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</si>
  <si>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</si>
  <si>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</si>
  <si>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</si>
  <si>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</si>
  <si>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0X0000 - 03/06/2018 09:26:42.550 - None Found</t>
  </si>
  <si>
    <t>0X0000 - 03/06/2018 09:28:15.296 - None Found</t>
  </si>
  <si>
    <t>0X501b - 03/06/2018 09:32:36.568 - FID gas flow is too high or too low</t>
  </si>
  <si>
    <t>0X0000 - 03/06/2018 09:38:27.878 - None Found</t>
  </si>
  <si>
    <t>0X0000 - 03/06/2018 09:42:32.260 - None Found</t>
  </si>
  <si>
    <t>Warnings:</t>
  </si>
  <si>
    <t>0X0000 - 03/06/2018 09:28:15.297 - None Found</t>
  </si>
  <si>
    <t>0X0000 - 03/06/2018 09:33:09.268 - None Found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</si>
  <si>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</si>
  <si>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</si>
  <si>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</si>
  <si>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</si>
  <si>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</si>
  <si>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</si>
  <si>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</si>
  <si>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</si>
  <si>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</si>
  <si>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</si>
  <si>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</si>
  <si>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</si>
  <si>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</si>
  <si>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</si>
  <si>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</si>
  <si>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</si>
  <si>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</si>
  <si>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</si>
  <si>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</si>
  <si>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</si>
  <si>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</si>
  <si>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</si>
  <si>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</si>
  <si>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</si>
  <si>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</si>
  <si>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</si>
  <si>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</si>
  <si>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</si>
  <si>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</si>
  <si>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</si>
  <si>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</si>
  <si>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</si>
  <si>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</si>
  <si>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</si>
  <si>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TPS</t>
  </si>
  <si>
    <t>degrees</t>
  </si>
  <si>
    <t>Audit/Span/Zero Information:</t>
  </si>
  <si>
    <t>Zero</t>
  </si>
  <si>
    <t>InfoVer</t>
  </si>
  <si>
    <t>Date</t>
  </si>
  <si>
    <t>Purge Delay</t>
  </si>
  <si>
    <t>Gas Path</t>
  </si>
  <si>
    <t>Ambient Air</t>
  </si>
  <si>
    <t>Gas</t>
  </si>
  <si>
    <t>Previous</t>
  </si>
  <si>
    <t>Current</t>
  </si>
  <si>
    <t>Difference</t>
  </si>
  <si>
    <t>CO(ppm)</t>
  </si>
  <si>
    <t>CO2(%)</t>
  </si>
  <si>
    <t>NO(ppm)</t>
  </si>
  <si>
    <t>NO2(ppm)</t>
  </si>
  <si>
    <t>THC(ppmC)</t>
  </si>
  <si>
    <t>Span</t>
  </si>
  <si>
    <t>CH4</t>
  </si>
  <si>
    <t>Bottle Values</t>
  </si>
  <si>
    <t>Test Information:</t>
  </si>
  <si>
    <t>SEMTECH_DATA_FILE</t>
  </si>
  <si>
    <t>[RELEASE_VER=2.018 BUILD=161 BDATE=07/29/2011 IP=10.10.1.55]</t>
  </si>
  <si>
    <t>No Information Available</t>
  </si>
  <si>
    <t>Platteville Diesel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</si>
</sst>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F400]h:mm:ss\ AM/PM"/>
    <numFmt numFmtId="165" formatCode="mm:ss.0;@"/>
    <numFmt numFmtId="166" formatCode="0.000"/>
    <numFmt numFmtId="167" formatCode="h:mm:ss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39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Font="1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33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NumberFormat="1" applyFill="1" applyAlignment="1">
      <alignment horizontal="center"/>
    </xf>
    <xf numFmtId="0" fontId="19" fillId="0" borderId="0" xfId="42" applyFont="1" applyFill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8" fillId="0" borderId="10" xfId="42" applyFont="1" applyFill="1" applyBorder="1" applyAlignment="1">
      <alignment horizontal="center"/>
    </xf>
    <xf numFmtId="2" fontId="18" fillId="0" borderId="10" xfId="42" applyNumberFormat="1" applyFont="1" applyBorder="1" applyAlignment="1">
      <alignment horizontal="center"/>
    </xf>
    <xf numFmtId="0" fontId="1" fillId="0" borderId="10" xfId="43" applyNumberFormat="1" applyBorder="1" applyAlignment="1">
      <alignment horizontal="center"/>
    </xf>
    <xf numFmtId="0" fontId="1" fillId="0" borderId="0" xfId="43" applyNumberFormat="1" applyAlignment="1">
      <alignment horizontal="center"/>
    </xf>
    <xf numFmtId="0" fontId="1" fillId="33" borderId="10" xfId="43" applyNumberFormat="1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NumberFormat="1" applyBorder="1" applyAlignment="1">
      <alignment horizontal="center"/>
    </xf>
    <xf numFmtId="0" fontId="1" fillId="0" borderId="0" xfId="43" applyNumberFormat="1" applyBorder="1" applyAlignment="1">
      <alignment horizontal="center"/>
    </xf>
    <xf numFmtId="0" fontId="1" fillId="33" borderId="0" xfId="43" applyNumberFormat="1" applyFill="1" applyAlignment="1">
      <alignment horizontal="center"/>
    </xf>
    <xf numFmtId="0" fontId="1" fillId="0" borderId="0" xfId="43" applyNumberFormat="1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NumberFormat="1" applyFont="1" applyFill="1" applyAlignment="1">
      <alignment horizontal="left"/>
    </xf>
    <xf numFmtId="0" fontId="0" fillId="0" borderId="10" xfId="0" applyBorder="1" applyAlignment="1">
      <alignment horizontal="center"/>
    </xf>
    <xf numFmtId="0" fontId="0" fillId="0" borderId="0" xfId="0"/>
    <xf numFmtId="14" fontId="0" fillId="0" borderId="0" xfId="0" applyNumberFormat="1"/>
    <xf numFmtId="47" fontId="0" fillId="0" borderId="0" xfId="0" applyNumberFormat="1"/>
    <xf numFmtId="21" fontId="0" fillId="0" borderId="0" xfId="0" applyNumberFormat="1"/>
    <xf numFmtId="167" fontId="0" fillId="0" borderId="0" xfId="0" applyNumberFormat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chartsheet" Target="chartsheets/sheet7.xml"/><Relationship Id="rId18" Type="http://schemas.openxmlformats.org/officeDocument/2006/relationships/chartsheet" Target="chartsheets/sheet12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5.xml"/><Relationship Id="rId7" Type="http://schemas.openxmlformats.org/officeDocument/2006/relationships/chartsheet" Target="chartsheets/sheet1.xml"/><Relationship Id="rId12" Type="http://schemas.openxmlformats.org/officeDocument/2006/relationships/chartsheet" Target="chartsheets/sheet6.xml"/><Relationship Id="rId17" Type="http://schemas.openxmlformats.org/officeDocument/2006/relationships/chartsheet" Target="chartsheets/sheet1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0.xml"/><Relationship Id="rId20" Type="http://schemas.openxmlformats.org/officeDocument/2006/relationships/chartsheet" Target="chartsheets/sheet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5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9.xml"/><Relationship Id="rId23" Type="http://schemas.openxmlformats.org/officeDocument/2006/relationships/styles" Target="styles.xml"/><Relationship Id="rId10" Type="http://schemas.openxmlformats.org/officeDocument/2006/relationships/chartsheet" Target="chartsheets/sheet4.xml"/><Relationship Id="rId19" Type="http://schemas.openxmlformats.org/officeDocument/2006/relationships/chartsheet" Target="chartsheets/sheet13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chartsheet" Target="chartsheets/sheet8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data'!$AQ$10:$AQ$200</c:f>
              <c:numCache>
                <c:formatCode>General</c:formatCode>
                <c:ptCount val="191"/>
                <c:pt idx="0">
                  <c:v>47.159244000000001</c:v>
                </c:pt>
                <c:pt idx="1">
                  <c:v>47.159260000000003</c:v>
                </c:pt>
                <c:pt idx="2">
                  <c:v>47.159261000000001</c:v>
                </c:pt>
                <c:pt idx="3">
                  <c:v>47.159244000000001</c:v>
                </c:pt>
                <c:pt idx="4">
                  <c:v>47.159213999999999</c:v>
                </c:pt>
                <c:pt idx="5">
                  <c:v>47.159168000000001</c:v>
                </c:pt>
                <c:pt idx="6">
                  <c:v>47.159115999999997</c:v>
                </c:pt>
                <c:pt idx="7">
                  <c:v>47.159067</c:v>
                </c:pt>
                <c:pt idx="8">
                  <c:v>47.159022999999998</c:v>
                </c:pt>
                <c:pt idx="9">
                  <c:v>47.158994</c:v>
                </c:pt>
                <c:pt idx="10">
                  <c:v>47.158969999999997</c:v>
                </c:pt>
                <c:pt idx="11">
                  <c:v>47.158956000000003</c:v>
                </c:pt>
                <c:pt idx="12">
                  <c:v>47.158951000000002</c:v>
                </c:pt>
                <c:pt idx="13">
                  <c:v>47.158949</c:v>
                </c:pt>
                <c:pt idx="14">
                  <c:v>47.158946</c:v>
                </c:pt>
                <c:pt idx="15">
                  <c:v>47.158946999999998</c:v>
                </c:pt>
                <c:pt idx="16">
                  <c:v>47.158951000000002</c:v>
                </c:pt>
                <c:pt idx="17">
                  <c:v>47.158951000000002</c:v>
                </c:pt>
                <c:pt idx="18">
                  <c:v>47.158951000000002</c:v>
                </c:pt>
                <c:pt idx="19">
                  <c:v>47.158951999999999</c:v>
                </c:pt>
                <c:pt idx="20">
                  <c:v>47.158951000000002</c:v>
                </c:pt>
                <c:pt idx="21">
                  <c:v>47.158946999999998</c:v>
                </c:pt>
                <c:pt idx="22">
                  <c:v>47.158923000000001</c:v>
                </c:pt>
                <c:pt idx="23">
                  <c:v>47.158889000000002</c:v>
                </c:pt>
                <c:pt idx="24">
                  <c:v>47.158850000000001</c:v>
                </c:pt>
                <c:pt idx="25">
                  <c:v>47.158805999999998</c:v>
                </c:pt>
                <c:pt idx="26">
                  <c:v>47.158757999999999</c:v>
                </c:pt>
                <c:pt idx="27">
                  <c:v>47.158714000000003</c:v>
                </c:pt>
                <c:pt idx="28">
                  <c:v>47.158673999999998</c:v>
                </c:pt>
                <c:pt idx="29">
                  <c:v>47.158639000000001</c:v>
                </c:pt>
                <c:pt idx="30">
                  <c:v>47.158610000000003</c:v>
                </c:pt>
                <c:pt idx="31">
                  <c:v>47.158585000000002</c:v>
                </c:pt>
                <c:pt idx="32">
                  <c:v>47.158563000000001</c:v>
                </c:pt>
                <c:pt idx="33">
                  <c:v>47.158546999999999</c:v>
                </c:pt>
                <c:pt idx="34">
                  <c:v>47.158540000000002</c:v>
                </c:pt>
                <c:pt idx="35">
                  <c:v>47.158543999999999</c:v>
                </c:pt>
                <c:pt idx="36">
                  <c:v>47.158555</c:v>
                </c:pt>
                <c:pt idx="37">
                  <c:v>47.158574000000002</c:v>
                </c:pt>
                <c:pt idx="38">
                  <c:v>47.158602999999999</c:v>
                </c:pt>
                <c:pt idx="39">
                  <c:v>47.158639999999998</c:v>
                </c:pt>
                <c:pt idx="40">
                  <c:v>47.158683000000003</c:v>
                </c:pt>
                <c:pt idx="41">
                  <c:v>47.158732999999998</c:v>
                </c:pt>
                <c:pt idx="42">
                  <c:v>47.158790000000003</c:v>
                </c:pt>
                <c:pt idx="43">
                  <c:v>47.158848999999996</c:v>
                </c:pt>
                <c:pt idx="44">
                  <c:v>47.158909000000001</c:v>
                </c:pt>
                <c:pt idx="45">
                  <c:v>47.158979000000002</c:v>
                </c:pt>
                <c:pt idx="46">
                  <c:v>47.159058999999999</c:v>
                </c:pt>
                <c:pt idx="47">
                  <c:v>47.159148000000002</c:v>
                </c:pt>
                <c:pt idx="48">
                  <c:v>47.159177</c:v>
                </c:pt>
                <c:pt idx="49">
                  <c:v>47.159309999999998</c:v>
                </c:pt>
                <c:pt idx="50">
                  <c:v>47.159449000000002</c:v>
                </c:pt>
                <c:pt idx="51">
                  <c:v>47.159567000000003</c:v>
                </c:pt>
                <c:pt idx="52">
                  <c:v>47.159681999999997</c:v>
                </c:pt>
                <c:pt idx="53">
                  <c:v>47.159793000000001</c:v>
                </c:pt>
                <c:pt idx="54">
                  <c:v>47.159903</c:v>
                </c:pt>
                <c:pt idx="55">
                  <c:v>47.160012999999999</c:v>
                </c:pt>
                <c:pt idx="56">
                  <c:v>47.160085000000002</c:v>
                </c:pt>
                <c:pt idx="57">
                  <c:v>47.160139999999998</c:v>
                </c:pt>
                <c:pt idx="58">
                  <c:v>47.160302999999999</c:v>
                </c:pt>
                <c:pt idx="59">
                  <c:v>47.160424999999996</c:v>
                </c:pt>
                <c:pt idx="60">
                  <c:v>47.160513000000002</c:v>
                </c:pt>
                <c:pt idx="61">
                  <c:v>47.160600000000002</c:v>
                </c:pt>
                <c:pt idx="62">
                  <c:v>47.160626999999998</c:v>
                </c:pt>
                <c:pt idx="63">
                  <c:v>47.160747000000001</c:v>
                </c:pt>
                <c:pt idx="64">
                  <c:v>47.160863999999997</c:v>
                </c:pt>
                <c:pt idx="65">
                  <c:v>47.160966000000002</c:v>
                </c:pt>
                <c:pt idx="66">
                  <c:v>47.161073000000002</c:v>
                </c:pt>
                <c:pt idx="67">
                  <c:v>47.161178999999997</c:v>
                </c:pt>
                <c:pt idx="68">
                  <c:v>47.161284000000002</c:v>
                </c:pt>
                <c:pt idx="69">
                  <c:v>47.161386</c:v>
                </c:pt>
                <c:pt idx="70">
                  <c:v>47.161487999999999</c:v>
                </c:pt>
                <c:pt idx="71">
                  <c:v>47.161589999999997</c:v>
                </c:pt>
                <c:pt idx="72">
                  <c:v>47.161689000000003</c:v>
                </c:pt>
                <c:pt idx="73">
                  <c:v>47.161783999999997</c:v>
                </c:pt>
                <c:pt idx="74">
                  <c:v>47.161878000000002</c:v>
                </c:pt>
                <c:pt idx="75">
                  <c:v>47.161907999999997</c:v>
                </c:pt>
                <c:pt idx="76">
                  <c:v>47.162044999999999</c:v>
                </c:pt>
                <c:pt idx="77">
                  <c:v>47.162179000000002</c:v>
                </c:pt>
                <c:pt idx="78">
                  <c:v>47.162292999999998</c:v>
                </c:pt>
                <c:pt idx="79">
                  <c:v>47.162410000000001</c:v>
                </c:pt>
                <c:pt idx="80">
                  <c:v>47.162528000000002</c:v>
                </c:pt>
                <c:pt idx="81">
                  <c:v>47.162565000000001</c:v>
                </c:pt>
                <c:pt idx="82">
                  <c:v>47.162728000000001</c:v>
                </c:pt>
                <c:pt idx="83">
                  <c:v>47.162889999999997</c:v>
                </c:pt>
                <c:pt idx="84">
                  <c:v>47.163018999999998</c:v>
                </c:pt>
                <c:pt idx="85">
                  <c:v>47.163144000000003</c:v>
                </c:pt>
                <c:pt idx="86">
                  <c:v>47.163182999999997</c:v>
                </c:pt>
                <c:pt idx="87">
                  <c:v>47.163345999999997</c:v>
                </c:pt>
                <c:pt idx="88">
                  <c:v>47.163421999999997</c:v>
                </c:pt>
                <c:pt idx="89">
                  <c:v>47.163587999999997</c:v>
                </c:pt>
                <c:pt idx="90">
                  <c:v>47.163705</c:v>
                </c:pt>
                <c:pt idx="91">
                  <c:v>47.163764</c:v>
                </c:pt>
                <c:pt idx="92">
                  <c:v>47.163925999999996</c:v>
                </c:pt>
                <c:pt idx="93">
                  <c:v>47.164039000000002</c:v>
                </c:pt>
                <c:pt idx="94">
                  <c:v>47.164107000000001</c:v>
                </c:pt>
                <c:pt idx="95">
                  <c:v>47.164175999999998</c:v>
                </c:pt>
                <c:pt idx="96">
                  <c:v>47.164239999999999</c:v>
                </c:pt>
                <c:pt idx="97">
                  <c:v>47.164307000000001</c:v>
                </c:pt>
                <c:pt idx="98">
                  <c:v>47.164360000000002</c:v>
                </c:pt>
                <c:pt idx="99">
                  <c:v>47.164389999999997</c:v>
                </c:pt>
                <c:pt idx="100">
                  <c:v>47.164406999999997</c:v>
                </c:pt>
                <c:pt idx="101">
                  <c:v>47.164411999999999</c:v>
                </c:pt>
                <c:pt idx="102">
                  <c:v>47.164408999999999</c:v>
                </c:pt>
                <c:pt idx="103">
                  <c:v>47.164408999999999</c:v>
                </c:pt>
                <c:pt idx="104">
                  <c:v>47.164372</c:v>
                </c:pt>
                <c:pt idx="105">
                  <c:v>47.164330999999997</c:v>
                </c:pt>
                <c:pt idx="106">
                  <c:v>47.164301999999999</c:v>
                </c:pt>
                <c:pt idx="107">
                  <c:v>47.164271999999997</c:v>
                </c:pt>
                <c:pt idx="108">
                  <c:v>47.164262999999998</c:v>
                </c:pt>
                <c:pt idx="109">
                  <c:v>47.164231999999998</c:v>
                </c:pt>
                <c:pt idx="110">
                  <c:v>47.164197000000001</c:v>
                </c:pt>
                <c:pt idx="111">
                  <c:v>47.164185000000003</c:v>
                </c:pt>
                <c:pt idx="112">
                  <c:v>47.164188000000003</c:v>
                </c:pt>
                <c:pt idx="113">
                  <c:v>47.164197000000001</c:v>
                </c:pt>
                <c:pt idx="114">
                  <c:v>47.164200000000001</c:v>
                </c:pt>
                <c:pt idx="115">
                  <c:v>47.164214999999999</c:v>
                </c:pt>
                <c:pt idx="116">
                  <c:v>47.164239000000002</c:v>
                </c:pt>
                <c:pt idx="117">
                  <c:v>47.164265999999998</c:v>
                </c:pt>
                <c:pt idx="118">
                  <c:v>47.164287000000002</c:v>
                </c:pt>
                <c:pt idx="119">
                  <c:v>47.164306000000003</c:v>
                </c:pt>
                <c:pt idx="120">
                  <c:v>47.164310999999998</c:v>
                </c:pt>
                <c:pt idx="121">
                  <c:v>47.164304999999999</c:v>
                </c:pt>
                <c:pt idx="122">
                  <c:v>47.164296</c:v>
                </c:pt>
                <c:pt idx="123">
                  <c:v>47.164290000000001</c:v>
                </c:pt>
                <c:pt idx="124">
                  <c:v>47.164285999999997</c:v>
                </c:pt>
                <c:pt idx="125">
                  <c:v>47.164259000000001</c:v>
                </c:pt>
                <c:pt idx="126">
                  <c:v>47.164223</c:v>
                </c:pt>
                <c:pt idx="127">
                  <c:v>47.164188000000003</c:v>
                </c:pt>
                <c:pt idx="128">
                  <c:v>47.164177000000002</c:v>
                </c:pt>
                <c:pt idx="129">
                  <c:v>47.164177000000002</c:v>
                </c:pt>
                <c:pt idx="130">
                  <c:v>47.164112000000003</c:v>
                </c:pt>
                <c:pt idx="131">
                  <c:v>47.163994000000002</c:v>
                </c:pt>
                <c:pt idx="132">
                  <c:v>47.163915000000003</c:v>
                </c:pt>
                <c:pt idx="133">
                  <c:v>47.163862999999999</c:v>
                </c:pt>
                <c:pt idx="134">
                  <c:v>47.163820000000001</c:v>
                </c:pt>
                <c:pt idx="135">
                  <c:v>47.163792000000001</c:v>
                </c:pt>
                <c:pt idx="136">
                  <c:v>47.163766000000003</c:v>
                </c:pt>
                <c:pt idx="137">
                  <c:v>47.163736</c:v>
                </c:pt>
                <c:pt idx="138">
                  <c:v>47.163705</c:v>
                </c:pt>
                <c:pt idx="139">
                  <c:v>47.163694999999997</c:v>
                </c:pt>
                <c:pt idx="140">
                  <c:v>47.163677</c:v>
                </c:pt>
                <c:pt idx="141">
                  <c:v>47.163649999999997</c:v>
                </c:pt>
                <c:pt idx="142">
                  <c:v>47.163600000000002</c:v>
                </c:pt>
                <c:pt idx="143">
                  <c:v>47.163561000000001</c:v>
                </c:pt>
                <c:pt idx="144">
                  <c:v>47.163500999999997</c:v>
                </c:pt>
                <c:pt idx="145">
                  <c:v>47.163423000000002</c:v>
                </c:pt>
                <c:pt idx="146">
                  <c:v>47.163341000000003</c:v>
                </c:pt>
                <c:pt idx="147">
                  <c:v>47.163251000000002</c:v>
                </c:pt>
                <c:pt idx="148">
                  <c:v>47.163150999999999</c:v>
                </c:pt>
                <c:pt idx="149">
                  <c:v>47.163044999999997</c:v>
                </c:pt>
                <c:pt idx="150">
                  <c:v>47.162934999999997</c:v>
                </c:pt>
                <c:pt idx="151">
                  <c:v>47.16283</c:v>
                </c:pt>
                <c:pt idx="152">
                  <c:v>47.162709999999997</c:v>
                </c:pt>
                <c:pt idx="153">
                  <c:v>47.162595000000003</c:v>
                </c:pt>
                <c:pt idx="154">
                  <c:v>47.162559999999999</c:v>
                </c:pt>
                <c:pt idx="155">
                  <c:v>47.162396999999999</c:v>
                </c:pt>
                <c:pt idx="156">
                  <c:v>47.162235000000003</c:v>
                </c:pt>
                <c:pt idx="157">
                  <c:v>47.162106000000001</c:v>
                </c:pt>
                <c:pt idx="158">
                  <c:v>47.161971000000001</c:v>
                </c:pt>
                <c:pt idx="159">
                  <c:v>47.161831999999997</c:v>
                </c:pt>
                <c:pt idx="160">
                  <c:v>47.161696999999997</c:v>
                </c:pt>
                <c:pt idx="161">
                  <c:v>47.161655000000003</c:v>
                </c:pt>
                <c:pt idx="162">
                  <c:v>47.161489000000003</c:v>
                </c:pt>
                <c:pt idx="163">
                  <c:v>47.161349000000001</c:v>
                </c:pt>
                <c:pt idx="164">
                  <c:v>47.161273000000001</c:v>
                </c:pt>
                <c:pt idx="165">
                  <c:v>47.161194000000002</c:v>
                </c:pt>
                <c:pt idx="166">
                  <c:v>47.161102999999997</c:v>
                </c:pt>
                <c:pt idx="167">
                  <c:v>47.161073000000002</c:v>
                </c:pt>
                <c:pt idx="168">
                  <c:v>47.161003999999998</c:v>
                </c:pt>
                <c:pt idx="169">
                  <c:v>47.160825000000003</c:v>
                </c:pt>
                <c:pt idx="170">
                  <c:v>47.160668999999999</c:v>
                </c:pt>
                <c:pt idx="171">
                  <c:v>47.160549000000003</c:v>
                </c:pt>
                <c:pt idx="172">
                  <c:v>47.160438999999997</c:v>
                </c:pt>
                <c:pt idx="173">
                  <c:v>47.160335000000003</c:v>
                </c:pt>
                <c:pt idx="174">
                  <c:v>47.160231000000003</c:v>
                </c:pt>
                <c:pt idx="175">
                  <c:v>47.160139999999998</c:v>
                </c:pt>
                <c:pt idx="176">
                  <c:v>47.160051000000003</c:v>
                </c:pt>
                <c:pt idx="177">
                  <c:v>47.159958000000003</c:v>
                </c:pt>
                <c:pt idx="178">
                  <c:v>47.159863999999999</c:v>
                </c:pt>
                <c:pt idx="179">
                  <c:v>47.159778000000003</c:v>
                </c:pt>
                <c:pt idx="180">
                  <c:v>47.159751999999997</c:v>
                </c:pt>
                <c:pt idx="181">
                  <c:v>47.159644999999998</c:v>
                </c:pt>
                <c:pt idx="182">
                  <c:v>47.159545000000001</c:v>
                </c:pt>
                <c:pt idx="183">
                  <c:v>47.159475999999998</c:v>
                </c:pt>
                <c:pt idx="184">
                  <c:v>47.159405</c:v>
                </c:pt>
                <c:pt idx="185">
                  <c:v>47.159326999999998</c:v>
                </c:pt>
                <c:pt idx="186">
                  <c:v>47.159301999999997</c:v>
                </c:pt>
              </c:numCache>
            </c:numRef>
          </c:xVal>
          <c:yVal>
            <c:numRef>
              <c:f>'Lap 1 data'!$AR$10:$AR$200</c:f>
              <c:numCache>
                <c:formatCode>General</c:formatCode>
                <c:ptCount val="191"/>
                <c:pt idx="0">
                  <c:v>-88.489694</c:v>
                </c:pt>
                <c:pt idx="1">
                  <c:v>-88.489639999999994</c:v>
                </c:pt>
                <c:pt idx="2">
                  <c:v>-88.489577999999995</c:v>
                </c:pt>
                <c:pt idx="3">
                  <c:v>-88.489515999999995</c:v>
                </c:pt>
                <c:pt idx="4">
                  <c:v>-88.489446000000001</c:v>
                </c:pt>
                <c:pt idx="5">
                  <c:v>-88.489361000000002</c:v>
                </c:pt>
                <c:pt idx="6">
                  <c:v>-88.489254000000003</c:v>
                </c:pt>
                <c:pt idx="7">
                  <c:v>-88.489131999999998</c:v>
                </c:pt>
                <c:pt idx="8">
                  <c:v>-88.488996999999998</c:v>
                </c:pt>
                <c:pt idx="9">
                  <c:v>-88.488839999999996</c:v>
                </c:pt>
                <c:pt idx="10">
                  <c:v>-88.488677999999993</c:v>
                </c:pt>
                <c:pt idx="11">
                  <c:v>-88.488502999999994</c:v>
                </c:pt>
                <c:pt idx="12">
                  <c:v>-88.488316999999995</c:v>
                </c:pt>
                <c:pt idx="13">
                  <c:v>-88.488128000000003</c:v>
                </c:pt>
                <c:pt idx="14">
                  <c:v>-88.487938</c:v>
                </c:pt>
                <c:pt idx="15">
                  <c:v>-88.487737999999993</c:v>
                </c:pt>
                <c:pt idx="16">
                  <c:v>-88.487531000000004</c:v>
                </c:pt>
                <c:pt idx="17">
                  <c:v>-88.487328000000005</c:v>
                </c:pt>
                <c:pt idx="18">
                  <c:v>-88.487133999999998</c:v>
                </c:pt>
                <c:pt idx="19">
                  <c:v>-88.486941000000002</c:v>
                </c:pt>
                <c:pt idx="20">
                  <c:v>-88.486749000000003</c:v>
                </c:pt>
                <c:pt idx="21">
                  <c:v>-88.486560999999995</c:v>
                </c:pt>
                <c:pt idx="22">
                  <c:v>-88.486395000000002</c:v>
                </c:pt>
                <c:pt idx="23">
                  <c:v>-88.486239999999995</c:v>
                </c:pt>
                <c:pt idx="24">
                  <c:v>-88.486096000000003</c:v>
                </c:pt>
                <c:pt idx="25">
                  <c:v>-88.485962000000001</c:v>
                </c:pt>
                <c:pt idx="26">
                  <c:v>-88.485833999999997</c:v>
                </c:pt>
                <c:pt idx="27">
                  <c:v>-88.485710999999995</c:v>
                </c:pt>
                <c:pt idx="28">
                  <c:v>-88.485586999999995</c:v>
                </c:pt>
                <c:pt idx="29">
                  <c:v>-88.485463999999993</c:v>
                </c:pt>
                <c:pt idx="30">
                  <c:v>-88.485337999999999</c:v>
                </c:pt>
                <c:pt idx="31">
                  <c:v>-88.485213000000002</c:v>
                </c:pt>
                <c:pt idx="32">
                  <c:v>-88.485089000000002</c:v>
                </c:pt>
                <c:pt idx="33">
                  <c:v>-88.484967999999995</c:v>
                </c:pt>
                <c:pt idx="34">
                  <c:v>-88.484849999999994</c:v>
                </c:pt>
                <c:pt idx="35">
                  <c:v>-88.484736999999996</c:v>
                </c:pt>
                <c:pt idx="36">
                  <c:v>-88.484628999999998</c:v>
                </c:pt>
                <c:pt idx="37">
                  <c:v>-88.484530000000007</c:v>
                </c:pt>
                <c:pt idx="38">
                  <c:v>-88.484442000000001</c:v>
                </c:pt>
                <c:pt idx="39">
                  <c:v>-88.484363999999999</c:v>
                </c:pt>
                <c:pt idx="40">
                  <c:v>-88.484294000000006</c:v>
                </c:pt>
                <c:pt idx="41">
                  <c:v>-88.48424</c:v>
                </c:pt>
                <c:pt idx="42">
                  <c:v>-88.484200999999999</c:v>
                </c:pt>
                <c:pt idx="43">
                  <c:v>-88.484167999999997</c:v>
                </c:pt>
                <c:pt idx="44">
                  <c:v>-88.484134999999995</c:v>
                </c:pt>
                <c:pt idx="45">
                  <c:v>-88.484112999999994</c:v>
                </c:pt>
                <c:pt idx="46">
                  <c:v>-88.484108000000006</c:v>
                </c:pt>
                <c:pt idx="47">
                  <c:v>-88.484110999999999</c:v>
                </c:pt>
                <c:pt idx="48">
                  <c:v>-88.484111999999996</c:v>
                </c:pt>
                <c:pt idx="49">
                  <c:v>-88.484119000000007</c:v>
                </c:pt>
                <c:pt idx="50">
                  <c:v>-88.484121999999999</c:v>
                </c:pt>
                <c:pt idx="51">
                  <c:v>-88.484129999999993</c:v>
                </c:pt>
                <c:pt idx="52">
                  <c:v>-88.484138999999999</c:v>
                </c:pt>
                <c:pt idx="53">
                  <c:v>-88.484146999999993</c:v>
                </c:pt>
                <c:pt idx="54">
                  <c:v>-88.484151999999995</c:v>
                </c:pt>
                <c:pt idx="55">
                  <c:v>-88.484155999999999</c:v>
                </c:pt>
                <c:pt idx="56">
                  <c:v>-88.484160000000003</c:v>
                </c:pt>
                <c:pt idx="57">
                  <c:v>-88.484161999999998</c:v>
                </c:pt>
                <c:pt idx="58">
                  <c:v>-88.484167999999997</c:v>
                </c:pt>
                <c:pt idx="59">
                  <c:v>-88.484144000000001</c:v>
                </c:pt>
                <c:pt idx="60">
                  <c:v>-88.484100999999995</c:v>
                </c:pt>
                <c:pt idx="61">
                  <c:v>-88.484050999999994</c:v>
                </c:pt>
                <c:pt idx="62">
                  <c:v>-88.484035000000006</c:v>
                </c:pt>
                <c:pt idx="63">
                  <c:v>-88.483960999999994</c:v>
                </c:pt>
                <c:pt idx="64">
                  <c:v>-88.483892999999995</c:v>
                </c:pt>
                <c:pt idx="65">
                  <c:v>-88.483880999999997</c:v>
                </c:pt>
                <c:pt idx="66">
                  <c:v>-88.483890000000002</c:v>
                </c:pt>
                <c:pt idx="67">
                  <c:v>-88.483894000000006</c:v>
                </c:pt>
                <c:pt idx="68">
                  <c:v>-88.483896999999999</c:v>
                </c:pt>
                <c:pt idx="69">
                  <c:v>-88.483904999999993</c:v>
                </c:pt>
                <c:pt idx="70">
                  <c:v>-88.483918000000003</c:v>
                </c:pt>
                <c:pt idx="71">
                  <c:v>-88.483941000000002</c:v>
                </c:pt>
                <c:pt idx="72">
                  <c:v>-88.483975999999998</c:v>
                </c:pt>
                <c:pt idx="73">
                  <c:v>-88.484026</c:v>
                </c:pt>
                <c:pt idx="74">
                  <c:v>-88.484076999999999</c:v>
                </c:pt>
                <c:pt idx="75">
                  <c:v>-88.484093000000001</c:v>
                </c:pt>
                <c:pt idx="76">
                  <c:v>-88.484131000000005</c:v>
                </c:pt>
                <c:pt idx="77">
                  <c:v>-88.484145999999996</c:v>
                </c:pt>
                <c:pt idx="78">
                  <c:v>-88.484121999999999</c:v>
                </c:pt>
                <c:pt idx="79">
                  <c:v>-88.484097000000006</c:v>
                </c:pt>
                <c:pt idx="80">
                  <c:v>-88.484084999999993</c:v>
                </c:pt>
                <c:pt idx="81">
                  <c:v>-88.484082999999998</c:v>
                </c:pt>
                <c:pt idx="82">
                  <c:v>-88.484069000000005</c:v>
                </c:pt>
                <c:pt idx="83">
                  <c:v>-88.484071</c:v>
                </c:pt>
                <c:pt idx="84">
                  <c:v>-88.484117999999995</c:v>
                </c:pt>
                <c:pt idx="85">
                  <c:v>-88.484198000000006</c:v>
                </c:pt>
                <c:pt idx="86">
                  <c:v>-88.484224999999995</c:v>
                </c:pt>
                <c:pt idx="87">
                  <c:v>-88.484367000000006</c:v>
                </c:pt>
                <c:pt idx="88">
                  <c:v>-88.484432999999996</c:v>
                </c:pt>
                <c:pt idx="89">
                  <c:v>-88.484593000000004</c:v>
                </c:pt>
                <c:pt idx="90">
                  <c:v>-88.484707999999998</c:v>
                </c:pt>
                <c:pt idx="91">
                  <c:v>-88.484769</c:v>
                </c:pt>
                <c:pt idx="92">
                  <c:v>-88.484969000000007</c:v>
                </c:pt>
                <c:pt idx="93">
                  <c:v>-88.485180999999997</c:v>
                </c:pt>
                <c:pt idx="94">
                  <c:v>-88.485367999999994</c:v>
                </c:pt>
                <c:pt idx="95">
                  <c:v>-88.485553999999993</c:v>
                </c:pt>
                <c:pt idx="96">
                  <c:v>-88.485748000000001</c:v>
                </c:pt>
                <c:pt idx="97">
                  <c:v>-88.485938000000004</c:v>
                </c:pt>
                <c:pt idx="98">
                  <c:v>-88.486138999999994</c:v>
                </c:pt>
                <c:pt idx="99">
                  <c:v>-88.486326000000005</c:v>
                </c:pt>
                <c:pt idx="100">
                  <c:v>-88.486497999999997</c:v>
                </c:pt>
                <c:pt idx="101">
                  <c:v>-88.486552000000003</c:v>
                </c:pt>
                <c:pt idx="102">
                  <c:v>-88.486772000000002</c:v>
                </c:pt>
                <c:pt idx="103">
                  <c:v>-88.486986000000002</c:v>
                </c:pt>
                <c:pt idx="104">
                  <c:v>-88.487119000000007</c:v>
                </c:pt>
                <c:pt idx="105">
                  <c:v>-88.487241999999995</c:v>
                </c:pt>
                <c:pt idx="106">
                  <c:v>-88.487368000000004</c:v>
                </c:pt>
                <c:pt idx="107">
                  <c:v>-88.487489999999994</c:v>
                </c:pt>
                <c:pt idx="108">
                  <c:v>-88.487527999999998</c:v>
                </c:pt>
                <c:pt idx="109">
                  <c:v>-88.487696999999997</c:v>
                </c:pt>
                <c:pt idx="110">
                  <c:v>-88.487852000000004</c:v>
                </c:pt>
                <c:pt idx="111">
                  <c:v>-88.487960000000001</c:v>
                </c:pt>
                <c:pt idx="112">
                  <c:v>-88.488062999999997</c:v>
                </c:pt>
                <c:pt idx="113">
                  <c:v>-88.488163</c:v>
                </c:pt>
                <c:pt idx="114">
                  <c:v>-88.488195000000005</c:v>
                </c:pt>
                <c:pt idx="115">
                  <c:v>-88.488333999999995</c:v>
                </c:pt>
                <c:pt idx="116">
                  <c:v>-88.488459000000006</c:v>
                </c:pt>
                <c:pt idx="117">
                  <c:v>-88.488541999999995</c:v>
                </c:pt>
                <c:pt idx="118">
                  <c:v>-88.488631999999996</c:v>
                </c:pt>
                <c:pt idx="119">
                  <c:v>-88.488724000000005</c:v>
                </c:pt>
                <c:pt idx="120">
                  <c:v>-88.488819000000007</c:v>
                </c:pt>
                <c:pt idx="121">
                  <c:v>-88.488917999999998</c:v>
                </c:pt>
                <c:pt idx="122">
                  <c:v>-88.489017000000004</c:v>
                </c:pt>
                <c:pt idx="123">
                  <c:v>-88.489080999999999</c:v>
                </c:pt>
                <c:pt idx="124">
                  <c:v>-88.489130000000003</c:v>
                </c:pt>
                <c:pt idx="125">
                  <c:v>-88.489284999999995</c:v>
                </c:pt>
                <c:pt idx="126">
                  <c:v>-88.489424999999997</c:v>
                </c:pt>
                <c:pt idx="127">
                  <c:v>-88.489534000000006</c:v>
                </c:pt>
                <c:pt idx="128">
                  <c:v>-88.489568000000006</c:v>
                </c:pt>
                <c:pt idx="129">
                  <c:v>-88.489568000000006</c:v>
                </c:pt>
                <c:pt idx="130">
                  <c:v>-88.489707999999993</c:v>
                </c:pt>
                <c:pt idx="131">
                  <c:v>-88.489898999999994</c:v>
                </c:pt>
                <c:pt idx="132">
                  <c:v>-88.490022999999994</c:v>
                </c:pt>
                <c:pt idx="133">
                  <c:v>-88.490123999999994</c:v>
                </c:pt>
                <c:pt idx="134">
                  <c:v>-88.490229999999997</c:v>
                </c:pt>
                <c:pt idx="135">
                  <c:v>-88.490342999999996</c:v>
                </c:pt>
                <c:pt idx="136">
                  <c:v>-88.490457000000006</c:v>
                </c:pt>
                <c:pt idx="137">
                  <c:v>-88.490571000000003</c:v>
                </c:pt>
                <c:pt idx="138">
                  <c:v>-88.490699000000006</c:v>
                </c:pt>
                <c:pt idx="139">
                  <c:v>-88.490741999999997</c:v>
                </c:pt>
                <c:pt idx="140">
                  <c:v>-88.490837999999997</c:v>
                </c:pt>
                <c:pt idx="141">
                  <c:v>-88.490971999999999</c:v>
                </c:pt>
                <c:pt idx="142">
                  <c:v>-88.491218000000003</c:v>
                </c:pt>
                <c:pt idx="143">
                  <c:v>-88.491408000000007</c:v>
                </c:pt>
                <c:pt idx="144">
                  <c:v>-88.491540999999998</c:v>
                </c:pt>
                <c:pt idx="145">
                  <c:v>-88.491652000000002</c:v>
                </c:pt>
                <c:pt idx="146">
                  <c:v>-88.491744999999995</c:v>
                </c:pt>
                <c:pt idx="147">
                  <c:v>-88.491820000000004</c:v>
                </c:pt>
                <c:pt idx="148">
                  <c:v>-88.491871000000003</c:v>
                </c:pt>
                <c:pt idx="149">
                  <c:v>-88.491900999999999</c:v>
                </c:pt>
                <c:pt idx="150">
                  <c:v>-88.491907999999995</c:v>
                </c:pt>
                <c:pt idx="151">
                  <c:v>-88.491923999999997</c:v>
                </c:pt>
                <c:pt idx="152">
                  <c:v>-88.491900000000001</c:v>
                </c:pt>
                <c:pt idx="153">
                  <c:v>-88.491883999999999</c:v>
                </c:pt>
                <c:pt idx="154">
                  <c:v>-88.491883000000001</c:v>
                </c:pt>
                <c:pt idx="155">
                  <c:v>-88.491821999999999</c:v>
                </c:pt>
                <c:pt idx="156">
                  <c:v>-88.491748999999999</c:v>
                </c:pt>
                <c:pt idx="157">
                  <c:v>-88.491673000000006</c:v>
                </c:pt>
                <c:pt idx="158">
                  <c:v>-88.491598999999994</c:v>
                </c:pt>
                <c:pt idx="159">
                  <c:v>-88.491529</c:v>
                </c:pt>
                <c:pt idx="160">
                  <c:v>-88.491455999999999</c:v>
                </c:pt>
                <c:pt idx="161">
                  <c:v>-88.491432000000003</c:v>
                </c:pt>
                <c:pt idx="162">
                  <c:v>-88.491303000000002</c:v>
                </c:pt>
                <c:pt idx="163">
                  <c:v>-88.491162000000003</c:v>
                </c:pt>
                <c:pt idx="164">
                  <c:v>-88.491033999999999</c:v>
                </c:pt>
                <c:pt idx="165">
                  <c:v>-88.490928999999994</c:v>
                </c:pt>
                <c:pt idx="166">
                  <c:v>-88.490842999999998</c:v>
                </c:pt>
                <c:pt idx="167">
                  <c:v>-88.490817000000007</c:v>
                </c:pt>
                <c:pt idx="168">
                  <c:v>-88.490776999999994</c:v>
                </c:pt>
                <c:pt idx="169">
                  <c:v>-88.490688000000006</c:v>
                </c:pt>
                <c:pt idx="170">
                  <c:v>-88.490660000000005</c:v>
                </c:pt>
                <c:pt idx="171">
                  <c:v>-88.490667999999999</c:v>
                </c:pt>
                <c:pt idx="172">
                  <c:v>-88.490671000000006</c:v>
                </c:pt>
                <c:pt idx="173">
                  <c:v>-88.490668999999997</c:v>
                </c:pt>
                <c:pt idx="174">
                  <c:v>-88.490666000000004</c:v>
                </c:pt>
                <c:pt idx="175">
                  <c:v>-88.490652999999995</c:v>
                </c:pt>
                <c:pt idx="176">
                  <c:v>-88.490616000000003</c:v>
                </c:pt>
                <c:pt idx="177">
                  <c:v>-88.490572</c:v>
                </c:pt>
                <c:pt idx="178">
                  <c:v>-88.490528999999995</c:v>
                </c:pt>
                <c:pt idx="179">
                  <c:v>-88.490458000000004</c:v>
                </c:pt>
                <c:pt idx="180">
                  <c:v>-88.490431999999998</c:v>
                </c:pt>
                <c:pt idx="181">
                  <c:v>-88.490295000000003</c:v>
                </c:pt>
                <c:pt idx="182">
                  <c:v>-88.490145999999996</c:v>
                </c:pt>
                <c:pt idx="183">
                  <c:v>-88.490018000000006</c:v>
                </c:pt>
                <c:pt idx="184">
                  <c:v>-88.489889000000005</c:v>
                </c:pt>
                <c:pt idx="185">
                  <c:v>-88.489765000000006</c:v>
                </c:pt>
                <c:pt idx="186">
                  <c:v>-88.489727000000002</c:v>
                </c:pt>
              </c:numCache>
            </c:numRef>
          </c:yVal>
          <c:smooth val="1"/>
        </c:ser>
        <c:ser>
          <c:idx val="1"/>
          <c:order val="1"/>
          <c:tx>
            <c:v>Lap2</c:v>
          </c:tx>
          <c:marker>
            <c:symbol val="none"/>
          </c:marker>
          <c:xVal>
            <c:numRef>
              <c:f>'Lap 2 data'!$AQ$10:$AQ$200</c:f>
              <c:numCache>
                <c:formatCode>General</c:formatCode>
                <c:ptCount val="191"/>
                <c:pt idx="0">
                  <c:v>47.159301999999997</c:v>
                </c:pt>
                <c:pt idx="1">
                  <c:v>47.159249000000003</c:v>
                </c:pt>
                <c:pt idx="2">
                  <c:v>47.159120000000001</c:v>
                </c:pt>
                <c:pt idx="3">
                  <c:v>47.159024000000002</c:v>
                </c:pt>
                <c:pt idx="4">
                  <c:v>47.158974999999998</c:v>
                </c:pt>
                <c:pt idx="5">
                  <c:v>47.158962000000002</c:v>
                </c:pt>
                <c:pt idx="6">
                  <c:v>47.158907999999997</c:v>
                </c:pt>
                <c:pt idx="7">
                  <c:v>47.158880000000003</c:v>
                </c:pt>
                <c:pt idx="8">
                  <c:v>47.158873999999997</c:v>
                </c:pt>
                <c:pt idx="9">
                  <c:v>47.158880000000003</c:v>
                </c:pt>
                <c:pt idx="10">
                  <c:v>47.158883000000003</c:v>
                </c:pt>
                <c:pt idx="11">
                  <c:v>47.158889000000002</c:v>
                </c:pt>
                <c:pt idx="12">
                  <c:v>47.158893999999997</c:v>
                </c:pt>
                <c:pt idx="13">
                  <c:v>47.158895999999999</c:v>
                </c:pt>
                <c:pt idx="14">
                  <c:v>47.158898000000001</c:v>
                </c:pt>
                <c:pt idx="15">
                  <c:v>47.158901</c:v>
                </c:pt>
                <c:pt idx="16">
                  <c:v>47.158904</c:v>
                </c:pt>
                <c:pt idx="17">
                  <c:v>47.158886000000003</c:v>
                </c:pt>
                <c:pt idx="18">
                  <c:v>47.158861999999999</c:v>
                </c:pt>
                <c:pt idx="19">
                  <c:v>47.158830000000002</c:v>
                </c:pt>
                <c:pt idx="20">
                  <c:v>47.158790000000003</c:v>
                </c:pt>
                <c:pt idx="21">
                  <c:v>47.158745000000003</c:v>
                </c:pt>
                <c:pt idx="22">
                  <c:v>47.158698999999999</c:v>
                </c:pt>
                <c:pt idx="23">
                  <c:v>47.158656000000001</c:v>
                </c:pt>
                <c:pt idx="24">
                  <c:v>47.158619999999999</c:v>
                </c:pt>
                <c:pt idx="25">
                  <c:v>47.158588999999999</c:v>
                </c:pt>
                <c:pt idx="26">
                  <c:v>47.158563000000001</c:v>
                </c:pt>
                <c:pt idx="27">
                  <c:v>47.158541</c:v>
                </c:pt>
                <c:pt idx="28">
                  <c:v>47.158523000000002</c:v>
                </c:pt>
                <c:pt idx="29">
                  <c:v>47.158512999999999</c:v>
                </c:pt>
                <c:pt idx="30">
                  <c:v>47.158507999999998</c:v>
                </c:pt>
                <c:pt idx="31">
                  <c:v>47.158513999999997</c:v>
                </c:pt>
                <c:pt idx="32">
                  <c:v>47.158527999999997</c:v>
                </c:pt>
                <c:pt idx="33">
                  <c:v>47.158555</c:v>
                </c:pt>
                <c:pt idx="34">
                  <c:v>47.158594000000001</c:v>
                </c:pt>
                <c:pt idx="35">
                  <c:v>47.158641000000003</c:v>
                </c:pt>
                <c:pt idx="36">
                  <c:v>47.158695000000002</c:v>
                </c:pt>
                <c:pt idx="37">
                  <c:v>47.158752999999997</c:v>
                </c:pt>
                <c:pt idx="38">
                  <c:v>47.158819000000001</c:v>
                </c:pt>
                <c:pt idx="39">
                  <c:v>47.158887</c:v>
                </c:pt>
                <c:pt idx="40">
                  <c:v>47.158963</c:v>
                </c:pt>
                <c:pt idx="41">
                  <c:v>47.159050999999998</c:v>
                </c:pt>
                <c:pt idx="42">
                  <c:v>47.159154000000001</c:v>
                </c:pt>
                <c:pt idx="43">
                  <c:v>47.159269000000002</c:v>
                </c:pt>
                <c:pt idx="44">
                  <c:v>47.159306999999998</c:v>
                </c:pt>
                <c:pt idx="45">
                  <c:v>47.159467999999997</c:v>
                </c:pt>
                <c:pt idx="46">
                  <c:v>47.159627999999998</c:v>
                </c:pt>
                <c:pt idx="47">
                  <c:v>47.159745999999998</c:v>
                </c:pt>
                <c:pt idx="48">
                  <c:v>47.159861999999997</c:v>
                </c:pt>
                <c:pt idx="49">
                  <c:v>47.159975000000003</c:v>
                </c:pt>
                <c:pt idx="50">
                  <c:v>47.160086999999997</c:v>
                </c:pt>
                <c:pt idx="51">
                  <c:v>47.160198000000001</c:v>
                </c:pt>
                <c:pt idx="52">
                  <c:v>47.160307000000003</c:v>
                </c:pt>
                <c:pt idx="53">
                  <c:v>47.160397000000003</c:v>
                </c:pt>
                <c:pt idx="54">
                  <c:v>47.160480999999997</c:v>
                </c:pt>
                <c:pt idx="55">
                  <c:v>47.160567999999998</c:v>
                </c:pt>
                <c:pt idx="56">
                  <c:v>47.160649999999997</c:v>
                </c:pt>
                <c:pt idx="57">
                  <c:v>47.160736999999997</c:v>
                </c:pt>
                <c:pt idx="58">
                  <c:v>47.160831999999999</c:v>
                </c:pt>
                <c:pt idx="59">
                  <c:v>47.160930999999998</c:v>
                </c:pt>
                <c:pt idx="60">
                  <c:v>47.161031000000001</c:v>
                </c:pt>
                <c:pt idx="61">
                  <c:v>47.161130999999997</c:v>
                </c:pt>
                <c:pt idx="62">
                  <c:v>47.161228999999999</c:v>
                </c:pt>
                <c:pt idx="63">
                  <c:v>47.161259999999999</c:v>
                </c:pt>
                <c:pt idx="64">
                  <c:v>47.161389999999997</c:v>
                </c:pt>
                <c:pt idx="65">
                  <c:v>47.161515000000001</c:v>
                </c:pt>
                <c:pt idx="66">
                  <c:v>47.161611999999998</c:v>
                </c:pt>
                <c:pt idx="67">
                  <c:v>47.161710999999997</c:v>
                </c:pt>
                <c:pt idx="68">
                  <c:v>47.161808000000001</c:v>
                </c:pt>
                <c:pt idx="69">
                  <c:v>47.161838000000003</c:v>
                </c:pt>
                <c:pt idx="70">
                  <c:v>47.161966</c:v>
                </c:pt>
                <c:pt idx="71">
                  <c:v>47.162089000000002</c:v>
                </c:pt>
                <c:pt idx="72">
                  <c:v>47.162193000000002</c:v>
                </c:pt>
                <c:pt idx="73">
                  <c:v>47.162306000000001</c:v>
                </c:pt>
                <c:pt idx="74">
                  <c:v>47.162421000000002</c:v>
                </c:pt>
                <c:pt idx="75">
                  <c:v>47.16254</c:v>
                </c:pt>
                <c:pt idx="76">
                  <c:v>47.162663999999999</c:v>
                </c:pt>
                <c:pt idx="77">
                  <c:v>47.162790999999999</c:v>
                </c:pt>
                <c:pt idx="78">
                  <c:v>47.16292</c:v>
                </c:pt>
                <c:pt idx="79">
                  <c:v>47.163046000000001</c:v>
                </c:pt>
                <c:pt idx="80">
                  <c:v>47.163167999999999</c:v>
                </c:pt>
                <c:pt idx="81">
                  <c:v>47.163288999999999</c:v>
                </c:pt>
                <c:pt idx="82">
                  <c:v>47.163409999999999</c:v>
                </c:pt>
                <c:pt idx="83">
                  <c:v>47.163448000000002</c:v>
                </c:pt>
                <c:pt idx="84">
                  <c:v>47.163527999999999</c:v>
                </c:pt>
                <c:pt idx="85">
                  <c:v>47.163646999999997</c:v>
                </c:pt>
                <c:pt idx="86">
                  <c:v>47.163854000000001</c:v>
                </c:pt>
                <c:pt idx="87">
                  <c:v>47.163980000000002</c:v>
                </c:pt>
                <c:pt idx="88">
                  <c:v>47.164076000000001</c:v>
                </c:pt>
                <c:pt idx="89">
                  <c:v>47.164146000000002</c:v>
                </c:pt>
                <c:pt idx="90">
                  <c:v>47.164200000000001</c:v>
                </c:pt>
                <c:pt idx="91">
                  <c:v>47.164270000000002</c:v>
                </c:pt>
                <c:pt idx="92">
                  <c:v>47.164318000000002</c:v>
                </c:pt>
                <c:pt idx="93">
                  <c:v>47.164327999999998</c:v>
                </c:pt>
                <c:pt idx="94">
                  <c:v>47.164413000000003</c:v>
                </c:pt>
                <c:pt idx="95">
                  <c:v>47.164447000000003</c:v>
                </c:pt>
                <c:pt idx="96">
                  <c:v>47.164422999999999</c:v>
                </c:pt>
                <c:pt idx="97">
                  <c:v>47.164399000000003</c:v>
                </c:pt>
                <c:pt idx="98">
                  <c:v>47.164375999999997</c:v>
                </c:pt>
                <c:pt idx="99">
                  <c:v>47.164346999999999</c:v>
                </c:pt>
                <c:pt idx="100">
                  <c:v>47.164338000000001</c:v>
                </c:pt>
                <c:pt idx="101">
                  <c:v>47.164301999999999</c:v>
                </c:pt>
                <c:pt idx="102">
                  <c:v>47.164285</c:v>
                </c:pt>
                <c:pt idx="103">
                  <c:v>47.164265999999998</c:v>
                </c:pt>
                <c:pt idx="104">
                  <c:v>47.164240999999997</c:v>
                </c:pt>
                <c:pt idx="105">
                  <c:v>47.164199000000004</c:v>
                </c:pt>
                <c:pt idx="106">
                  <c:v>47.164175</c:v>
                </c:pt>
                <c:pt idx="107">
                  <c:v>47.164166000000002</c:v>
                </c:pt>
                <c:pt idx="108">
                  <c:v>47.164169000000001</c:v>
                </c:pt>
                <c:pt idx="109">
                  <c:v>47.164181999999997</c:v>
                </c:pt>
                <c:pt idx="110">
                  <c:v>47.164203999999998</c:v>
                </c:pt>
                <c:pt idx="111">
                  <c:v>47.164230000000003</c:v>
                </c:pt>
                <c:pt idx="112">
                  <c:v>47.164237999999997</c:v>
                </c:pt>
                <c:pt idx="113">
                  <c:v>47.164265</c:v>
                </c:pt>
                <c:pt idx="114">
                  <c:v>47.164285</c:v>
                </c:pt>
                <c:pt idx="115">
                  <c:v>47.164296</c:v>
                </c:pt>
                <c:pt idx="116">
                  <c:v>47.164309000000003</c:v>
                </c:pt>
                <c:pt idx="117">
                  <c:v>47.164302999999997</c:v>
                </c:pt>
                <c:pt idx="118">
                  <c:v>47.164298000000002</c:v>
                </c:pt>
                <c:pt idx="119">
                  <c:v>47.164287999999999</c:v>
                </c:pt>
                <c:pt idx="120">
                  <c:v>47.164262000000001</c:v>
                </c:pt>
                <c:pt idx="121">
                  <c:v>47.164234</c:v>
                </c:pt>
                <c:pt idx="122">
                  <c:v>47.164200000000001</c:v>
                </c:pt>
                <c:pt idx="123">
                  <c:v>47.164188000000003</c:v>
                </c:pt>
                <c:pt idx="124">
                  <c:v>47.164164999999997</c:v>
                </c:pt>
                <c:pt idx="125">
                  <c:v>47.164107999999999</c:v>
                </c:pt>
                <c:pt idx="126">
                  <c:v>47.164019000000003</c:v>
                </c:pt>
                <c:pt idx="127">
                  <c:v>47.16395</c:v>
                </c:pt>
                <c:pt idx="128">
                  <c:v>47.163894999999997</c:v>
                </c:pt>
                <c:pt idx="129">
                  <c:v>47.163846999999997</c:v>
                </c:pt>
                <c:pt idx="130">
                  <c:v>47.163808000000003</c:v>
                </c:pt>
                <c:pt idx="131">
                  <c:v>47.16377</c:v>
                </c:pt>
                <c:pt idx="132">
                  <c:v>47.163756999999997</c:v>
                </c:pt>
                <c:pt idx="133">
                  <c:v>47.163730000000001</c:v>
                </c:pt>
                <c:pt idx="134">
                  <c:v>47.163688</c:v>
                </c:pt>
                <c:pt idx="135">
                  <c:v>47.163648000000002</c:v>
                </c:pt>
                <c:pt idx="136">
                  <c:v>47.163612999999998</c:v>
                </c:pt>
                <c:pt idx="137">
                  <c:v>47.163603000000002</c:v>
                </c:pt>
                <c:pt idx="138">
                  <c:v>47.163584999999998</c:v>
                </c:pt>
                <c:pt idx="139">
                  <c:v>47.163556999999997</c:v>
                </c:pt>
                <c:pt idx="140">
                  <c:v>47.163547999999999</c:v>
                </c:pt>
                <c:pt idx="141">
                  <c:v>47.163429999999998</c:v>
                </c:pt>
                <c:pt idx="142">
                  <c:v>47.163313000000002</c:v>
                </c:pt>
                <c:pt idx="143">
                  <c:v>47.163285000000002</c:v>
                </c:pt>
                <c:pt idx="144">
                  <c:v>47.163158000000003</c:v>
                </c:pt>
                <c:pt idx="145">
                  <c:v>47.163041999999997</c:v>
                </c:pt>
                <c:pt idx="146">
                  <c:v>47.162928000000001</c:v>
                </c:pt>
                <c:pt idx="147">
                  <c:v>47.162787000000002</c:v>
                </c:pt>
                <c:pt idx="148">
                  <c:v>47.162666000000002</c:v>
                </c:pt>
                <c:pt idx="149">
                  <c:v>47.162537999999998</c:v>
                </c:pt>
                <c:pt idx="150">
                  <c:v>47.162495</c:v>
                </c:pt>
                <c:pt idx="151">
                  <c:v>47.162314000000002</c:v>
                </c:pt>
                <c:pt idx="152">
                  <c:v>47.162143</c:v>
                </c:pt>
                <c:pt idx="153">
                  <c:v>47.162005000000001</c:v>
                </c:pt>
                <c:pt idx="154">
                  <c:v>47.161861999999999</c:v>
                </c:pt>
                <c:pt idx="155">
                  <c:v>47.161729999999999</c:v>
                </c:pt>
                <c:pt idx="156">
                  <c:v>47.161602999999999</c:v>
                </c:pt>
                <c:pt idx="157">
                  <c:v>47.161493</c:v>
                </c:pt>
                <c:pt idx="158">
                  <c:v>47.161396000000003</c:v>
                </c:pt>
                <c:pt idx="159">
                  <c:v>47.161304999999999</c:v>
                </c:pt>
                <c:pt idx="160">
                  <c:v>47.161214000000001</c:v>
                </c:pt>
                <c:pt idx="161">
                  <c:v>47.161185000000003</c:v>
                </c:pt>
                <c:pt idx="162">
                  <c:v>47.161059999999999</c:v>
                </c:pt>
                <c:pt idx="163">
                  <c:v>47.160924999999999</c:v>
                </c:pt>
                <c:pt idx="164">
                  <c:v>47.160817000000002</c:v>
                </c:pt>
                <c:pt idx="165">
                  <c:v>47.160783000000002</c:v>
                </c:pt>
                <c:pt idx="166">
                  <c:v>47.160626000000001</c:v>
                </c:pt>
                <c:pt idx="167">
                  <c:v>47.160468999999999</c:v>
                </c:pt>
                <c:pt idx="168">
                  <c:v>47.160345</c:v>
                </c:pt>
                <c:pt idx="169">
                  <c:v>47.160232000000001</c:v>
                </c:pt>
                <c:pt idx="170">
                  <c:v>47.160131</c:v>
                </c:pt>
                <c:pt idx="171">
                  <c:v>47.1601</c:v>
                </c:pt>
                <c:pt idx="172">
                  <c:v>47.159970999999999</c:v>
                </c:pt>
                <c:pt idx="173">
                  <c:v>47.159849999999999</c:v>
                </c:pt>
                <c:pt idx="174">
                  <c:v>47.159767000000002</c:v>
                </c:pt>
                <c:pt idx="175">
                  <c:v>47.159691000000002</c:v>
                </c:pt>
                <c:pt idx="176">
                  <c:v>47.159613</c:v>
                </c:pt>
                <c:pt idx="177">
                  <c:v>47.159540999999997</c:v>
                </c:pt>
                <c:pt idx="178">
                  <c:v>47.159466999999999</c:v>
                </c:pt>
                <c:pt idx="179">
                  <c:v>47.159388</c:v>
                </c:pt>
              </c:numCache>
            </c:numRef>
          </c:xVal>
          <c:yVal>
            <c:numRef>
              <c:f>'Lap 2 data'!$AR$10:$AR$200</c:f>
              <c:numCache>
                <c:formatCode>General</c:formatCode>
                <c:ptCount val="191"/>
                <c:pt idx="0">
                  <c:v>-88.489727000000002</c:v>
                </c:pt>
                <c:pt idx="1">
                  <c:v>-88.489639999999994</c:v>
                </c:pt>
                <c:pt idx="2">
                  <c:v>-88.489431999999994</c:v>
                </c:pt>
                <c:pt idx="3">
                  <c:v>-88.489258000000007</c:v>
                </c:pt>
                <c:pt idx="4">
                  <c:v>-88.489102000000003</c:v>
                </c:pt>
                <c:pt idx="5">
                  <c:v>-88.489050000000006</c:v>
                </c:pt>
                <c:pt idx="6">
                  <c:v>-88.488822999999996</c:v>
                </c:pt>
                <c:pt idx="7">
                  <c:v>-88.488575999999995</c:v>
                </c:pt>
                <c:pt idx="8">
                  <c:v>-88.488375000000005</c:v>
                </c:pt>
                <c:pt idx="9">
                  <c:v>-88.488167000000004</c:v>
                </c:pt>
                <c:pt idx="10">
                  <c:v>-88.488100000000003</c:v>
                </c:pt>
                <c:pt idx="11">
                  <c:v>-88.487815999999995</c:v>
                </c:pt>
                <c:pt idx="12">
                  <c:v>-88.487543000000002</c:v>
                </c:pt>
                <c:pt idx="13">
                  <c:v>-88.487402000000003</c:v>
                </c:pt>
                <c:pt idx="14">
                  <c:v>-88.487292999999994</c:v>
                </c:pt>
                <c:pt idx="15">
                  <c:v>-88.486975999999999</c:v>
                </c:pt>
                <c:pt idx="16">
                  <c:v>-88.486705999999998</c:v>
                </c:pt>
                <c:pt idx="17">
                  <c:v>-88.486540000000005</c:v>
                </c:pt>
                <c:pt idx="18">
                  <c:v>-88.486380999999994</c:v>
                </c:pt>
                <c:pt idx="19">
                  <c:v>-88.486228999999994</c:v>
                </c:pt>
                <c:pt idx="20">
                  <c:v>-88.486087999999995</c:v>
                </c:pt>
                <c:pt idx="21">
                  <c:v>-88.485956999999999</c:v>
                </c:pt>
                <c:pt idx="22">
                  <c:v>-88.485832000000002</c:v>
                </c:pt>
                <c:pt idx="23">
                  <c:v>-88.485709</c:v>
                </c:pt>
                <c:pt idx="24">
                  <c:v>-88.485583000000005</c:v>
                </c:pt>
                <c:pt idx="25">
                  <c:v>-88.485456999999997</c:v>
                </c:pt>
                <c:pt idx="26">
                  <c:v>-88.485328999999993</c:v>
                </c:pt>
                <c:pt idx="27">
                  <c:v>-88.485200000000006</c:v>
                </c:pt>
                <c:pt idx="28">
                  <c:v>-88.485073999999997</c:v>
                </c:pt>
                <c:pt idx="29">
                  <c:v>-88.484953000000004</c:v>
                </c:pt>
                <c:pt idx="30">
                  <c:v>-88.484831999999997</c:v>
                </c:pt>
                <c:pt idx="31">
                  <c:v>-88.484713999999997</c:v>
                </c:pt>
                <c:pt idx="32">
                  <c:v>-88.484600999999998</c:v>
                </c:pt>
                <c:pt idx="33">
                  <c:v>-88.484498000000002</c:v>
                </c:pt>
                <c:pt idx="34">
                  <c:v>-88.484409999999997</c:v>
                </c:pt>
                <c:pt idx="35">
                  <c:v>-88.484335000000002</c:v>
                </c:pt>
                <c:pt idx="36">
                  <c:v>-88.484274999999997</c:v>
                </c:pt>
                <c:pt idx="37">
                  <c:v>-88.484223</c:v>
                </c:pt>
                <c:pt idx="38">
                  <c:v>-88.484185999999994</c:v>
                </c:pt>
                <c:pt idx="39">
                  <c:v>-88.484155000000001</c:v>
                </c:pt>
                <c:pt idx="40">
                  <c:v>-88.484139999999996</c:v>
                </c:pt>
                <c:pt idx="41">
                  <c:v>-88.484133999999997</c:v>
                </c:pt>
                <c:pt idx="42">
                  <c:v>-88.484136000000007</c:v>
                </c:pt>
                <c:pt idx="43">
                  <c:v>-88.484144000000001</c:v>
                </c:pt>
                <c:pt idx="44">
                  <c:v>-88.484146999999993</c:v>
                </c:pt>
                <c:pt idx="45">
                  <c:v>-88.484154000000004</c:v>
                </c:pt>
                <c:pt idx="46">
                  <c:v>-88.484160000000003</c:v>
                </c:pt>
                <c:pt idx="47">
                  <c:v>-88.484166999999999</c:v>
                </c:pt>
                <c:pt idx="48">
                  <c:v>-88.484174999999993</c:v>
                </c:pt>
                <c:pt idx="49">
                  <c:v>-88.484178</c:v>
                </c:pt>
                <c:pt idx="50">
                  <c:v>-88.484181000000007</c:v>
                </c:pt>
                <c:pt idx="51">
                  <c:v>-88.484183999999999</c:v>
                </c:pt>
                <c:pt idx="52">
                  <c:v>-88.484185999999994</c:v>
                </c:pt>
                <c:pt idx="53">
                  <c:v>-88.484165000000004</c:v>
                </c:pt>
                <c:pt idx="54">
                  <c:v>-88.484132000000002</c:v>
                </c:pt>
                <c:pt idx="55">
                  <c:v>-88.484088</c:v>
                </c:pt>
                <c:pt idx="56">
                  <c:v>-88.484032999999997</c:v>
                </c:pt>
                <c:pt idx="57">
                  <c:v>-88.483979000000005</c:v>
                </c:pt>
                <c:pt idx="58">
                  <c:v>-88.483939000000007</c:v>
                </c:pt>
                <c:pt idx="59">
                  <c:v>-88.483919</c:v>
                </c:pt>
                <c:pt idx="60">
                  <c:v>-88.483913999999999</c:v>
                </c:pt>
                <c:pt idx="61">
                  <c:v>-88.483915999999994</c:v>
                </c:pt>
                <c:pt idx="62">
                  <c:v>-88.483917000000005</c:v>
                </c:pt>
                <c:pt idx="63">
                  <c:v>-88.483917000000005</c:v>
                </c:pt>
                <c:pt idx="64">
                  <c:v>-88.483924999999999</c:v>
                </c:pt>
                <c:pt idx="65">
                  <c:v>-88.483930999999998</c:v>
                </c:pt>
                <c:pt idx="66">
                  <c:v>-88.483957000000004</c:v>
                </c:pt>
                <c:pt idx="67">
                  <c:v>-88.483999999999995</c:v>
                </c:pt>
                <c:pt idx="68">
                  <c:v>-88.484054</c:v>
                </c:pt>
                <c:pt idx="69">
                  <c:v>-88.484071999999998</c:v>
                </c:pt>
                <c:pt idx="70">
                  <c:v>-88.484142000000006</c:v>
                </c:pt>
                <c:pt idx="71">
                  <c:v>-88.484182000000004</c:v>
                </c:pt>
                <c:pt idx="72">
                  <c:v>-88.484161</c:v>
                </c:pt>
                <c:pt idx="73">
                  <c:v>-88.484133</c:v>
                </c:pt>
                <c:pt idx="74">
                  <c:v>-88.484116999999998</c:v>
                </c:pt>
                <c:pt idx="75">
                  <c:v>-88.484110000000001</c:v>
                </c:pt>
                <c:pt idx="76">
                  <c:v>-88.484103000000005</c:v>
                </c:pt>
                <c:pt idx="77">
                  <c:v>-88.484101999999993</c:v>
                </c:pt>
                <c:pt idx="78">
                  <c:v>-88.484119000000007</c:v>
                </c:pt>
                <c:pt idx="79">
                  <c:v>-88.484166999999999</c:v>
                </c:pt>
                <c:pt idx="80">
                  <c:v>-88.484245000000001</c:v>
                </c:pt>
                <c:pt idx="81">
                  <c:v>-88.484336999999996</c:v>
                </c:pt>
                <c:pt idx="82">
                  <c:v>-88.48442</c:v>
                </c:pt>
                <c:pt idx="83">
                  <c:v>-88.484444999999994</c:v>
                </c:pt>
                <c:pt idx="84">
                  <c:v>-88.484553000000005</c:v>
                </c:pt>
                <c:pt idx="85">
                  <c:v>-88.484673999999998</c:v>
                </c:pt>
                <c:pt idx="86">
                  <c:v>-88.484865999999997</c:v>
                </c:pt>
                <c:pt idx="87">
                  <c:v>-88.485082000000006</c:v>
                </c:pt>
                <c:pt idx="88">
                  <c:v>-88.485240000000005</c:v>
                </c:pt>
                <c:pt idx="89">
                  <c:v>-88.485427999999999</c:v>
                </c:pt>
                <c:pt idx="90">
                  <c:v>-88.485635000000002</c:v>
                </c:pt>
                <c:pt idx="91">
                  <c:v>-88.485817999999995</c:v>
                </c:pt>
                <c:pt idx="92">
                  <c:v>-88.486023000000003</c:v>
                </c:pt>
                <c:pt idx="93">
                  <c:v>-88.486091999999999</c:v>
                </c:pt>
                <c:pt idx="94">
                  <c:v>-88.486350999999999</c:v>
                </c:pt>
                <c:pt idx="95">
                  <c:v>-88.486598000000001</c:v>
                </c:pt>
                <c:pt idx="96">
                  <c:v>-88.486757999999995</c:v>
                </c:pt>
                <c:pt idx="97">
                  <c:v>-88.486903999999996</c:v>
                </c:pt>
                <c:pt idx="98">
                  <c:v>-88.487046000000007</c:v>
                </c:pt>
                <c:pt idx="99">
                  <c:v>-88.487178</c:v>
                </c:pt>
                <c:pt idx="100">
                  <c:v>-88.487217999999999</c:v>
                </c:pt>
                <c:pt idx="101">
                  <c:v>-88.487392</c:v>
                </c:pt>
                <c:pt idx="102">
                  <c:v>-88.487471999999997</c:v>
                </c:pt>
                <c:pt idx="103">
                  <c:v>-88.487548000000004</c:v>
                </c:pt>
                <c:pt idx="104">
                  <c:v>-88.487654000000006</c:v>
                </c:pt>
                <c:pt idx="105">
                  <c:v>-88.487848</c:v>
                </c:pt>
                <c:pt idx="106">
                  <c:v>-88.487988999999999</c:v>
                </c:pt>
                <c:pt idx="107">
                  <c:v>-88.48809</c:v>
                </c:pt>
                <c:pt idx="108">
                  <c:v>-88.488190000000003</c:v>
                </c:pt>
                <c:pt idx="109">
                  <c:v>-88.488283999999993</c:v>
                </c:pt>
                <c:pt idx="110">
                  <c:v>-88.488373999999993</c:v>
                </c:pt>
                <c:pt idx="111">
                  <c:v>-88.488461999999998</c:v>
                </c:pt>
                <c:pt idx="112">
                  <c:v>-88.488489999999999</c:v>
                </c:pt>
                <c:pt idx="113">
                  <c:v>-88.488614999999996</c:v>
                </c:pt>
                <c:pt idx="114">
                  <c:v>-88.488738999999995</c:v>
                </c:pt>
                <c:pt idx="115">
                  <c:v>-88.488833999999997</c:v>
                </c:pt>
                <c:pt idx="116">
                  <c:v>-88.488928000000001</c:v>
                </c:pt>
                <c:pt idx="117">
                  <c:v>-88.489025999999996</c:v>
                </c:pt>
                <c:pt idx="118">
                  <c:v>-88.489057000000003</c:v>
                </c:pt>
                <c:pt idx="119">
                  <c:v>-88.489125000000001</c:v>
                </c:pt>
                <c:pt idx="120">
                  <c:v>-88.489288000000002</c:v>
                </c:pt>
                <c:pt idx="121">
                  <c:v>-88.489419999999996</c:v>
                </c:pt>
                <c:pt idx="122">
                  <c:v>-88.489524000000003</c:v>
                </c:pt>
                <c:pt idx="123">
                  <c:v>-88.489557000000005</c:v>
                </c:pt>
                <c:pt idx="124">
                  <c:v>-88.489626000000001</c:v>
                </c:pt>
                <c:pt idx="125">
                  <c:v>-88.489797999999993</c:v>
                </c:pt>
                <c:pt idx="126">
                  <c:v>-88.489917000000005</c:v>
                </c:pt>
                <c:pt idx="127">
                  <c:v>-88.490003999999999</c:v>
                </c:pt>
                <c:pt idx="128">
                  <c:v>-88.490093999999999</c:v>
                </c:pt>
                <c:pt idx="129">
                  <c:v>-88.490190999999996</c:v>
                </c:pt>
                <c:pt idx="130">
                  <c:v>-88.490297999999996</c:v>
                </c:pt>
                <c:pt idx="131">
                  <c:v>-88.490402000000003</c:v>
                </c:pt>
                <c:pt idx="132">
                  <c:v>-88.490435000000005</c:v>
                </c:pt>
                <c:pt idx="133">
                  <c:v>-88.490504999999999</c:v>
                </c:pt>
                <c:pt idx="134">
                  <c:v>-88.490606999999997</c:v>
                </c:pt>
                <c:pt idx="135">
                  <c:v>-88.490710000000007</c:v>
                </c:pt>
                <c:pt idx="136">
                  <c:v>-88.490914000000004</c:v>
                </c:pt>
                <c:pt idx="137">
                  <c:v>-88.490993000000003</c:v>
                </c:pt>
                <c:pt idx="138">
                  <c:v>-88.491247000000001</c:v>
                </c:pt>
                <c:pt idx="139">
                  <c:v>-88.491453000000007</c:v>
                </c:pt>
                <c:pt idx="140">
                  <c:v>-88.491493000000006</c:v>
                </c:pt>
                <c:pt idx="141">
                  <c:v>-88.491667000000007</c:v>
                </c:pt>
                <c:pt idx="142">
                  <c:v>-88.491803000000004</c:v>
                </c:pt>
                <c:pt idx="143">
                  <c:v>-88.491827999999998</c:v>
                </c:pt>
                <c:pt idx="144">
                  <c:v>-88.491919999999993</c:v>
                </c:pt>
                <c:pt idx="145">
                  <c:v>-88.492013999999998</c:v>
                </c:pt>
                <c:pt idx="146">
                  <c:v>-88.492029000000002</c:v>
                </c:pt>
                <c:pt idx="147">
                  <c:v>-88.491955000000004</c:v>
                </c:pt>
                <c:pt idx="148">
                  <c:v>-88.491932000000006</c:v>
                </c:pt>
                <c:pt idx="149">
                  <c:v>-88.491874999999993</c:v>
                </c:pt>
                <c:pt idx="150">
                  <c:v>-88.491847000000007</c:v>
                </c:pt>
                <c:pt idx="151">
                  <c:v>-88.491771999999997</c:v>
                </c:pt>
                <c:pt idx="152">
                  <c:v>-88.491703000000001</c:v>
                </c:pt>
                <c:pt idx="153">
                  <c:v>-88.491628000000006</c:v>
                </c:pt>
                <c:pt idx="154">
                  <c:v>-88.491545000000002</c:v>
                </c:pt>
                <c:pt idx="155">
                  <c:v>-88.491467</c:v>
                </c:pt>
                <c:pt idx="156">
                  <c:v>-88.491388999999998</c:v>
                </c:pt>
                <c:pt idx="157">
                  <c:v>-88.491298</c:v>
                </c:pt>
                <c:pt idx="158">
                  <c:v>-88.491186999999996</c:v>
                </c:pt>
                <c:pt idx="159">
                  <c:v>-88.491074999999995</c:v>
                </c:pt>
                <c:pt idx="160">
                  <c:v>-88.490965000000003</c:v>
                </c:pt>
                <c:pt idx="161">
                  <c:v>-88.490930000000006</c:v>
                </c:pt>
                <c:pt idx="162">
                  <c:v>-88.490801000000005</c:v>
                </c:pt>
                <c:pt idx="163">
                  <c:v>-88.490714999999994</c:v>
                </c:pt>
                <c:pt idx="164">
                  <c:v>-88.490673000000001</c:v>
                </c:pt>
                <c:pt idx="165">
                  <c:v>-88.490660000000005</c:v>
                </c:pt>
                <c:pt idx="166">
                  <c:v>-88.490627000000003</c:v>
                </c:pt>
                <c:pt idx="167">
                  <c:v>-88.490623999999997</c:v>
                </c:pt>
                <c:pt idx="168">
                  <c:v>-88.490638000000004</c:v>
                </c:pt>
                <c:pt idx="169">
                  <c:v>-88.490637000000007</c:v>
                </c:pt>
                <c:pt idx="170">
                  <c:v>-88.490620000000007</c:v>
                </c:pt>
                <c:pt idx="171">
                  <c:v>-88.490612999999996</c:v>
                </c:pt>
                <c:pt idx="172">
                  <c:v>-88.490550999999996</c:v>
                </c:pt>
                <c:pt idx="173">
                  <c:v>-88.490475000000004</c:v>
                </c:pt>
                <c:pt idx="174">
                  <c:v>-88.490380000000002</c:v>
                </c:pt>
                <c:pt idx="175">
                  <c:v>-88.490262000000001</c:v>
                </c:pt>
                <c:pt idx="176">
                  <c:v>-88.490140999999994</c:v>
                </c:pt>
                <c:pt idx="177">
                  <c:v>-88.490010999999996</c:v>
                </c:pt>
                <c:pt idx="178">
                  <c:v>-88.489879999999999</c:v>
                </c:pt>
                <c:pt idx="179">
                  <c:v>-88.489756</c:v>
                </c:pt>
              </c:numCache>
            </c:numRef>
          </c:yVal>
          <c:smooth val="1"/>
        </c:ser>
        <c:ser>
          <c:idx val="2"/>
          <c:order val="2"/>
          <c:tx>
            <c:v>Lap3</c:v>
          </c:tx>
          <c:marker>
            <c:symbol val="none"/>
          </c:marker>
          <c:xVal>
            <c:numRef>
              <c:f>'Lap 3 data'!$AQ$10:$AQ$200</c:f>
              <c:numCache>
                <c:formatCode>General</c:formatCode>
                <c:ptCount val="191"/>
                <c:pt idx="0">
                  <c:v>47.159388</c:v>
                </c:pt>
                <c:pt idx="1">
                  <c:v>47.159308000000003</c:v>
                </c:pt>
                <c:pt idx="2">
                  <c:v>47.159230000000001</c:v>
                </c:pt>
                <c:pt idx="3">
                  <c:v>47.159205</c:v>
                </c:pt>
                <c:pt idx="4">
                  <c:v>47.159103999999999</c:v>
                </c:pt>
                <c:pt idx="5">
                  <c:v>47.159014999999997</c:v>
                </c:pt>
                <c:pt idx="6">
                  <c:v>47.158974000000001</c:v>
                </c:pt>
                <c:pt idx="7">
                  <c:v>47.158940000000001</c:v>
                </c:pt>
                <c:pt idx="8">
                  <c:v>47.158912000000001</c:v>
                </c:pt>
                <c:pt idx="9">
                  <c:v>47.158903000000002</c:v>
                </c:pt>
                <c:pt idx="10">
                  <c:v>47.158898999999998</c:v>
                </c:pt>
                <c:pt idx="11">
                  <c:v>47.158898000000001</c:v>
                </c:pt>
                <c:pt idx="12">
                  <c:v>47.158904999999997</c:v>
                </c:pt>
                <c:pt idx="13">
                  <c:v>47.158909000000001</c:v>
                </c:pt>
                <c:pt idx="14">
                  <c:v>47.158909999999999</c:v>
                </c:pt>
                <c:pt idx="15">
                  <c:v>47.158915</c:v>
                </c:pt>
                <c:pt idx="16">
                  <c:v>47.158920000000002</c:v>
                </c:pt>
                <c:pt idx="17">
                  <c:v>47.158921999999997</c:v>
                </c:pt>
                <c:pt idx="18">
                  <c:v>47.158909999999999</c:v>
                </c:pt>
                <c:pt idx="19">
                  <c:v>47.15889</c:v>
                </c:pt>
                <c:pt idx="20">
                  <c:v>47.158856999999998</c:v>
                </c:pt>
                <c:pt idx="21">
                  <c:v>47.158811999999998</c:v>
                </c:pt>
                <c:pt idx="22">
                  <c:v>47.158769999999997</c:v>
                </c:pt>
                <c:pt idx="23">
                  <c:v>47.158726999999999</c:v>
                </c:pt>
                <c:pt idx="24">
                  <c:v>47.158684000000001</c:v>
                </c:pt>
                <c:pt idx="25">
                  <c:v>47.158641000000003</c:v>
                </c:pt>
                <c:pt idx="26">
                  <c:v>47.158605000000001</c:v>
                </c:pt>
                <c:pt idx="27">
                  <c:v>47.158577000000001</c:v>
                </c:pt>
                <c:pt idx="28">
                  <c:v>47.158552</c:v>
                </c:pt>
                <c:pt idx="29">
                  <c:v>47.158532999999998</c:v>
                </c:pt>
                <c:pt idx="30">
                  <c:v>47.158518999999998</c:v>
                </c:pt>
                <c:pt idx="31">
                  <c:v>47.15851</c:v>
                </c:pt>
                <c:pt idx="32">
                  <c:v>47.158507</c:v>
                </c:pt>
                <c:pt idx="33">
                  <c:v>47.158504000000001</c:v>
                </c:pt>
                <c:pt idx="34">
                  <c:v>47.158521</c:v>
                </c:pt>
                <c:pt idx="35">
                  <c:v>47.158551000000003</c:v>
                </c:pt>
                <c:pt idx="36">
                  <c:v>47.158585000000002</c:v>
                </c:pt>
                <c:pt idx="37">
                  <c:v>47.158625999999998</c:v>
                </c:pt>
                <c:pt idx="38">
                  <c:v>47.158676</c:v>
                </c:pt>
                <c:pt idx="39">
                  <c:v>47.158726999999999</c:v>
                </c:pt>
                <c:pt idx="40">
                  <c:v>47.158783</c:v>
                </c:pt>
                <c:pt idx="41">
                  <c:v>47.158848999999996</c:v>
                </c:pt>
                <c:pt idx="42">
                  <c:v>47.158926999999998</c:v>
                </c:pt>
                <c:pt idx="43">
                  <c:v>47.159013000000002</c:v>
                </c:pt>
                <c:pt idx="44">
                  <c:v>47.159109999999998</c:v>
                </c:pt>
                <c:pt idx="45">
                  <c:v>47.159218000000003</c:v>
                </c:pt>
                <c:pt idx="46">
                  <c:v>47.159332999999997</c:v>
                </c:pt>
                <c:pt idx="47">
                  <c:v>47.159370000000003</c:v>
                </c:pt>
                <c:pt idx="48">
                  <c:v>47.159528999999999</c:v>
                </c:pt>
                <c:pt idx="49">
                  <c:v>47.159683000000001</c:v>
                </c:pt>
                <c:pt idx="50">
                  <c:v>47.159801000000002</c:v>
                </c:pt>
                <c:pt idx="51">
                  <c:v>47.159917999999998</c:v>
                </c:pt>
                <c:pt idx="52">
                  <c:v>47.160034000000003</c:v>
                </c:pt>
                <c:pt idx="53">
                  <c:v>47.160147000000002</c:v>
                </c:pt>
                <c:pt idx="54">
                  <c:v>47.160257999999999</c:v>
                </c:pt>
                <c:pt idx="55">
                  <c:v>47.160347999999999</c:v>
                </c:pt>
                <c:pt idx="56">
                  <c:v>47.160435</c:v>
                </c:pt>
                <c:pt idx="57">
                  <c:v>47.160525</c:v>
                </c:pt>
                <c:pt idx="58">
                  <c:v>47.160615</c:v>
                </c:pt>
                <c:pt idx="59">
                  <c:v>47.160701000000003</c:v>
                </c:pt>
                <c:pt idx="60">
                  <c:v>47.160795999999998</c:v>
                </c:pt>
                <c:pt idx="61">
                  <c:v>47.160896000000001</c:v>
                </c:pt>
                <c:pt idx="62">
                  <c:v>47.160998999999997</c:v>
                </c:pt>
                <c:pt idx="63">
                  <c:v>47.161102</c:v>
                </c:pt>
                <c:pt idx="64">
                  <c:v>47.161202000000003</c:v>
                </c:pt>
                <c:pt idx="65">
                  <c:v>47.161299</c:v>
                </c:pt>
                <c:pt idx="66">
                  <c:v>47.161394999999999</c:v>
                </c:pt>
                <c:pt idx="67">
                  <c:v>47.161490999999998</c:v>
                </c:pt>
                <c:pt idx="68">
                  <c:v>47.161586999999997</c:v>
                </c:pt>
                <c:pt idx="69">
                  <c:v>47.161617</c:v>
                </c:pt>
                <c:pt idx="70">
                  <c:v>47.161749</c:v>
                </c:pt>
                <c:pt idx="71">
                  <c:v>47.161875000000002</c:v>
                </c:pt>
                <c:pt idx="72">
                  <c:v>47.161969999999997</c:v>
                </c:pt>
                <c:pt idx="73">
                  <c:v>47.16207</c:v>
                </c:pt>
                <c:pt idx="74">
                  <c:v>47.162174999999998</c:v>
                </c:pt>
                <c:pt idx="75">
                  <c:v>47.162283000000002</c:v>
                </c:pt>
                <c:pt idx="76">
                  <c:v>47.162391</c:v>
                </c:pt>
                <c:pt idx="77">
                  <c:v>47.162503999999998</c:v>
                </c:pt>
                <c:pt idx="78">
                  <c:v>47.162621999999999</c:v>
                </c:pt>
                <c:pt idx="79">
                  <c:v>47.162745999999999</c:v>
                </c:pt>
                <c:pt idx="80">
                  <c:v>47.162872</c:v>
                </c:pt>
                <c:pt idx="81">
                  <c:v>47.162998000000002</c:v>
                </c:pt>
                <c:pt idx="82">
                  <c:v>47.163119000000002</c:v>
                </c:pt>
                <c:pt idx="83">
                  <c:v>47.163238999999997</c:v>
                </c:pt>
                <c:pt idx="84">
                  <c:v>47.163356</c:v>
                </c:pt>
                <c:pt idx="85">
                  <c:v>47.163474000000001</c:v>
                </c:pt>
                <c:pt idx="86">
                  <c:v>47.163595000000001</c:v>
                </c:pt>
                <c:pt idx="87">
                  <c:v>47.163715000000003</c:v>
                </c:pt>
                <c:pt idx="88">
                  <c:v>47.163831999999999</c:v>
                </c:pt>
                <c:pt idx="89">
                  <c:v>47.163932000000003</c:v>
                </c:pt>
                <c:pt idx="90">
                  <c:v>47.164017000000001</c:v>
                </c:pt>
                <c:pt idx="91">
                  <c:v>47.164068999999998</c:v>
                </c:pt>
                <c:pt idx="92">
                  <c:v>47.164105999999997</c:v>
                </c:pt>
                <c:pt idx="93">
                  <c:v>47.164175999999998</c:v>
                </c:pt>
                <c:pt idx="94">
                  <c:v>47.164293000000001</c:v>
                </c:pt>
                <c:pt idx="95">
                  <c:v>47.164343000000002</c:v>
                </c:pt>
                <c:pt idx="96">
                  <c:v>47.164364999999997</c:v>
                </c:pt>
                <c:pt idx="97">
                  <c:v>47.164389</c:v>
                </c:pt>
                <c:pt idx="98">
                  <c:v>47.164403999999998</c:v>
                </c:pt>
                <c:pt idx="99">
                  <c:v>47.164403999999998</c:v>
                </c:pt>
                <c:pt idx="100">
                  <c:v>47.164389</c:v>
                </c:pt>
                <c:pt idx="101">
                  <c:v>47.164383000000001</c:v>
                </c:pt>
                <c:pt idx="102">
                  <c:v>47.164375999999997</c:v>
                </c:pt>
                <c:pt idx="103">
                  <c:v>47.164341999999998</c:v>
                </c:pt>
                <c:pt idx="104">
                  <c:v>47.164287999999999</c:v>
                </c:pt>
                <c:pt idx="105">
                  <c:v>47.164253000000002</c:v>
                </c:pt>
                <c:pt idx="106">
                  <c:v>47.164228000000001</c:v>
                </c:pt>
                <c:pt idx="107">
                  <c:v>47.16422</c:v>
                </c:pt>
                <c:pt idx="108">
                  <c:v>47.164194999999999</c:v>
                </c:pt>
                <c:pt idx="109">
                  <c:v>47.164183000000001</c:v>
                </c:pt>
                <c:pt idx="110">
                  <c:v>47.164188000000003</c:v>
                </c:pt>
                <c:pt idx="111">
                  <c:v>47.164200000000001</c:v>
                </c:pt>
                <c:pt idx="112">
                  <c:v>47.164220999999998</c:v>
                </c:pt>
                <c:pt idx="113">
                  <c:v>47.164242999999999</c:v>
                </c:pt>
                <c:pt idx="114">
                  <c:v>47.164265</c:v>
                </c:pt>
                <c:pt idx="115">
                  <c:v>47.164282999999998</c:v>
                </c:pt>
                <c:pt idx="116">
                  <c:v>47.164299999999997</c:v>
                </c:pt>
                <c:pt idx="117">
                  <c:v>47.16431</c:v>
                </c:pt>
                <c:pt idx="118">
                  <c:v>47.164309000000003</c:v>
                </c:pt>
                <c:pt idx="119">
                  <c:v>47.164304000000001</c:v>
                </c:pt>
                <c:pt idx="120">
                  <c:v>47.164296</c:v>
                </c:pt>
                <c:pt idx="121">
                  <c:v>47.164290000000001</c:v>
                </c:pt>
                <c:pt idx="122">
                  <c:v>47.164285999999997</c:v>
                </c:pt>
                <c:pt idx="123">
                  <c:v>47.164256000000002</c:v>
                </c:pt>
                <c:pt idx="124">
                  <c:v>47.164217000000001</c:v>
                </c:pt>
                <c:pt idx="125">
                  <c:v>47.164175999999998</c:v>
                </c:pt>
                <c:pt idx="126">
                  <c:v>47.164135999999999</c:v>
                </c:pt>
                <c:pt idx="127">
                  <c:v>47.164088</c:v>
                </c:pt>
                <c:pt idx="128">
                  <c:v>47.164034000000001</c:v>
                </c:pt>
                <c:pt idx="129">
                  <c:v>47.163977000000003</c:v>
                </c:pt>
                <c:pt idx="130">
                  <c:v>47.163921999999999</c:v>
                </c:pt>
                <c:pt idx="131">
                  <c:v>47.163868999999998</c:v>
                </c:pt>
                <c:pt idx="132">
                  <c:v>47.163826999999998</c:v>
                </c:pt>
                <c:pt idx="133">
                  <c:v>47.163795</c:v>
                </c:pt>
                <c:pt idx="134">
                  <c:v>47.163766000000003</c:v>
                </c:pt>
                <c:pt idx="135">
                  <c:v>47.163744000000001</c:v>
                </c:pt>
                <c:pt idx="136">
                  <c:v>47.163716999999998</c:v>
                </c:pt>
                <c:pt idx="137">
                  <c:v>47.163688999999998</c:v>
                </c:pt>
                <c:pt idx="138">
                  <c:v>47.163657999999998</c:v>
                </c:pt>
                <c:pt idx="139">
                  <c:v>47.163625000000003</c:v>
                </c:pt>
                <c:pt idx="140">
                  <c:v>47.163594000000003</c:v>
                </c:pt>
                <c:pt idx="141">
                  <c:v>47.163547000000001</c:v>
                </c:pt>
                <c:pt idx="142">
                  <c:v>47.163488000000001</c:v>
                </c:pt>
                <c:pt idx="143">
                  <c:v>47.163418</c:v>
                </c:pt>
                <c:pt idx="144">
                  <c:v>47.163353999999998</c:v>
                </c:pt>
                <c:pt idx="145">
                  <c:v>47.163277999999998</c:v>
                </c:pt>
                <c:pt idx="146">
                  <c:v>47.163252</c:v>
                </c:pt>
                <c:pt idx="147">
                  <c:v>47.163106999999997</c:v>
                </c:pt>
                <c:pt idx="148">
                  <c:v>47.162961000000003</c:v>
                </c:pt>
                <c:pt idx="149">
                  <c:v>47.162844</c:v>
                </c:pt>
                <c:pt idx="150">
                  <c:v>47.162807000000001</c:v>
                </c:pt>
                <c:pt idx="151">
                  <c:v>47.162647999999997</c:v>
                </c:pt>
                <c:pt idx="152">
                  <c:v>47.162484999999997</c:v>
                </c:pt>
                <c:pt idx="153">
                  <c:v>47.162350000000004</c:v>
                </c:pt>
                <c:pt idx="154">
                  <c:v>47.162213000000001</c:v>
                </c:pt>
                <c:pt idx="155">
                  <c:v>47.162073999999997</c:v>
                </c:pt>
                <c:pt idx="156">
                  <c:v>47.161932999999998</c:v>
                </c:pt>
                <c:pt idx="157">
                  <c:v>47.161796000000002</c:v>
                </c:pt>
                <c:pt idx="158">
                  <c:v>47.161678999999999</c:v>
                </c:pt>
                <c:pt idx="159">
                  <c:v>47.161608999999999</c:v>
                </c:pt>
                <c:pt idx="160">
                  <c:v>47.161490000000001</c:v>
                </c:pt>
                <c:pt idx="161">
                  <c:v>47.161442999999998</c:v>
                </c:pt>
                <c:pt idx="162">
                  <c:v>47.161323000000003</c:v>
                </c:pt>
                <c:pt idx="163">
                  <c:v>47.161203999999998</c:v>
                </c:pt>
                <c:pt idx="164">
                  <c:v>47.161110999999998</c:v>
                </c:pt>
                <c:pt idx="165">
                  <c:v>47.161009</c:v>
                </c:pt>
                <c:pt idx="166">
                  <c:v>47.160899999999998</c:v>
                </c:pt>
                <c:pt idx="167">
                  <c:v>47.160786000000002</c:v>
                </c:pt>
                <c:pt idx="168">
                  <c:v>47.160666999999997</c:v>
                </c:pt>
                <c:pt idx="169">
                  <c:v>47.160628000000003</c:v>
                </c:pt>
                <c:pt idx="170">
                  <c:v>47.160469999999997</c:v>
                </c:pt>
                <c:pt idx="171">
                  <c:v>47.160328999999997</c:v>
                </c:pt>
                <c:pt idx="172">
                  <c:v>47.160245000000003</c:v>
                </c:pt>
                <c:pt idx="173">
                  <c:v>47.160155000000003</c:v>
                </c:pt>
                <c:pt idx="174">
                  <c:v>47.160057999999999</c:v>
                </c:pt>
                <c:pt idx="175">
                  <c:v>47.159961000000003</c:v>
                </c:pt>
                <c:pt idx="176">
                  <c:v>47.159863999999999</c:v>
                </c:pt>
                <c:pt idx="177">
                  <c:v>47.159768999999997</c:v>
                </c:pt>
                <c:pt idx="178">
                  <c:v>47.159739999999999</c:v>
                </c:pt>
                <c:pt idx="179">
                  <c:v>47.159627</c:v>
                </c:pt>
                <c:pt idx="180">
                  <c:v>47.159520000000001</c:v>
                </c:pt>
                <c:pt idx="181">
                  <c:v>47.159441999999999</c:v>
                </c:pt>
                <c:pt idx="182">
                  <c:v>47.159365999999999</c:v>
                </c:pt>
              </c:numCache>
            </c:numRef>
          </c:xVal>
          <c:yVal>
            <c:numRef>
              <c:f>'Lap 3 data'!$AR$10:$AR$200</c:f>
              <c:numCache>
                <c:formatCode>General</c:formatCode>
                <c:ptCount val="191"/>
                <c:pt idx="0">
                  <c:v>-88.489756</c:v>
                </c:pt>
                <c:pt idx="1">
                  <c:v>-88.489635000000007</c:v>
                </c:pt>
                <c:pt idx="2">
                  <c:v>-88.489512000000005</c:v>
                </c:pt>
                <c:pt idx="3">
                  <c:v>-88.489472000000006</c:v>
                </c:pt>
                <c:pt idx="4">
                  <c:v>-88.489293000000004</c:v>
                </c:pt>
                <c:pt idx="5">
                  <c:v>-88.489114000000001</c:v>
                </c:pt>
                <c:pt idx="6">
                  <c:v>-88.488961000000003</c:v>
                </c:pt>
                <c:pt idx="7">
                  <c:v>-88.488804999999999</c:v>
                </c:pt>
                <c:pt idx="8">
                  <c:v>-88.488639000000006</c:v>
                </c:pt>
                <c:pt idx="9">
                  <c:v>-88.488446999999994</c:v>
                </c:pt>
                <c:pt idx="10">
                  <c:v>-88.488249999999994</c:v>
                </c:pt>
                <c:pt idx="11">
                  <c:v>-88.488044000000002</c:v>
                </c:pt>
                <c:pt idx="12">
                  <c:v>-88.487831999999997</c:v>
                </c:pt>
                <c:pt idx="13">
                  <c:v>-88.487622999999999</c:v>
                </c:pt>
                <c:pt idx="14">
                  <c:v>-88.487412000000006</c:v>
                </c:pt>
                <c:pt idx="15">
                  <c:v>-88.487200999999999</c:v>
                </c:pt>
                <c:pt idx="16">
                  <c:v>-88.486994999999993</c:v>
                </c:pt>
                <c:pt idx="17">
                  <c:v>-88.486793000000006</c:v>
                </c:pt>
                <c:pt idx="18">
                  <c:v>-88.486622999999994</c:v>
                </c:pt>
                <c:pt idx="19">
                  <c:v>-88.486451000000002</c:v>
                </c:pt>
                <c:pt idx="20">
                  <c:v>-88.486287000000004</c:v>
                </c:pt>
                <c:pt idx="21">
                  <c:v>-88.486138999999994</c:v>
                </c:pt>
                <c:pt idx="22">
                  <c:v>-88.485996999999998</c:v>
                </c:pt>
                <c:pt idx="23">
                  <c:v>-88.485862999999995</c:v>
                </c:pt>
                <c:pt idx="24">
                  <c:v>-88.485737</c:v>
                </c:pt>
                <c:pt idx="25">
                  <c:v>-88.485612000000003</c:v>
                </c:pt>
                <c:pt idx="26">
                  <c:v>-88.485484999999997</c:v>
                </c:pt>
                <c:pt idx="27">
                  <c:v>-88.48536</c:v>
                </c:pt>
                <c:pt idx="28">
                  <c:v>-88.485236</c:v>
                </c:pt>
                <c:pt idx="29">
                  <c:v>-88.485116000000005</c:v>
                </c:pt>
                <c:pt idx="30">
                  <c:v>-88.484997000000007</c:v>
                </c:pt>
                <c:pt idx="31">
                  <c:v>-88.484882999999996</c:v>
                </c:pt>
                <c:pt idx="32">
                  <c:v>-88.484774999999999</c:v>
                </c:pt>
                <c:pt idx="33">
                  <c:v>-88.484667000000002</c:v>
                </c:pt>
                <c:pt idx="34">
                  <c:v>-88.484567999999996</c:v>
                </c:pt>
                <c:pt idx="35">
                  <c:v>-88.484477999999996</c:v>
                </c:pt>
                <c:pt idx="36">
                  <c:v>-88.484395000000006</c:v>
                </c:pt>
                <c:pt idx="37">
                  <c:v>-88.484319999999997</c:v>
                </c:pt>
                <c:pt idx="38">
                  <c:v>-88.484257999999997</c:v>
                </c:pt>
                <c:pt idx="39">
                  <c:v>-88.484200999999999</c:v>
                </c:pt>
                <c:pt idx="40">
                  <c:v>-88.484154000000004</c:v>
                </c:pt>
                <c:pt idx="41">
                  <c:v>-88.484119000000007</c:v>
                </c:pt>
                <c:pt idx="42">
                  <c:v>-88.484105</c:v>
                </c:pt>
                <c:pt idx="43">
                  <c:v>-88.484099000000001</c:v>
                </c:pt>
                <c:pt idx="44">
                  <c:v>-88.484099000000001</c:v>
                </c:pt>
                <c:pt idx="45">
                  <c:v>-88.484106999999995</c:v>
                </c:pt>
                <c:pt idx="46">
                  <c:v>-88.484111999999996</c:v>
                </c:pt>
                <c:pt idx="47">
                  <c:v>-88.484112999999994</c:v>
                </c:pt>
                <c:pt idx="48">
                  <c:v>-88.484122999999997</c:v>
                </c:pt>
                <c:pt idx="49">
                  <c:v>-88.484133999999997</c:v>
                </c:pt>
                <c:pt idx="50">
                  <c:v>-88.484140999999994</c:v>
                </c:pt>
                <c:pt idx="51">
                  <c:v>-88.48415</c:v>
                </c:pt>
                <c:pt idx="52">
                  <c:v>-88.484159000000005</c:v>
                </c:pt>
                <c:pt idx="53">
                  <c:v>-88.484165000000004</c:v>
                </c:pt>
                <c:pt idx="54">
                  <c:v>-88.484171000000003</c:v>
                </c:pt>
                <c:pt idx="55">
                  <c:v>-88.484156999999996</c:v>
                </c:pt>
                <c:pt idx="56">
                  <c:v>-88.484125000000006</c:v>
                </c:pt>
                <c:pt idx="57">
                  <c:v>-88.484084999999993</c:v>
                </c:pt>
                <c:pt idx="58">
                  <c:v>-88.484033999999994</c:v>
                </c:pt>
                <c:pt idx="59">
                  <c:v>-88.483975000000001</c:v>
                </c:pt>
                <c:pt idx="60">
                  <c:v>-88.483929000000003</c:v>
                </c:pt>
                <c:pt idx="61">
                  <c:v>-88.483903999999995</c:v>
                </c:pt>
                <c:pt idx="62">
                  <c:v>-88.483892999999995</c:v>
                </c:pt>
                <c:pt idx="63">
                  <c:v>-88.483891999999997</c:v>
                </c:pt>
                <c:pt idx="64">
                  <c:v>-88.483897999999996</c:v>
                </c:pt>
                <c:pt idx="65">
                  <c:v>-88.483898999999994</c:v>
                </c:pt>
                <c:pt idx="66">
                  <c:v>-88.483902999999998</c:v>
                </c:pt>
                <c:pt idx="67">
                  <c:v>-88.483913000000001</c:v>
                </c:pt>
                <c:pt idx="68">
                  <c:v>-88.483937999999995</c:v>
                </c:pt>
                <c:pt idx="69">
                  <c:v>-88.483947000000001</c:v>
                </c:pt>
                <c:pt idx="70">
                  <c:v>-88.483994999999993</c:v>
                </c:pt>
                <c:pt idx="71">
                  <c:v>-88.484060999999997</c:v>
                </c:pt>
                <c:pt idx="72">
                  <c:v>-88.484116999999998</c:v>
                </c:pt>
                <c:pt idx="73">
                  <c:v>-88.484138000000002</c:v>
                </c:pt>
                <c:pt idx="74">
                  <c:v>-88.484131000000005</c:v>
                </c:pt>
                <c:pt idx="75">
                  <c:v>-88.484116999999998</c:v>
                </c:pt>
                <c:pt idx="76">
                  <c:v>-88.484099000000001</c:v>
                </c:pt>
                <c:pt idx="77">
                  <c:v>-88.484093999999999</c:v>
                </c:pt>
                <c:pt idx="78">
                  <c:v>-88.484089999999995</c:v>
                </c:pt>
                <c:pt idx="79">
                  <c:v>-88.484087000000002</c:v>
                </c:pt>
                <c:pt idx="80">
                  <c:v>-88.484099000000001</c:v>
                </c:pt>
                <c:pt idx="81">
                  <c:v>-88.484140999999994</c:v>
                </c:pt>
                <c:pt idx="82">
                  <c:v>-88.484206</c:v>
                </c:pt>
                <c:pt idx="83">
                  <c:v>-88.484290000000001</c:v>
                </c:pt>
                <c:pt idx="84">
                  <c:v>-88.484391000000002</c:v>
                </c:pt>
                <c:pt idx="85">
                  <c:v>-88.484506999999994</c:v>
                </c:pt>
                <c:pt idx="86">
                  <c:v>-88.484618999999995</c:v>
                </c:pt>
                <c:pt idx="87">
                  <c:v>-88.484741</c:v>
                </c:pt>
                <c:pt idx="88">
                  <c:v>-88.484866999999994</c:v>
                </c:pt>
                <c:pt idx="89">
                  <c:v>-88.485021000000003</c:v>
                </c:pt>
                <c:pt idx="90">
                  <c:v>-88.485185999999999</c:v>
                </c:pt>
                <c:pt idx="91">
                  <c:v>-88.485298</c:v>
                </c:pt>
                <c:pt idx="92">
                  <c:v>-88.485384999999994</c:v>
                </c:pt>
                <c:pt idx="93">
                  <c:v>-88.485525999999993</c:v>
                </c:pt>
                <c:pt idx="94">
                  <c:v>-88.485832000000002</c:v>
                </c:pt>
                <c:pt idx="95">
                  <c:v>-88.486103999999997</c:v>
                </c:pt>
                <c:pt idx="96">
                  <c:v>-88.486293000000003</c:v>
                </c:pt>
                <c:pt idx="97">
                  <c:v>-88.486461000000006</c:v>
                </c:pt>
                <c:pt idx="98">
                  <c:v>-88.486621999999997</c:v>
                </c:pt>
                <c:pt idx="99">
                  <c:v>-88.486778000000001</c:v>
                </c:pt>
                <c:pt idx="100">
                  <c:v>-88.486930000000001</c:v>
                </c:pt>
                <c:pt idx="101">
                  <c:v>-88.486976999999996</c:v>
                </c:pt>
                <c:pt idx="102">
                  <c:v>-88.487188000000003</c:v>
                </c:pt>
                <c:pt idx="103">
                  <c:v>-88.487373000000005</c:v>
                </c:pt>
                <c:pt idx="104">
                  <c:v>-88.487481000000002</c:v>
                </c:pt>
                <c:pt idx="105">
                  <c:v>-88.487605000000002</c:v>
                </c:pt>
                <c:pt idx="106">
                  <c:v>-88.487720999999993</c:v>
                </c:pt>
                <c:pt idx="107">
                  <c:v>-88.487755000000007</c:v>
                </c:pt>
                <c:pt idx="108">
                  <c:v>-88.487911999999994</c:v>
                </c:pt>
                <c:pt idx="109">
                  <c:v>-88.488059000000007</c:v>
                </c:pt>
                <c:pt idx="110">
                  <c:v>-88.488163999999998</c:v>
                </c:pt>
                <c:pt idx="111">
                  <c:v>-88.488264000000001</c:v>
                </c:pt>
                <c:pt idx="112">
                  <c:v>-88.48836</c:v>
                </c:pt>
                <c:pt idx="113">
                  <c:v>-88.488451999999995</c:v>
                </c:pt>
                <c:pt idx="114">
                  <c:v>-88.488544000000005</c:v>
                </c:pt>
                <c:pt idx="115">
                  <c:v>-88.488639000000006</c:v>
                </c:pt>
                <c:pt idx="116">
                  <c:v>-88.488736000000003</c:v>
                </c:pt>
                <c:pt idx="117">
                  <c:v>-88.488834999999995</c:v>
                </c:pt>
                <c:pt idx="118">
                  <c:v>-88.488900000000001</c:v>
                </c:pt>
                <c:pt idx="119">
                  <c:v>-88.488947999999993</c:v>
                </c:pt>
                <c:pt idx="120">
                  <c:v>-88.489029000000002</c:v>
                </c:pt>
                <c:pt idx="121">
                  <c:v>-88.489092999999997</c:v>
                </c:pt>
                <c:pt idx="122">
                  <c:v>-88.489142000000001</c:v>
                </c:pt>
                <c:pt idx="123">
                  <c:v>-88.489344000000003</c:v>
                </c:pt>
                <c:pt idx="124">
                  <c:v>-88.489495000000005</c:v>
                </c:pt>
                <c:pt idx="125">
                  <c:v>-88.489588999999995</c:v>
                </c:pt>
                <c:pt idx="126">
                  <c:v>-88.489682000000002</c:v>
                </c:pt>
                <c:pt idx="127">
                  <c:v>-88.489773999999997</c:v>
                </c:pt>
                <c:pt idx="128">
                  <c:v>-88.489863999999997</c:v>
                </c:pt>
                <c:pt idx="129">
                  <c:v>-88.489954999999995</c:v>
                </c:pt>
                <c:pt idx="130">
                  <c:v>-88.490050999999994</c:v>
                </c:pt>
                <c:pt idx="131">
                  <c:v>-88.490146999999993</c:v>
                </c:pt>
                <c:pt idx="132">
                  <c:v>-88.490256000000002</c:v>
                </c:pt>
                <c:pt idx="133">
                  <c:v>-88.490369999999999</c:v>
                </c:pt>
                <c:pt idx="134">
                  <c:v>-88.490483999999995</c:v>
                </c:pt>
                <c:pt idx="135">
                  <c:v>-88.490602999999993</c:v>
                </c:pt>
                <c:pt idx="136">
                  <c:v>-88.490737999999993</c:v>
                </c:pt>
                <c:pt idx="137">
                  <c:v>-88.490865999999997</c:v>
                </c:pt>
                <c:pt idx="138">
                  <c:v>-88.491012999999995</c:v>
                </c:pt>
                <c:pt idx="139">
                  <c:v>-88.491164999999995</c:v>
                </c:pt>
                <c:pt idx="140">
                  <c:v>-88.491308000000004</c:v>
                </c:pt>
                <c:pt idx="141">
                  <c:v>-88.491442000000006</c:v>
                </c:pt>
                <c:pt idx="142">
                  <c:v>-88.491563999999997</c:v>
                </c:pt>
                <c:pt idx="143">
                  <c:v>-88.491671999999994</c:v>
                </c:pt>
                <c:pt idx="144">
                  <c:v>-88.491784999999993</c:v>
                </c:pt>
                <c:pt idx="145">
                  <c:v>-88.491878999999997</c:v>
                </c:pt>
                <c:pt idx="146">
                  <c:v>-88.491905000000003</c:v>
                </c:pt>
                <c:pt idx="147">
                  <c:v>-88.491944000000004</c:v>
                </c:pt>
                <c:pt idx="148">
                  <c:v>-88.491958999999994</c:v>
                </c:pt>
                <c:pt idx="149">
                  <c:v>-88.491945999999999</c:v>
                </c:pt>
                <c:pt idx="150">
                  <c:v>-88.49194</c:v>
                </c:pt>
                <c:pt idx="151">
                  <c:v>-88.491916000000003</c:v>
                </c:pt>
                <c:pt idx="152">
                  <c:v>-88.491872000000001</c:v>
                </c:pt>
                <c:pt idx="153">
                  <c:v>-88.491816999999998</c:v>
                </c:pt>
                <c:pt idx="154">
                  <c:v>-88.491754999999998</c:v>
                </c:pt>
                <c:pt idx="155">
                  <c:v>-88.491686000000001</c:v>
                </c:pt>
                <c:pt idx="156">
                  <c:v>-88.491607999999999</c:v>
                </c:pt>
                <c:pt idx="157">
                  <c:v>-88.491530999999995</c:v>
                </c:pt>
                <c:pt idx="158">
                  <c:v>-88.491450999999998</c:v>
                </c:pt>
                <c:pt idx="159">
                  <c:v>-88.491333999999995</c:v>
                </c:pt>
                <c:pt idx="160">
                  <c:v>-88.491242999999997</c:v>
                </c:pt>
                <c:pt idx="161">
                  <c:v>-88.491219999999998</c:v>
                </c:pt>
                <c:pt idx="162">
                  <c:v>-88.491054000000005</c:v>
                </c:pt>
                <c:pt idx="163">
                  <c:v>-88.490902000000006</c:v>
                </c:pt>
                <c:pt idx="164">
                  <c:v>-88.490808999999999</c:v>
                </c:pt>
                <c:pt idx="165">
                  <c:v>-88.490754999999993</c:v>
                </c:pt>
                <c:pt idx="166">
                  <c:v>-88.490718000000001</c:v>
                </c:pt>
                <c:pt idx="167">
                  <c:v>-88.490684999999999</c:v>
                </c:pt>
                <c:pt idx="168">
                  <c:v>-88.490667999999999</c:v>
                </c:pt>
                <c:pt idx="169">
                  <c:v>-88.490665000000007</c:v>
                </c:pt>
                <c:pt idx="170">
                  <c:v>-88.490652999999995</c:v>
                </c:pt>
                <c:pt idx="171">
                  <c:v>-88.490654000000006</c:v>
                </c:pt>
                <c:pt idx="172">
                  <c:v>-88.490651</c:v>
                </c:pt>
                <c:pt idx="173">
                  <c:v>-88.490635999999995</c:v>
                </c:pt>
                <c:pt idx="174">
                  <c:v>-88.490600999999998</c:v>
                </c:pt>
                <c:pt idx="175">
                  <c:v>-88.490566999999999</c:v>
                </c:pt>
                <c:pt idx="176">
                  <c:v>-88.490508000000005</c:v>
                </c:pt>
                <c:pt idx="177">
                  <c:v>-88.490420999999998</c:v>
                </c:pt>
                <c:pt idx="178">
                  <c:v>-88.490392</c:v>
                </c:pt>
                <c:pt idx="179">
                  <c:v>-88.490223999999998</c:v>
                </c:pt>
                <c:pt idx="180">
                  <c:v>-88.490056999999993</c:v>
                </c:pt>
                <c:pt idx="181">
                  <c:v>-88.489928000000006</c:v>
                </c:pt>
                <c:pt idx="182">
                  <c:v>-88.489801999999997</c:v>
                </c:pt>
              </c:numCache>
            </c:numRef>
          </c:yVal>
          <c:smooth val="1"/>
        </c:ser>
        <c:ser>
          <c:idx val="3"/>
          <c:order val="3"/>
          <c:tx>
            <c:v>Lap4</c:v>
          </c:tx>
          <c:marker>
            <c:symbol val="none"/>
          </c:marker>
          <c:xVal>
            <c:numRef>
              <c:f>'Lap 4 data'!$AQ$10:$AQ$200</c:f>
              <c:numCache>
                <c:formatCode>General</c:formatCode>
                <c:ptCount val="191"/>
                <c:pt idx="0">
                  <c:v>47.159365999999999</c:v>
                </c:pt>
                <c:pt idx="1">
                  <c:v>47.159295999999998</c:v>
                </c:pt>
                <c:pt idx="2">
                  <c:v>47.159224000000002</c:v>
                </c:pt>
                <c:pt idx="3">
                  <c:v>47.159199999999998</c:v>
                </c:pt>
                <c:pt idx="4">
                  <c:v>47.159103999999999</c:v>
                </c:pt>
                <c:pt idx="5">
                  <c:v>47.159011999999997</c:v>
                </c:pt>
                <c:pt idx="6">
                  <c:v>47.158957000000001</c:v>
                </c:pt>
                <c:pt idx="7">
                  <c:v>47.158915</c:v>
                </c:pt>
                <c:pt idx="8">
                  <c:v>47.158890999999997</c:v>
                </c:pt>
                <c:pt idx="9">
                  <c:v>47.158875999999999</c:v>
                </c:pt>
                <c:pt idx="10">
                  <c:v>47.158873</c:v>
                </c:pt>
                <c:pt idx="11">
                  <c:v>47.158873</c:v>
                </c:pt>
                <c:pt idx="12">
                  <c:v>47.158878999999999</c:v>
                </c:pt>
                <c:pt idx="13">
                  <c:v>47.158883000000003</c:v>
                </c:pt>
                <c:pt idx="14">
                  <c:v>47.158883000000003</c:v>
                </c:pt>
                <c:pt idx="15">
                  <c:v>47.158889000000002</c:v>
                </c:pt>
                <c:pt idx="16">
                  <c:v>47.158893999999997</c:v>
                </c:pt>
                <c:pt idx="17">
                  <c:v>47.158895999999999</c:v>
                </c:pt>
                <c:pt idx="18">
                  <c:v>47.158883000000003</c:v>
                </c:pt>
                <c:pt idx="19">
                  <c:v>47.158864000000001</c:v>
                </c:pt>
                <c:pt idx="20">
                  <c:v>47.158839999999998</c:v>
                </c:pt>
                <c:pt idx="21">
                  <c:v>47.158808000000001</c:v>
                </c:pt>
                <c:pt idx="22">
                  <c:v>47.158768000000002</c:v>
                </c:pt>
                <c:pt idx="23">
                  <c:v>47.158723000000002</c:v>
                </c:pt>
                <c:pt idx="24">
                  <c:v>47.158678999999999</c:v>
                </c:pt>
                <c:pt idx="25">
                  <c:v>47.158638000000003</c:v>
                </c:pt>
                <c:pt idx="26">
                  <c:v>47.158603999999997</c:v>
                </c:pt>
                <c:pt idx="27">
                  <c:v>47.158577999999999</c:v>
                </c:pt>
                <c:pt idx="28">
                  <c:v>47.158552999999998</c:v>
                </c:pt>
                <c:pt idx="29">
                  <c:v>47.158532999999998</c:v>
                </c:pt>
                <c:pt idx="30">
                  <c:v>47.158518000000001</c:v>
                </c:pt>
                <c:pt idx="31">
                  <c:v>47.158506000000003</c:v>
                </c:pt>
                <c:pt idx="32">
                  <c:v>47.158501999999999</c:v>
                </c:pt>
                <c:pt idx="33">
                  <c:v>47.158504000000001</c:v>
                </c:pt>
                <c:pt idx="34">
                  <c:v>47.15851</c:v>
                </c:pt>
                <c:pt idx="35">
                  <c:v>47.158524</c:v>
                </c:pt>
                <c:pt idx="36">
                  <c:v>47.158546000000001</c:v>
                </c:pt>
                <c:pt idx="37">
                  <c:v>47.158580000000001</c:v>
                </c:pt>
                <c:pt idx="38">
                  <c:v>47.158622000000001</c:v>
                </c:pt>
                <c:pt idx="39">
                  <c:v>47.158664000000002</c:v>
                </c:pt>
                <c:pt idx="40">
                  <c:v>47.158720000000002</c:v>
                </c:pt>
                <c:pt idx="41">
                  <c:v>47.158782000000002</c:v>
                </c:pt>
                <c:pt idx="42">
                  <c:v>47.158802000000001</c:v>
                </c:pt>
                <c:pt idx="43">
                  <c:v>47.158895999999999</c:v>
                </c:pt>
                <c:pt idx="44">
                  <c:v>47.158993000000002</c:v>
                </c:pt>
                <c:pt idx="45">
                  <c:v>47.159078999999998</c:v>
                </c:pt>
                <c:pt idx="46">
                  <c:v>47.159176000000002</c:v>
                </c:pt>
                <c:pt idx="47">
                  <c:v>47.159208</c:v>
                </c:pt>
                <c:pt idx="48">
                  <c:v>47.159362999999999</c:v>
                </c:pt>
                <c:pt idx="49">
                  <c:v>47.159508000000002</c:v>
                </c:pt>
                <c:pt idx="50">
                  <c:v>47.159615000000002</c:v>
                </c:pt>
                <c:pt idx="51">
                  <c:v>47.159742999999999</c:v>
                </c:pt>
                <c:pt idx="52">
                  <c:v>47.159868000000003</c:v>
                </c:pt>
                <c:pt idx="53">
                  <c:v>47.159979</c:v>
                </c:pt>
                <c:pt idx="54">
                  <c:v>47.160089999999997</c:v>
                </c:pt>
                <c:pt idx="55">
                  <c:v>47.160193</c:v>
                </c:pt>
                <c:pt idx="56">
                  <c:v>47.160291000000001</c:v>
                </c:pt>
                <c:pt idx="57">
                  <c:v>47.160387</c:v>
                </c:pt>
                <c:pt idx="58">
                  <c:v>47.160483999999997</c:v>
                </c:pt>
                <c:pt idx="59">
                  <c:v>47.160578999999998</c:v>
                </c:pt>
                <c:pt idx="60">
                  <c:v>47.160608000000003</c:v>
                </c:pt>
                <c:pt idx="61">
                  <c:v>47.160730999999998</c:v>
                </c:pt>
                <c:pt idx="62">
                  <c:v>47.160851000000001</c:v>
                </c:pt>
                <c:pt idx="63">
                  <c:v>47.16095</c:v>
                </c:pt>
                <c:pt idx="64">
                  <c:v>47.161054</c:v>
                </c:pt>
                <c:pt idx="65">
                  <c:v>47.161155999999998</c:v>
                </c:pt>
                <c:pt idx="66">
                  <c:v>47.161188000000003</c:v>
                </c:pt>
                <c:pt idx="67">
                  <c:v>47.161324999999998</c:v>
                </c:pt>
                <c:pt idx="68">
                  <c:v>47.161456000000001</c:v>
                </c:pt>
                <c:pt idx="69">
                  <c:v>47.161552999999998</c:v>
                </c:pt>
                <c:pt idx="70">
                  <c:v>47.161648</c:v>
                </c:pt>
                <c:pt idx="71">
                  <c:v>47.161741999999997</c:v>
                </c:pt>
                <c:pt idx="72">
                  <c:v>47.161833999999999</c:v>
                </c:pt>
                <c:pt idx="73">
                  <c:v>47.161926999999999</c:v>
                </c:pt>
                <c:pt idx="74">
                  <c:v>47.162024000000002</c:v>
                </c:pt>
                <c:pt idx="75">
                  <c:v>47.162125000000003</c:v>
                </c:pt>
                <c:pt idx="76">
                  <c:v>47.162230000000001</c:v>
                </c:pt>
                <c:pt idx="77">
                  <c:v>47.162263000000003</c:v>
                </c:pt>
                <c:pt idx="78">
                  <c:v>47.162422999999997</c:v>
                </c:pt>
                <c:pt idx="79">
                  <c:v>47.162573999999999</c:v>
                </c:pt>
                <c:pt idx="80">
                  <c:v>47.162700999999998</c:v>
                </c:pt>
                <c:pt idx="81">
                  <c:v>47.162832999999999</c:v>
                </c:pt>
                <c:pt idx="82">
                  <c:v>47.162964000000002</c:v>
                </c:pt>
                <c:pt idx="83">
                  <c:v>47.163091999999999</c:v>
                </c:pt>
                <c:pt idx="84">
                  <c:v>47.163215000000001</c:v>
                </c:pt>
                <c:pt idx="85">
                  <c:v>47.163339000000001</c:v>
                </c:pt>
                <c:pt idx="86">
                  <c:v>47.163463</c:v>
                </c:pt>
                <c:pt idx="87">
                  <c:v>47.163589000000002</c:v>
                </c:pt>
                <c:pt idx="88">
                  <c:v>47.163713000000001</c:v>
                </c:pt>
                <c:pt idx="89">
                  <c:v>47.163825000000003</c:v>
                </c:pt>
                <c:pt idx="90">
                  <c:v>47.163925999999996</c:v>
                </c:pt>
                <c:pt idx="91">
                  <c:v>47.163958000000001</c:v>
                </c:pt>
                <c:pt idx="92">
                  <c:v>47.164081000000003</c:v>
                </c:pt>
                <c:pt idx="93">
                  <c:v>47.164189</c:v>
                </c:pt>
                <c:pt idx="94">
                  <c:v>47.164270000000002</c:v>
                </c:pt>
                <c:pt idx="95">
                  <c:v>47.164315000000002</c:v>
                </c:pt>
                <c:pt idx="96">
                  <c:v>47.164344</c:v>
                </c:pt>
                <c:pt idx="97">
                  <c:v>47.164377999999999</c:v>
                </c:pt>
                <c:pt idx="98">
                  <c:v>47.164403999999998</c:v>
                </c:pt>
                <c:pt idx="99">
                  <c:v>47.164434</c:v>
                </c:pt>
                <c:pt idx="100">
                  <c:v>47.164428000000001</c:v>
                </c:pt>
                <c:pt idx="101">
                  <c:v>47.164411000000001</c:v>
                </c:pt>
                <c:pt idx="102">
                  <c:v>47.164399000000003</c:v>
                </c:pt>
                <c:pt idx="103">
                  <c:v>47.164391999999999</c:v>
                </c:pt>
                <c:pt idx="104">
                  <c:v>47.164352000000001</c:v>
                </c:pt>
                <c:pt idx="105">
                  <c:v>47.164301999999999</c:v>
                </c:pt>
                <c:pt idx="106">
                  <c:v>47.164270000000002</c:v>
                </c:pt>
                <c:pt idx="107">
                  <c:v>47.164245999999999</c:v>
                </c:pt>
                <c:pt idx="108">
                  <c:v>47.164222000000002</c:v>
                </c:pt>
                <c:pt idx="109">
                  <c:v>47.164199000000004</c:v>
                </c:pt>
                <c:pt idx="110">
                  <c:v>47.164181999999997</c:v>
                </c:pt>
                <c:pt idx="111">
                  <c:v>47.164186000000001</c:v>
                </c:pt>
                <c:pt idx="112">
                  <c:v>47.164200000000001</c:v>
                </c:pt>
                <c:pt idx="113">
                  <c:v>47.164205000000003</c:v>
                </c:pt>
                <c:pt idx="114">
                  <c:v>47.164225999999999</c:v>
                </c:pt>
                <c:pt idx="115">
                  <c:v>47.164254</c:v>
                </c:pt>
                <c:pt idx="116">
                  <c:v>47.164275000000004</c:v>
                </c:pt>
                <c:pt idx="117">
                  <c:v>47.164279999999998</c:v>
                </c:pt>
                <c:pt idx="118">
                  <c:v>47.164299</c:v>
                </c:pt>
                <c:pt idx="119">
                  <c:v>47.164307999999998</c:v>
                </c:pt>
                <c:pt idx="120">
                  <c:v>47.164313999999997</c:v>
                </c:pt>
                <c:pt idx="121">
                  <c:v>47.164319999999996</c:v>
                </c:pt>
                <c:pt idx="122">
                  <c:v>47.164321999999999</c:v>
                </c:pt>
                <c:pt idx="123">
                  <c:v>47.164290999999999</c:v>
                </c:pt>
                <c:pt idx="124">
                  <c:v>47.164270999999999</c:v>
                </c:pt>
                <c:pt idx="125">
                  <c:v>47.164257999999997</c:v>
                </c:pt>
                <c:pt idx="126">
                  <c:v>47.164206</c:v>
                </c:pt>
                <c:pt idx="127">
                  <c:v>47.164144999999998</c:v>
                </c:pt>
                <c:pt idx="128">
                  <c:v>47.164085999999998</c:v>
                </c:pt>
                <c:pt idx="129">
                  <c:v>47.164025000000002</c:v>
                </c:pt>
                <c:pt idx="130">
                  <c:v>47.164005000000003</c:v>
                </c:pt>
                <c:pt idx="131">
                  <c:v>47.163966000000002</c:v>
                </c:pt>
                <c:pt idx="132">
                  <c:v>47.163907999999999</c:v>
                </c:pt>
                <c:pt idx="133">
                  <c:v>47.163808000000003</c:v>
                </c:pt>
                <c:pt idx="134">
                  <c:v>47.163744000000001</c:v>
                </c:pt>
                <c:pt idx="135">
                  <c:v>47.163711999999997</c:v>
                </c:pt>
                <c:pt idx="136">
                  <c:v>47.163682000000001</c:v>
                </c:pt>
                <c:pt idx="137">
                  <c:v>47.16366</c:v>
                </c:pt>
                <c:pt idx="138">
                  <c:v>47.163635999999997</c:v>
                </c:pt>
                <c:pt idx="139">
                  <c:v>47.163609000000001</c:v>
                </c:pt>
                <c:pt idx="140">
                  <c:v>47.163573999999997</c:v>
                </c:pt>
                <c:pt idx="141">
                  <c:v>47.163561999999999</c:v>
                </c:pt>
                <c:pt idx="142">
                  <c:v>47.163518000000003</c:v>
                </c:pt>
                <c:pt idx="143">
                  <c:v>47.163460000000001</c:v>
                </c:pt>
                <c:pt idx="144">
                  <c:v>47.163370999999998</c:v>
                </c:pt>
                <c:pt idx="145">
                  <c:v>47.163271000000002</c:v>
                </c:pt>
                <c:pt idx="146">
                  <c:v>47.163170000000001</c:v>
                </c:pt>
                <c:pt idx="147">
                  <c:v>47.163137999999996</c:v>
                </c:pt>
                <c:pt idx="148">
                  <c:v>47.163063000000001</c:v>
                </c:pt>
                <c:pt idx="149">
                  <c:v>47.162948999999998</c:v>
                </c:pt>
                <c:pt idx="150">
                  <c:v>47.162840000000003</c:v>
                </c:pt>
                <c:pt idx="151">
                  <c:v>47.162661</c:v>
                </c:pt>
                <c:pt idx="152">
                  <c:v>47.162486999999999</c:v>
                </c:pt>
                <c:pt idx="153">
                  <c:v>47.162329</c:v>
                </c:pt>
                <c:pt idx="154">
                  <c:v>47.162179999999999</c:v>
                </c:pt>
                <c:pt idx="155">
                  <c:v>47.162039</c:v>
                </c:pt>
                <c:pt idx="156">
                  <c:v>47.161901</c:v>
                </c:pt>
                <c:pt idx="157">
                  <c:v>47.161858000000002</c:v>
                </c:pt>
                <c:pt idx="158">
                  <c:v>47.161686000000003</c:v>
                </c:pt>
                <c:pt idx="159">
                  <c:v>47.161537000000003</c:v>
                </c:pt>
                <c:pt idx="160">
                  <c:v>47.161453999999999</c:v>
                </c:pt>
                <c:pt idx="161">
                  <c:v>47.161375</c:v>
                </c:pt>
                <c:pt idx="162">
                  <c:v>47.161287000000002</c:v>
                </c:pt>
                <c:pt idx="163">
                  <c:v>47.161257999999997</c:v>
                </c:pt>
                <c:pt idx="164">
                  <c:v>47.161257999999997</c:v>
                </c:pt>
                <c:pt idx="165">
                  <c:v>47.161133</c:v>
                </c:pt>
                <c:pt idx="166">
                  <c:v>47.160939999999997</c:v>
                </c:pt>
                <c:pt idx="167">
                  <c:v>47.160803000000001</c:v>
                </c:pt>
                <c:pt idx="168">
                  <c:v>47.160684000000003</c:v>
                </c:pt>
                <c:pt idx="169">
                  <c:v>47.160564000000001</c:v>
                </c:pt>
                <c:pt idx="170">
                  <c:v>47.160451999999999</c:v>
                </c:pt>
                <c:pt idx="171">
                  <c:v>47.160344000000002</c:v>
                </c:pt>
                <c:pt idx="172">
                  <c:v>47.160241999999997</c:v>
                </c:pt>
                <c:pt idx="173">
                  <c:v>47.160147000000002</c:v>
                </c:pt>
                <c:pt idx="174">
                  <c:v>47.160052999999998</c:v>
                </c:pt>
                <c:pt idx="175">
                  <c:v>47.159958000000003</c:v>
                </c:pt>
                <c:pt idx="176">
                  <c:v>47.159865000000003</c:v>
                </c:pt>
                <c:pt idx="177">
                  <c:v>47.159773999999999</c:v>
                </c:pt>
                <c:pt idx="178">
                  <c:v>47.159692</c:v>
                </c:pt>
                <c:pt idx="179">
                  <c:v>47.159610999999998</c:v>
                </c:pt>
                <c:pt idx="180">
                  <c:v>47.159531999999999</c:v>
                </c:pt>
                <c:pt idx="181">
                  <c:v>47.159419</c:v>
                </c:pt>
              </c:numCache>
            </c:numRef>
          </c:xVal>
          <c:yVal>
            <c:numRef>
              <c:f>'Lap 4 data'!$AR$10:$AR$200</c:f>
              <c:numCache>
                <c:formatCode>General</c:formatCode>
                <c:ptCount val="191"/>
                <c:pt idx="0">
                  <c:v>-88.489801999999997</c:v>
                </c:pt>
                <c:pt idx="1">
                  <c:v>-88.489683999999997</c:v>
                </c:pt>
                <c:pt idx="2">
                  <c:v>-88.489564999999999</c:v>
                </c:pt>
                <c:pt idx="3">
                  <c:v>-88.489526999999995</c:v>
                </c:pt>
                <c:pt idx="4">
                  <c:v>-88.489356999999998</c:v>
                </c:pt>
                <c:pt idx="5">
                  <c:v>-88.489188999999996</c:v>
                </c:pt>
                <c:pt idx="6">
                  <c:v>-88.489042999999995</c:v>
                </c:pt>
                <c:pt idx="7">
                  <c:v>-88.488881000000006</c:v>
                </c:pt>
                <c:pt idx="8">
                  <c:v>-88.488703000000001</c:v>
                </c:pt>
                <c:pt idx="9">
                  <c:v>-88.488513999999995</c:v>
                </c:pt>
                <c:pt idx="10">
                  <c:v>-88.488318000000007</c:v>
                </c:pt>
                <c:pt idx="11">
                  <c:v>-88.488254999999995</c:v>
                </c:pt>
                <c:pt idx="12">
                  <c:v>-88.487967999999995</c:v>
                </c:pt>
                <c:pt idx="13">
                  <c:v>-88.487688000000006</c:v>
                </c:pt>
                <c:pt idx="14">
                  <c:v>-88.487472999999994</c:v>
                </c:pt>
                <c:pt idx="15">
                  <c:v>-88.487257999999997</c:v>
                </c:pt>
                <c:pt idx="16">
                  <c:v>-88.487046000000007</c:v>
                </c:pt>
                <c:pt idx="17">
                  <c:v>-88.486838000000006</c:v>
                </c:pt>
                <c:pt idx="18">
                  <c:v>-88.486671999999999</c:v>
                </c:pt>
                <c:pt idx="19">
                  <c:v>-88.486519999999999</c:v>
                </c:pt>
                <c:pt idx="20">
                  <c:v>-88.486373999999998</c:v>
                </c:pt>
                <c:pt idx="21">
                  <c:v>-88.486237000000003</c:v>
                </c:pt>
                <c:pt idx="22">
                  <c:v>-88.486103</c:v>
                </c:pt>
                <c:pt idx="23">
                  <c:v>-88.485971000000006</c:v>
                </c:pt>
                <c:pt idx="24">
                  <c:v>-88.485843000000003</c:v>
                </c:pt>
                <c:pt idx="25">
                  <c:v>-88.485719000000003</c:v>
                </c:pt>
                <c:pt idx="26">
                  <c:v>-88.485596000000001</c:v>
                </c:pt>
                <c:pt idx="27">
                  <c:v>-88.485474999999994</c:v>
                </c:pt>
                <c:pt idx="28">
                  <c:v>-88.485356999999993</c:v>
                </c:pt>
                <c:pt idx="29">
                  <c:v>-88.485237999999995</c:v>
                </c:pt>
                <c:pt idx="30">
                  <c:v>-88.485123000000002</c:v>
                </c:pt>
                <c:pt idx="31">
                  <c:v>-88.485011999999998</c:v>
                </c:pt>
                <c:pt idx="32">
                  <c:v>-88.484905999999995</c:v>
                </c:pt>
                <c:pt idx="33">
                  <c:v>-88.484804999999994</c:v>
                </c:pt>
                <c:pt idx="34">
                  <c:v>-88.484707</c:v>
                </c:pt>
                <c:pt idx="35">
                  <c:v>-88.484615000000005</c:v>
                </c:pt>
                <c:pt idx="36">
                  <c:v>-88.484526000000002</c:v>
                </c:pt>
                <c:pt idx="37">
                  <c:v>-88.484442999999999</c:v>
                </c:pt>
                <c:pt idx="38">
                  <c:v>-88.484368000000003</c:v>
                </c:pt>
                <c:pt idx="39">
                  <c:v>-88.484298999999993</c:v>
                </c:pt>
                <c:pt idx="40">
                  <c:v>-88.484245999999999</c:v>
                </c:pt>
                <c:pt idx="41">
                  <c:v>-88.484205000000003</c:v>
                </c:pt>
                <c:pt idx="42">
                  <c:v>-88.484191999999993</c:v>
                </c:pt>
                <c:pt idx="43">
                  <c:v>-88.48415</c:v>
                </c:pt>
                <c:pt idx="44">
                  <c:v>-88.484122999999997</c:v>
                </c:pt>
                <c:pt idx="45">
                  <c:v>-88.484121000000002</c:v>
                </c:pt>
                <c:pt idx="46">
                  <c:v>-88.484123999999994</c:v>
                </c:pt>
                <c:pt idx="47">
                  <c:v>-88.484125000000006</c:v>
                </c:pt>
                <c:pt idx="48">
                  <c:v>-88.484127999999998</c:v>
                </c:pt>
                <c:pt idx="49">
                  <c:v>-88.484132000000002</c:v>
                </c:pt>
                <c:pt idx="50">
                  <c:v>-88.484133999999997</c:v>
                </c:pt>
                <c:pt idx="51">
                  <c:v>-88.484144999999998</c:v>
                </c:pt>
                <c:pt idx="52">
                  <c:v>-88.484155000000001</c:v>
                </c:pt>
                <c:pt idx="53">
                  <c:v>-88.484161</c:v>
                </c:pt>
                <c:pt idx="54">
                  <c:v>-88.484166000000002</c:v>
                </c:pt>
                <c:pt idx="55">
                  <c:v>-88.484166000000002</c:v>
                </c:pt>
                <c:pt idx="56">
                  <c:v>-88.484162999999995</c:v>
                </c:pt>
                <c:pt idx="57">
                  <c:v>-88.484161</c:v>
                </c:pt>
                <c:pt idx="58">
                  <c:v>-88.484123999999994</c:v>
                </c:pt>
                <c:pt idx="59">
                  <c:v>-88.484058000000005</c:v>
                </c:pt>
                <c:pt idx="60">
                  <c:v>-88.484035000000006</c:v>
                </c:pt>
                <c:pt idx="61">
                  <c:v>-88.483958000000001</c:v>
                </c:pt>
                <c:pt idx="62">
                  <c:v>-88.483890000000002</c:v>
                </c:pt>
                <c:pt idx="63">
                  <c:v>-88.483883000000006</c:v>
                </c:pt>
                <c:pt idx="64">
                  <c:v>-88.483894000000006</c:v>
                </c:pt>
                <c:pt idx="65">
                  <c:v>-88.483900000000006</c:v>
                </c:pt>
                <c:pt idx="66">
                  <c:v>-88.483902</c:v>
                </c:pt>
                <c:pt idx="67">
                  <c:v>-88.483898999999994</c:v>
                </c:pt>
                <c:pt idx="68">
                  <c:v>-88.483897999999996</c:v>
                </c:pt>
                <c:pt idx="69">
                  <c:v>-88.483923000000004</c:v>
                </c:pt>
                <c:pt idx="70">
                  <c:v>-88.483964</c:v>
                </c:pt>
                <c:pt idx="71">
                  <c:v>-88.484014999999999</c:v>
                </c:pt>
                <c:pt idx="72">
                  <c:v>-88.484070000000003</c:v>
                </c:pt>
                <c:pt idx="73">
                  <c:v>-88.484108000000006</c:v>
                </c:pt>
                <c:pt idx="74">
                  <c:v>-88.484126000000003</c:v>
                </c:pt>
                <c:pt idx="75">
                  <c:v>-88.484131000000005</c:v>
                </c:pt>
                <c:pt idx="76">
                  <c:v>-88.484121999999999</c:v>
                </c:pt>
                <c:pt idx="77">
                  <c:v>-88.484116999999998</c:v>
                </c:pt>
                <c:pt idx="78">
                  <c:v>-88.484105</c:v>
                </c:pt>
                <c:pt idx="79">
                  <c:v>-88.484094999999996</c:v>
                </c:pt>
                <c:pt idx="80">
                  <c:v>-88.484093999999999</c:v>
                </c:pt>
                <c:pt idx="81">
                  <c:v>-88.484104000000002</c:v>
                </c:pt>
                <c:pt idx="82">
                  <c:v>-88.484138000000002</c:v>
                </c:pt>
                <c:pt idx="83">
                  <c:v>-88.484200999999999</c:v>
                </c:pt>
                <c:pt idx="84">
                  <c:v>-88.484285999999997</c:v>
                </c:pt>
                <c:pt idx="85">
                  <c:v>-88.484363000000002</c:v>
                </c:pt>
                <c:pt idx="86">
                  <c:v>-88.484449999999995</c:v>
                </c:pt>
                <c:pt idx="87">
                  <c:v>-88.484551999999994</c:v>
                </c:pt>
                <c:pt idx="88">
                  <c:v>-88.484655000000004</c:v>
                </c:pt>
                <c:pt idx="89">
                  <c:v>-88.484776999999994</c:v>
                </c:pt>
                <c:pt idx="90">
                  <c:v>-88.484915999999998</c:v>
                </c:pt>
                <c:pt idx="91">
                  <c:v>-88.484961999999996</c:v>
                </c:pt>
                <c:pt idx="92">
                  <c:v>-88.485184000000004</c:v>
                </c:pt>
                <c:pt idx="93">
                  <c:v>-88.485416000000001</c:v>
                </c:pt>
                <c:pt idx="94">
                  <c:v>-88.485585999999998</c:v>
                </c:pt>
                <c:pt idx="95">
                  <c:v>-88.485802000000007</c:v>
                </c:pt>
                <c:pt idx="96">
                  <c:v>-88.486022000000006</c:v>
                </c:pt>
                <c:pt idx="97">
                  <c:v>-88.486215000000001</c:v>
                </c:pt>
                <c:pt idx="98">
                  <c:v>-88.486390999999998</c:v>
                </c:pt>
                <c:pt idx="99">
                  <c:v>-88.486568000000005</c:v>
                </c:pt>
                <c:pt idx="100">
                  <c:v>-88.486722</c:v>
                </c:pt>
                <c:pt idx="101">
                  <c:v>-88.486816000000005</c:v>
                </c:pt>
                <c:pt idx="102">
                  <c:v>-88.486886999999996</c:v>
                </c:pt>
                <c:pt idx="103">
                  <c:v>-88.487014000000002</c:v>
                </c:pt>
                <c:pt idx="104">
                  <c:v>-88.487251999999998</c:v>
                </c:pt>
                <c:pt idx="105">
                  <c:v>-88.487399999999994</c:v>
                </c:pt>
                <c:pt idx="106">
                  <c:v>-88.487517999999994</c:v>
                </c:pt>
                <c:pt idx="107">
                  <c:v>-88.487649000000005</c:v>
                </c:pt>
                <c:pt idx="108">
                  <c:v>-88.487745000000004</c:v>
                </c:pt>
                <c:pt idx="109">
                  <c:v>-88.487851000000006</c:v>
                </c:pt>
                <c:pt idx="110">
                  <c:v>-88.487949999999998</c:v>
                </c:pt>
                <c:pt idx="111">
                  <c:v>-88.488045999999997</c:v>
                </c:pt>
                <c:pt idx="112">
                  <c:v>-88.488146</c:v>
                </c:pt>
                <c:pt idx="113">
                  <c:v>-88.488178000000005</c:v>
                </c:pt>
                <c:pt idx="114">
                  <c:v>-88.488318000000007</c:v>
                </c:pt>
                <c:pt idx="115">
                  <c:v>-88.488448000000005</c:v>
                </c:pt>
                <c:pt idx="116">
                  <c:v>-88.488545999999999</c:v>
                </c:pt>
                <c:pt idx="117">
                  <c:v>-88.488578000000004</c:v>
                </c:pt>
                <c:pt idx="118">
                  <c:v>-88.488709</c:v>
                </c:pt>
                <c:pt idx="119">
                  <c:v>-88.488770000000002</c:v>
                </c:pt>
                <c:pt idx="120">
                  <c:v>-88.488902999999993</c:v>
                </c:pt>
                <c:pt idx="121">
                  <c:v>-88.489030999999997</c:v>
                </c:pt>
                <c:pt idx="122">
                  <c:v>-88.489062000000004</c:v>
                </c:pt>
                <c:pt idx="123">
                  <c:v>-88.489119000000002</c:v>
                </c:pt>
                <c:pt idx="124">
                  <c:v>-88.489209000000002</c:v>
                </c:pt>
                <c:pt idx="125">
                  <c:v>-88.489365000000006</c:v>
                </c:pt>
                <c:pt idx="126">
                  <c:v>-88.489491000000001</c:v>
                </c:pt>
                <c:pt idx="127">
                  <c:v>-88.489596000000006</c:v>
                </c:pt>
                <c:pt idx="128">
                  <c:v>-88.489701999999994</c:v>
                </c:pt>
                <c:pt idx="129">
                  <c:v>-88.489805000000004</c:v>
                </c:pt>
                <c:pt idx="130">
                  <c:v>-88.489836999999994</c:v>
                </c:pt>
                <c:pt idx="131">
                  <c:v>-88.489904999999993</c:v>
                </c:pt>
                <c:pt idx="132">
                  <c:v>-88.490004999999996</c:v>
                </c:pt>
                <c:pt idx="133">
                  <c:v>-88.490173999999996</c:v>
                </c:pt>
                <c:pt idx="134">
                  <c:v>-88.490317000000005</c:v>
                </c:pt>
                <c:pt idx="135">
                  <c:v>-88.490437999999997</c:v>
                </c:pt>
                <c:pt idx="136">
                  <c:v>-88.490555999999998</c:v>
                </c:pt>
                <c:pt idx="137">
                  <c:v>-88.490686999999994</c:v>
                </c:pt>
                <c:pt idx="138">
                  <c:v>-88.490813000000003</c:v>
                </c:pt>
                <c:pt idx="139">
                  <c:v>-88.490970000000004</c:v>
                </c:pt>
                <c:pt idx="140">
                  <c:v>-88.491131999999993</c:v>
                </c:pt>
                <c:pt idx="141">
                  <c:v>-88.491181999999995</c:v>
                </c:pt>
                <c:pt idx="142">
                  <c:v>-88.491378999999995</c:v>
                </c:pt>
                <c:pt idx="143">
                  <c:v>-88.491561000000004</c:v>
                </c:pt>
                <c:pt idx="144">
                  <c:v>-88.491663000000003</c:v>
                </c:pt>
                <c:pt idx="145">
                  <c:v>-88.491739999999993</c:v>
                </c:pt>
                <c:pt idx="146">
                  <c:v>-88.491803000000004</c:v>
                </c:pt>
                <c:pt idx="147">
                  <c:v>-88.491821999999999</c:v>
                </c:pt>
                <c:pt idx="148">
                  <c:v>-88.491840999999994</c:v>
                </c:pt>
                <c:pt idx="149">
                  <c:v>-88.491855000000001</c:v>
                </c:pt>
                <c:pt idx="150">
                  <c:v>-88.491876000000005</c:v>
                </c:pt>
                <c:pt idx="151">
                  <c:v>-88.491923999999997</c:v>
                </c:pt>
                <c:pt idx="152">
                  <c:v>-88.491873999999996</c:v>
                </c:pt>
                <c:pt idx="153">
                  <c:v>-88.491754</c:v>
                </c:pt>
                <c:pt idx="154">
                  <c:v>-88.491664999999998</c:v>
                </c:pt>
                <c:pt idx="155">
                  <c:v>-88.491596999999999</c:v>
                </c:pt>
                <c:pt idx="156">
                  <c:v>-88.491522000000003</c:v>
                </c:pt>
                <c:pt idx="157">
                  <c:v>-88.491498000000007</c:v>
                </c:pt>
                <c:pt idx="158">
                  <c:v>-88.491405</c:v>
                </c:pt>
                <c:pt idx="159">
                  <c:v>-88.491308000000004</c:v>
                </c:pt>
                <c:pt idx="160">
                  <c:v>-88.491193999999993</c:v>
                </c:pt>
                <c:pt idx="161">
                  <c:v>-88.491067000000001</c:v>
                </c:pt>
                <c:pt idx="162">
                  <c:v>-88.490954000000002</c:v>
                </c:pt>
                <c:pt idx="163">
                  <c:v>-88.490920000000003</c:v>
                </c:pt>
                <c:pt idx="164">
                  <c:v>-88.490920000000003</c:v>
                </c:pt>
                <c:pt idx="165">
                  <c:v>-88.490782999999993</c:v>
                </c:pt>
                <c:pt idx="166">
                  <c:v>-88.490600000000001</c:v>
                </c:pt>
                <c:pt idx="167">
                  <c:v>-88.490523999999994</c:v>
                </c:pt>
                <c:pt idx="168">
                  <c:v>-88.490503000000004</c:v>
                </c:pt>
                <c:pt idx="169">
                  <c:v>-88.490499</c:v>
                </c:pt>
                <c:pt idx="170">
                  <c:v>-88.490508000000005</c:v>
                </c:pt>
                <c:pt idx="171">
                  <c:v>-88.490516</c:v>
                </c:pt>
                <c:pt idx="172">
                  <c:v>-88.490516</c:v>
                </c:pt>
                <c:pt idx="173">
                  <c:v>-88.490499999999997</c:v>
                </c:pt>
                <c:pt idx="174">
                  <c:v>-88.490470000000002</c:v>
                </c:pt>
                <c:pt idx="175">
                  <c:v>-88.490418000000005</c:v>
                </c:pt>
                <c:pt idx="176">
                  <c:v>-88.490353999999996</c:v>
                </c:pt>
                <c:pt idx="177">
                  <c:v>-88.490290000000002</c:v>
                </c:pt>
                <c:pt idx="178">
                  <c:v>-88.490205000000003</c:v>
                </c:pt>
                <c:pt idx="179">
                  <c:v>-88.490103000000005</c:v>
                </c:pt>
                <c:pt idx="180">
                  <c:v>-88.489991000000003</c:v>
                </c:pt>
                <c:pt idx="181">
                  <c:v>-88.489889000000005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358528"/>
        <c:axId val="178360320"/>
      </c:scatterChart>
      <c:valAx>
        <c:axId val="178358528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78360320"/>
        <c:crosses val="autoZero"/>
        <c:crossBetween val="midCat"/>
      </c:valAx>
      <c:valAx>
        <c:axId val="178360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83585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data'!$J$10:$J$200</c:f>
              <c:numCache>
                <c:formatCode>General</c:formatCode>
                <c:ptCount val="191"/>
                <c:pt idx="0">
                  <c:v>12.3</c:v>
                </c:pt>
                <c:pt idx="1">
                  <c:v>12.45</c:v>
                </c:pt>
                <c:pt idx="2">
                  <c:v>12.59</c:v>
                </c:pt>
                <c:pt idx="3">
                  <c:v>12.51</c:v>
                </c:pt>
                <c:pt idx="4">
                  <c:v>11.8</c:v>
                </c:pt>
                <c:pt idx="5">
                  <c:v>11.21</c:v>
                </c:pt>
                <c:pt idx="6">
                  <c:v>10.81</c:v>
                </c:pt>
                <c:pt idx="7">
                  <c:v>10.7</c:v>
                </c:pt>
                <c:pt idx="8">
                  <c:v>10.8</c:v>
                </c:pt>
                <c:pt idx="9">
                  <c:v>10.8</c:v>
                </c:pt>
                <c:pt idx="10">
                  <c:v>10.71</c:v>
                </c:pt>
                <c:pt idx="11">
                  <c:v>10.55</c:v>
                </c:pt>
                <c:pt idx="12">
                  <c:v>10.59</c:v>
                </c:pt>
                <c:pt idx="13">
                  <c:v>11.78</c:v>
                </c:pt>
                <c:pt idx="14">
                  <c:v>12.86</c:v>
                </c:pt>
                <c:pt idx="15">
                  <c:v>13.44</c:v>
                </c:pt>
                <c:pt idx="16">
                  <c:v>13.6</c:v>
                </c:pt>
                <c:pt idx="17">
                  <c:v>13.8</c:v>
                </c:pt>
                <c:pt idx="18">
                  <c:v>13.9</c:v>
                </c:pt>
                <c:pt idx="19">
                  <c:v>13.9</c:v>
                </c:pt>
                <c:pt idx="20">
                  <c:v>13.9</c:v>
                </c:pt>
                <c:pt idx="21">
                  <c:v>13.8</c:v>
                </c:pt>
                <c:pt idx="22">
                  <c:v>13.8</c:v>
                </c:pt>
                <c:pt idx="23">
                  <c:v>13.7</c:v>
                </c:pt>
                <c:pt idx="24">
                  <c:v>13.7</c:v>
                </c:pt>
                <c:pt idx="25">
                  <c:v>13.7</c:v>
                </c:pt>
                <c:pt idx="26">
                  <c:v>13.7</c:v>
                </c:pt>
                <c:pt idx="27">
                  <c:v>13.94</c:v>
                </c:pt>
                <c:pt idx="28">
                  <c:v>14.19</c:v>
                </c:pt>
                <c:pt idx="29">
                  <c:v>14.35</c:v>
                </c:pt>
                <c:pt idx="30">
                  <c:v>14.4</c:v>
                </c:pt>
                <c:pt idx="31">
                  <c:v>14.44</c:v>
                </c:pt>
                <c:pt idx="32">
                  <c:v>14.78</c:v>
                </c:pt>
                <c:pt idx="33">
                  <c:v>15.14</c:v>
                </c:pt>
                <c:pt idx="34">
                  <c:v>15.3</c:v>
                </c:pt>
                <c:pt idx="35">
                  <c:v>15.26</c:v>
                </c:pt>
                <c:pt idx="36">
                  <c:v>15.11</c:v>
                </c:pt>
                <c:pt idx="37">
                  <c:v>14.71</c:v>
                </c:pt>
                <c:pt idx="38">
                  <c:v>14.12</c:v>
                </c:pt>
                <c:pt idx="39">
                  <c:v>13.47</c:v>
                </c:pt>
                <c:pt idx="40">
                  <c:v>12.73</c:v>
                </c:pt>
                <c:pt idx="41">
                  <c:v>11.87</c:v>
                </c:pt>
                <c:pt idx="42">
                  <c:v>11.3</c:v>
                </c:pt>
                <c:pt idx="43">
                  <c:v>11.1</c:v>
                </c:pt>
                <c:pt idx="44">
                  <c:v>11.29</c:v>
                </c:pt>
                <c:pt idx="45">
                  <c:v>11.69</c:v>
                </c:pt>
                <c:pt idx="46">
                  <c:v>11.89</c:v>
                </c:pt>
                <c:pt idx="47">
                  <c:v>11.9</c:v>
                </c:pt>
                <c:pt idx="48">
                  <c:v>11.99</c:v>
                </c:pt>
                <c:pt idx="49">
                  <c:v>12.14</c:v>
                </c:pt>
                <c:pt idx="50">
                  <c:v>12.7</c:v>
                </c:pt>
                <c:pt idx="51">
                  <c:v>13.44</c:v>
                </c:pt>
                <c:pt idx="52">
                  <c:v>13.9</c:v>
                </c:pt>
                <c:pt idx="53">
                  <c:v>13.91</c:v>
                </c:pt>
                <c:pt idx="54">
                  <c:v>13.32</c:v>
                </c:pt>
                <c:pt idx="55">
                  <c:v>12.91</c:v>
                </c:pt>
                <c:pt idx="56">
                  <c:v>12.61</c:v>
                </c:pt>
                <c:pt idx="57">
                  <c:v>12.4</c:v>
                </c:pt>
                <c:pt idx="58">
                  <c:v>12.3</c:v>
                </c:pt>
                <c:pt idx="59">
                  <c:v>12.34</c:v>
                </c:pt>
                <c:pt idx="60">
                  <c:v>12.49</c:v>
                </c:pt>
                <c:pt idx="61">
                  <c:v>12.6</c:v>
                </c:pt>
                <c:pt idx="62">
                  <c:v>12.7</c:v>
                </c:pt>
                <c:pt idx="63">
                  <c:v>12.7</c:v>
                </c:pt>
                <c:pt idx="64">
                  <c:v>12.6</c:v>
                </c:pt>
                <c:pt idx="65">
                  <c:v>12.26</c:v>
                </c:pt>
                <c:pt idx="66">
                  <c:v>12.1</c:v>
                </c:pt>
                <c:pt idx="67">
                  <c:v>12.28</c:v>
                </c:pt>
                <c:pt idx="68">
                  <c:v>12.6</c:v>
                </c:pt>
                <c:pt idx="69">
                  <c:v>12.7</c:v>
                </c:pt>
                <c:pt idx="70">
                  <c:v>12.31</c:v>
                </c:pt>
                <c:pt idx="71">
                  <c:v>11.72</c:v>
                </c:pt>
                <c:pt idx="72">
                  <c:v>11.31</c:v>
                </c:pt>
                <c:pt idx="73">
                  <c:v>11.06</c:v>
                </c:pt>
                <c:pt idx="74">
                  <c:v>10.71</c:v>
                </c:pt>
                <c:pt idx="75">
                  <c:v>10.46</c:v>
                </c:pt>
                <c:pt idx="76">
                  <c:v>10.31</c:v>
                </c:pt>
                <c:pt idx="77">
                  <c:v>10.3</c:v>
                </c:pt>
                <c:pt idx="78">
                  <c:v>10.3</c:v>
                </c:pt>
                <c:pt idx="79">
                  <c:v>10.16</c:v>
                </c:pt>
                <c:pt idx="80">
                  <c:v>10.01</c:v>
                </c:pt>
                <c:pt idx="81">
                  <c:v>10</c:v>
                </c:pt>
                <c:pt idx="82">
                  <c:v>9.91</c:v>
                </c:pt>
                <c:pt idx="83">
                  <c:v>9.9499999999999993</c:v>
                </c:pt>
                <c:pt idx="84">
                  <c:v>10.17</c:v>
                </c:pt>
                <c:pt idx="85">
                  <c:v>10.44</c:v>
                </c:pt>
                <c:pt idx="86">
                  <c:v>10.5</c:v>
                </c:pt>
                <c:pt idx="87">
                  <c:v>10.4</c:v>
                </c:pt>
                <c:pt idx="88">
                  <c:v>10.4</c:v>
                </c:pt>
                <c:pt idx="89">
                  <c:v>10.4</c:v>
                </c:pt>
                <c:pt idx="90">
                  <c:v>10.4</c:v>
                </c:pt>
                <c:pt idx="91">
                  <c:v>10.49</c:v>
                </c:pt>
                <c:pt idx="92">
                  <c:v>11.24</c:v>
                </c:pt>
                <c:pt idx="93">
                  <c:v>12.61</c:v>
                </c:pt>
                <c:pt idx="94">
                  <c:v>13.67</c:v>
                </c:pt>
                <c:pt idx="95">
                  <c:v>14.38</c:v>
                </c:pt>
                <c:pt idx="96">
                  <c:v>14.69</c:v>
                </c:pt>
                <c:pt idx="97">
                  <c:v>14.8</c:v>
                </c:pt>
                <c:pt idx="98">
                  <c:v>14.8</c:v>
                </c:pt>
                <c:pt idx="99">
                  <c:v>14.75</c:v>
                </c:pt>
                <c:pt idx="100">
                  <c:v>14.7</c:v>
                </c:pt>
                <c:pt idx="101">
                  <c:v>14.6</c:v>
                </c:pt>
                <c:pt idx="102">
                  <c:v>14.6</c:v>
                </c:pt>
                <c:pt idx="103">
                  <c:v>14.5</c:v>
                </c:pt>
                <c:pt idx="104">
                  <c:v>14.4</c:v>
                </c:pt>
                <c:pt idx="105">
                  <c:v>14.4</c:v>
                </c:pt>
                <c:pt idx="106">
                  <c:v>14.4</c:v>
                </c:pt>
                <c:pt idx="107">
                  <c:v>14.4</c:v>
                </c:pt>
                <c:pt idx="108">
                  <c:v>14.4</c:v>
                </c:pt>
                <c:pt idx="109">
                  <c:v>14.4</c:v>
                </c:pt>
                <c:pt idx="110">
                  <c:v>14.4</c:v>
                </c:pt>
                <c:pt idx="111">
                  <c:v>14.4</c:v>
                </c:pt>
                <c:pt idx="112">
                  <c:v>14.4</c:v>
                </c:pt>
                <c:pt idx="113">
                  <c:v>14.44</c:v>
                </c:pt>
                <c:pt idx="114">
                  <c:v>14.59</c:v>
                </c:pt>
                <c:pt idx="115">
                  <c:v>14.7</c:v>
                </c:pt>
                <c:pt idx="116">
                  <c:v>14.7</c:v>
                </c:pt>
                <c:pt idx="117">
                  <c:v>14.7</c:v>
                </c:pt>
                <c:pt idx="118">
                  <c:v>14.61</c:v>
                </c:pt>
                <c:pt idx="119">
                  <c:v>14.32</c:v>
                </c:pt>
                <c:pt idx="120">
                  <c:v>14.01</c:v>
                </c:pt>
                <c:pt idx="121">
                  <c:v>13.9</c:v>
                </c:pt>
                <c:pt idx="122">
                  <c:v>13.9</c:v>
                </c:pt>
                <c:pt idx="123">
                  <c:v>13.94</c:v>
                </c:pt>
                <c:pt idx="124">
                  <c:v>14.1</c:v>
                </c:pt>
                <c:pt idx="125">
                  <c:v>14.2</c:v>
                </c:pt>
                <c:pt idx="126">
                  <c:v>14.3</c:v>
                </c:pt>
                <c:pt idx="127">
                  <c:v>14.4</c:v>
                </c:pt>
                <c:pt idx="128">
                  <c:v>14.4</c:v>
                </c:pt>
                <c:pt idx="129">
                  <c:v>14.17</c:v>
                </c:pt>
                <c:pt idx="130">
                  <c:v>13.91</c:v>
                </c:pt>
                <c:pt idx="131">
                  <c:v>13.53</c:v>
                </c:pt>
                <c:pt idx="132">
                  <c:v>13.21</c:v>
                </c:pt>
                <c:pt idx="133">
                  <c:v>12.86</c:v>
                </c:pt>
                <c:pt idx="134">
                  <c:v>12.61</c:v>
                </c:pt>
                <c:pt idx="135">
                  <c:v>12.5</c:v>
                </c:pt>
                <c:pt idx="136">
                  <c:v>12.67</c:v>
                </c:pt>
                <c:pt idx="137">
                  <c:v>12.93</c:v>
                </c:pt>
                <c:pt idx="138">
                  <c:v>13.19</c:v>
                </c:pt>
                <c:pt idx="139">
                  <c:v>13.3</c:v>
                </c:pt>
                <c:pt idx="140">
                  <c:v>13.3</c:v>
                </c:pt>
                <c:pt idx="141">
                  <c:v>13.16</c:v>
                </c:pt>
                <c:pt idx="142">
                  <c:v>13.1</c:v>
                </c:pt>
                <c:pt idx="143">
                  <c:v>13</c:v>
                </c:pt>
                <c:pt idx="144">
                  <c:v>12.71</c:v>
                </c:pt>
                <c:pt idx="145">
                  <c:v>12.5</c:v>
                </c:pt>
                <c:pt idx="146">
                  <c:v>12.31</c:v>
                </c:pt>
                <c:pt idx="147">
                  <c:v>12.07</c:v>
                </c:pt>
                <c:pt idx="148">
                  <c:v>11.72</c:v>
                </c:pt>
                <c:pt idx="149">
                  <c:v>11.24</c:v>
                </c:pt>
                <c:pt idx="150">
                  <c:v>10.82</c:v>
                </c:pt>
                <c:pt idx="151">
                  <c:v>10.6</c:v>
                </c:pt>
                <c:pt idx="152">
                  <c:v>10.51</c:v>
                </c:pt>
                <c:pt idx="153">
                  <c:v>10.7</c:v>
                </c:pt>
                <c:pt idx="154">
                  <c:v>11.85</c:v>
                </c:pt>
                <c:pt idx="155">
                  <c:v>12.92</c:v>
                </c:pt>
                <c:pt idx="156">
                  <c:v>13.59</c:v>
                </c:pt>
                <c:pt idx="157">
                  <c:v>13.83</c:v>
                </c:pt>
                <c:pt idx="158">
                  <c:v>13.9</c:v>
                </c:pt>
                <c:pt idx="159">
                  <c:v>13.9</c:v>
                </c:pt>
                <c:pt idx="160">
                  <c:v>13.9</c:v>
                </c:pt>
                <c:pt idx="161">
                  <c:v>13.41</c:v>
                </c:pt>
                <c:pt idx="162">
                  <c:v>12.91</c:v>
                </c:pt>
                <c:pt idx="163">
                  <c:v>12.66</c:v>
                </c:pt>
                <c:pt idx="164">
                  <c:v>12.51</c:v>
                </c:pt>
                <c:pt idx="165">
                  <c:v>12.5</c:v>
                </c:pt>
                <c:pt idx="166">
                  <c:v>12.4</c:v>
                </c:pt>
                <c:pt idx="167">
                  <c:v>12.43</c:v>
                </c:pt>
                <c:pt idx="168">
                  <c:v>13.52</c:v>
                </c:pt>
                <c:pt idx="169">
                  <c:v>14.59</c:v>
                </c:pt>
                <c:pt idx="170">
                  <c:v>14.9</c:v>
                </c:pt>
                <c:pt idx="171">
                  <c:v>14.48</c:v>
                </c:pt>
                <c:pt idx="172">
                  <c:v>13.64</c:v>
                </c:pt>
                <c:pt idx="173">
                  <c:v>13.13</c:v>
                </c:pt>
                <c:pt idx="174">
                  <c:v>12.73</c:v>
                </c:pt>
                <c:pt idx="175">
                  <c:v>12.47</c:v>
                </c:pt>
                <c:pt idx="176">
                  <c:v>12.4</c:v>
                </c:pt>
                <c:pt idx="177">
                  <c:v>12.3</c:v>
                </c:pt>
                <c:pt idx="178">
                  <c:v>12.3</c:v>
                </c:pt>
                <c:pt idx="179">
                  <c:v>12.4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data'!$J$10:$J$200</c:f>
              <c:numCache>
                <c:formatCode>General</c:formatCode>
                <c:ptCount val="191"/>
                <c:pt idx="0">
                  <c:v>12.4</c:v>
                </c:pt>
                <c:pt idx="1">
                  <c:v>12.48</c:v>
                </c:pt>
                <c:pt idx="2">
                  <c:v>12.5</c:v>
                </c:pt>
                <c:pt idx="3">
                  <c:v>12.6</c:v>
                </c:pt>
                <c:pt idx="4">
                  <c:v>12.7</c:v>
                </c:pt>
                <c:pt idx="5">
                  <c:v>12.7</c:v>
                </c:pt>
                <c:pt idx="6">
                  <c:v>12.3</c:v>
                </c:pt>
                <c:pt idx="7">
                  <c:v>11.55</c:v>
                </c:pt>
                <c:pt idx="8">
                  <c:v>11.04</c:v>
                </c:pt>
                <c:pt idx="9">
                  <c:v>10.71</c:v>
                </c:pt>
                <c:pt idx="10">
                  <c:v>10.6</c:v>
                </c:pt>
                <c:pt idx="11">
                  <c:v>10.6</c:v>
                </c:pt>
                <c:pt idx="12">
                  <c:v>10.6</c:v>
                </c:pt>
                <c:pt idx="13">
                  <c:v>10.6</c:v>
                </c:pt>
                <c:pt idx="14">
                  <c:v>11.57</c:v>
                </c:pt>
                <c:pt idx="15">
                  <c:v>12.91</c:v>
                </c:pt>
                <c:pt idx="16">
                  <c:v>13.6</c:v>
                </c:pt>
                <c:pt idx="17">
                  <c:v>13.51</c:v>
                </c:pt>
                <c:pt idx="18">
                  <c:v>13.1</c:v>
                </c:pt>
                <c:pt idx="19">
                  <c:v>13.19</c:v>
                </c:pt>
                <c:pt idx="20">
                  <c:v>13.54</c:v>
                </c:pt>
                <c:pt idx="21">
                  <c:v>13.6</c:v>
                </c:pt>
                <c:pt idx="22">
                  <c:v>13.7</c:v>
                </c:pt>
                <c:pt idx="23">
                  <c:v>13.7</c:v>
                </c:pt>
                <c:pt idx="24">
                  <c:v>13.7</c:v>
                </c:pt>
                <c:pt idx="25">
                  <c:v>13.7</c:v>
                </c:pt>
                <c:pt idx="26">
                  <c:v>13.7</c:v>
                </c:pt>
                <c:pt idx="27">
                  <c:v>13.8</c:v>
                </c:pt>
                <c:pt idx="28">
                  <c:v>14.17</c:v>
                </c:pt>
                <c:pt idx="29">
                  <c:v>14.4</c:v>
                </c:pt>
                <c:pt idx="30">
                  <c:v>14.56</c:v>
                </c:pt>
                <c:pt idx="31">
                  <c:v>14.96</c:v>
                </c:pt>
                <c:pt idx="32">
                  <c:v>15.2</c:v>
                </c:pt>
                <c:pt idx="33">
                  <c:v>15.2</c:v>
                </c:pt>
                <c:pt idx="34">
                  <c:v>15.2</c:v>
                </c:pt>
                <c:pt idx="35">
                  <c:v>15.2</c:v>
                </c:pt>
                <c:pt idx="36">
                  <c:v>15.23</c:v>
                </c:pt>
                <c:pt idx="37">
                  <c:v>15.3</c:v>
                </c:pt>
                <c:pt idx="38">
                  <c:v>15.3</c:v>
                </c:pt>
                <c:pt idx="39">
                  <c:v>15.12</c:v>
                </c:pt>
                <c:pt idx="40">
                  <c:v>14.28</c:v>
                </c:pt>
                <c:pt idx="41">
                  <c:v>13.62</c:v>
                </c:pt>
                <c:pt idx="42">
                  <c:v>13.23</c:v>
                </c:pt>
                <c:pt idx="43">
                  <c:v>12.66</c:v>
                </c:pt>
                <c:pt idx="44">
                  <c:v>12.04</c:v>
                </c:pt>
                <c:pt idx="45">
                  <c:v>11.71</c:v>
                </c:pt>
                <c:pt idx="46">
                  <c:v>11.7</c:v>
                </c:pt>
                <c:pt idx="47">
                  <c:v>11.7</c:v>
                </c:pt>
                <c:pt idx="48">
                  <c:v>11.5</c:v>
                </c:pt>
                <c:pt idx="49">
                  <c:v>11.5</c:v>
                </c:pt>
                <c:pt idx="50">
                  <c:v>11.67</c:v>
                </c:pt>
                <c:pt idx="51">
                  <c:v>12.25</c:v>
                </c:pt>
                <c:pt idx="52">
                  <c:v>12.96</c:v>
                </c:pt>
                <c:pt idx="53">
                  <c:v>13.57</c:v>
                </c:pt>
                <c:pt idx="54">
                  <c:v>13.8</c:v>
                </c:pt>
                <c:pt idx="55">
                  <c:v>13.43</c:v>
                </c:pt>
                <c:pt idx="56">
                  <c:v>12.94</c:v>
                </c:pt>
                <c:pt idx="57">
                  <c:v>12.53</c:v>
                </c:pt>
                <c:pt idx="58">
                  <c:v>12.37</c:v>
                </c:pt>
                <c:pt idx="59">
                  <c:v>12.12</c:v>
                </c:pt>
                <c:pt idx="60">
                  <c:v>12</c:v>
                </c:pt>
                <c:pt idx="61">
                  <c:v>12</c:v>
                </c:pt>
                <c:pt idx="62">
                  <c:v>12.23</c:v>
                </c:pt>
                <c:pt idx="63">
                  <c:v>12.5</c:v>
                </c:pt>
                <c:pt idx="64">
                  <c:v>12.7</c:v>
                </c:pt>
                <c:pt idx="65">
                  <c:v>12.7</c:v>
                </c:pt>
                <c:pt idx="66">
                  <c:v>12.57</c:v>
                </c:pt>
                <c:pt idx="67">
                  <c:v>12.42</c:v>
                </c:pt>
                <c:pt idx="68">
                  <c:v>12.4</c:v>
                </c:pt>
                <c:pt idx="69">
                  <c:v>12.4</c:v>
                </c:pt>
                <c:pt idx="70">
                  <c:v>12.4</c:v>
                </c:pt>
                <c:pt idx="71">
                  <c:v>12.5</c:v>
                </c:pt>
                <c:pt idx="72">
                  <c:v>12.23</c:v>
                </c:pt>
                <c:pt idx="73">
                  <c:v>11.92</c:v>
                </c:pt>
                <c:pt idx="74">
                  <c:v>11.67</c:v>
                </c:pt>
                <c:pt idx="75">
                  <c:v>11.5</c:v>
                </c:pt>
                <c:pt idx="76">
                  <c:v>11.14</c:v>
                </c:pt>
                <c:pt idx="77">
                  <c:v>10.74</c:v>
                </c:pt>
                <c:pt idx="78">
                  <c:v>10.5</c:v>
                </c:pt>
                <c:pt idx="79">
                  <c:v>10.5</c:v>
                </c:pt>
                <c:pt idx="80">
                  <c:v>10.5</c:v>
                </c:pt>
                <c:pt idx="81">
                  <c:v>10.5</c:v>
                </c:pt>
                <c:pt idx="82">
                  <c:v>10.27</c:v>
                </c:pt>
                <c:pt idx="83">
                  <c:v>10.11</c:v>
                </c:pt>
                <c:pt idx="84">
                  <c:v>10.07</c:v>
                </c:pt>
                <c:pt idx="85">
                  <c:v>10</c:v>
                </c:pt>
                <c:pt idx="86">
                  <c:v>10</c:v>
                </c:pt>
                <c:pt idx="87">
                  <c:v>10.18</c:v>
                </c:pt>
                <c:pt idx="88">
                  <c:v>10.53</c:v>
                </c:pt>
                <c:pt idx="89">
                  <c:v>10.78</c:v>
                </c:pt>
                <c:pt idx="90">
                  <c:v>10.8</c:v>
                </c:pt>
                <c:pt idx="91">
                  <c:v>10.72</c:v>
                </c:pt>
                <c:pt idx="92">
                  <c:v>10.6</c:v>
                </c:pt>
                <c:pt idx="93">
                  <c:v>10.6</c:v>
                </c:pt>
                <c:pt idx="94">
                  <c:v>11.57</c:v>
                </c:pt>
                <c:pt idx="95">
                  <c:v>12.74</c:v>
                </c:pt>
                <c:pt idx="96">
                  <c:v>13.66</c:v>
                </c:pt>
                <c:pt idx="97">
                  <c:v>14.08</c:v>
                </c:pt>
                <c:pt idx="98">
                  <c:v>14.2</c:v>
                </c:pt>
                <c:pt idx="99">
                  <c:v>14.12</c:v>
                </c:pt>
                <c:pt idx="100">
                  <c:v>14</c:v>
                </c:pt>
                <c:pt idx="101">
                  <c:v>14</c:v>
                </c:pt>
                <c:pt idx="102">
                  <c:v>13.97</c:v>
                </c:pt>
                <c:pt idx="103">
                  <c:v>13.9</c:v>
                </c:pt>
                <c:pt idx="104">
                  <c:v>14</c:v>
                </c:pt>
                <c:pt idx="105">
                  <c:v>14</c:v>
                </c:pt>
                <c:pt idx="106">
                  <c:v>14.03</c:v>
                </c:pt>
                <c:pt idx="107">
                  <c:v>14.2</c:v>
                </c:pt>
                <c:pt idx="108">
                  <c:v>14.4</c:v>
                </c:pt>
                <c:pt idx="109">
                  <c:v>14.5</c:v>
                </c:pt>
                <c:pt idx="110">
                  <c:v>14.53</c:v>
                </c:pt>
                <c:pt idx="111">
                  <c:v>14.6</c:v>
                </c:pt>
                <c:pt idx="112">
                  <c:v>14.6</c:v>
                </c:pt>
                <c:pt idx="113">
                  <c:v>14.52</c:v>
                </c:pt>
                <c:pt idx="114">
                  <c:v>14.5</c:v>
                </c:pt>
                <c:pt idx="115">
                  <c:v>14.5</c:v>
                </c:pt>
                <c:pt idx="116">
                  <c:v>14.66</c:v>
                </c:pt>
                <c:pt idx="117">
                  <c:v>14.98</c:v>
                </c:pt>
                <c:pt idx="118">
                  <c:v>15.1</c:v>
                </c:pt>
                <c:pt idx="119">
                  <c:v>15.1</c:v>
                </c:pt>
                <c:pt idx="120">
                  <c:v>15.1</c:v>
                </c:pt>
                <c:pt idx="121">
                  <c:v>14.93</c:v>
                </c:pt>
                <c:pt idx="122">
                  <c:v>14.45</c:v>
                </c:pt>
                <c:pt idx="123">
                  <c:v>14.2</c:v>
                </c:pt>
                <c:pt idx="124">
                  <c:v>14.2</c:v>
                </c:pt>
                <c:pt idx="125">
                  <c:v>14.2</c:v>
                </c:pt>
                <c:pt idx="126">
                  <c:v>14.2</c:v>
                </c:pt>
                <c:pt idx="127">
                  <c:v>14.2</c:v>
                </c:pt>
                <c:pt idx="128">
                  <c:v>14.1</c:v>
                </c:pt>
                <c:pt idx="129">
                  <c:v>14.18</c:v>
                </c:pt>
                <c:pt idx="130">
                  <c:v>14.2</c:v>
                </c:pt>
                <c:pt idx="131">
                  <c:v>14.2</c:v>
                </c:pt>
                <c:pt idx="132">
                  <c:v>14.2</c:v>
                </c:pt>
                <c:pt idx="133">
                  <c:v>13.94</c:v>
                </c:pt>
                <c:pt idx="134">
                  <c:v>13.44</c:v>
                </c:pt>
                <c:pt idx="135">
                  <c:v>13.02</c:v>
                </c:pt>
                <c:pt idx="136">
                  <c:v>12.77</c:v>
                </c:pt>
                <c:pt idx="137">
                  <c:v>12.52</c:v>
                </c:pt>
                <c:pt idx="138">
                  <c:v>12.53</c:v>
                </c:pt>
                <c:pt idx="139">
                  <c:v>12.78</c:v>
                </c:pt>
                <c:pt idx="140">
                  <c:v>13.03</c:v>
                </c:pt>
                <c:pt idx="141">
                  <c:v>13.18</c:v>
                </c:pt>
                <c:pt idx="142">
                  <c:v>13.23</c:v>
                </c:pt>
                <c:pt idx="143">
                  <c:v>13.3</c:v>
                </c:pt>
                <c:pt idx="144">
                  <c:v>13.2</c:v>
                </c:pt>
                <c:pt idx="145">
                  <c:v>13.1</c:v>
                </c:pt>
                <c:pt idx="146">
                  <c:v>12.94</c:v>
                </c:pt>
                <c:pt idx="147">
                  <c:v>12.43</c:v>
                </c:pt>
                <c:pt idx="148">
                  <c:v>12.17</c:v>
                </c:pt>
                <c:pt idx="149">
                  <c:v>12.1</c:v>
                </c:pt>
                <c:pt idx="150">
                  <c:v>11.84</c:v>
                </c:pt>
                <c:pt idx="151">
                  <c:v>11.33</c:v>
                </c:pt>
                <c:pt idx="152">
                  <c:v>10.94</c:v>
                </c:pt>
                <c:pt idx="153">
                  <c:v>10.62</c:v>
                </c:pt>
                <c:pt idx="154">
                  <c:v>10.47</c:v>
                </c:pt>
                <c:pt idx="155">
                  <c:v>10.4</c:v>
                </c:pt>
                <c:pt idx="156">
                  <c:v>11.37</c:v>
                </c:pt>
                <c:pt idx="157">
                  <c:v>13.55</c:v>
                </c:pt>
                <c:pt idx="158">
                  <c:v>14.53</c:v>
                </c:pt>
                <c:pt idx="159">
                  <c:v>14.34</c:v>
                </c:pt>
                <c:pt idx="160">
                  <c:v>13.67</c:v>
                </c:pt>
                <c:pt idx="161">
                  <c:v>13.33</c:v>
                </c:pt>
                <c:pt idx="162">
                  <c:v>13.3</c:v>
                </c:pt>
                <c:pt idx="163">
                  <c:v>13.38</c:v>
                </c:pt>
                <c:pt idx="164">
                  <c:v>13.24</c:v>
                </c:pt>
                <c:pt idx="165">
                  <c:v>12.74</c:v>
                </c:pt>
                <c:pt idx="166">
                  <c:v>12.27</c:v>
                </c:pt>
                <c:pt idx="167">
                  <c:v>12.1</c:v>
                </c:pt>
                <c:pt idx="168">
                  <c:v>12.51</c:v>
                </c:pt>
                <c:pt idx="169">
                  <c:v>13.79</c:v>
                </c:pt>
                <c:pt idx="170">
                  <c:v>14.96</c:v>
                </c:pt>
                <c:pt idx="171">
                  <c:v>15.04</c:v>
                </c:pt>
                <c:pt idx="172">
                  <c:v>14.29</c:v>
                </c:pt>
                <c:pt idx="173">
                  <c:v>13.44</c:v>
                </c:pt>
                <c:pt idx="174">
                  <c:v>13</c:v>
                </c:pt>
                <c:pt idx="175">
                  <c:v>12.82</c:v>
                </c:pt>
                <c:pt idx="176">
                  <c:v>12.47</c:v>
                </c:pt>
                <c:pt idx="177">
                  <c:v>12.12</c:v>
                </c:pt>
                <c:pt idx="178">
                  <c:v>12</c:v>
                </c:pt>
                <c:pt idx="179">
                  <c:v>12.28</c:v>
                </c:pt>
                <c:pt idx="180">
                  <c:v>12.53</c:v>
                </c:pt>
                <c:pt idx="181">
                  <c:v>12.78</c:v>
                </c:pt>
                <c:pt idx="182">
                  <c:v>12.9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data'!$J$10:$J$200</c:f>
              <c:numCache>
                <c:formatCode>General</c:formatCode>
                <c:ptCount val="191"/>
                <c:pt idx="0">
                  <c:v>12.9</c:v>
                </c:pt>
                <c:pt idx="1">
                  <c:v>12.9</c:v>
                </c:pt>
                <c:pt idx="2">
                  <c:v>12.9</c:v>
                </c:pt>
                <c:pt idx="3">
                  <c:v>12.73</c:v>
                </c:pt>
                <c:pt idx="4">
                  <c:v>12.57</c:v>
                </c:pt>
                <c:pt idx="5">
                  <c:v>12.32</c:v>
                </c:pt>
                <c:pt idx="6">
                  <c:v>11.82</c:v>
                </c:pt>
                <c:pt idx="7">
                  <c:v>11.42</c:v>
                </c:pt>
                <c:pt idx="8">
                  <c:v>11.27</c:v>
                </c:pt>
                <c:pt idx="9">
                  <c:v>11.12</c:v>
                </c:pt>
                <c:pt idx="10">
                  <c:v>10.77</c:v>
                </c:pt>
                <c:pt idx="11">
                  <c:v>10.52</c:v>
                </c:pt>
                <c:pt idx="12">
                  <c:v>10.5</c:v>
                </c:pt>
                <c:pt idx="13">
                  <c:v>10.5</c:v>
                </c:pt>
                <c:pt idx="14">
                  <c:v>10.75</c:v>
                </c:pt>
                <c:pt idx="15">
                  <c:v>11.7</c:v>
                </c:pt>
                <c:pt idx="16">
                  <c:v>13.14</c:v>
                </c:pt>
                <c:pt idx="17">
                  <c:v>14.14</c:v>
                </c:pt>
                <c:pt idx="18">
                  <c:v>14.5</c:v>
                </c:pt>
                <c:pt idx="19">
                  <c:v>14.6</c:v>
                </c:pt>
                <c:pt idx="20">
                  <c:v>14.42</c:v>
                </c:pt>
                <c:pt idx="21">
                  <c:v>13.77</c:v>
                </c:pt>
                <c:pt idx="22">
                  <c:v>13.4</c:v>
                </c:pt>
                <c:pt idx="23">
                  <c:v>13.4</c:v>
                </c:pt>
                <c:pt idx="24">
                  <c:v>13.63</c:v>
                </c:pt>
                <c:pt idx="25">
                  <c:v>13.87</c:v>
                </c:pt>
                <c:pt idx="26">
                  <c:v>14</c:v>
                </c:pt>
                <c:pt idx="27">
                  <c:v>14.1</c:v>
                </c:pt>
                <c:pt idx="28">
                  <c:v>14.2</c:v>
                </c:pt>
                <c:pt idx="29">
                  <c:v>14.28</c:v>
                </c:pt>
                <c:pt idx="30">
                  <c:v>14.55</c:v>
                </c:pt>
                <c:pt idx="31">
                  <c:v>14.95</c:v>
                </c:pt>
                <c:pt idx="32">
                  <c:v>15.1</c:v>
                </c:pt>
                <c:pt idx="33">
                  <c:v>15.1</c:v>
                </c:pt>
                <c:pt idx="34">
                  <c:v>15.1</c:v>
                </c:pt>
                <c:pt idx="35">
                  <c:v>15.1</c:v>
                </c:pt>
                <c:pt idx="36">
                  <c:v>15.1</c:v>
                </c:pt>
                <c:pt idx="37">
                  <c:v>15.03</c:v>
                </c:pt>
                <c:pt idx="38">
                  <c:v>15</c:v>
                </c:pt>
                <c:pt idx="39">
                  <c:v>15</c:v>
                </c:pt>
                <c:pt idx="40">
                  <c:v>14.97</c:v>
                </c:pt>
                <c:pt idx="41">
                  <c:v>14.65</c:v>
                </c:pt>
                <c:pt idx="42">
                  <c:v>14.02</c:v>
                </c:pt>
                <c:pt idx="43">
                  <c:v>13.46</c:v>
                </c:pt>
                <c:pt idx="44">
                  <c:v>12.97</c:v>
                </c:pt>
                <c:pt idx="45">
                  <c:v>12.63</c:v>
                </c:pt>
                <c:pt idx="46">
                  <c:v>12.14</c:v>
                </c:pt>
                <c:pt idx="47">
                  <c:v>11.65</c:v>
                </c:pt>
                <c:pt idx="48">
                  <c:v>11.27</c:v>
                </c:pt>
                <c:pt idx="49">
                  <c:v>11.13</c:v>
                </c:pt>
                <c:pt idx="50">
                  <c:v>11.45</c:v>
                </c:pt>
                <c:pt idx="51">
                  <c:v>11.95</c:v>
                </c:pt>
                <c:pt idx="52">
                  <c:v>12.13</c:v>
                </c:pt>
                <c:pt idx="53">
                  <c:v>12.37</c:v>
                </c:pt>
                <c:pt idx="54">
                  <c:v>12.95</c:v>
                </c:pt>
                <c:pt idx="55">
                  <c:v>13.2</c:v>
                </c:pt>
                <c:pt idx="56">
                  <c:v>12.95</c:v>
                </c:pt>
                <c:pt idx="57">
                  <c:v>12.63</c:v>
                </c:pt>
                <c:pt idx="58">
                  <c:v>12.5</c:v>
                </c:pt>
                <c:pt idx="59">
                  <c:v>12.5</c:v>
                </c:pt>
                <c:pt idx="60">
                  <c:v>12.5</c:v>
                </c:pt>
                <c:pt idx="61">
                  <c:v>12.5</c:v>
                </c:pt>
                <c:pt idx="62">
                  <c:v>12.5</c:v>
                </c:pt>
                <c:pt idx="63">
                  <c:v>12.4</c:v>
                </c:pt>
                <c:pt idx="64">
                  <c:v>12.4</c:v>
                </c:pt>
                <c:pt idx="65">
                  <c:v>12.4</c:v>
                </c:pt>
                <c:pt idx="66">
                  <c:v>12.43</c:v>
                </c:pt>
                <c:pt idx="67">
                  <c:v>12.5</c:v>
                </c:pt>
                <c:pt idx="68">
                  <c:v>12.6</c:v>
                </c:pt>
                <c:pt idx="69">
                  <c:v>12.6</c:v>
                </c:pt>
                <c:pt idx="70">
                  <c:v>12.6</c:v>
                </c:pt>
                <c:pt idx="71">
                  <c:v>12.67</c:v>
                </c:pt>
                <c:pt idx="72">
                  <c:v>12.7</c:v>
                </c:pt>
                <c:pt idx="73">
                  <c:v>12.46</c:v>
                </c:pt>
                <c:pt idx="74">
                  <c:v>12.05</c:v>
                </c:pt>
                <c:pt idx="75">
                  <c:v>11.63</c:v>
                </c:pt>
                <c:pt idx="76">
                  <c:v>11.16</c:v>
                </c:pt>
                <c:pt idx="77">
                  <c:v>10.83</c:v>
                </c:pt>
                <c:pt idx="78">
                  <c:v>10.58</c:v>
                </c:pt>
                <c:pt idx="79">
                  <c:v>10.4</c:v>
                </c:pt>
                <c:pt idx="80">
                  <c:v>10.28</c:v>
                </c:pt>
                <c:pt idx="81">
                  <c:v>10.130000000000001</c:v>
                </c:pt>
                <c:pt idx="82">
                  <c:v>10.08</c:v>
                </c:pt>
                <c:pt idx="83">
                  <c:v>10</c:v>
                </c:pt>
                <c:pt idx="84">
                  <c:v>9.9</c:v>
                </c:pt>
                <c:pt idx="85">
                  <c:v>9.9</c:v>
                </c:pt>
                <c:pt idx="86">
                  <c:v>9.9499999999999993</c:v>
                </c:pt>
                <c:pt idx="87">
                  <c:v>10.44</c:v>
                </c:pt>
                <c:pt idx="88">
                  <c:v>10.7</c:v>
                </c:pt>
                <c:pt idx="89">
                  <c:v>10.7</c:v>
                </c:pt>
                <c:pt idx="90">
                  <c:v>10.48</c:v>
                </c:pt>
                <c:pt idx="91">
                  <c:v>10.23</c:v>
                </c:pt>
                <c:pt idx="92">
                  <c:v>10.1</c:v>
                </c:pt>
                <c:pt idx="93">
                  <c:v>10.1</c:v>
                </c:pt>
                <c:pt idx="94">
                  <c:v>10.52</c:v>
                </c:pt>
                <c:pt idx="95">
                  <c:v>11.02</c:v>
                </c:pt>
                <c:pt idx="96">
                  <c:v>11.98</c:v>
                </c:pt>
                <c:pt idx="97">
                  <c:v>13.09</c:v>
                </c:pt>
                <c:pt idx="98">
                  <c:v>13.95</c:v>
                </c:pt>
                <c:pt idx="99">
                  <c:v>14.47</c:v>
                </c:pt>
                <c:pt idx="100">
                  <c:v>14.5</c:v>
                </c:pt>
                <c:pt idx="101">
                  <c:v>14.5</c:v>
                </c:pt>
                <c:pt idx="102">
                  <c:v>14.4</c:v>
                </c:pt>
                <c:pt idx="103">
                  <c:v>14.4</c:v>
                </c:pt>
                <c:pt idx="104">
                  <c:v>14.4</c:v>
                </c:pt>
                <c:pt idx="105">
                  <c:v>14.4</c:v>
                </c:pt>
                <c:pt idx="106">
                  <c:v>14.4</c:v>
                </c:pt>
                <c:pt idx="107">
                  <c:v>14.4</c:v>
                </c:pt>
                <c:pt idx="108">
                  <c:v>14.3</c:v>
                </c:pt>
                <c:pt idx="109">
                  <c:v>14.23</c:v>
                </c:pt>
                <c:pt idx="110">
                  <c:v>14.2</c:v>
                </c:pt>
                <c:pt idx="111">
                  <c:v>14.2</c:v>
                </c:pt>
                <c:pt idx="112">
                  <c:v>14.2</c:v>
                </c:pt>
                <c:pt idx="113">
                  <c:v>14.2</c:v>
                </c:pt>
                <c:pt idx="114">
                  <c:v>14.24</c:v>
                </c:pt>
                <c:pt idx="115">
                  <c:v>14.74</c:v>
                </c:pt>
                <c:pt idx="116">
                  <c:v>15</c:v>
                </c:pt>
                <c:pt idx="117">
                  <c:v>15.1</c:v>
                </c:pt>
                <c:pt idx="118">
                  <c:v>15.1</c:v>
                </c:pt>
                <c:pt idx="119">
                  <c:v>15.1</c:v>
                </c:pt>
                <c:pt idx="120">
                  <c:v>15.1</c:v>
                </c:pt>
                <c:pt idx="121">
                  <c:v>15.03</c:v>
                </c:pt>
                <c:pt idx="122">
                  <c:v>14.56</c:v>
                </c:pt>
                <c:pt idx="123">
                  <c:v>14.13</c:v>
                </c:pt>
                <c:pt idx="124">
                  <c:v>13.56</c:v>
                </c:pt>
                <c:pt idx="125">
                  <c:v>13.3</c:v>
                </c:pt>
                <c:pt idx="126">
                  <c:v>13.31</c:v>
                </c:pt>
                <c:pt idx="127">
                  <c:v>13.64</c:v>
                </c:pt>
                <c:pt idx="128">
                  <c:v>13.82</c:v>
                </c:pt>
                <c:pt idx="129">
                  <c:v>14</c:v>
                </c:pt>
                <c:pt idx="130">
                  <c:v>14.1</c:v>
                </c:pt>
                <c:pt idx="131">
                  <c:v>14.17</c:v>
                </c:pt>
                <c:pt idx="132">
                  <c:v>14.2</c:v>
                </c:pt>
                <c:pt idx="133">
                  <c:v>14.13</c:v>
                </c:pt>
                <c:pt idx="134">
                  <c:v>13.65</c:v>
                </c:pt>
                <c:pt idx="135">
                  <c:v>13.33</c:v>
                </c:pt>
                <c:pt idx="136">
                  <c:v>12.97</c:v>
                </c:pt>
                <c:pt idx="137">
                  <c:v>12.53</c:v>
                </c:pt>
                <c:pt idx="138">
                  <c:v>12.3</c:v>
                </c:pt>
                <c:pt idx="139">
                  <c:v>12.37</c:v>
                </c:pt>
                <c:pt idx="140">
                  <c:v>12.73</c:v>
                </c:pt>
                <c:pt idx="141">
                  <c:v>13.07</c:v>
                </c:pt>
                <c:pt idx="142">
                  <c:v>13.2</c:v>
                </c:pt>
                <c:pt idx="143">
                  <c:v>13.13</c:v>
                </c:pt>
                <c:pt idx="144">
                  <c:v>13.1</c:v>
                </c:pt>
                <c:pt idx="145">
                  <c:v>13.03</c:v>
                </c:pt>
                <c:pt idx="146">
                  <c:v>12.88</c:v>
                </c:pt>
                <c:pt idx="147">
                  <c:v>12.45</c:v>
                </c:pt>
                <c:pt idx="148">
                  <c:v>12.07</c:v>
                </c:pt>
                <c:pt idx="149">
                  <c:v>11.63</c:v>
                </c:pt>
                <c:pt idx="150">
                  <c:v>11.39</c:v>
                </c:pt>
                <c:pt idx="151">
                  <c:v>11.16</c:v>
                </c:pt>
                <c:pt idx="152">
                  <c:v>10.79</c:v>
                </c:pt>
                <c:pt idx="153">
                  <c:v>10.6</c:v>
                </c:pt>
                <c:pt idx="154">
                  <c:v>10.5</c:v>
                </c:pt>
                <c:pt idx="155">
                  <c:v>11.11</c:v>
                </c:pt>
                <c:pt idx="156">
                  <c:v>12.66</c:v>
                </c:pt>
                <c:pt idx="157">
                  <c:v>13.63</c:v>
                </c:pt>
                <c:pt idx="158">
                  <c:v>14.01</c:v>
                </c:pt>
                <c:pt idx="159">
                  <c:v>13.93</c:v>
                </c:pt>
                <c:pt idx="160">
                  <c:v>13.57</c:v>
                </c:pt>
                <c:pt idx="161">
                  <c:v>13.3</c:v>
                </c:pt>
                <c:pt idx="162">
                  <c:v>13.2</c:v>
                </c:pt>
                <c:pt idx="163">
                  <c:v>13.2</c:v>
                </c:pt>
                <c:pt idx="164">
                  <c:v>13.06</c:v>
                </c:pt>
                <c:pt idx="165">
                  <c:v>12.57</c:v>
                </c:pt>
                <c:pt idx="166">
                  <c:v>12.18</c:v>
                </c:pt>
                <c:pt idx="167">
                  <c:v>12.1</c:v>
                </c:pt>
                <c:pt idx="168">
                  <c:v>12.44</c:v>
                </c:pt>
                <c:pt idx="169">
                  <c:v>13.12</c:v>
                </c:pt>
                <c:pt idx="170">
                  <c:v>13.63</c:v>
                </c:pt>
                <c:pt idx="171">
                  <c:v>14.04</c:v>
                </c:pt>
                <c:pt idx="172">
                  <c:v>14.2</c:v>
                </c:pt>
                <c:pt idx="173">
                  <c:v>14.13</c:v>
                </c:pt>
                <c:pt idx="174">
                  <c:v>13.69</c:v>
                </c:pt>
                <c:pt idx="175">
                  <c:v>13.43</c:v>
                </c:pt>
                <c:pt idx="176">
                  <c:v>13.06</c:v>
                </c:pt>
                <c:pt idx="177">
                  <c:v>12.64</c:v>
                </c:pt>
                <c:pt idx="178">
                  <c:v>12.4</c:v>
                </c:pt>
                <c:pt idx="179">
                  <c:v>12.34</c:v>
                </c:pt>
                <c:pt idx="180">
                  <c:v>12.31</c:v>
                </c:pt>
                <c:pt idx="181">
                  <c:v>12.4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27360"/>
        <c:axId val="179329280"/>
      </c:scatterChart>
      <c:valAx>
        <c:axId val="179327360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329280"/>
        <c:crosses val="autoZero"/>
        <c:crossBetween val="midCat"/>
      </c:valAx>
      <c:valAx>
        <c:axId val="179329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93273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2.9080620000000001</c:v>
                </c:pt>
                <c:pt idx="1">
                  <c:v>2.3988339999999999</c:v>
                </c:pt>
                <c:pt idx="2">
                  <c:v>3.0544920000000002</c:v>
                </c:pt>
                <c:pt idx="3">
                  <c:v>3.5043859999999998</c:v>
                </c:pt>
                <c:pt idx="4">
                  <c:v>4.6283159999999999</c:v>
                </c:pt>
                <c:pt idx="5">
                  <c:v>5.3386659999999999</c:v>
                </c:pt>
                <c:pt idx="6">
                  <c:v>5.2457050000000001</c:v>
                </c:pt>
                <c:pt idx="7">
                  <c:v>4.6761160000000004</c:v>
                </c:pt>
                <c:pt idx="8">
                  <c:v>5.0393549999999996</c:v>
                </c:pt>
                <c:pt idx="9">
                  <c:v>5.127281</c:v>
                </c:pt>
                <c:pt idx="10">
                  <c:v>5.131875</c:v>
                </c:pt>
                <c:pt idx="11">
                  <c:v>5.8845700000000001</c:v>
                </c:pt>
                <c:pt idx="12">
                  <c:v>3.2173440000000002</c:v>
                </c:pt>
                <c:pt idx="13">
                  <c:v>2.4011309999999999</c:v>
                </c:pt>
                <c:pt idx="14">
                  <c:v>1.7924910000000001</c:v>
                </c:pt>
                <c:pt idx="15">
                  <c:v>1.735063</c:v>
                </c:pt>
                <c:pt idx="16">
                  <c:v>1.7129220000000001</c:v>
                </c:pt>
                <c:pt idx="17">
                  <c:v>1.511361</c:v>
                </c:pt>
                <c:pt idx="18">
                  <c:v>1.5792489999999999</c:v>
                </c:pt>
                <c:pt idx="19">
                  <c:v>1.831982</c:v>
                </c:pt>
                <c:pt idx="20">
                  <c:v>1.458723</c:v>
                </c:pt>
                <c:pt idx="21">
                  <c:v>1.4395150000000001</c:v>
                </c:pt>
                <c:pt idx="22">
                  <c:v>1.7739180000000001</c:v>
                </c:pt>
                <c:pt idx="23">
                  <c:v>1.786235</c:v>
                </c:pt>
                <c:pt idx="24">
                  <c:v>2.0939019999999999</c:v>
                </c:pt>
                <c:pt idx="25">
                  <c:v>1.838238</c:v>
                </c:pt>
                <c:pt idx="26">
                  <c:v>2.1622669999999999</c:v>
                </c:pt>
                <c:pt idx="27">
                  <c:v>1.601647</c:v>
                </c:pt>
                <c:pt idx="28">
                  <c:v>1.8716680000000001</c:v>
                </c:pt>
                <c:pt idx="29">
                  <c:v>1.817564</c:v>
                </c:pt>
                <c:pt idx="30">
                  <c:v>1.874797</c:v>
                </c:pt>
                <c:pt idx="31">
                  <c:v>1.6160030000000001</c:v>
                </c:pt>
                <c:pt idx="32">
                  <c:v>1.3448929999999999</c:v>
                </c:pt>
                <c:pt idx="33">
                  <c:v>1.0982209999999999</c:v>
                </c:pt>
                <c:pt idx="34">
                  <c:v>1.584479</c:v>
                </c:pt>
                <c:pt idx="35">
                  <c:v>1.305207</c:v>
                </c:pt>
                <c:pt idx="36">
                  <c:v>1.403592</c:v>
                </c:pt>
                <c:pt idx="37">
                  <c:v>2.0594450000000002</c:v>
                </c:pt>
                <c:pt idx="38">
                  <c:v>2.7017129999999998</c:v>
                </c:pt>
                <c:pt idx="39">
                  <c:v>3.6027710000000002</c:v>
                </c:pt>
                <c:pt idx="40">
                  <c:v>4.5313970000000001</c:v>
                </c:pt>
                <c:pt idx="41">
                  <c:v>5.3493199999999996</c:v>
                </c:pt>
                <c:pt idx="42">
                  <c:v>6.3540919999999996</c:v>
                </c:pt>
                <c:pt idx="43">
                  <c:v>5.1674920000000002</c:v>
                </c:pt>
                <c:pt idx="44">
                  <c:v>3.9271060000000002</c:v>
                </c:pt>
                <c:pt idx="45">
                  <c:v>3.7901090000000002</c:v>
                </c:pt>
                <c:pt idx="46">
                  <c:v>3.4557069999999999</c:v>
                </c:pt>
                <c:pt idx="47">
                  <c:v>3.5540919999999998</c:v>
                </c:pt>
                <c:pt idx="48">
                  <c:v>3.1250680000000002</c:v>
                </c:pt>
                <c:pt idx="49">
                  <c:v>3.0127030000000001</c:v>
                </c:pt>
                <c:pt idx="50">
                  <c:v>2.4965839999999999</c:v>
                </c:pt>
                <c:pt idx="51">
                  <c:v>1.6245560000000001</c:v>
                </c:pt>
                <c:pt idx="52">
                  <c:v>1.5395620000000001</c:v>
                </c:pt>
                <c:pt idx="53">
                  <c:v>2.2480549999999999</c:v>
                </c:pt>
                <c:pt idx="54">
                  <c:v>2.4544049999999999</c:v>
                </c:pt>
                <c:pt idx="55">
                  <c:v>2.645311</c:v>
                </c:pt>
                <c:pt idx="56">
                  <c:v>2.907232</c:v>
                </c:pt>
                <c:pt idx="57">
                  <c:v>3.0653419999999998</c:v>
                </c:pt>
                <c:pt idx="58">
                  <c:v>2.9906519999999999</c:v>
                </c:pt>
                <c:pt idx="59">
                  <c:v>2.782133</c:v>
                </c:pt>
                <c:pt idx="60">
                  <c:v>3.0492620000000001</c:v>
                </c:pt>
                <c:pt idx="61">
                  <c:v>2.6584569999999998</c:v>
                </c:pt>
                <c:pt idx="62">
                  <c:v>2.6148120000000001</c:v>
                </c:pt>
                <c:pt idx="63">
                  <c:v>2.5926719999999999</c:v>
                </c:pt>
                <c:pt idx="64">
                  <c:v>3.5424120000000001</c:v>
                </c:pt>
                <c:pt idx="65">
                  <c:v>3.4197839999999999</c:v>
                </c:pt>
                <c:pt idx="66">
                  <c:v>3.1754090000000001</c:v>
                </c:pt>
                <c:pt idx="67">
                  <c:v>3.1081569999999998</c:v>
                </c:pt>
                <c:pt idx="68">
                  <c:v>2.5279129999999999</c:v>
                </c:pt>
                <c:pt idx="69">
                  <c:v>3.1545390000000002</c:v>
                </c:pt>
                <c:pt idx="70">
                  <c:v>4.0670840000000004</c:v>
                </c:pt>
                <c:pt idx="71">
                  <c:v>4.7078850000000001</c:v>
                </c:pt>
                <c:pt idx="72">
                  <c:v>5.0088569999999999</c:v>
                </c:pt>
                <c:pt idx="73">
                  <c:v>5.5433539999999999</c:v>
                </c:pt>
                <c:pt idx="74">
                  <c:v>5.7068890000000003</c:v>
                </c:pt>
                <c:pt idx="75">
                  <c:v>6.1833220000000004</c:v>
                </c:pt>
                <c:pt idx="76">
                  <c:v>5.899457</c:v>
                </c:pt>
                <c:pt idx="77">
                  <c:v>5.8650000000000002</c:v>
                </c:pt>
                <c:pt idx="78">
                  <c:v>6.0863810000000003</c:v>
                </c:pt>
                <c:pt idx="79">
                  <c:v>5.9101109999999997</c:v>
                </c:pt>
                <c:pt idx="80">
                  <c:v>5.7787360000000003</c:v>
                </c:pt>
                <c:pt idx="81">
                  <c:v>6.4978829999999999</c:v>
                </c:pt>
                <c:pt idx="82">
                  <c:v>6.8836519999999997</c:v>
                </c:pt>
                <c:pt idx="83">
                  <c:v>6.1408990000000001</c:v>
                </c:pt>
                <c:pt idx="84">
                  <c:v>4.9756210000000003</c:v>
                </c:pt>
                <c:pt idx="85">
                  <c:v>4.5752379999999997</c:v>
                </c:pt>
                <c:pt idx="86">
                  <c:v>5.3867089999999997</c:v>
                </c:pt>
                <c:pt idx="87">
                  <c:v>5.031193</c:v>
                </c:pt>
                <c:pt idx="88">
                  <c:v>4.8081269999999998</c:v>
                </c:pt>
                <c:pt idx="89">
                  <c:v>4.7676100000000003</c:v>
                </c:pt>
                <c:pt idx="90">
                  <c:v>4.9202950000000003</c:v>
                </c:pt>
                <c:pt idx="91">
                  <c:v>4.0507600000000004</c:v>
                </c:pt>
                <c:pt idx="92">
                  <c:v>2.254067</c:v>
                </c:pt>
                <c:pt idx="93">
                  <c:v>1.280931</c:v>
                </c:pt>
                <c:pt idx="94">
                  <c:v>0.95391899999999996</c:v>
                </c:pt>
                <c:pt idx="95">
                  <c:v>0.64080099999999995</c:v>
                </c:pt>
                <c:pt idx="96">
                  <c:v>0.96518400000000004</c:v>
                </c:pt>
                <c:pt idx="97">
                  <c:v>0.60341100000000003</c:v>
                </c:pt>
                <c:pt idx="98">
                  <c:v>0.96059000000000005</c:v>
                </c:pt>
                <c:pt idx="99">
                  <c:v>1.2897620000000001</c:v>
                </c:pt>
                <c:pt idx="100">
                  <c:v>1.3417650000000001</c:v>
                </c:pt>
                <c:pt idx="101">
                  <c:v>1.4104840000000001</c:v>
                </c:pt>
                <c:pt idx="102">
                  <c:v>1.1959709999999999</c:v>
                </c:pt>
                <c:pt idx="103">
                  <c:v>1.1065780000000001</c:v>
                </c:pt>
                <c:pt idx="104">
                  <c:v>1.077547</c:v>
                </c:pt>
                <c:pt idx="105">
                  <c:v>1.230232</c:v>
                </c:pt>
                <c:pt idx="106">
                  <c:v>1.467716</c:v>
                </c:pt>
                <c:pt idx="107">
                  <c:v>1.4464060000000001</c:v>
                </c:pt>
                <c:pt idx="108">
                  <c:v>1.3975310000000001</c:v>
                </c:pt>
                <c:pt idx="109">
                  <c:v>1.4814099999999999</c:v>
                </c:pt>
                <c:pt idx="110">
                  <c:v>1.0700639999999999</c:v>
                </c:pt>
                <c:pt idx="111">
                  <c:v>1.269919</c:v>
                </c:pt>
                <c:pt idx="112">
                  <c:v>1.1180639999999999</c:v>
                </c:pt>
                <c:pt idx="113">
                  <c:v>1.4096519999999999</c:v>
                </c:pt>
                <c:pt idx="114">
                  <c:v>0.97686499999999998</c:v>
                </c:pt>
                <c:pt idx="115">
                  <c:v>1.127888</c:v>
                </c:pt>
                <c:pt idx="116">
                  <c:v>0.90501799999999999</c:v>
                </c:pt>
                <c:pt idx="117">
                  <c:v>1.056873</c:v>
                </c:pt>
                <c:pt idx="118">
                  <c:v>1.4073549999999999</c:v>
                </c:pt>
                <c:pt idx="119">
                  <c:v>1.8181989999999999</c:v>
                </c:pt>
                <c:pt idx="120">
                  <c:v>1.7244079999999999</c:v>
                </c:pt>
                <c:pt idx="121">
                  <c:v>1.843467</c:v>
                </c:pt>
                <c:pt idx="122">
                  <c:v>2.1450749999999998</c:v>
                </c:pt>
                <c:pt idx="123">
                  <c:v>1.776411</c:v>
                </c:pt>
                <c:pt idx="124">
                  <c:v>1.6465019999999999</c:v>
                </c:pt>
                <c:pt idx="125">
                  <c:v>1.8363769999999999</c:v>
                </c:pt>
                <c:pt idx="126">
                  <c:v>1.348074</c:v>
                </c:pt>
                <c:pt idx="127">
                  <c:v>1.45017</c:v>
                </c:pt>
                <c:pt idx="128">
                  <c:v>1.8647769999999999</c:v>
                </c:pt>
                <c:pt idx="129">
                  <c:v>2.0832480000000002</c:v>
                </c:pt>
                <c:pt idx="130">
                  <c:v>2.34517</c:v>
                </c:pt>
                <c:pt idx="131">
                  <c:v>3.0346489999999999</c:v>
                </c:pt>
                <c:pt idx="132">
                  <c:v>3.6127910000000001</c:v>
                </c:pt>
                <c:pt idx="133">
                  <c:v>3.8427479999999998</c:v>
                </c:pt>
                <c:pt idx="134">
                  <c:v>3.3297560000000002</c:v>
                </c:pt>
                <c:pt idx="135">
                  <c:v>3.2524850000000001</c:v>
                </c:pt>
                <c:pt idx="136">
                  <c:v>2.851661</c:v>
                </c:pt>
                <c:pt idx="137">
                  <c:v>3.1645590000000001</c:v>
                </c:pt>
                <c:pt idx="138">
                  <c:v>2.0942940000000001</c:v>
                </c:pt>
                <c:pt idx="139">
                  <c:v>2.4665249999999999</c:v>
                </c:pt>
                <c:pt idx="140">
                  <c:v>3.0262910000000001</c:v>
                </c:pt>
                <c:pt idx="141">
                  <c:v>3.3887809999999998</c:v>
                </c:pt>
                <c:pt idx="142">
                  <c:v>3.2220080000000002</c:v>
                </c:pt>
                <c:pt idx="143">
                  <c:v>3.2234530000000001</c:v>
                </c:pt>
                <c:pt idx="144">
                  <c:v>3.115049</c:v>
                </c:pt>
                <c:pt idx="145">
                  <c:v>3.302826</c:v>
                </c:pt>
                <c:pt idx="146">
                  <c:v>3.6113249999999999</c:v>
                </c:pt>
                <c:pt idx="147">
                  <c:v>4.6817849999999996</c:v>
                </c:pt>
                <c:pt idx="148">
                  <c:v>5.7417860000000003</c:v>
                </c:pt>
                <c:pt idx="149">
                  <c:v>6.2169489999999996</c:v>
                </c:pt>
                <c:pt idx="150">
                  <c:v>5.8574729999999997</c:v>
                </c:pt>
                <c:pt idx="151">
                  <c:v>5.8825459999999996</c:v>
                </c:pt>
                <c:pt idx="152">
                  <c:v>5.4244899999999996</c:v>
                </c:pt>
                <c:pt idx="153">
                  <c:v>4.114249</c:v>
                </c:pt>
                <c:pt idx="154">
                  <c:v>2.3670650000000002</c:v>
                </c:pt>
                <c:pt idx="155">
                  <c:v>1.7122869999999999</c:v>
                </c:pt>
                <c:pt idx="156">
                  <c:v>1.263223</c:v>
                </c:pt>
                <c:pt idx="157">
                  <c:v>2.08535</c:v>
                </c:pt>
                <c:pt idx="158">
                  <c:v>1.510726</c:v>
                </c:pt>
                <c:pt idx="159">
                  <c:v>1.087566</c:v>
                </c:pt>
                <c:pt idx="160">
                  <c:v>1.84707</c:v>
                </c:pt>
                <c:pt idx="161">
                  <c:v>2.7053950000000002</c:v>
                </c:pt>
                <c:pt idx="162">
                  <c:v>2.4759099999999998</c:v>
                </c:pt>
                <c:pt idx="163">
                  <c:v>3.3736459999999999</c:v>
                </c:pt>
                <c:pt idx="164">
                  <c:v>3.3372830000000002</c:v>
                </c:pt>
                <c:pt idx="165">
                  <c:v>3.190658</c:v>
                </c:pt>
                <c:pt idx="166">
                  <c:v>4.7045599999999999</c:v>
                </c:pt>
                <c:pt idx="167">
                  <c:v>2.0733760000000001</c:v>
                </c:pt>
                <c:pt idx="168">
                  <c:v>1.2082870000000001</c:v>
                </c:pt>
                <c:pt idx="169">
                  <c:v>0.68361499999999997</c:v>
                </c:pt>
                <c:pt idx="170">
                  <c:v>0.98962099999999997</c:v>
                </c:pt>
                <c:pt idx="171">
                  <c:v>2.5540609999999999</c:v>
                </c:pt>
                <c:pt idx="172">
                  <c:v>2.668282</c:v>
                </c:pt>
                <c:pt idx="173">
                  <c:v>2.9957929999999999</c:v>
                </c:pt>
                <c:pt idx="174">
                  <c:v>3.694461</c:v>
                </c:pt>
                <c:pt idx="175">
                  <c:v>3.896217</c:v>
                </c:pt>
                <c:pt idx="176">
                  <c:v>4.3523649999999998</c:v>
                </c:pt>
                <c:pt idx="177">
                  <c:v>3.646055</c:v>
                </c:pt>
                <c:pt idx="178">
                  <c:v>3.4350329999999998</c:v>
                </c:pt>
                <c:pt idx="179">
                  <c:v>3.4212500000000001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data'!$BU$10:$BU$200</c:f>
              <c:numCache>
                <c:formatCode>General</c:formatCode>
                <c:ptCount val="191"/>
                <c:pt idx="0">
                  <c:v>3.4212500000000001</c:v>
                </c:pt>
                <c:pt idx="1">
                  <c:v>2.6241970000000001</c:v>
                </c:pt>
                <c:pt idx="2">
                  <c:v>2.9400270000000002</c:v>
                </c:pt>
                <c:pt idx="3">
                  <c:v>2.6714099999999998</c:v>
                </c:pt>
                <c:pt idx="4">
                  <c:v>2.6392500000000001</c:v>
                </c:pt>
                <c:pt idx="5">
                  <c:v>3.5691459999999999</c:v>
                </c:pt>
                <c:pt idx="6">
                  <c:v>4.7062229999999996</c:v>
                </c:pt>
                <c:pt idx="7">
                  <c:v>5.4783989999999996</c:v>
                </c:pt>
                <c:pt idx="8">
                  <c:v>5.4144709999999998</c:v>
                </c:pt>
                <c:pt idx="9">
                  <c:v>5.9541969999999997</c:v>
                </c:pt>
                <c:pt idx="10">
                  <c:v>6.1666080000000001</c:v>
                </c:pt>
                <c:pt idx="11">
                  <c:v>5.78416</c:v>
                </c:pt>
                <c:pt idx="12">
                  <c:v>5.3664259999999997</c:v>
                </c:pt>
                <c:pt idx="13">
                  <c:v>4.6638270000000004</c:v>
                </c:pt>
                <c:pt idx="14">
                  <c:v>2.29189</c:v>
                </c:pt>
                <c:pt idx="15">
                  <c:v>1.654223</c:v>
                </c:pt>
                <c:pt idx="16">
                  <c:v>1.5464530000000001</c:v>
                </c:pt>
                <c:pt idx="17">
                  <c:v>2.6023010000000002</c:v>
                </c:pt>
                <c:pt idx="18">
                  <c:v>2.269755</c:v>
                </c:pt>
                <c:pt idx="19">
                  <c:v>1.869567</c:v>
                </c:pt>
                <c:pt idx="20">
                  <c:v>1.8549530000000001</c:v>
                </c:pt>
                <c:pt idx="21">
                  <c:v>1.8572500000000001</c:v>
                </c:pt>
                <c:pt idx="22">
                  <c:v>2.034373</c:v>
                </c:pt>
                <c:pt idx="23">
                  <c:v>1.5435209999999999</c:v>
                </c:pt>
                <c:pt idx="24">
                  <c:v>1.3357049999999999</c:v>
                </c:pt>
                <c:pt idx="25">
                  <c:v>1.563169</c:v>
                </c:pt>
                <c:pt idx="26">
                  <c:v>1.8984030000000001</c:v>
                </c:pt>
                <c:pt idx="27">
                  <c:v>1.3549119999999999</c:v>
                </c:pt>
                <c:pt idx="28">
                  <c:v>1.228766</c:v>
                </c:pt>
                <c:pt idx="29">
                  <c:v>1.3545849999999999</c:v>
                </c:pt>
                <c:pt idx="30">
                  <c:v>1.036429</c:v>
                </c:pt>
                <c:pt idx="31">
                  <c:v>0.86909599999999998</c:v>
                </c:pt>
                <c:pt idx="32">
                  <c:v>0.87745300000000004</c:v>
                </c:pt>
                <c:pt idx="33">
                  <c:v>1.101154</c:v>
                </c:pt>
                <c:pt idx="34">
                  <c:v>0.88058099999999995</c:v>
                </c:pt>
                <c:pt idx="35">
                  <c:v>0.56748799999999999</c:v>
                </c:pt>
                <c:pt idx="36">
                  <c:v>0.93615199999999998</c:v>
                </c:pt>
                <c:pt idx="37">
                  <c:v>0.73395600000000005</c:v>
                </c:pt>
                <c:pt idx="38">
                  <c:v>0.97437200000000002</c:v>
                </c:pt>
                <c:pt idx="39">
                  <c:v>2.1089560000000001</c:v>
                </c:pt>
                <c:pt idx="40">
                  <c:v>2.0688300000000002</c:v>
                </c:pt>
                <c:pt idx="41">
                  <c:v>2.4512770000000002</c:v>
                </c:pt>
                <c:pt idx="42">
                  <c:v>3.1568360000000002</c:v>
                </c:pt>
                <c:pt idx="43">
                  <c:v>4.2220659999999999</c:v>
                </c:pt>
                <c:pt idx="44">
                  <c:v>4.3475780000000004</c:v>
                </c:pt>
                <c:pt idx="45">
                  <c:v>4.3277559999999999</c:v>
                </c:pt>
                <c:pt idx="46">
                  <c:v>3.860538</c:v>
                </c:pt>
                <c:pt idx="47">
                  <c:v>4.5428829999999998</c:v>
                </c:pt>
                <c:pt idx="48">
                  <c:v>4.640828</c:v>
                </c:pt>
                <c:pt idx="49">
                  <c:v>4.5324229999999996</c:v>
                </c:pt>
                <c:pt idx="50">
                  <c:v>3.3474979999999999</c:v>
                </c:pt>
                <c:pt idx="51">
                  <c:v>2.7829419999999998</c:v>
                </c:pt>
                <c:pt idx="52">
                  <c:v>1.917807</c:v>
                </c:pt>
                <c:pt idx="53">
                  <c:v>1.478566</c:v>
                </c:pt>
                <c:pt idx="54">
                  <c:v>1.7739180000000001</c:v>
                </c:pt>
                <c:pt idx="55">
                  <c:v>3.0482360000000002</c:v>
                </c:pt>
                <c:pt idx="56">
                  <c:v>3.6861039999999998</c:v>
                </c:pt>
                <c:pt idx="57">
                  <c:v>3.5396740000000002</c:v>
                </c:pt>
                <c:pt idx="58">
                  <c:v>3.5632809999999999</c:v>
                </c:pt>
                <c:pt idx="59">
                  <c:v>3.7892790000000001</c:v>
                </c:pt>
                <c:pt idx="60">
                  <c:v>3.7679689999999999</c:v>
                </c:pt>
                <c:pt idx="61">
                  <c:v>3.2541470000000001</c:v>
                </c:pt>
                <c:pt idx="62">
                  <c:v>2.7142249999999999</c:v>
                </c:pt>
                <c:pt idx="63">
                  <c:v>2.6194060000000001</c:v>
                </c:pt>
                <c:pt idx="64">
                  <c:v>3.035059</c:v>
                </c:pt>
                <c:pt idx="65">
                  <c:v>3.3005059999999999</c:v>
                </c:pt>
                <c:pt idx="66">
                  <c:v>2.9913949999999998</c:v>
                </c:pt>
                <c:pt idx="67">
                  <c:v>3.4661659999999999</c:v>
                </c:pt>
                <c:pt idx="68">
                  <c:v>3.386158</c:v>
                </c:pt>
                <c:pt idx="69">
                  <c:v>3.7044809999999999</c:v>
                </c:pt>
                <c:pt idx="70">
                  <c:v>3.1854279999999999</c:v>
                </c:pt>
                <c:pt idx="71">
                  <c:v>3.3494039999999998</c:v>
                </c:pt>
                <c:pt idx="72">
                  <c:v>4.1694290000000001</c:v>
                </c:pt>
                <c:pt idx="73">
                  <c:v>4.1414239999999998</c:v>
                </c:pt>
                <c:pt idx="74">
                  <c:v>4.3956229999999996</c:v>
                </c:pt>
                <c:pt idx="75">
                  <c:v>4.998837</c:v>
                </c:pt>
                <c:pt idx="76">
                  <c:v>5.8777559999999998</c:v>
                </c:pt>
                <c:pt idx="77">
                  <c:v>6.1398729999999997</c:v>
                </c:pt>
                <c:pt idx="78">
                  <c:v>5.4940389999999999</c:v>
                </c:pt>
                <c:pt idx="79">
                  <c:v>5.4915469999999997</c:v>
                </c:pt>
                <c:pt idx="80">
                  <c:v>5.6090289999999996</c:v>
                </c:pt>
                <c:pt idx="81">
                  <c:v>5.4656580000000003</c:v>
                </c:pt>
                <c:pt idx="82">
                  <c:v>5.4052819999999997</c:v>
                </c:pt>
                <c:pt idx="83">
                  <c:v>5.6885120000000002</c:v>
                </c:pt>
                <c:pt idx="84">
                  <c:v>5.8512170000000001</c:v>
                </c:pt>
                <c:pt idx="85">
                  <c:v>6.0199819999999997</c:v>
                </c:pt>
                <c:pt idx="86">
                  <c:v>5.3939919999999999</c:v>
                </c:pt>
                <c:pt idx="87">
                  <c:v>4.6410239999999998</c:v>
                </c:pt>
                <c:pt idx="88">
                  <c:v>4.3484080000000001</c:v>
                </c:pt>
                <c:pt idx="89">
                  <c:v>4.7018240000000002</c:v>
                </c:pt>
                <c:pt idx="90">
                  <c:v>4.8072970000000002</c:v>
                </c:pt>
                <c:pt idx="91">
                  <c:v>4.6149240000000002</c:v>
                </c:pt>
                <c:pt idx="92">
                  <c:v>4.7935140000000001</c:v>
                </c:pt>
                <c:pt idx="93">
                  <c:v>3.3972039999999999</c:v>
                </c:pt>
                <c:pt idx="94">
                  <c:v>2.2538710000000002</c:v>
                </c:pt>
                <c:pt idx="95">
                  <c:v>1.6855530000000001</c:v>
                </c:pt>
                <c:pt idx="96">
                  <c:v>0.99588299999999996</c:v>
                </c:pt>
                <c:pt idx="97">
                  <c:v>1.017177</c:v>
                </c:pt>
                <c:pt idx="98">
                  <c:v>1.5356030000000001</c:v>
                </c:pt>
                <c:pt idx="99">
                  <c:v>1.411314</c:v>
                </c:pt>
                <c:pt idx="100">
                  <c:v>1.8136049999999999</c:v>
                </c:pt>
                <c:pt idx="101">
                  <c:v>1.83511</c:v>
                </c:pt>
                <c:pt idx="102">
                  <c:v>1.3678650000000001</c:v>
                </c:pt>
                <c:pt idx="103">
                  <c:v>1.3417650000000001</c:v>
                </c:pt>
                <c:pt idx="104">
                  <c:v>1.609747</c:v>
                </c:pt>
                <c:pt idx="105">
                  <c:v>1.5266109999999999</c:v>
                </c:pt>
                <c:pt idx="106">
                  <c:v>1.0723180000000001</c:v>
                </c:pt>
                <c:pt idx="107">
                  <c:v>1.5356030000000001</c:v>
                </c:pt>
                <c:pt idx="108">
                  <c:v>1.057069</c:v>
                </c:pt>
                <c:pt idx="109">
                  <c:v>1.1126389999999999</c:v>
                </c:pt>
                <c:pt idx="110">
                  <c:v>1.301248</c:v>
                </c:pt>
                <c:pt idx="111">
                  <c:v>1.4081870000000001</c:v>
                </c:pt>
                <c:pt idx="112">
                  <c:v>1.2846649999999999</c:v>
                </c:pt>
                <c:pt idx="113">
                  <c:v>1.4478549999999999</c:v>
                </c:pt>
                <c:pt idx="114">
                  <c:v>1.3334079999999999</c:v>
                </c:pt>
                <c:pt idx="115">
                  <c:v>1.1867829999999999</c:v>
                </c:pt>
                <c:pt idx="116">
                  <c:v>0.90731600000000001</c:v>
                </c:pt>
                <c:pt idx="117">
                  <c:v>0.702627</c:v>
                </c:pt>
                <c:pt idx="118">
                  <c:v>0.88351299999999999</c:v>
                </c:pt>
                <c:pt idx="119">
                  <c:v>0.94846900000000001</c:v>
                </c:pt>
                <c:pt idx="120">
                  <c:v>1.0637639999999999</c:v>
                </c:pt>
                <c:pt idx="121">
                  <c:v>1.562338</c:v>
                </c:pt>
                <c:pt idx="122">
                  <c:v>1.5464530000000001</c:v>
                </c:pt>
                <c:pt idx="123">
                  <c:v>1.738826</c:v>
                </c:pt>
                <c:pt idx="124">
                  <c:v>2.3130099999999998</c:v>
                </c:pt>
                <c:pt idx="125">
                  <c:v>1.8612089999999999</c:v>
                </c:pt>
                <c:pt idx="126">
                  <c:v>2.2511830000000002</c:v>
                </c:pt>
                <c:pt idx="127">
                  <c:v>1.7878970000000001</c:v>
                </c:pt>
                <c:pt idx="128">
                  <c:v>1.7571810000000001</c:v>
                </c:pt>
                <c:pt idx="129">
                  <c:v>1.6930860000000001</c:v>
                </c:pt>
                <c:pt idx="130">
                  <c:v>1.641907</c:v>
                </c:pt>
                <c:pt idx="131">
                  <c:v>2.257244</c:v>
                </c:pt>
                <c:pt idx="132">
                  <c:v>1.5023690000000001</c:v>
                </c:pt>
                <c:pt idx="133">
                  <c:v>2.28085</c:v>
                </c:pt>
                <c:pt idx="134">
                  <c:v>3.2339120000000001</c:v>
                </c:pt>
                <c:pt idx="135">
                  <c:v>3.0799560000000001</c:v>
                </c:pt>
                <c:pt idx="136">
                  <c:v>3.3425120000000001</c:v>
                </c:pt>
                <c:pt idx="137">
                  <c:v>3.1731120000000002</c:v>
                </c:pt>
                <c:pt idx="138">
                  <c:v>2.9531740000000002</c:v>
                </c:pt>
                <c:pt idx="139">
                  <c:v>2.6225350000000001</c:v>
                </c:pt>
                <c:pt idx="140">
                  <c:v>2.7010770000000002</c:v>
                </c:pt>
                <c:pt idx="141">
                  <c:v>2.7347030000000001</c:v>
                </c:pt>
                <c:pt idx="142">
                  <c:v>2.5155959999999999</c:v>
                </c:pt>
                <c:pt idx="143">
                  <c:v>2.4262039999999998</c:v>
                </c:pt>
                <c:pt idx="144">
                  <c:v>2.6626129999999999</c:v>
                </c:pt>
                <c:pt idx="145">
                  <c:v>2.4224679999999998</c:v>
                </c:pt>
                <c:pt idx="146">
                  <c:v>2.9262440000000001</c:v>
                </c:pt>
                <c:pt idx="147">
                  <c:v>3.5785680000000002</c:v>
                </c:pt>
                <c:pt idx="148">
                  <c:v>3.132012</c:v>
                </c:pt>
                <c:pt idx="149">
                  <c:v>3.7211949999999998</c:v>
                </c:pt>
                <c:pt idx="150">
                  <c:v>4.3634630000000003</c:v>
                </c:pt>
                <c:pt idx="151">
                  <c:v>4.6667319999999997</c:v>
                </c:pt>
                <c:pt idx="152">
                  <c:v>5.7547379999999997</c:v>
                </c:pt>
                <c:pt idx="153">
                  <c:v>5.8207190000000004</c:v>
                </c:pt>
                <c:pt idx="154">
                  <c:v>6.2367929999999996</c:v>
                </c:pt>
                <c:pt idx="155">
                  <c:v>5.1512779999999996</c:v>
                </c:pt>
                <c:pt idx="156">
                  <c:v>2.045175</c:v>
                </c:pt>
                <c:pt idx="157">
                  <c:v>1.2701150000000001</c:v>
                </c:pt>
                <c:pt idx="158">
                  <c:v>1.2440150000000001</c:v>
                </c:pt>
                <c:pt idx="159">
                  <c:v>2.2204890000000002</c:v>
                </c:pt>
                <c:pt idx="160">
                  <c:v>2.6536680000000001</c:v>
                </c:pt>
                <c:pt idx="161">
                  <c:v>2.4224410000000001</c:v>
                </c:pt>
                <c:pt idx="162">
                  <c:v>2.040629</c:v>
                </c:pt>
                <c:pt idx="163">
                  <c:v>1.893284</c:v>
                </c:pt>
                <c:pt idx="164">
                  <c:v>2.390863</c:v>
                </c:pt>
                <c:pt idx="165">
                  <c:v>3.351505</c:v>
                </c:pt>
                <c:pt idx="166">
                  <c:v>3.7999339999999999</c:v>
                </c:pt>
                <c:pt idx="167">
                  <c:v>3.6152829999999998</c:v>
                </c:pt>
                <c:pt idx="168">
                  <c:v>2.7509790000000001</c:v>
                </c:pt>
                <c:pt idx="169">
                  <c:v>1.2909839999999999</c:v>
                </c:pt>
                <c:pt idx="170">
                  <c:v>1.1485620000000001</c:v>
                </c:pt>
                <c:pt idx="171">
                  <c:v>1.281404</c:v>
                </c:pt>
                <c:pt idx="172">
                  <c:v>2.1143809999999998</c:v>
                </c:pt>
                <c:pt idx="173">
                  <c:v>2.7307440000000001</c:v>
                </c:pt>
                <c:pt idx="174">
                  <c:v>2.9851380000000001</c:v>
                </c:pt>
                <c:pt idx="175">
                  <c:v>3.2714970000000001</c:v>
                </c:pt>
                <c:pt idx="176">
                  <c:v>3.7197300000000002</c:v>
                </c:pt>
                <c:pt idx="177">
                  <c:v>4.0954810000000004</c:v>
                </c:pt>
                <c:pt idx="178">
                  <c:v>3.7314099999999999</c:v>
                </c:pt>
                <c:pt idx="179">
                  <c:v>3.4909979999999998</c:v>
                </c:pt>
                <c:pt idx="180">
                  <c:v>2.7617069999999999</c:v>
                </c:pt>
                <c:pt idx="181">
                  <c:v>2.5552830000000002</c:v>
                </c:pt>
                <c:pt idx="182">
                  <c:v>2.3643770000000002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data'!$BU$10:$BU$200</c:f>
              <c:numCache>
                <c:formatCode>General</c:formatCode>
                <c:ptCount val="191"/>
                <c:pt idx="0">
                  <c:v>2.3643770000000002</c:v>
                </c:pt>
                <c:pt idx="1">
                  <c:v>2.5895440000000001</c:v>
                </c:pt>
                <c:pt idx="2">
                  <c:v>3.1240410000000001</c:v>
                </c:pt>
                <c:pt idx="3">
                  <c:v>3.398279</c:v>
                </c:pt>
                <c:pt idx="4">
                  <c:v>3.288408</c:v>
                </c:pt>
                <c:pt idx="5">
                  <c:v>4.0938189999999999</c:v>
                </c:pt>
                <c:pt idx="6">
                  <c:v>5.2415510000000003</c:v>
                </c:pt>
                <c:pt idx="7">
                  <c:v>5.7724799999999998</c:v>
                </c:pt>
                <c:pt idx="8">
                  <c:v>4.9969320000000002</c:v>
                </c:pt>
                <c:pt idx="9">
                  <c:v>5.9525350000000001</c:v>
                </c:pt>
                <c:pt idx="10">
                  <c:v>5.7505350000000002</c:v>
                </c:pt>
                <c:pt idx="11">
                  <c:v>5.7626559999999998</c:v>
                </c:pt>
                <c:pt idx="12">
                  <c:v>5.4351450000000003</c:v>
                </c:pt>
                <c:pt idx="13">
                  <c:v>5.1795049999999998</c:v>
                </c:pt>
                <c:pt idx="14">
                  <c:v>4.0051329999999998</c:v>
                </c:pt>
                <c:pt idx="15">
                  <c:v>2.158614</c:v>
                </c:pt>
                <c:pt idx="16">
                  <c:v>1.5144899999999999</c:v>
                </c:pt>
                <c:pt idx="17">
                  <c:v>1.3776889999999999</c:v>
                </c:pt>
                <c:pt idx="18">
                  <c:v>1.1249549999999999</c:v>
                </c:pt>
                <c:pt idx="19">
                  <c:v>1.4539329999999999</c:v>
                </c:pt>
                <c:pt idx="20">
                  <c:v>1.8006530000000001</c:v>
                </c:pt>
                <c:pt idx="21">
                  <c:v>1.943514</c:v>
                </c:pt>
                <c:pt idx="22">
                  <c:v>1.977141</c:v>
                </c:pt>
                <c:pt idx="23">
                  <c:v>2.0458590000000001</c:v>
                </c:pt>
                <c:pt idx="24">
                  <c:v>1.8092060000000001</c:v>
                </c:pt>
                <c:pt idx="25">
                  <c:v>1.606814</c:v>
                </c:pt>
                <c:pt idx="26">
                  <c:v>1.3227530000000001</c:v>
                </c:pt>
                <c:pt idx="27">
                  <c:v>1.4058889999999999</c:v>
                </c:pt>
                <c:pt idx="28">
                  <c:v>1.2181120000000001</c:v>
                </c:pt>
                <c:pt idx="29">
                  <c:v>1.0647279999999999</c:v>
                </c:pt>
                <c:pt idx="30">
                  <c:v>1.2057789999999999</c:v>
                </c:pt>
                <c:pt idx="31">
                  <c:v>0.97833099999999995</c:v>
                </c:pt>
                <c:pt idx="32">
                  <c:v>0.84236100000000003</c:v>
                </c:pt>
                <c:pt idx="33">
                  <c:v>0.80873499999999998</c:v>
                </c:pt>
                <c:pt idx="34">
                  <c:v>0.98356100000000002</c:v>
                </c:pt>
                <c:pt idx="35">
                  <c:v>0.91337599999999997</c:v>
                </c:pt>
                <c:pt idx="36">
                  <c:v>0.99274899999999999</c:v>
                </c:pt>
                <c:pt idx="37">
                  <c:v>1.134779</c:v>
                </c:pt>
                <c:pt idx="38">
                  <c:v>0.92715800000000004</c:v>
                </c:pt>
                <c:pt idx="39">
                  <c:v>0.90418699999999996</c:v>
                </c:pt>
                <c:pt idx="40">
                  <c:v>1.4798370000000001</c:v>
                </c:pt>
                <c:pt idx="41">
                  <c:v>1.8495280000000001</c:v>
                </c:pt>
                <c:pt idx="42">
                  <c:v>2.7008809999999999</c:v>
                </c:pt>
                <c:pt idx="43">
                  <c:v>3.5607890000000002</c:v>
                </c:pt>
                <c:pt idx="44">
                  <c:v>3.3533629999999999</c:v>
                </c:pt>
                <c:pt idx="45">
                  <c:v>3.9428109999999998</c:v>
                </c:pt>
                <c:pt idx="46">
                  <c:v>4.5833399999999997</c:v>
                </c:pt>
                <c:pt idx="47">
                  <c:v>5.3516170000000001</c:v>
                </c:pt>
                <c:pt idx="48">
                  <c:v>5.2037209999999998</c:v>
                </c:pt>
                <c:pt idx="49">
                  <c:v>4.0737310000000004</c:v>
                </c:pt>
                <c:pt idx="50">
                  <c:v>3.7153299999999998</c:v>
                </c:pt>
                <c:pt idx="51">
                  <c:v>3.0479919999999998</c:v>
                </c:pt>
                <c:pt idx="52">
                  <c:v>2.8485330000000002</c:v>
                </c:pt>
                <c:pt idx="53">
                  <c:v>2.3919419999999998</c:v>
                </c:pt>
                <c:pt idx="54">
                  <c:v>1.9031929999999999</c:v>
                </c:pt>
                <c:pt idx="55">
                  <c:v>1.6801269999999999</c:v>
                </c:pt>
                <c:pt idx="56">
                  <c:v>2.658067</c:v>
                </c:pt>
                <c:pt idx="57">
                  <c:v>2.7614380000000001</c:v>
                </c:pt>
                <c:pt idx="58">
                  <c:v>2.6728770000000002</c:v>
                </c:pt>
                <c:pt idx="59">
                  <c:v>2.0658970000000001</c:v>
                </c:pt>
                <c:pt idx="60">
                  <c:v>2.8673500000000001</c:v>
                </c:pt>
                <c:pt idx="61">
                  <c:v>2.4034279999999999</c:v>
                </c:pt>
                <c:pt idx="62">
                  <c:v>2.523123</c:v>
                </c:pt>
                <c:pt idx="63">
                  <c:v>3.0064479999999998</c:v>
                </c:pt>
                <c:pt idx="64">
                  <c:v>3.342225</c:v>
                </c:pt>
                <c:pt idx="65">
                  <c:v>2.9738899999999999</c:v>
                </c:pt>
                <c:pt idx="66">
                  <c:v>3.3088869999999999</c:v>
                </c:pt>
                <c:pt idx="67">
                  <c:v>3.2593770000000002</c:v>
                </c:pt>
                <c:pt idx="68">
                  <c:v>3.1837659999999999</c:v>
                </c:pt>
                <c:pt idx="69">
                  <c:v>3.1768749999999999</c:v>
                </c:pt>
                <c:pt idx="70">
                  <c:v>2.9333300000000002</c:v>
                </c:pt>
                <c:pt idx="71">
                  <c:v>3.5722740000000002</c:v>
                </c:pt>
                <c:pt idx="72">
                  <c:v>2.7334320000000001</c:v>
                </c:pt>
                <c:pt idx="73">
                  <c:v>3.6577069999999998</c:v>
                </c:pt>
                <c:pt idx="74">
                  <c:v>3.9404979999999998</c:v>
                </c:pt>
                <c:pt idx="75">
                  <c:v>4.4238220000000004</c:v>
                </c:pt>
                <c:pt idx="76">
                  <c:v>5.4905200000000001</c:v>
                </c:pt>
                <c:pt idx="77">
                  <c:v>5.861872</c:v>
                </c:pt>
                <c:pt idx="78">
                  <c:v>6.2879649999999998</c:v>
                </c:pt>
                <c:pt idx="79">
                  <c:v>6.4178740000000003</c:v>
                </c:pt>
                <c:pt idx="80">
                  <c:v>5.2769130000000004</c:v>
                </c:pt>
                <c:pt idx="81">
                  <c:v>5.4441069999999998</c:v>
                </c:pt>
                <c:pt idx="82">
                  <c:v>5.8725269999999998</c:v>
                </c:pt>
                <c:pt idx="83">
                  <c:v>6.511666</c:v>
                </c:pt>
                <c:pt idx="84">
                  <c:v>6.2415820000000002</c:v>
                </c:pt>
                <c:pt idx="85">
                  <c:v>6.3178270000000003</c:v>
                </c:pt>
                <c:pt idx="86">
                  <c:v>5.1115919999999999</c:v>
                </c:pt>
                <c:pt idx="87">
                  <c:v>4.8081269999999998</c:v>
                </c:pt>
                <c:pt idx="88">
                  <c:v>4.9225919999999999</c:v>
                </c:pt>
                <c:pt idx="89">
                  <c:v>5.6005859999999998</c:v>
                </c:pt>
                <c:pt idx="90">
                  <c:v>6.0458860000000003</c:v>
                </c:pt>
                <c:pt idx="91">
                  <c:v>5.8856739999999999</c:v>
                </c:pt>
                <c:pt idx="92">
                  <c:v>6.0864039999999999</c:v>
                </c:pt>
                <c:pt idx="93">
                  <c:v>5.4451640000000001</c:v>
                </c:pt>
                <c:pt idx="94">
                  <c:v>4.8891619999999998</c:v>
                </c:pt>
                <c:pt idx="95">
                  <c:v>3.1116760000000001</c:v>
                </c:pt>
                <c:pt idx="96">
                  <c:v>2.114125</c:v>
                </c:pt>
                <c:pt idx="97">
                  <c:v>1.0320990000000001</c:v>
                </c:pt>
                <c:pt idx="98">
                  <c:v>0.86220399999999997</c:v>
                </c:pt>
                <c:pt idx="99">
                  <c:v>0.81103199999999998</c:v>
                </c:pt>
                <c:pt idx="100">
                  <c:v>1.2049639999999999</c:v>
                </c:pt>
                <c:pt idx="101">
                  <c:v>1.467716</c:v>
                </c:pt>
                <c:pt idx="102">
                  <c:v>1.2471429999999999</c:v>
                </c:pt>
                <c:pt idx="103">
                  <c:v>1.5096989999999999</c:v>
                </c:pt>
                <c:pt idx="104">
                  <c:v>1.40672</c:v>
                </c:pt>
                <c:pt idx="105">
                  <c:v>1.2822359999999999</c:v>
                </c:pt>
                <c:pt idx="106">
                  <c:v>1.492154</c:v>
                </c:pt>
                <c:pt idx="107">
                  <c:v>1.5151250000000001</c:v>
                </c:pt>
                <c:pt idx="108">
                  <c:v>1.404423</c:v>
                </c:pt>
                <c:pt idx="109">
                  <c:v>1.636482</c:v>
                </c:pt>
                <c:pt idx="110">
                  <c:v>1.3739250000000001</c:v>
                </c:pt>
                <c:pt idx="111">
                  <c:v>1.1226579999999999</c:v>
                </c:pt>
                <c:pt idx="112">
                  <c:v>1.254515</c:v>
                </c:pt>
                <c:pt idx="113">
                  <c:v>1.5142679999999999</c:v>
                </c:pt>
                <c:pt idx="114">
                  <c:v>0.94177200000000005</c:v>
                </c:pt>
                <c:pt idx="115">
                  <c:v>1.079013</c:v>
                </c:pt>
                <c:pt idx="116">
                  <c:v>0.59045899999999996</c:v>
                </c:pt>
                <c:pt idx="117">
                  <c:v>0.67046700000000004</c:v>
                </c:pt>
                <c:pt idx="118">
                  <c:v>0.83923300000000001</c:v>
                </c:pt>
                <c:pt idx="119">
                  <c:v>0.87745300000000004</c:v>
                </c:pt>
                <c:pt idx="120">
                  <c:v>1.079013</c:v>
                </c:pt>
                <c:pt idx="121">
                  <c:v>1.675338</c:v>
                </c:pt>
                <c:pt idx="122">
                  <c:v>2.0007480000000002</c:v>
                </c:pt>
                <c:pt idx="123">
                  <c:v>2.5818219999999998</c:v>
                </c:pt>
                <c:pt idx="124">
                  <c:v>2.971355</c:v>
                </c:pt>
                <c:pt idx="125">
                  <c:v>2.6072860000000002</c:v>
                </c:pt>
                <c:pt idx="126">
                  <c:v>2.2781129999999998</c:v>
                </c:pt>
                <c:pt idx="127">
                  <c:v>1.7168810000000001</c:v>
                </c:pt>
                <c:pt idx="128">
                  <c:v>1.8608150000000001</c:v>
                </c:pt>
                <c:pt idx="129">
                  <c:v>2.036654</c:v>
                </c:pt>
                <c:pt idx="130">
                  <c:v>1.8977679999999999</c:v>
                </c:pt>
                <c:pt idx="131">
                  <c:v>1.8595470000000001</c:v>
                </c:pt>
                <c:pt idx="132">
                  <c:v>1.8129690000000001</c:v>
                </c:pt>
                <c:pt idx="133">
                  <c:v>2.1626210000000001</c:v>
                </c:pt>
                <c:pt idx="134">
                  <c:v>2.0886740000000001</c:v>
                </c:pt>
                <c:pt idx="135">
                  <c:v>2.719258</c:v>
                </c:pt>
                <c:pt idx="136">
                  <c:v>3.1622620000000001</c:v>
                </c:pt>
                <c:pt idx="137">
                  <c:v>3.577699</c:v>
                </c:pt>
                <c:pt idx="138">
                  <c:v>3.7495919999999998</c:v>
                </c:pt>
                <c:pt idx="139">
                  <c:v>2.7227769999999998</c:v>
                </c:pt>
                <c:pt idx="140">
                  <c:v>2.7697949999999998</c:v>
                </c:pt>
                <c:pt idx="141">
                  <c:v>2.2545060000000001</c:v>
                </c:pt>
                <c:pt idx="142">
                  <c:v>2.5536210000000001</c:v>
                </c:pt>
                <c:pt idx="143">
                  <c:v>2.9003399999999999</c:v>
                </c:pt>
                <c:pt idx="144">
                  <c:v>3.1981850000000001</c:v>
                </c:pt>
                <c:pt idx="145">
                  <c:v>2.4065569999999998</c:v>
                </c:pt>
                <c:pt idx="146">
                  <c:v>2.9857740000000002</c:v>
                </c:pt>
                <c:pt idx="147">
                  <c:v>3.519171</c:v>
                </c:pt>
                <c:pt idx="148">
                  <c:v>4.5640879999999999</c:v>
                </c:pt>
                <c:pt idx="149">
                  <c:v>4.9775280000000004</c:v>
                </c:pt>
                <c:pt idx="150">
                  <c:v>4.7661429999999996</c:v>
                </c:pt>
                <c:pt idx="151">
                  <c:v>4.8737170000000001</c:v>
                </c:pt>
                <c:pt idx="152">
                  <c:v>5.9280970000000002</c:v>
                </c:pt>
                <c:pt idx="153">
                  <c:v>5.7039569999999999</c:v>
                </c:pt>
                <c:pt idx="154">
                  <c:v>4.562481</c:v>
                </c:pt>
                <c:pt idx="155">
                  <c:v>2.2778679999999998</c:v>
                </c:pt>
                <c:pt idx="156">
                  <c:v>1.632082</c:v>
                </c:pt>
                <c:pt idx="157">
                  <c:v>1.2784720000000001</c:v>
                </c:pt>
                <c:pt idx="158">
                  <c:v>1.489857</c:v>
                </c:pt>
                <c:pt idx="159">
                  <c:v>2.2457579999999999</c:v>
                </c:pt>
                <c:pt idx="160">
                  <c:v>2.4765450000000002</c:v>
                </c:pt>
                <c:pt idx="161">
                  <c:v>2.071958</c:v>
                </c:pt>
                <c:pt idx="162">
                  <c:v>2.139014</c:v>
                </c:pt>
                <c:pt idx="163">
                  <c:v>2.0177900000000002</c:v>
                </c:pt>
                <c:pt idx="164">
                  <c:v>2.75657</c:v>
                </c:pt>
                <c:pt idx="165">
                  <c:v>3.0782949999999998</c:v>
                </c:pt>
                <c:pt idx="166">
                  <c:v>3.54637</c:v>
                </c:pt>
                <c:pt idx="167">
                  <c:v>2.7952590000000002</c:v>
                </c:pt>
                <c:pt idx="168">
                  <c:v>2.5575800000000002</c:v>
                </c:pt>
                <c:pt idx="169">
                  <c:v>2.3643770000000002</c:v>
                </c:pt>
                <c:pt idx="170">
                  <c:v>1.5268060000000001</c:v>
                </c:pt>
                <c:pt idx="171">
                  <c:v>1.4418120000000001</c:v>
                </c:pt>
                <c:pt idx="172">
                  <c:v>1.375391</c:v>
                </c:pt>
                <c:pt idx="173">
                  <c:v>1.545623</c:v>
                </c:pt>
                <c:pt idx="174">
                  <c:v>2.870282</c:v>
                </c:pt>
                <c:pt idx="175">
                  <c:v>2.6072860000000002</c:v>
                </c:pt>
                <c:pt idx="176">
                  <c:v>3.4072710000000002</c:v>
                </c:pt>
                <c:pt idx="177">
                  <c:v>3.7381069999999998</c:v>
                </c:pt>
                <c:pt idx="178">
                  <c:v>3.586252</c:v>
                </c:pt>
                <c:pt idx="179">
                  <c:v>4.0323580000000003</c:v>
                </c:pt>
                <c:pt idx="180">
                  <c:v>3.7047150000000002</c:v>
                </c:pt>
                <c:pt idx="181">
                  <c:v>2.8907120000000002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64608"/>
        <c:axId val="179366528"/>
      </c:scatterChart>
      <c:valAx>
        <c:axId val="17936460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366528"/>
        <c:crosses val="autoZero"/>
        <c:crossBetween val="midCat"/>
      </c:valAx>
      <c:valAx>
        <c:axId val="179366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93646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data'!$BY$10:$BY$200</c:f>
              <c:numCache>
                <c:formatCode>General</c:formatCode>
                <c:ptCount val="191"/>
                <c:pt idx="0">
                  <c:v>7906.2836052957118</c:v>
                </c:pt>
                <c:pt idx="1">
                  <c:v>6519.0028444636473</c:v>
                </c:pt>
                <c:pt idx="2">
                  <c:v>8292.2912756722071</c:v>
                </c:pt>
                <c:pt idx="3">
                  <c:v>9513.7977432307307</c:v>
                </c:pt>
                <c:pt idx="4">
                  <c:v>12567.309135643414</c:v>
                </c:pt>
                <c:pt idx="5">
                  <c:v>14499.015031076127</c:v>
                </c:pt>
                <c:pt idx="6">
                  <c:v>14249.010824713141</c:v>
                </c:pt>
                <c:pt idx="7">
                  <c:v>12696.629695084664</c:v>
                </c:pt>
                <c:pt idx="8">
                  <c:v>13683.092961119817</c:v>
                </c:pt>
                <c:pt idx="9">
                  <c:v>13918.707368288968</c:v>
                </c:pt>
                <c:pt idx="10">
                  <c:v>13936.6566878175</c:v>
                </c:pt>
                <c:pt idx="11">
                  <c:v>16012.620188637939</c:v>
                </c:pt>
                <c:pt idx="12">
                  <c:v>8780.1857630323211</c:v>
                </c:pt>
                <c:pt idx="13">
                  <c:v>6546.076804848798</c:v>
                </c:pt>
                <c:pt idx="14">
                  <c:v>4881.8292307154579</c:v>
                </c:pt>
                <c:pt idx="15">
                  <c:v>4726.5626929667296</c:v>
                </c:pt>
                <c:pt idx="16">
                  <c:v>4664.5783097649119</c:v>
                </c:pt>
                <c:pt idx="17">
                  <c:v>4113.9702941703663</c:v>
                </c:pt>
                <c:pt idx="18">
                  <c:v>4298.7891056895678</c:v>
                </c:pt>
                <c:pt idx="19">
                  <c:v>4986.8542760100681</c:v>
                </c:pt>
                <c:pt idx="20">
                  <c:v>3971.3371036462195</c:v>
                </c:pt>
                <c:pt idx="21">
                  <c:v>3918.0972048833996</c:v>
                </c:pt>
                <c:pt idx="22">
                  <c:v>4827.7054905307205</c:v>
                </c:pt>
                <c:pt idx="23">
                  <c:v>4860.6281459859192</c:v>
                </c:pt>
                <c:pt idx="24">
                  <c:v>5694.7845155952791</c:v>
                </c:pt>
                <c:pt idx="25">
                  <c:v>5004.0627519989393</c:v>
                </c:pt>
                <c:pt idx="26">
                  <c:v>5883.8873525067856</c:v>
                </c:pt>
                <c:pt idx="27">
                  <c:v>4357.0807042786382</c:v>
                </c:pt>
                <c:pt idx="28">
                  <c:v>5093.1448207494959</c:v>
                </c:pt>
                <c:pt idx="29">
                  <c:v>4943.8133357472716</c:v>
                </c:pt>
                <c:pt idx="30">
                  <c:v>5108.7105333004856</c:v>
                </c:pt>
                <c:pt idx="31">
                  <c:v>4410.790716877902</c:v>
                </c:pt>
                <c:pt idx="32">
                  <c:v>3667.2998995867079</c:v>
                </c:pt>
                <c:pt idx="33">
                  <c:v>2993.8963139096618</c:v>
                </c:pt>
                <c:pt idx="34">
                  <c:v>4314.8372697723016</c:v>
                </c:pt>
                <c:pt idx="35">
                  <c:v>3552.8964775909917</c:v>
                </c:pt>
                <c:pt idx="36">
                  <c:v>3815.9653947334073</c:v>
                </c:pt>
                <c:pt idx="37">
                  <c:v>5593.7764636073607</c:v>
                </c:pt>
                <c:pt idx="38">
                  <c:v>7340.9676155095549</c:v>
                </c:pt>
                <c:pt idx="39">
                  <c:v>9775.606924163556</c:v>
                </c:pt>
                <c:pt idx="40">
                  <c:v>12299.430648488438</c:v>
                </c:pt>
                <c:pt idx="41">
                  <c:v>14527.639049219517</c:v>
                </c:pt>
                <c:pt idx="42">
                  <c:v>17265.69138367326</c:v>
                </c:pt>
                <c:pt idx="43">
                  <c:v>14048.748138453953</c:v>
                </c:pt>
                <c:pt idx="44">
                  <c:v>10673.774202423359</c:v>
                </c:pt>
                <c:pt idx="45">
                  <c:v>10301.180321898675</c:v>
                </c:pt>
                <c:pt idx="46">
                  <c:v>9392.7598067161598</c:v>
                </c:pt>
                <c:pt idx="47">
                  <c:v>9660.1653498812557</c:v>
                </c:pt>
                <c:pt idx="48">
                  <c:v>8501.1438371147124</c:v>
                </c:pt>
                <c:pt idx="49">
                  <c:v>8212.6194483483087</c:v>
                </c:pt>
                <c:pt idx="50">
                  <c:v>6809.661182593135</c:v>
                </c:pt>
                <c:pt idx="51">
                  <c:v>4420.9944803875769</c:v>
                </c:pt>
                <c:pt idx="52">
                  <c:v>4184.0643588955672</c:v>
                </c:pt>
                <c:pt idx="53">
                  <c:v>6108.8796065657498</c:v>
                </c:pt>
                <c:pt idx="54">
                  <c:v>6671.0166381224099</c:v>
                </c:pt>
                <c:pt idx="55">
                  <c:v>7189.1131314994182</c:v>
                </c:pt>
                <c:pt idx="56">
                  <c:v>7902.5597249459843</c:v>
                </c:pt>
                <c:pt idx="57">
                  <c:v>8332.9063909934921</c:v>
                </c:pt>
                <c:pt idx="58">
                  <c:v>8133.0596497145507</c:v>
                </c:pt>
                <c:pt idx="59">
                  <c:v>7566.8488555803779</c:v>
                </c:pt>
                <c:pt idx="60">
                  <c:v>8291.3632857714947</c:v>
                </c:pt>
                <c:pt idx="61">
                  <c:v>7228.8173789436223</c:v>
                </c:pt>
                <c:pt idx="62">
                  <c:v>7107.7584311433848</c:v>
                </c:pt>
                <c:pt idx="63">
                  <c:v>7042.3484000943354</c:v>
                </c:pt>
                <c:pt idx="64">
                  <c:v>9623.4240009979676</c:v>
                </c:pt>
                <c:pt idx="65">
                  <c:v>9295.7971073022727</c:v>
                </c:pt>
                <c:pt idx="66">
                  <c:v>8636.3105749127753</c:v>
                </c:pt>
                <c:pt idx="67">
                  <c:v>8452.0377742997553</c:v>
                </c:pt>
                <c:pt idx="68">
                  <c:v>6867.6146206074254</c:v>
                </c:pt>
                <c:pt idx="69">
                  <c:v>8565.2417371779302</c:v>
                </c:pt>
                <c:pt idx="70">
                  <c:v>11044.133992120491</c:v>
                </c:pt>
                <c:pt idx="71">
                  <c:v>12785.518581558448</c:v>
                </c:pt>
                <c:pt idx="72">
                  <c:v>13598.409788673021</c:v>
                </c:pt>
                <c:pt idx="73">
                  <c:v>15046.300972320911</c:v>
                </c:pt>
                <c:pt idx="74">
                  <c:v>15491.61128067175</c:v>
                </c:pt>
                <c:pt idx="75">
                  <c:v>16786.563270318748</c:v>
                </c:pt>
                <c:pt idx="76">
                  <c:v>16015.19737168873</c:v>
                </c:pt>
                <c:pt idx="77">
                  <c:v>15921.26160765</c:v>
                </c:pt>
                <c:pt idx="78">
                  <c:v>16524.815964822665</c:v>
                </c:pt>
                <c:pt idx="79">
                  <c:v>16044.856576038359</c:v>
                </c:pt>
                <c:pt idx="80">
                  <c:v>15688.197786943361</c:v>
                </c:pt>
                <c:pt idx="81">
                  <c:v>17642.046959015221</c:v>
                </c:pt>
                <c:pt idx="82">
                  <c:v>18691.473051086865</c:v>
                </c:pt>
                <c:pt idx="83">
                  <c:v>16674.193227230113</c:v>
                </c:pt>
                <c:pt idx="84">
                  <c:v>13507.001252276155</c:v>
                </c:pt>
                <c:pt idx="85">
                  <c:v>12418.001027480383</c:v>
                </c:pt>
                <c:pt idx="86">
                  <c:v>14627.321285644479</c:v>
                </c:pt>
                <c:pt idx="87">
                  <c:v>13660.355366450463</c:v>
                </c:pt>
                <c:pt idx="88">
                  <c:v>13053.909146696502</c:v>
                </c:pt>
                <c:pt idx="89">
                  <c:v>12946.7202368014</c:v>
                </c:pt>
                <c:pt idx="90">
                  <c:v>13375.93007606233</c:v>
                </c:pt>
                <c:pt idx="91">
                  <c:v>11043.940676058641</c:v>
                </c:pt>
                <c:pt idx="92">
                  <c:v>6151.7581860753335</c:v>
                </c:pt>
                <c:pt idx="93">
                  <c:v>3499.1269315902064</c:v>
                </c:pt>
                <c:pt idx="94">
                  <c:v>2604.4039072576979</c:v>
                </c:pt>
                <c:pt idx="95">
                  <c:v>1748.1426738121918</c:v>
                </c:pt>
                <c:pt idx="96">
                  <c:v>2631.6170784288001</c:v>
                </c:pt>
                <c:pt idx="97">
                  <c:v>1643.4094041891121</c:v>
                </c:pt>
                <c:pt idx="98">
                  <c:v>2616.9748460667001</c:v>
                </c:pt>
                <c:pt idx="99">
                  <c:v>3514.0821015354604</c:v>
                </c:pt>
                <c:pt idx="100">
                  <c:v>3655.4015130809407</c:v>
                </c:pt>
                <c:pt idx="101">
                  <c:v>3842.2023215459517</c:v>
                </c:pt>
                <c:pt idx="102">
                  <c:v>3257.341338975948</c:v>
                </c:pt>
                <c:pt idx="103">
                  <c:v>3013.8426080495042</c:v>
                </c:pt>
                <c:pt idx="104">
                  <c:v>2934.4019571276058</c:v>
                </c:pt>
                <c:pt idx="105">
                  <c:v>3348.941939867776</c:v>
                </c:pt>
                <c:pt idx="106">
                  <c:v>3995.463095183</c:v>
                </c:pt>
                <c:pt idx="107">
                  <c:v>3937.7216168883319</c:v>
                </c:pt>
                <c:pt idx="108">
                  <c:v>3804.8424646716821</c:v>
                </c:pt>
                <c:pt idx="109">
                  <c:v>4032.5376517809595</c:v>
                </c:pt>
                <c:pt idx="110">
                  <c:v>2913.6905215528318</c:v>
                </c:pt>
                <c:pt idx="111">
                  <c:v>3457.8011765879264</c:v>
                </c:pt>
                <c:pt idx="112">
                  <c:v>3044.7722468392321</c:v>
                </c:pt>
                <c:pt idx="113">
                  <c:v>3839.63857847388</c:v>
                </c:pt>
                <c:pt idx="114">
                  <c:v>2660.3724721805702</c:v>
                </c:pt>
                <c:pt idx="115">
                  <c:v>3071.5746180512961</c:v>
                </c:pt>
                <c:pt idx="116">
                  <c:v>2463.4801498907318</c:v>
                </c:pt>
                <c:pt idx="117">
                  <c:v>2875.0702910339755</c:v>
                </c:pt>
                <c:pt idx="118">
                  <c:v>3828.9277918814296</c:v>
                </c:pt>
                <c:pt idx="119">
                  <c:v>4948.0451222208994</c:v>
                </c:pt>
                <c:pt idx="120">
                  <c:v>4692.9496436760001</c:v>
                </c:pt>
                <c:pt idx="121">
                  <c:v>5018.9489366713615</c:v>
                </c:pt>
                <c:pt idx="122">
                  <c:v>5842.4010730553991</c:v>
                </c:pt>
                <c:pt idx="123">
                  <c:v>4837.495458622554</c:v>
                </c:pt>
                <c:pt idx="124">
                  <c:v>4483.501452361932</c:v>
                </c:pt>
                <c:pt idx="125">
                  <c:v>5000.5540144873039</c:v>
                </c:pt>
                <c:pt idx="126">
                  <c:v>3670.4433284391594</c:v>
                </c:pt>
                <c:pt idx="127">
                  <c:v>3945.5402069487595</c:v>
                </c:pt>
                <c:pt idx="128">
                  <c:v>5071.1492096346483</c:v>
                </c:pt>
                <c:pt idx="129">
                  <c:v>5662.138565137825</c:v>
                </c:pt>
                <c:pt idx="130">
                  <c:v>6372.7485089776192</c:v>
                </c:pt>
                <c:pt idx="131">
                  <c:v>8246.186186927891</c:v>
                </c:pt>
                <c:pt idx="132">
                  <c:v>9812.3160780444796</c:v>
                </c:pt>
                <c:pt idx="133">
                  <c:v>10439.092896818038</c:v>
                </c:pt>
                <c:pt idx="134">
                  <c:v>9051.6110612077355</c:v>
                </c:pt>
                <c:pt idx="135">
                  <c:v>8841.1380993037183</c:v>
                </c:pt>
                <c:pt idx="136">
                  <c:v>7754.1393210432889</c:v>
                </c:pt>
                <c:pt idx="137">
                  <c:v>8601.6259634941871</c:v>
                </c:pt>
                <c:pt idx="138">
                  <c:v>5691.543864655152</c:v>
                </c:pt>
                <c:pt idx="139">
                  <c:v>6704.8727038009501</c:v>
                </c:pt>
                <c:pt idx="140">
                  <c:v>8225.0899060228785</c:v>
                </c:pt>
                <c:pt idx="141">
                  <c:v>9211.0604382954061</c:v>
                </c:pt>
                <c:pt idx="142">
                  <c:v>8753.3432120152484</c:v>
                </c:pt>
                <c:pt idx="143">
                  <c:v>8755.0831485604904</c:v>
                </c:pt>
                <c:pt idx="144">
                  <c:v>8464.5436182098692</c:v>
                </c:pt>
                <c:pt idx="145">
                  <c:v>8968.9949638794114</c:v>
                </c:pt>
                <c:pt idx="146">
                  <c:v>9807.341360856899</c:v>
                </c:pt>
                <c:pt idx="147">
                  <c:v>12705.960873315149</c:v>
                </c:pt>
                <c:pt idx="148">
                  <c:v>15584.673598726542</c:v>
                </c:pt>
                <c:pt idx="149">
                  <c:v>16879.277174369872</c:v>
                </c:pt>
                <c:pt idx="150">
                  <c:v>15901.894129318174</c:v>
                </c:pt>
                <c:pt idx="151">
                  <c:v>15974.780145665907</c:v>
                </c:pt>
                <c:pt idx="152">
                  <c:v>14757.80594773646</c:v>
                </c:pt>
                <c:pt idx="153">
                  <c:v>11216.547894195392</c:v>
                </c:pt>
                <c:pt idx="154">
                  <c:v>6453.2044657577708</c:v>
                </c:pt>
                <c:pt idx="155">
                  <c:v>4664.318701190442</c:v>
                </c:pt>
                <c:pt idx="156">
                  <c:v>3438.7447638174535</c:v>
                </c:pt>
                <c:pt idx="157">
                  <c:v>5675.5611385214006</c:v>
                </c:pt>
                <c:pt idx="158">
                  <c:v>4113.0107403519396</c:v>
                </c:pt>
                <c:pt idx="159">
                  <c:v>2955.1723956597357</c:v>
                </c:pt>
                <c:pt idx="160">
                  <c:v>5018.9248214595</c:v>
                </c:pt>
                <c:pt idx="161">
                  <c:v>7355.5306065618306</c:v>
                </c:pt>
                <c:pt idx="162">
                  <c:v>6730.6550441836989</c:v>
                </c:pt>
                <c:pt idx="163">
                  <c:v>9170.0659833699283</c:v>
                </c:pt>
                <c:pt idx="164">
                  <c:v>9070.4051901078274</c:v>
                </c:pt>
                <c:pt idx="165">
                  <c:v>8676.2199562023434</c:v>
                </c:pt>
                <c:pt idx="166">
                  <c:v>12824.970172777279</c:v>
                </c:pt>
                <c:pt idx="167">
                  <c:v>5672.829204637952</c:v>
                </c:pt>
                <c:pt idx="168">
                  <c:v>3296.7018334391819</c:v>
                </c:pt>
                <c:pt idx="169">
                  <c:v>1858.6559221400098</c:v>
                </c:pt>
                <c:pt idx="170">
                  <c:v>2688.3592403183179</c:v>
                </c:pt>
                <c:pt idx="171">
                  <c:v>6940.4354329142143</c:v>
                </c:pt>
                <c:pt idx="172">
                  <c:v>7252.9469622207926</c:v>
                </c:pt>
                <c:pt idx="173">
                  <c:v>8142.0235309116761</c:v>
                </c:pt>
                <c:pt idx="174">
                  <c:v>10041.637160024105</c:v>
                </c:pt>
                <c:pt idx="175">
                  <c:v>10588.660761716856</c:v>
                </c:pt>
                <c:pt idx="176">
                  <c:v>11830.810477061308</c:v>
                </c:pt>
                <c:pt idx="177">
                  <c:v>9909.6169534973815</c:v>
                </c:pt>
                <c:pt idx="178">
                  <c:v>9336.7606004150512</c:v>
                </c:pt>
                <c:pt idx="179">
                  <c:v>9300.2144672499999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data'!$BY$10:$BY$200</c:f>
              <c:numCache>
                <c:formatCode>General</c:formatCode>
                <c:ptCount val="191"/>
                <c:pt idx="0">
                  <c:v>9300.2144672499999</c:v>
                </c:pt>
                <c:pt idx="1">
                  <c:v>7133.4688261791371</c:v>
                </c:pt>
                <c:pt idx="2">
                  <c:v>7991.79736578342</c:v>
                </c:pt>
                <c:pt idx="3">
                  <c:v>7260.8700470123986</c:v>
                </c:pt>
                <c:pt idx="4">
                  <c:v>7169.1409261079998</c:v>
                </c:pt>
                <c:pt idx="5">
                  <c:v>9688.3906457802514</c:v>
                </c:pt>
                <c:pt idx="6">
                  <c:v>12774.043870640764</c:v>
                </c:pt>
                <c:pt idx="7">
                  <c:v>14873.71335573274</c:v>
                </c:pt>
                <c:pt idx="8">
                  <c:v>14698.786400902685</c:v>
                </c:pt>
                <c:pt idx="9">
                  <c:v>16164.918180981331</c:v>
                </c:pt>
                <c:pt idx="10">
                  <c:v>16742.830965336001</c:v>
                </c:pt>
                <c:pt idx="11">
                  <c:v>15705.45699426592</c:v>
                </c:pt>
                <c:pt idx="12">
                  <c:v>14590.648917883582</c:v>
                </c:pt>
                <c:pt idx="13">
                  <c:v>12734.397239881338</c:v>
                </c:pt>
                <c:pt idx="14">
                  <c:v>6247.2762765594989</c:v>
                </c:pt>
                <c:pt idx="15">
                  <c:v>4499.5123989632602</c:v>
                </c:pt>
                <c:pt idx="16">
                  <c:v>4203.2133088813707</c:v>
                </c:pt>
                <c:pt idx="17">
                  <c:v>7078.4415993050761</c:v>
                </c:pt>
                <c:pt idx="18">
                  <c:v>6180.3401304833997</c:v>
                </c:pt>
                <c:pt idx="19">
                  <c:v>5089.7363207389017</c:v>
                </c:pt>
                <c:pt idx="20">
                  <c:v>5049.9129360315301</c:v>
                </c:pt>
                <c:pt idx="21">
                  <c:v>5055.9347057135001</c:v>
                </c:pt>
                <c:pt idx="22">
                  <c:v>5537.7289975433587</c:v>
                </c:pt>
                <c:pt idx="23">
                  <c:v>4201.7441011426436</c:v>
                </c:pt>
                <c:pt idx="24">
                  <c:v>3636.0517912588798</c:v>
                </c:pt>
                <c:pt idx="25">
                  <c:v>4255.2148361729296</c:v>
                </c:pt>
                <c:pt idx="26">
                  <c:v>5172.7939178129764</c:v>
                </c:pt>
                <c:pt idx="27">
                  <c:v>3694.4858259895041</c:v>
                </c:pt>
                <c:pt idx="28">
                  <c:v>3350.6628894677397</c:v>
                </c:pt>
                <c:pt idx="29">
                  <c:v>3695.3247798024595</c:v>
                </c:pt>
                <c:pt idx="30">
                  <c:v>2828.6082692414539</c:v>
                </c:pt>
                <c:pt idx="31">
                  <c:v>2368.9104179886876</c:v>
                </c:pt>
                <c:pt idx="32">
                  <c:v>2392.0856448914319</c:v>
                </c:pt>
                <c:pt idx="33">
                  <c:v>3002.3312215125598</c:v>
                </c:pt>
                <c:pt idx="34">
                  <c:v>2401.2184762451338</c:v>
                </c:pt>
                <c:pt idx="35">
                  <c:v>1547.65442560064</c:v>
                </c:pt>
                <c:pt idx="36">
                  <c:v>2552.9325289769281</c:v>
                </c:pt>
                <c:pt idx="37">
                  <c:v>1999.8793483734244</c:v>
                </c:pt>
                <c:pt idx="38">
                  <c:v>2647.8223682182715</c:v>
                </c:pt>
                <c:pt idx="39">
                  <c:v>5733.1819925527279</c:v>
                </c:pt>
                <c:pt idx="40">
                  <c:v>5622.3046956094204</c:v>
                </c:pt>
                <c:pt idx="41">
                  <c:v>6657.3127301481645</c:v>
                </c:pt>
                <c:pt idx="42">
                  <c:v>8571.4192682085522</c:v>
                </c:pt>
                <c:pt idx="43">
                  <c:v>11466.803615234267</c:v>
                </c:pt>
                <c:pt idx="44">
                  <c:v>11811.660909908498</c:v>
                </c:pt>
                <c:pt idx="45">
                  <c:v>11753.612915646951</c:v>
                </c:pt>
                <c:pt idx="46">
                  <c:v>10484.605120182732</c:v>
                </c:pt>
                <c:pt idx="47">
                  <c:v>12339.405725724657</c:v>
                </c:pt>
                <c:pt idx="48">
                  <c:v>12612.475351003415</c:v>
                </c:pt>
                <c:pt idx="49">
                  <c:v>12331.094700972404</c:v>
                </c:pt>
                <c:pt idx="50">
                  <c:v>9115.4726442142437</c:v>
                </c:pt>
                <c:pt idx="51">
                  <c:v>7580.7113103250476</c:v>
                </c:pt>
                <c:pt idx="52">
                  <c:v>5220.1336842240598</c:v>
                </c:pt>
                <c:pt idx="53">
                  <c:v>4017.2400466587196</c:v>
                </c:pt>
                <c:pt idx="54">
                  <c:v>4814.5241196483485</c:v>
                </c:pt>
                <c:pt idx="55">
                  <c:v>8280.8393624638647</c:v>
                </c:pt>
                <c:pt idx="56">
                  <c:v>10014.455708884479</c:v>
                </c:pt>
                <c:pt idx="57">
                  <c:v>9616.2458348785931</c:v>
                </c:pt>
                <c:pt idx="58">
                  <c:v>9683.4221036480485</c:v>
                </c:pt>
                <c:pt idx="59">
                  <c:v>10294.442534158146</c:v>
                </c:pt>
                <c:pt idx="60">
                  <c:v>10242.810975639801</c:v>
                </c:pt>
                <c:pt idx="61">
                  <c:v>8846.4812422923296</c:v>
                </c:pt>
                <c:pt idx="62">
                  <c:v>7372.9086139866495</c:v>
                </c:pt>
                <c:pt idx="63">
                  <c:v>7118.8681767577082</c:v>
                </c:pt>
                <c:pt idx="64">
                  <c:v>8241.8390797008706</c:v>
                </c:pt>
                <c:pt idx="65">
                  <c:v>8966.3168260709117</c:v>
                </c:pt>
                <c:pt idx="66">
                  <c:v>8130.7628728795689</c:v>
                </c:pt>
                <c:pt idx="67">
                  <c:v>9418.0412247709482</c:v>
                </c:pt>
                <c:pt idx="68">
                  <c:v>9202.8348663229153</c:v>
                </c:pt>
                <c:pt idx="69">
                  <c:v>10064.249711266211</c:v>
                </c:pt>
                <c:pt idx="70">
                  <c:v>8651.2773196179114</c:v>
                </c:pt>
                <c:pt idx="71">
                  <c:v>9094.0039720855912</c:v>
                </c:pt>
                <c:pt idx="72">
                  <c:v>11320.292036989475</c:v>
                </c:pt>
                <c:pt idx="73">
                  <c:v>11248.543071299295</c:v>
                </c:pt>
                <c:pt idx="74">
                  <c:v>11935.952426397133</c:v>
                </c:pt>
                <c:pt idx="75">
                  <c:v>13567.740329376407</c:v>
                </c:pt>
                <c:pt idx="76">
                  <c:v>15956.807921126352</c:v>
                </c:pt>
                <c:pt idx="77">
                  <c:v>16670.243314903499</c:v>
                </c:pt>
                <c:pt idx="78">
                  <c:v>14916.213091530311</c:v>
                </c:pt>
                <c:pt idx="79">
                  <c:v>14908.307741339095</c:v>
                </c:pt>
                <c:pt idx="80">
                  <c:v>15225.242526851083</c:v>
                </c:pt>
                <c:pt idx="81">
                  <c:v>14838.515068812205</c:v>
                </c:pt>
                <c:pt idx="82">
                  <c:v>14674.717876650217</c:v>
                </c:pt>
                <c:pt idx="83">
                  <c:v>15442.53249963917</c:v>
                </c:pt>
                <c:pt idx="84">
                  <c:v>15883.805988701824</c:v>
                </c:pt>
                <c:pt idx="85">
                  <c:v>16344.349279786526</c:v>
                </c:pt>
                <c:pt idx="86">
                  <c:v>14645.619207503312</c:v>
                </c:pt>
                <c:pt idx="87">
                  <c:v>12607.807998245375</c:v>
                </c:pt>
                <c:pt idx="88">
                  <c:v>11811.334974044816</c:v>
                </c:pt>
                <c:pt idx="89">
                  <c:v>12769.347423707393</c:v>
                </c:pt>
                <c:pt idx="90">
                  <c:v>13055.555883623021</c:v>
                </c:pt>
                <c:pt idx="91">
                  <c:v>12534.938094471072</c:v>
                </c:pt>
                <c:pt idx="92">
                  <c:v>13035.661546221469</c:v>
                </c:pt>
                <c:pt idx="93">
                  <c:v>9261.8414832072631</c:v>
                </c:pt>
                <c:pt idx="94">
                  <c:v>6148.2128701569663</c:v>
                </c:pt>
                <c:pt idx="95">
                  <c:v>4595.8604105476443</c:v>
                </c:pt>
                <c:pt idx="96">
                  <c:v>2713.849630005654</c:v>
                </c:pt>
                <c:pt idx="97">
                  <c:v>2768.9550406651142</c:v>
                </c:pt>
                <c:pt idx="98">
                  <c:v>4180.5019834834475</c:v>
                </c:pt>
                <c:pt idx="99">
                  <c:v>3841.6935749477038</c:v>
                </c:pt>
                <c:pt idx="100">
                  <c:v>4936.5327098856296</c:v>
                </c:pt>
                <c:pt idx="101">
                  <c:v>4995.4944069703397</c:v>
                </c:pt>
                <c:pt idx="102">
                  <c:v>3724.3055412549002</c:v>
                </c:pt>
                <c:pt idx="103">
                  <c:v>3652.2996502727701</c:v>
                </c:pt>
                <c:pt idx="104">
                  <c:v>4381.7428404715556</c:v>
                </c:pt>
                <c:pt idx="105">
                  <c:v>4157.727574354928</c:v>
                </c:pt>
                <c:pt idx="106">
                  <c:v>2920.7876821068403</c:v>
                </c:pt>
                <c:pt idx="107">
                  <c:v>4182.4454856371322</c:v>
                </c:pt>
                <c:pt idx="108">
                  <c:v>2879.086239774836</c:v>
                </c:pt>
                <c:pt idx="109">
                  <c:v>3030.4394838339158</c:v>
                </c:pt>
                <c:pt idx="110">
                  <c:v>3543.5132337346554</c:v>
                </c:pt>
                <c:pt idx="111">
                  <c:v>3834.873712842018</c:v>
                </c:pt>
                <c:pt idx="112">
                  <c:v>3499.1328323595694</c:v>
                </c:pt>
                <c:pt idx="113">
                  <c:v>3943.9105901858597</c:v>
                </c:pt>
                <c:pt idx="114">
                  <c:v>3632.5751301495038</c:v>
                </c:pt>
                <c:pt idx="115">
                  <c:v>3236.0243721041602</c:v>
                </c:pt>
                <c:pt idx="116">
                  <c:v>2475.0477165597681</c:v>
                </c:pt>
                <c:pt idx="117">
                  <c:v>1915.6219384481763</c:v>
                </c:pt>
                <c:pt idx="118">
                  <c:v>2409.0204638640698</c:v>
                </c:pt>
                <c:pt idx="119">
                  <c:v>2583.7935387023481</c:v>
                </c:pt>
                <c:pt idx="120">
                  <c:v>2893.2648290123757</c:v>
                </c:pt>
                <c:pt idx="121">
                  <c:v>4249.6224565824677</c:v>
                </c:pt>
                <c:pt idx="122">
                  <c:v>4209.399331198978</c:v>
                </c:pt>
                <c:pt idx="123">
                  <c:v>4732.1286089008399</c:v>
                </c:pt>
                <c:pt idx="124">
                  <c:v>6295.7630864725788</c:v>
                </c:pt>
                <c:pt idx="125">
                  <c:v>5065.8951811173301</c:v>
                </c:pt>
                <c:pt idx="126">
                  <c:v>6127.4497634240661</c:v>
                </c:pt>
                <c:pt idx="127">
                  <c:v>4867.9311304471812</c:v>
                </c:pt>
                <c:pt idx="128">
                  <c:v>4782.9271866632762</c:v>
                </c:pt>
                <c:pt idx="129">
                  <c:v>4608.5054404520879</c:v>
                </c:pt>
                <c:pt idx="130">
                  <c:v>4468.6011267023277</c:v>
                </c:pt>
                <c:pt idx="131">
                  <c:v>6141.157715324016</c:v>
                </c:pt>
                <c:pt idx="132">
                  <c:v>4083.6919679822422</c:v>
                </c:pt>
                <c:pt idx="133">
                  <c:v>6196.5438646110997</c:v>
                </c:pt>
                <c:pt idx="134">
                  <c:v>8788.2820472462408</c:v>
                </c:pt>
                <c:pt idx="135">
                  <c:v>8370.5108354054883</c:v>
                </c:pt>
                <c:pt idx="136">
                  <c:v>9086.4211423601282</c:v>
                </c:pt>
                <c:pt idx="137">
                  <c:v>8628.8709864228476</c:v>
                </c:pt>
                <c:pt idx="138">
                  <c:v>8030.2254922679713</c:v>
                </c:pt>
                <c:pt idx="139">
                  <c:v>7130.229776534271</c:v>
                </c:pt>
                <c:pt idx="140">
                  <c:v>7344.8679024034436</c:v>
                </c:pt>
                <c:pt idx="141">
                  <c:v>7435.966319826226</c:v>
                </c:pt>
                <c:pt idx="142">
                  <c:v>6839.8910241046551</c:v>
                </c:pt>
                <c:pt idx="143">
                  <c:v>6597.1599919400551</c:v>
                </c:pt>
                <c:pt idx="144">
                  <c:v>7240.0227794685143</c:v>
                </c:pt>
                <c:pt idx="145">
                  <c:v>6581.4921469884148</c:v>
                </c:pt>
                <c:pt idx="146">
                  <c:v>7947.3191739571848</c:v>
                </c:pt>
                <c:pt idx="147">
                  <c:v>9722.3188297945926</c:v>
                </c:pt>
                <c:pt idx="148">
                  <c:v>8506.1918773366069</c:v>
                </c:pt>
                <c:pt idx="149">
                  <c:v>10101.96422907301</c:v>
                </c:pt>
                <c:pt idx="150">
                  <c:v>11844.771498766024</c:v>
                </c:pt>
                <c:pt idx="151">
                  <c:v>12670.349115737599</c:v>
                </c:pt>
                <c:pt idx="152">
                  <c:v>15623.966682482003</c:v>
                </c:pt>
                <c:pt idx="153">
                  <c:v>15802.99902342076</c:v>
                </c:pt>
                <c:pt idx="154">
                  <c:v>16957.143766693618</c:v>
                </c:pt>
                <c:pt idx="155">
                  <c:v>14072.168682236896</c:v>
                </c:pt>
                <c:pt idx="156">
                  <c:v>5615.3734457320497</c:v>
                </c:pt>
                <c:pt idx="157">
                  <c:v>3456.28806774944</c:v>
                </c:pt>
                <c:pt idx="158">
                  <c:v>3380.62318274576</c:v>
                </c:pt>
                <c:pt idx="159">
                  <c:v>6037.4152513043464</c:v>
                </c:pt>
                <c:pt idx="160">
                  <c:v>7218.4897866483352</c:v>
                </c:pt>
                <c:pt idx="161">
                  <c:v>6590.8937338595115</c:v>
                </c:pt>
                <c:pt idx="162">
                  <c:v>5549.6609498589842</c:v>
                </c:pt>
                <c:pt idx="163">
                  <c:v>5143.8734324559673</c:v>
                </c:pt>
                <c:pt idx="164">
                  <c:v>6493.9190304849844</c:v>
                </c:pt>
                <c:pt idx="165">
                  <c:v>9105.1322615891386</c:v>
                </c:pt>
                <c:pt idx="166">
                  <c:v>10333.264249198464</c:v>
                </c:pt>
                <c:pt idx="167">
                  <c:v>9860.8050678771051</c:v>
                </c:pt>
                <c:pt idx="168">
                  <c:v>7542.8488535815804</c:v>
                </c:pt>
                <c:pt idx="169">
                  <c:v>3524.5579666506719</c:v>
                </c:pt>
                <c:pt idx="170">
                  <c:v>3119.5788756264724</c:v>
                </c:pt>
                <c:pt idx="171">
                  <c:v>3480.5221201915915</c:v>
                </c:pt>
                <c:pt idx="172">
                  <c:v>5746.1692774017274</c:v>
                </c:pt>
                <c:pt idx="173">
                  <c:v>7422.5264841725766</c:v>
                </c:pt>
                <c:pt idx="174">
                  <c:v>8111.0078766236511</c:v>
                </c:pt>
                <c:pt idx="175">
                  <c:v>8883.2992061544774</c:v>
                </c:pt>
                <c:pt idx="176">
                  <c:v>10106.211524684519</c:v>
                </c:pt>
                <c:pt idx="177">
                  <c:v>11139.387561928081</c:v>
                </c:pt>
                <c:pt idx="178">
                  <c:v>10146.31004710834</c:v>
                </c:pt>
                <c:pt idx="179">
                  <c:v>9492.6295154688469</c:v>
                </c:pt>
                <c:pt idx="180">
                  <c:v>7509.2092828853101</c:v>
                </c:pt>
                <c:pt idx="181">
                  <c:v>6947.9328632613897</c:v>
                </c:pt>
                <c:pt idx="182">
                  <c:v>6428.0671635387062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data'!$BY$10:$BY$200</c:f>
              <c:numCache>
                <c:formatCode>General</c:formatCode>
                <c:ptCount val="191"/>
                <c:pt idx="0">
                  <c:v>6428.0671635387062</c:v>
                </c:pt>
                <c:pt idx="1">
                  <c:v>7039.5664063466556</c:v>
                </c:pt>
                <c:pt idx="2">
                  <c:v>8493.4090737582646</c:v>
                </c:pt>
                <c:pt idx="3">
                  <c:v>9232.5586237468651</c:v>
                </c:pt>
                <c:pt idx="4">
                  <c:v>8927.8763282724958</c:v>
                </c:pt>
                <c:pt idx="5">
                  <c:v>11115.764244624257</c:v>
                </c:pt>
                <c:pt idx="6">
                  <c:v>14235.856146533337</c:v>
                </c:pt>
                <c:pt idx="7">
                  <c:v>15676.266846172801</c:v>
                </c:pt>
                <c:pt idx="8">
                  <c:v>13563.128844420457</c:v>
                </c:pt>
                <c:pt idx="9">
                  <c:v>16154.829492834131</c:v>
                </c:pt>
                <c:pt idx="10">
                  <c:v>15610.8515427942</c:v>
                </c:pt>
                <c:pt idx="11">
                  <c:v>15642.545514463616</c:v>
                </c:pt>
                <c:pt idx="12">
                  <c:v>14762.453196920311</c:v>
                </c:pt>
                <c:pt idx="13">
                  <c:v>14081.535895964109</c:v>
                </c:pt>
                <c:pt idx="14">
                  <c:v>10920.073961537972</c:v>
                </c:pt>
                <c:pt idx="15">
                  <c:v>5902.3896213789358</c:v>
                </c:pt>
                <c:pt idx="16">
                  <c:v>4131.3639556039197</c:v>
                </c:pt>
                <c:pt idx="17">
                  <c:v>3754.4419397944198</c:v>
                </c:pt>
                <c:pt idx="18">
                  <c:v>3064.3096414612496</c:v>
                </c:pt>
                <c:pt idx="19">
                  <c:v>3949.1752223130475</c:v>
                </c:pt>
                <c:pt idx="20">
                  <c:v>4894.9717365864562</c:v>
                </c:pt>
                <c:pt idx="21">
                  <c:v>5286.6689372902438</c:v>
                </c:pt>
                <c:pt idx="22">
                  <c:v>5379.3757219934341</c:v>
                </c:pt>
                <c:pt idx="23">
                  <c:v>5567.9220665903104</c:v>
                </c:pt>
                <c:pt idx="24">
                  <c:v>4924.1278024072408</c:v>
                </c:pt>
                <c:pt idx="25">
                  <c:v>4372.806873412208</c:v>
                </c:pt>
                <c:pt idx="26">
                  <c:v>3601.5451037904377</c:v>
                </c:pt>
                <c:pt idx="27">
                  <c:v>3829.1343097072381</c:v>
                </c:pt>
                <c:pt idx="28">
                  <c:v>3319.2932931119358</c:v>
                </c:pt>
                <c:pt idx="29">
                  <c:v>2904.003874144576</c:v>
                </c:pt>
                <c:pt idx="30">
                  <c:v>3286.8171442217299</c:v>
                </c:pt>
                <c:pt idx="31">
                  <c:v>2666.2539975196719</c:v>
                </c:pt>
                <c:pt idx="32">
                  <c:v>2296.1376271224299</c:v>
                </c:pt>
                <c:pt idx="33">
                  <c:v>2204.5463628776702</c:v>
                </c:pt>
                <c:pt idx="34">
                  <c:v>2680.7879090888277</c:v>
                </c:pt>
                <c:pt idx="35">
                  <c:v>2488.4047456414719</c:v>
                </c:pt>
                <c:pt idx="36">
                  <c:v>2705.5161296463857</c:v>
                </c:pt>
                <c:pt idx="37">
                  <c:v>3093.21618486944</c:v>
                </c:pt>
                <c:pt idx="38">
                  <c:v>2526.557404092624</c:v>
                </c:pt>
                <c:pt idx="39">
                  <c:v>2460.7085125062581</c:v>
                </c:pt>
                <c:pt idx="40">
                  <c:v>4022.1896496858722</c:v>
                </c:pt>
                <c:pt idx="41">
                  <c:v>5025.3589651574403</c:v>
                </c:pt>
                <c:pt idx="42">
                  <c:v>7340.8774099875054</c:v>
                </c:pt>
                <c:pt idx="43">
                  <c:v>9677.3645643349228</c:v>
                </c:pt>
                <c:pt idx="44">
                  <c:v>9112.0643068436802</c:v>
                </c:pt>
                <c:pt idx="45">
                  <c:v>10709.122949953833</c:v>
                </c:pt>
                <c:pt idx="46">
                  <c:v>12446.500549807799</c:v>
                </c:pt>
                <c:pt idx="47">
                  <c:v>14533.703552162227</c:v>
                </c:pt>
                <c:pt idx="48">
                  <c:v>14140.64827003332</c:v>
                </c:pt>
                <c:pt idx="49">
                  <c:v>11072.189374328867</c:v>
                </c:pt>
                <c:pt idx="50">
                  <c:v>10098.108964168399</c:v>
                </c:pt>
                <c:pt idx="51">
                  <c:v>8287.311294293695</c:v>
                </c:pt>
                <c:pt idx="52">
                  <c:v>7752.8660302114558</c:v>
                </c:pt>
                <c:pt idx="53">
                  <c:v>6512.1068099637469</c:v>
                </c:pt>
                <c:pt idx="54">
                  <c:v>5175.331534749138</c:v>
                </c:pt>
                <c:pt idx="55">
                  <c:v>4565.378797689682</c:v>
                </c:pt>
                <c:pt idx="56">
                  <c:v>7225.5413901069142</c:v>
                </c:pt>
                <c:pt idx="57">
                  <c:v>7507.2043946744607</c:v>
                </c:pt>
                <c:pt idx="58">
                  <c:v>7265.4211520769059</c:v>
                </c:pt>
                <c:pt idx="59">
                  <c:v>5615.5265512824662</c:v>
                </c:pt>
                <c:pt idx="60">
                  <c:v>7793.9842902565006</c:v>
                </c:pt>
                <c:pt idx="61">
                  <c:v>6532.9118218993435</c:v>
                </c:pt>
                <c:pt idx="62">
                  <c:v>6858.1870634477345</c:v>
                </c:pt>
                <c:pt idx="63">
                  <c:v>8172.1963243811506</c:v>
                </c:pt>
                <c:pt idx="64">
                  <c:v>9085.7208691221003</c:v>
                </c:pt>
                <c:pt idx="65">
                  <c:v>8082.7770453921385</c:v>
                </c:pt>
                <c:pt idx="66">
                  <c:v>8994.0443231828121</c:v>
                </c:pt>
                <c:pt idx="67">
                  <c:v>8859.9587169652004</c:v>
                </c:pt>
                <c:pt idx="68">
                  <c:v>8654.5532597988222</c:v>
                </c:pt>
                <c:pt idx="69">
                  <c:v>8636.0680777962498</c:v>
                </c:pt>
                <c:pt idx="70">
                  <c:v>7973.85862518672</c:v>
                </c:pt>
                <c:pt idx="71">
                  <c:v>9706.9306308066134</c:v>
                </c:pt>
                <c:pt idx="72">
                  <c:v>7421.7209572877282</c:v>
                </c:pt>
                <c:pt idx="73">
                  <c:v>9932.2772390532591</c:v>
                </c:pt>
                <c:pt idx="74">
                  <c:v>10700.252751490063</c:v>
                </c:pt>
                <c:pt idx="75">
                  <c:v>12011.194653384473</c:v>
                </c:pt>
                <c:pt idx="76">
                  <c:v>14906.523094152481</c:v>
                </c:pt>
                <c:pt idx="77">
                  <c:v>15915.233239160414</c:v>
                </c:pt>
                <c:pt idx="78">
                  <c:v>17073.667348744999</c:v>
                </c:pt>
                <c:pt idx="79">
                  <c:v>17424.298214289538</c:v>
                </c:pt>
                <c:pt idx="80">
                  <c:v>14327.567282893746</c:v>
                </c:pt>
                <c:pt idx="81">
                  <c:v>14780.476622865042</c:v>
                </c:pt>
                <c:pt idx="82">
                  <c:v>15942.732705613475</c:v>
                </c:pt>
                <c:pt idx="83">
                  <c:v>17677.866871660408</c:v>
                </c:pt>
                <c:pt idx="84">
                  <c:v>16946.27939923741</c:v>
                </c:pt>
                <c:pt idx="85">
                  <c:v>17162.056832756331</c:v>
                </c:pt>
                <c:pt idx="86">
                  <c:v>13883.097540397008</c:v>
                </c:pt>
                <c:pt idx="87">
                  <c:v>13055.165625676651</c:v>
                </c:pt>
                <c:pt idx="88">
                  <c:v>13364.78301334579</c:v>
                </c:pt>
                <c:pt idx="89">
                  <c:v>15205.615341347928</c:v>
                </c:pt>
                <c:pt idx="90">
                  <c:v>16416.687541729862</c:v>
                </c:pt>
                <c:pt idx="91">
                  <c:v>15983.706883408906</c:v>
                </c:pt>
                <c:pt idx="92">
                  <c:v>16533.641883205382</c:v>
                </c:pt>
                <c:pt idx="93">
                  <c:v>14795.329812923803</c:v>
                </c:pt>
                <c:pt idx="94">
                  <c:v>13300.22121766181</c:v>
                </c:pt>
                <c:pt idx="95">
                  <c:v>8491.7283246702482</c:v>
                </c:pt>
                <c:pt idx="96">
                  <c:v>5776.8434716492502</c:v>
                </c:pt>
                <c:pt idx="97">
                  <c:v>2816.7468200905746</c:v>
                </c:pt>
                <c:pt idx="98">
                  <c:v>2350.8066054347278</c:v>
                </c:pt>
                <c:pt idx="99">
                  <c:v>2208.9037835296322</c:v>
                </c:pt>
                <c:pt idx="100">
                  <c:v>3280.8580758448879</c:v>
                </c:pt>
                <c:pt idx="101">
                  <c:v>3997.4949043441438</c:v>
                </c:pt>
                <c:pt idx="102">
                  <c:v>3397.3096060734038</c:v>
                </c:pt>
                <c:pt idx="103">
                  <c:v>4112.067392197212</c:v>
                </c:pt>
                <c:pt idx="104">
                  <c:v>3831.1802114969601</c:v>
                </c:pt>
                <c:pt idx="105">
                  <c:v>3491.7853136958956</c:v>
                </c:pt>
                <c:pt idx="106">
                  <c:v>4062.9013931429558</c:v>
                </c:pt>
                <c:pt idx="107">
                  <c:v>4125.9563338944999</c:v>
                </c:pt>
                <c:pt idx="108">
                  <c:v>3824.090800261074</c:v>
                </c:pt>
                <c:pt idx="109">
                  <c:v>4455.804247862352</c:v>
                </c:pt>
                <c:pt idx="110">
                  <c:v>3740.9154828738006</c:v>
                </c:pt>
                <c:pt idx="111">
                  <c:v>3056.8782831887997</c:v>
                </c:pt>
                <c:pt idx="112">
                  <c:v>3416.3404782838097</c:v>
                </c:pt>
                <c:pt idx="113">
                  <c:v>4128.8289319267196</c:v>
                </c:pt>
                <c:pt idx="114">
                  <c:v>2569.6346568743761</c:v>
                </c:pt>
                <c:pt idx="115">
                  <c:v>2941.9428119750755</c:v>
                </c:pt>
                <c:pt idx="116">
                  <c:v>1609.7316829395756</c:v>
                </c:pt>
                <c:pt idx="117">
                  <c:v>1827.953868413274</c:v>
                </c:pt>
                <c:pt idx="118">
                  <c:v>2288.0161515866203</c:v>
                </c:pt>
                <c:pt idx="119">
                  <c:v>2390.9046773889199</c:v>
                </c:pt>
                <c:pt idx="120">
                  <c:v>2935.7071764258421</c:v>
                </c:pt>
                <c:pt idx="121">
                  <c:v>4555.88678217708</c:v>
                </c:pt>
                <c:pt idx="122">
                  <c:v>5438.7185882902322</c:v>
                </c:pt>
                <c:pt idx="123">
                  <c:v>7019.3109028375193</c:v>
                </c:pt>
                <c:pt idx="124">
                  <c:v>8086.5879278356206</c:v>
                </c:pt>
                <c:pt idx="125">
                  <c:v>7097.8638459993881</c:v>
                </c:pt>
                <c:pt idx="126">
                  <c:v>6200.6857874043599</c:v>
                </c:pt>
                <c:pt idx="127">
                  <c:v>4672.5896582362902</c:v>
                </c:pt>
                <c:pt idx="128">
                  <c:v>5062.7537248665303</c:v>
                </c:pt>
                <c:pt idx="129">
                  <c:v>5542.8927445095678</c:v>
                </c:pt>
                <c:pt idx="130">
                  <c:v>5163.06877843848</c:v>
                </c:pt>
                <c:pt idx="131">
                  <c:v>5058.3097325923263</c:v>
                </c:pt>
                <c:pt idx="132">
                  <c:v>4929.0171956238773</c:v>
                </c:pt>
                <c:pt idx="133">
                  <c:v>5879.4540667639703</c:v>
                </c:pt>
                <c:pt idx="134">
                  <c:v>5679.1353763453681</c:v>
                </c:pt>
                <c:pt idx="135">
                  <c:v>7386.1250723275398</c:v>
                </c:pt>
                <c:pt idx="136">
                  <c:v>8587.8910740771971</c:v>
                </c:pt>
                <c:pt idx="137">
                  <c:v>9722.2433202401644</c:v>
                </c:pt>
                <c:pt idx="138">
                  <c:v>10196.726515438846</c:v>
                </c:pt>
                <c:pt idx="139">
                  <c:v>7403.268449699206</c:v>
                </c:pt>
                <c:pt idx="140">
                  <c:v>7530.5717318909683</c:v>
                </c:pt>
                <c:pt idx="141">
                  <c:v>6130.0369527305156</c:v>
                </c:pt>
                <c:pt idx="142">
                  <c:v>6944.8836622940462</c:v>
                </c:pt>
                <c:pt idx="143">
                  <c:v>7887.6722127621588</c:v>
                </c:pt>
                <c:pt idx="144">
                  <c:v>8696.7642806583008</c:v>
                </c:pt>
                <c:pt idx="145">
                  <c:v>6535.4239952573871</c:v>
                </c:pt>
                <c:pt idx="146">
                  <c:v>8110.2422170003083</c:v>
                </c:pt>
                <c:pt idx="147">
                  <c:v>9558.2912276776678</c:v>
                </c:pt>
                <c:pt idx="148">
                  <c:v>12394.929279412623</c:v>
                </c:pt>
                <c:pt idx="149">
                  <c:v>13518.690302903857</c:v>
                </c:pt>
                <c:pt idx="150">
                  <c:v>12936.142650079179</c:v>
                </c:pt>
                <c:pt idx="151">
                  <c:v>13231.526036310861</c:v>
                </c:pt>
                <c:pt idx="152">
                  <c:v>16095.001508969601</c:v>
                </c:pt>
                <c:pt idx="153">
                  <c:v>15502.654702896227</c:v>
                </c:pt>
                <c:pt idx="154">
                  <c:v>12446.251826192647</c:v>
                </c:pt>
                <c:pt idx="155">
                  <c:v>6215.1027842880476</c:v>
                </c:pt>
                <c:pt idx="156">
                  <c:v>4448.5015380859195</c:v>
                </c:pt>
                <c:pt idx="157">
                  <c:v>3480.2741417691518</c:v>
                </c:pt>
                <c:pt idx="158">
                  <c:v>4051.2713947458478</c:v>
                </c:pt>
                <c:pt idx="159">
                  <c:v>6106.5329323519909</c:v>
                </c:pt>
                <c:pt idx="160">
                  <c:v>6735.6108227427603</c:v>
                </c:pt>
                <c:pt idx="161">
                  <c:v>5634.1249196661238</c:v>
                </c:pt>
                <c:pt idx="162">
                  <c:v>5816.5713803667404</c:v>
                </c:pt>
                <c:pt idx="163">
                  <c:v>5480.4057488181397</c:v>
                </c:pt>
                <c:pt idx="164">
                  <c:v>7487.305834448719</c:v>
                </c:pt>
                <c:pt idx="165">
                  <c:v>8364.0881187894793</c:v>
                </c:pt>
                <c:pt idx="166">
                  <c:v>9643.6347417162197</c:v>
                </c:pt>
                <c:pt idx="167">
                  <c:v>7613.9046451896957</c:v>
                </c:pt>
                <c:pt idx="168">
                  <c:v>6964.7695691100807</c:v>
                </c:pt>
                <c:pt idx="169">
                  <c:v>6440.8566367246776</c:v>
                </c:pt>
                <c:pt idx="170">
                  <c:v>4158.6759027199678</c:v>
                </c:pt>
                <c:pt idx="171">
                  <c:v>3923.8727038363445</c:v>
                </c:pt>
                <c:pt idx="172">
                  <c:v>3738.8415483316799</c:v>
                </c:pt>
                <c:pt idx="173">
                  <c:v>4201.6186945237114</c:v>
                </c:pt>
                <c:pt idx="174">
                  <c:v>7800.6744678565628</c:v>
                </c:pt>
                <c:pt idx="175">
                  <c:v>7085.9491903717444</c:v>
                </c:pt>
                <c:pt idx="176">
                  <c:v>9260.180452571034</c:v>
                </c:pt>
                <c:pt idx="177">
                  <c:v>10158.537826706344</c:v>
                </c:pt>
                <c:pt idx="178">
                  <c:v>9747.1610048558487</c:v>
                </c:pt>
                <c:pt idx="179">
                  <c:v>10957.112215629271</c:v>
                </c:pt>
                <c:pt idx="180">
                  <c:v>10068.754797087209</c:v>
                </c:pt>
                <c:pt idx="181">
                  <c:v>7863.4187092778238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782784"/>
        <c:axId val="179784704"/>
      </c:scatterChart>
      <c:valAx>
        <c:axId val="17978278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784704"/>
        <c:crosses val="autoZero"/>
        <c:crossBetween val="midCat"/>
      </c:valAx>
      <c:valAx>
        <c:axId val="179784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97827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data'!$BZ$10:$BZ$180</c:f>
              <c:numCache>
                <c:formatCode>General</c:formatCode>
                <c:ptCount val="171"/>
                <c:pt idx="0">
                  <c:v>7.4231365095720001</c:v>
                </c:pt>
                <c:pt idx="1">
                  <c:v>6.6764012051239998</c:v>
                </c:pt>
                <c:pt idx="2">
                  <c:v>9.2916058304159996</c:v>
                </c:pt>
                <c:pt idx="3">
                  <c:v>7.0090102982479987</c:v>
                </c:pt>
                <c:pt idx="4">
                  <c:v>6.2055535264800001</c:v>
                </c:pt>
                <c:pt idx="5">
                  <c:v>5.9725792008399994</c:v>
                </c:pt>
                <c:pt idx="6">
                  <c:v>8.0323389015099984</c:v>
                </c:pt>
                <c:pt idx="7">
                  <c:v>9.8477319558240008</c:v>
                </c:pt>
                <c:pt idx="8">
                  <c:v>9.3990824272799998</c:v>
                </c:pt>
                <c:pt idx="9">
                  <c:v>10.268046749030001</c:v>
                </c:pt>
                <c:pt idx="10">
                  <c:v>9.4401661724999997</c:v>
                </c:pt>
                <c:pt idx="11">
                  <c:v>4.5228805019999996</c:v>
                </c:pt>
                <c:pt idx="12">
                  <c:v>0.37367520153600003</c:v>
                </c:pt>
                <c:pt idx="13">
                  <c:v>5.5016682399419992</c:v>
                </c:pt>
                <c:pt idx="14">
                  <c:v>5.6256433789499996</c:v>
                </c:pt>
                <c:pt idx="15">
                  <c:v>4.3518815464739999</c:v>
                </c:pt>
                <c:pt idx="16">
                  <c:v>5.2822985860680003</c:v>
                </c:pt>
                <c:pt idx="17">
                  <c:v>4.8427150070879996</c:v>
                </c:pt>
                <c:pt idx="18">
                  <c:v>4.4452448172159995</c:v>
                </c:pt>
                <c:pt idx="19">
                  <c:v>4.4854577044760005</c:v>
                </c:pt>
                <c:pt idx="20">
                  <c:v>3.124339600536</c:v>
                </c:pt>
                <c:pt idx="21">
                  <c:v>3.4421682680000001</c:v>
                </c:pt>
                <c:pt idx="22">
                  <c:v>4.3129942422839997</c:v>
                </c:pt>
                <c:pt idx="23">
                  <c:v>4.3566700346399996</c:v>
                </c:pt>
                <c:pt idx="24">
                  <c:v>5.1553584239639996</c:v>
                </c:pt>
                <c:pt idx="25">
                  <c:v>5.0565037666919999</c:v>
                </c:pt>
                <c:pt idx="26">
                  <c:v>7.7907042199420005</c:v>
                </c:pt>
                <c:pt idx="27">
                  <c:v>7.0455714772379991</c:v>
                </c:pt>
                <c:pt idx="28">
                  <c:v>7.9456686303120012</c:v>
                </c:pt>
                <c:pt idx="29">
                  <c:v>7.0174946447759998</c:v>
                </c:pt>
                <c:pt idx="30">
                  <c:v>6.4315248548460007</c:v>
                </c:pt>
                <c:pt idx="31">
                  <c:v>4.4175930649620003</c:v>
                </c:pt>
                <c:pt idx="32">
                  <c:v>5.3223279743480001</c:v>
                </c:pt>
                <c:pt idx="33">
                  <c:v>4.1013524497819995</c:v>
                </c:pt>
                <c:pt idx="34">
                  <c:v>4.9701018274179996</c:v>
                </c:pt>
                <c:pt idx="35">
                  <c:v>4.2724411000739995</c:v>
                </c:pt>
                <c:pt idx="36">
                  <c:v>4.8522063152640005</c:v>
                </c:pt>
                <c:pt idx="37">
                  <c:v>6.210202851930001</c:v>
                </c:pt>
                <c:pt idx="38">
                  <c:v>4.3745704621919996</c:v>
                </c:pt>
                <c:pt idx="39">
                  <c:v>8.5472571536519997</c:v>
                </c:pt>
                <c:pt idx="40">
                  <c:v>7.221071128908001</c:v>
                </c:pt>
                <c:pt idx="41">
                  <c:v>5.9982032146399993</c:v>
                </c:pt>
                <c:pt idx="42">
                  <c:v>7.3473382450719997</c:v>
                </c:pt>
                <c:pt idx="43">
                  <c:v>6.2444490077200001</c:v>
                </c:pt>
                <c:pt idx="44">
                  <c:v>7.4989816996640002</c:v>
                </c:pt>
                <c:pt idx="45">
                  <c:v>7.3668500237360002</c:v>
                </c:pt>
                <c:pt idx="46">
                  <c:v>6.7788461680659999</c:v>
                </c:pt>
                <c:pt idx="47">
                  <c:v>7.7154645918559988</c:v>
                </c:pt>
                <c:pt idx="48">
                  <c:v>6.3704448678640002</c:v>
                </c:pt>
                <c:pt idx="49">
                  <c:v>3.7023287929180002</c:v>
                </c:pt>
                <c:pt idx="50">
                  <c:v>4.2620333892640003</c:v>
                </c:pt>
                <c:pt idx="51">
                  <c:v>6.0045409262720009</c:v>
                </c:pt>
                <c:pt idx="52">
                  <c:v>5.7101153721640001</c:v>
                </c:pt>
                <c:pt idx="53">
                  <c:v>6.3009114995399997</c:v>
                </c:pt>
                <c:pt idx="54">
                  <c:v>4.7915974348199999</c:v>
                </c:pt>
                <c:pt idx="55">
                  <c:v>4.9270874905139994</c:v>
                </c:pt>
                <c:pt idx="56">
                  <c:v>4.8463790018559996</c:v>
                </c:pt>
                <c:pt idx="57">
                  <c:v>5.9502641005639996</c:v>
                </c:pt>
                <c:pt idx="58">
                  <c:v>5.0671693470720003</c:v>
                </c:pt>
                <c:pt idx="59">
                  <c:v>5.0750112191520005</c:v>
                </c:pt>
                <c:pt idx="60">
                  <c:v>6.9580743666560005</c:v>
                </c:pt>
                <c:pt idx="61">
                  <c:v>6.6316113740379992</c:v>
                </c:pt>
                <c:pt idx="62">
                  <c:v>6.1408859820000004</c:v>
                </c:pt>
                <c:pt idx="63">
                  <c:v>7.4107328991359998</c:v>
                </c:pt>
                <c:pt idx="64">
                  <c:v>8.7156583820879998</c:v>
                </c:pt>
                <c:pt idx="65">
                  <c:v>7.4297406435840001</c:v>
                </c:pt>
                <c:pt idx="66">
                  <c:v>7.3625350614899991</c:v>
                </c:pt>
                <c:pt idx="67">
                  <c:v>8.204645547098</c:v>
                </c:pt>
                <c:pt idx="68">
                  <c:v>7.0680346363479991</c:v>
                </c:pt>
                <c:pt idx="69">
                  <c:v>7.8179192400120003</c:v>
                </c:pt>
                <c:pt idx="70">
                  <c:v>7.1028775101199999</c:v>
                </c:pt>
                <c:pt idx="71">
                  <c:v>7.0680984028200005</c:v>
                </c:pt>
                <c:pt idx="72">
                  <c:v>8.5294623727320005</c:v>
                </c:pt>
                <c:pt idx="73">
                  <c:v>10.774639343215998</c:v>
                </c:pt>
                <c:pt idx="74">
                  <c:v>10.030040037948</c:v>
                </c:pt>
                <c:pt idx="75">
                  <c:v>11.089169674800001</c:v>
                </c:pt>
                <c:pt idx="76">
                  <c:v>11.497026986396</c:v>
                </c:pt>
                <c:pt idx="77">
                  <c:v>9.6868451399999991</c:v>
                </c:pt>
                <c:pt idx="78">
                  <c:v>8.363210922766001</c:v>
                </c:pt>
                <c:pt idx="79">
                  <c:v>8.9941724029079992</c:v>
                </c:pt>
                <c:pt idx="80">
                  <c:v>8.7942422494080006</c:v>
                </c:pt>
                <c:pt idx="81">
                  <c:v>10.088431205076001</c:v>
                </c:pt>
                <c:pt idx="82">
                  <c:v>12.168782332559999</c:v>
                </c:pt>
                <c:pt idx="83">
                  <c:v>14.002355081819999</c:v>
                </c:pt>
                <c:pt idx="84">
                  <c:v>13.338177068426001</c:v>
                </c:pt>
                <c:pt idx="85">
                  <c:v>10.885607560071998</c:v>
                </c:pt>
                <c:pt idx="86">
                  <c:v>8.9428850007839991</c:v>
                </c:pt>
                <c:pt idx="87">
                  <c:v>10.118584425809999</c:v>
                </c:pt>
                <c:pt idx="88">
                  <c:v>10.154485352634</c:v>
                </c:pt>
                <c:pt idx="89">
                  <c:v>9.222035699100001</c:v>
                </c:pt>
                <c:pt idx="90">
                  <c:v>6.5886292662399999</c:v>
                </c:pt>
                <c:pt idx="91">
                  <c:v>1.35260547464</c:v>
                </c:pt>
                <c:pt idx="92">
                  <c:v>6.1618392708180005</c:v>
                </c:pt>
                <c:pt idx="93">
                  <c:v>4.715867884014</c:v>
                </c:pt>
                <c:pt idx="94">
                  <c:v>4.2231291459839992</c:v>
                </c:pt>
                <c:pt idx="95">
                  <c:v>2.7258226329739994</c:v>
                </c:pt>
                <c:pt idx="96">
                  <c:v>4.1015532687359997</c:v>
                </c:pt>
                <c:pt idx="97">
                  <c:v>2.7651695258039997</c:v>
                </c:pt>
                <c:pt idx="98">
                  <c:v>3.2657889066599997</c:v>
                </c:pt>
                <c:pt idx="99">
                  <c:v>3.8011272373480001</c:v>
                </c:pt>
                <c:pt idx="100">
                  <c:v>3.7802162556900001</c:v>
                </c:pt>
                <c:pt idx="101">
                  <c:v>3.6004099213040002</c:v>
                </c:pt>
                <c:pt idx="102">
                  <c:v>2.8761476029439996</c:v>
                </c:pt>
                <c:pt idx="103">
                  <c:v>3.0835924679560001</c:v>
                </c:pt>
                <c:pt idx="104">
                  <c:v>3.3707846804939998</c:v>
                </c:pt>
                <c:pt idx="105">
                  <c:v>4.6573901614239999</c:v>
                </c:pt>
                <c:pt idx="106">
                  <c:v>5.3634246764559999</c:v>
                </c:pt>
                <c:pt idx="107">
                  <c:v>4.73093367292</c:v>
                </c:pt>
                <c:pt idx="108">
                  <c:v>4.4576906553900004</c:v>
                </c:pt>
                <c:pt idx="109">
                  <c:v>4.9909147322999994</c:v>
                </c:pt>
                <c:pt idx="110">
                  <c:v>3.3364103290559997</c:v>
                </c:pt>
                <c:pt idx="111">
                  <c:v>4.4085365076900009</c:v>
                </c:pt>
                <c:pt idx="112">
                  <c:v>4.090477394304</c:v>
                </c:pt>
                <c:pt idx="113">
                  <c:v>5.6652842544480002</c:v>
                </c:pt>
                <c:pt idx="114">
                  <c:v>4.1311698999199997</c:v>
                </c:pt>
                <c:pt idx="115">
                  <c:v>4.7496198317120006</c:v>
                </c:pt>
                <c:pt idx="116">
                  <c:v>3.5637744502919997</c:v>
                </c:pt>
                <c:pt idx="117">
                  <c:v>3.7844740896059994</c:v>
                </c:pt>
                <c:pt idx="118">
                  <c:v>3.5780002430899995</c:v>
                </c:pt>
                <c:pt idx="119">
                  <c:v>3.6582600247759993</c:v>
                </c:pt>
                <c:pt idx="120">
                  <c:v>3.4857493705439997</c:v>
                </c:pt>
                <c:pt idx="121">
                  <c:v>3.9515452531799995</c:v>
                </c:pt>
                <c:pt idx="122">
                  <c:v>4.8581830205999994</c:v>
                </c:pt>
                <c:pt idx="123">
                  <c:v>5.1943962994559989</c:v>
                </c:pt>
                <c:pt idx="124">
                  <c:v>5.1309052714919998</c:v>
                </c:pt>
                <c:pt idx="125">
                  <c:v>6.1648534808979996</c:v>
                </c:pt>
                <c:pt idx="126">
                  <c:v>4.8007341673199999</c:v>
                </c:pt>
                <c:pt idx="127">
                  <c:v>4.7345759231400004</c:v>
                </c:pt>
                <c:pt idx="128">
                  <c:v>5.6884798611759999</c:v>
                </c:pt>
                <c:pt idx="129">
                  <c:v>5.9083704832320008</c:v>
                </c:pt>
                <c:pt idx="130">
                  <c:v>4.9588713456799995</c:v>
                </c:pt>
                <c:pt idx="131">
                  <c:v>5.9684323365380001</c:v>
                </c:pt>
                <c:pt idx="132">
                  <c:v>8.1514247239880007</c:v>
                </c:pt>
                <c:pt idx="133">
                  <c:v>8.2567742886720001</c:v>
                </c:pt>
                <c:pt idx="134">
                  <c:v>6.0142385847600011</c:v>
                </c:pt>
                <c:pt idx="135">
                  <c:v>7.1495995170599995</c:v>
                </c:pt>
                <c:pt idx="136">
                  <c:v>7.9659267938739999</c:v>
                </c:pt>
                <c:pt idx="137">
                  <c:v>10.302057267432</c:v>
                </c:pt>
                <c:pt idx="138">
                  <c:v>6.569259950148</c:v>
                </c:pt>
                <c:pt idx="139">
                  <c:v>6.0243393209999994</c:v>
                </c:pt>
                <c:pt idx="140">
                  <c:v>5.8098492514720004</c:v>
                </c:pt>
                <c:pt idx="141">
                  <c:v>7.096134524247999</c:v>
                </c:pt>
                <c:pt idx="142">
                  <c:v>7.7842617797280003</c:v>
                </c:pt>
                <c:pt idx="143">
                  <c:v>6.9096004436199996</c:v>
                </c:pt>
                <c:pt idx="144">
                  <c:v>5.7408234836679997</c:v>
                </c:pt>
                <c:pt idx="145">
                  <c:v>6.8766554789520011</c:v>
                </c:pt>
                <c:pt idx="146">
                  <c:v>6.41178475245</c:v>
                </c:pt>
                <c:pt idx="147">
                  <c:v>11.918766526589998</c:v>
                </c:pt>
                <c:pt idx="148">
                  <c:v>11.532997293887998</c:v>
                </c:pt>
                <c:pt idx="149">
                  <c:v>9.6522609428279988</c:v>
                </c:pt>
                <c:pt idx="150">
                  <c:v>9.0941485705559995</c:v>
                </c:pt>
                <c:pt idx="151">
                  <c:v>9.0024601569279987</c:v>
                </c:pt>
                <c:pt idx="152">
                  <c:v>4.9706880155799995</c:v>
                </c:pt>
                <c:pt idx="153">
                  <c:v>3.5170822146459999</c:v>
                </c:pt>
                <c:pt idx="154">
                  <c:v>6.3069973512000006</c:v>
                </c:pt>
                <c:pt idx="155">
                  <c:v>6.5130534584919992</c:v>
                </c:pt>
                <c:pt idx="156">
                  <c:v>4.5643708221020001</c:v>
                </c:pt>
                <c:pt idx="157">
                  <c:v>7.818102270999999</c:v>
                </c:pt>
                <c:pt idx="158">
                  <c:v>4.6639284144599999</c:v>
                </c:pt>
                <c:pt idx="159">
                  <c:v>4.7711498668679999</c:v>
                </c:pt>
                <c:pt idx="160">
                  <c:v>4.7132645666400004</c:v>
                </c:pt>
                <c:pt idx="161">
                  <c:v>4.1610436013300003</c:v>
                </c:pt>
                <c:pt idx="162">
                  <c:v>4.4064661597599999</c:v>
                </c:pt>
                <c:pt idx="163">
                  <c:v>6.6639696910920003</c:v>
                </c:pt>
                <c:pt idx="164">
                  <c:v>6.480990236868001</c:v>
                </c:pt>
                <c:pt idx="165">
                  <c:v>5.9019643047119992</c:v>
                </c:pt>
                <c:pt idx="166">
                  <c:v>3.1940669208000001</c:v>
                </c:pt>
                <c:pt idx="167">
                  <c:v>4.6090360597120004</c:v>
                </c:pt>
                <c:pt idx="168">
                  <c:v>7.9475174087960001</c:v>
                </c:pt>
                <c:pt idx="169">
                  <c:v>4.3732998101099998</c:v>
                </c:pt>
                <c:pt idx="170">
                  <c:v>4.4665455251899999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data'!$BZ$10:$BZ$180</c:f>
              <c:numCache>
                <c:formatCode>General</c:formatCode>
                <c:ptCount val="171"/>
                <c:pt idx="0">
                  <c:v>8.6454508524999998</c:v>
                </c:pt>
                <c:pt idx="1">
                  <c:v>7.4717081694920005</c:v>
                </c:pt>
                <c:pt idx="2">
                  <c:v>9.2170846059180001</c:v>
                </c:pt>
                <c:pt idx="3">
                  <c:v>8.2129829039999986</c:v>
                </c:pt>
                <c:pt idx="4">
                  <c:v>7.1877492855000007</c:v>
                </c:pt>
                <c:pt idx="5">
                  <c:v>8.9673651123280003</c:v>
                </c:pt>
                <c:pt idx="6">
                  <c:v>9.6699893474519989</c:v>
                </c:pt>
                <c:pt idx="7">
                  <c:v>8.8705360064159979</c:v>
                </c:pt>
                <c:pt idx="8">
                  <c:v>9.6317050014220005</c:v>
                </c:pt>
                <c:pt idx="9">
                  <c:v>10.739275510656</c:v>
                </c:pt>
                <c:pt idx="10">
                  <c:v>11.322508948799999</c:v>
                </c:pt>
                <c:pt idx="11">
                  <c:v>11.855214336</c:v>
                </c:pt>
                <c:pt idx="12">
                  <c:v>4.3171179913679989</c:v>
                </c:pt>
                <c:pt idx="13">
                  <c:v>0</c:v>
                </c:pt>
                <c:pt idx="14">
                  <c:v>8.6785531820399999</c:v>
                </c:pt>
                <c:pt idx="15">
                  <c:v>7.2712000569740001</c:v>
                </c:pt>
                <c:pt idx="16">
                  <c:v>6.1081027367500003</c:v>
                </c:pt>
                <c:pt idx="17">
                  <c:v>7.3582506937940009</c:v>
                </c:pt>
                <c:pt idx="18">
                  <c:v>5.8267425346199992</c:v>
                </c:pt>
                <c:pt idx="19">
                  <c:v>5.3837696550959997</c:v>
                </c:pt>
                <c:pt idx="20">
                  <c:v>4.7381324172420003</c:v>
                </c:pt>
                <c:pt idx="21">
                  <c:v>4.7122778465000001</c:v>
                </c:pt>
                <c:pt idx="22">
                  <c:v>5.1095597080219992</c:v>
                </c:pt>
                <c:pt idx="23">
                  <c:v>3.5023695436379998</c:v>
                </c:pt>
                <c:pt idx="24">
                  <c:v>3.0536326713899995</c:v>
                </c:pt>
                <c:pt idx="25">
                  <c:v>3.9461013396559999</c:v>
                </c:pt>
                <c:pt idx="26">
                  <c:v>5.3046847220639997</c:v>
                </c:pt>
                <c:pt idx="27">
                  <c:v>2.9691053799679996</c:v>
                </c:pt>
                <c:pt idx="28">
                  <c:v>3.0788403251759999</c:v>
                </c:pt>
                <c:pt idx="29">
                  <c:v>4.1818883578500001</c:v>
                </c:pt>
                <c:pt idx="30">
                  <c:v>4.7521575550540005</c:v>
                </c:pt>
                <c:pt idx="31">
                  <c:v>4.4176219207679992</c:v>
                </c:pt>
                <c:pt idx="32">
                  <c:v>3.6380693050100001</c:v>
                </c:pt>
                <c:pt idx="33">
                  <c:v>4.0831539104719994</c:v>
                </c:pt>
                <c:pt idx="34">
                  <c:v>3.2833026156839997</c:v>
                </c:pt>
                <c:pt idx="35">
                  <c:v>2.147416586112</c:v>
                </c:pt>
                <c:pt idx="36">
                  <c:v>3.5192837028159998</c:v>
                </c:pt>
                <c:pt idx="37">
                  <c:v>3.0261827910720003</c:v>
                </c:pt>
                <c:pt idx="38">
                  <c:v>3.9392261989919999</c:v>
                </c:pt>
                <c:pt idx="39">
                  <c:v>5.1690089768799998</c:v>
                </c:pt>
                <c:pt idx="40">
                  <c:v>5.2279044463800002</c:v>
                </c:pt>
                <c:pt idx="41">
                  <c:v>6.5816199143520011</c:v>
                </c:pt>
                <c:pt idx="42">
                  <c:v>7.0552695994480006</c:v>
                </c:pt>
                <c:pt idx="43">
                  <c:v>6.7209210944960001</c:v>
                </c:pt>
                <c:pt idx="44">
                  <c:v>6.8947283034839995</c:v>
                </c:pt>
                <c:pt idx="45">
                  <c:v>9.683267494879999</c:v>
                </c:pt>
                <c:pt idx="46">
                  <c:v>7.840026896856001</c:v>
                </c:pt>
                <c:pt idx="47">
                  <c:v>8.3295486100539993</c:v>
                </c:pt>
                <c:pt idx="48">
                  <c:v>6.9555337815599989</c:v>
                </c:pt>
                <c:pt idx="49">
                  <c:v>5.4925080343979999</c:v>
                </c:pt>
                <c:pt idx="50">
                  <c:v>5.1400563990159993</c:v>
                </c:pt>
                <c:pt idx="51">
                  <c:v>7.5030287014759995</c:v>
                </c:pt>
                <c:pt idx="52">
                  <c:v>7.0556733228240001</c:v>
                </c:pt>
                <c:pt idx="53">
                  <c:v>6.9549260649120006</c:v>
                </c:pt>
                <c:pt idx="54">
                  <c:v>6.8035325402519993</c:v>
                </c:pt>
                <c:pt idx="55">
                  <c:v>7.2290684716880014</c:v>
                </c:pt>
                <c:pt idx="56">
                  <c:v>7.0230381124959989</c:v>
                </c:pt>
                <c:pt idx="57">
                  <c:v>5.7555665587840004</c:v>
                </c:pt>
                <c:pt idx="58">
                  <c:v>4.9449432077499997</c:v>
                </c:pt>
                <c:pt idx="59">
                  <c:v>5.119422028812</c:v>
                </c:pt>
                <c:pt idx="60">
                  <c:v>5.8983108491579994</c:v>
                </c:pt>
                <c:pt idx="61">
                  <c:v>7.1615900434259991</c:v>
                </c:pt>
                <c:pt idx="62">
                  <c:v>8.5045517623499993</c:v>
                </c:pt>
                <c:pt idx="63">
                  <c:v>7.4401712800240007</c:v>
                </c:pt>
                <c:pt idx="64">
                  <c:v>8.8462925374179999</c:v>
                </c:pt>
                <c:pt idx="65">
                  <c:v>7.1959678125719995</c:v>
                </c:pt>
                <c:pt idx="66">
                  <c:v>5.5972410640299985</c:v>
                </c:pt>
                <c:pt idx="67">
                  <c:v>7.4801872656280004</c:v>
                </c:pt>
                <c:pt idx="68">
                  <c:v>8.0420372098920012</c:v>
                </c:pt>
                <c:pt idx="69">
                  <c:v>8.7885551781720004</c:v>
                </c:pt>
                <c:pt idx="70">
                  <c:v>7.7693353422719991</c:v>
                </c:pt>
                <c:pt idx="71">
                  <c:v>7.6973122240559979</c:v>
                </c:pt>
                <c:pt idx="72">
                  <c:v>8.9693840699539997</c:v>
                </c:pt>
                <c:pt idx="73">
                  <c:v>8.2902031690239983</c:v>
                </c:pt>
                <c:pt idx="74">
                  <c:v>8.5588054557599982</c:v>
                </c:pt>
                <c:pt idx="75">
                  <c:v>11.125031715587999</c:v>
                </c:pt>
                <c:pt idx="76">
                  <c:v>10.059285662495999</c:v>
                </c:pt>
                <c:pt idx="77">
                  <c:v>10.570798308671998</c:v>
                </c:pt>
                <c:pt idx="78">
                  <c:v>10.683477489762</c:v>
                </c:pt>
                <c:pt idx="79">
                  <c:v>11.400857946478</c:v>
                </c:pt>
                <c:pt idx="80">
                  <c:v>10.959773432607998</c:v>
                </c:pt>
                <c:pt idx="81">
                  <c:v>8.5138336039680009</c:v>
                </c:pt>
                <c:pt idx="82">
                  <c:v>8.2766867146039989</c:v>
                </c:pt>
                <c:pt idx="83">
                  <c:v>9.4390731088639992</c:v>
                </c:pt>
                <c:pt idx="84">
                  <c:v>10.308685813034002</c:v>
                </c:pt>
                <c:pt idx="85">
                  <c:v>11.90156461382</c:v>
                </c:pt>
                <c:pt idx="86">
                  <c:v>12.704641965344001</c:v>
                </c:pt>
                <c:pt idx="87">
                  <c:v>8.4222983039999999</c:v>
                </c:pt>
                <c:pt idx="88">
                  <c:v>8.4742992658240013</c:v>
                </c:pt>
                <c:pt idx="89">
                  <c:v>8.3680054384640012</c:v>
                </c:pt>
                <c:pt idx="90">
                  <c:v>7.3569334952959995</c:v>
                </c:pt>
                <c:pt idx="91">
                  <c:v>6.5501831495520006</c:v>
                </c:pt>
                <c:pt idx="92">
                  <c:v>7.8393607307400011</c:v>
                </c:pt>
                <c:pt idx="93">
                  <c:v>2.8983110037839999</c:v>
                </c:pt>
                <c:pt idx="94">
                  <c:v>6.8542335748739998</c:v>
                </c:pt>
                <c:pt idx="95">
                  <c:v>7.401714951204001</c:v>
                </c:pt>
                <c:pt idx="96">
                  <c:v>4.5722024248319997</c:v>
                </c:pt>
                <c:pt idx="97">
                  <c:v>3.8951125044720003</c:v>
                </c:pt>
                <c:pt idx="98">
                  <c:v>5.3688919144280005</c:v>
                </c:pt>
                <c:pt idx="99">
                  <c:v>4.8511801778999999</c:v>
                </c:pt>
                <c:pt idx="100">
                  <c:v>5.5184409212099998</c:v>
                </c:pt>
                <c:pt idx="101">
                  <c:v>4.963271537979999</c:v>
                </c:pt>
                <c:pt idx="102">
                  <c:v>4.0803713880300005</c:v>
                </c:pt>
                <c:pt idx="103">
                  <c:v>4.5983655150300002</c:v>
                </c:pt>
                <c:pt idx="104">
                  <c:v>5.4397826226659998</c:v>
                </c:pt>
                <c:pt idx="105">
                  <c:v>4.9033127112339994</c:v>
                </c:pt>
                <c:pt idx="106">
                  <c:v>3.8956412192879997</c:v>
                </c:pt>
                <c:pt idx="107">
                  <c:v>5.7321510889020004</c:v>
                </c:pt>
                <c:pt idx="108">
                  <c:v>3.9458631035460003</c:v>
                </c:pt>
                <c:pt idx="109">
                  <c:v>4.1532966889259999</c:v>
                </c:pt>
                <c:pt idx="110">
                  <c:v>4.67287265536</c:v>
                </c:pt>
                <c:pt idx="111">
                  <c:v>4.4772488916539999</c:v>
                </c:pt>
                <c:pt idx="112">
                  <c:v>3.66542416331</c:v>
                </c:pt>
                <c:pt idx="113">
                  <c:v>4.4253195804300001</c:v>
                </c:pt>
                <c:pt idx="114">
                  <c:v>4.7097890667520002</c:v>
                </c:pt>
                <c:pt idx="115">
                  <c:v>4.738171788349999</c:v>
                </c:pt>
                <c:pt idx="116">
                  <c:v>3.0575496713440002</c:v>
                </c:pt>
                <c:pt idx="117">
                  <c:v>2.5429841750040003</c:v>
                </c:pt>
                <c:pt idx="118">
                  <c:v>2.8815122695379998</c:v>
                </c:pt>
                <c:pt idx="119">
                  <c:v>3.5064576450539997</c:v>
                </c:pt>
                <c:pt idx="120">
                  <c:v>3.691050454727999</c:v>
                </c:pt>
                <c:pt idx="121">
                  <c:v>4.8966485128399997</c:v>
                </c:pt>
                <c:pt idx="122">
                  <c:v>3.9923880158260001</c:v>
                </c:pt>
                <c:pt idx="123">
                  <c:v>5.6859018999159998</c:v>
                </c:pt>
                <c:pt idx="124">
                  <c:v>7.0123524169999989</c:v>
                </c:pt>
                <c:pt idx="125">
                  <c:v>5.4359959021199993</c:v>
                </c:pt>
                <c:pt idx="126">
                  <c:v>6.150110392118</c:v>
                </c:pt>
                <c:pt idx="127">
                  <c:v>5.1043064790340003</c:v>
                </c:pt>
                <c:pt idx="128">
                  <c:v>5.9950271331300007</c:v>
                </c:pt>
                <c:pt idx="129">
                  <c:v>5.7835817760000001</c:v>
                </c:pt>
                <c:pt idx="130">
                  <c:v>5.4979814143379997</c:v>
                </c:pt>
                <c:pt idx="131">
                  <c:v>6.5772659149119992</c:v>
                </c:pt>
                <c:pt idx="132">
                  <c:v>4.2019007376499999</c:v>
                </c:pt>
                <c:pt idx="133">
                  <c:v>6.6402066730999998</c:v>
                </c:pt>
                <c:pt idx="134">
                  <c:v>7.1087724227519997</c:v>
                </c:pt>
                <c:pt idx="135">
                  <c:v>5.9681108200560002</c:v>
                </c:pt>
                <c:pt idx="136">
                  <c:v>5.9687704735680009</c:v>
                </c:pt>
                <c:pt idx="137">
                  <c:v>7.7311668097440007</c:v>
                </c:pt>
                <c:pt idx="138">
                  <c:v>9.0918481985799993</c:v>
                </c:pt>
                <c:pt idx="139">
                  <c:v>8.7502925852299995</c:v>
                </c:pt>
                <c:pt idx="140">
                  <c:v>9.0238876932960004</c:v>
                </c:pt>
                <c:pt idx="141">
                  <c:v>9.0638285209219998</c:v>
                </c:pt>
                <c:pt idx="142">
                  <c:v>7.4718534263519993</c:v>
                </c:pt>
                <c:pt idx="143">
                  <c:v>5.8864901116560002</c:v>
                </c:pt>
                <c:pt idx="144">
                  <c:v>6.0280333518019988</c:v>
                </c:pt>
                <c:pt idx="145">
                  <c:v>5.536075810272</c:v>
                </c:pt>
                <c:pt idx="146">
                  <c:v>7.4745460166160003</c:v>
                </c:pt>
                <c:pt idx="147">
                  <c:v>7.7013646214399998</c:v>
                </c:pt>
                <c:pt idx="148">
                  <c:v>7.673824033512</c:v>
                </c:pt>
                <c:pt idx="149">
                  <c:v>8.821851871279998</c:v>
                </c:pt>
                <c:pt idx="150">
                  <c:v>8.5371764479820005</c:v>
                </c:pt>
                <c:pt idx="151">
                  <c:v>7.2414520455759988</c:v>
                </c:pt>
                <c:pt idx="152">
                  <c:v>8.8805850773639996</c:v>
                </c:pt>
                <c:pt idx="153">
                  <c:v>8.967492822904001</c:v>
                </c:pt>
                <c:pt idx="154">
                  <c:v>6.6684289699439994</c:v>
                </c:pt>
                <c:pt idx="155">
                  <c:v>0</c:v>
                </c:pt>
                <c:pt idx="156">
                  <c:v>5.9575825039499994</c:v>
                </c:pt>
                <c:pt idx="157">
                  <c:v>7.9615380613999998</c:v>
                </c:pt>
                <c:pt idx="158">
                  <c:v>6.2447214251799998</c:v>
                </c:pt>
                <c:pt idx="159">
                  <c:v>6.7053083348160003</c:v>
                </c:pt>
                <c:pt idx="160">
                  <c:v>6.5176845894720001</c:v>
                </c:pt>
                <c:pt idx="161">
                  <c:v>6.8145106385159995</c:v>
                </c:pt>
                <c:pt idx="162">
                  <c:v>6.4357806340380002</c:v>
                </c:pt>
                <c:pt idx="163">
                  <c:v>5.3793083112720002</c:v>
                </c:pt>
                <c:pt idx="164">
                  <c:v>6.1723523370460001</c:v>
                </c:pt>
                <c:pt idx="165">
                  <c:v>6.4027084489900004</c:v>
                </c:pt>
                <c:pt idx="166">
                  <c:v>7.0776582701159994</c:v>
                </c:pt>
                <c:pt idx="167">
                  <c:v>2.8497179024859998</c:v>
                </c:pt>
                <c:pt idx="168">
                  <c:v>4.8114402631680004</c:v>
                </c:pt>
                <c:pt idx="169">
                  <c:v>7.770422368128</c:v>
                </c:pt>
                <c:pt idx="170">
                  <c:v>7.442856341424001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data'!$BZ$10:$BZ$180</c:f>
              <c:numCache>
                <c:formatCode>General</c:formatCode>
                <c:ptCount val="171"/>
                <c:pt idx="0">
                  <c:v>6.5623283635000007</c:v>
                </c:pt>
                <c:pt idx="1">
                  <c:v>6.2275011420159991</c:v>
                </c:pt>
                <c:pt idx="2">
                  <c:v>5.8801199548560001</c:v>
                </c:pt>
                <c:pt idx="3">
                  <c:v>8.3581351660799985</c:v>
                </c:pt>
                <c:pt idx="4">
                  <c:v>8.4614092016160001</c:v>
                </c:pt>
                <c:pt idx="5">
                  <c:v>7.6949632586260002</c:v>
                </c:pt>
                <c:pt idx="6">
                  <c:v>6.5129940260700003</c:v>
                </c:pt>
                <c:pt idx="7">
                  <c:v>9.3664260479999992</c:v>
                </c:pt>
                <c:pt idx="8">
                  <c:v>10.544695802088</c:v>
                </c:pt>
                <c:pt idx="9">
                  <c:v>11.737720431010001</c:v>
                </c:pt>
                <c:pt idx="10">
                  <c:v>10.268810856990001</c:v>
                </c:pt>
                <c:pt idx="11">
                  <c:v>10.192029331904001</c:v>
                </c:pt>
                <c:pt idx="12">
                  <c:v>9.1579040865900012</c:v>
                </c:pt>
                <c:pt idx="13">
                  <c:v>9.1518020516299998</c:v>
                </c:pt>
                <c:pt idx="14">
                  <c:v>2.4729373297859998</c:v>
                </c:pt>
                <c:pt idx="15">
                  <c:v>6.2327259396359995</c:v>
                </c:pt>
                <c:pt idx="16">
                  <c:v>7.5895213312799994</c:v>
                </c:pt>
                <c:pt idx="17">
                  <c:v>6.5239498212699996</c:v>
                </c:pt>
                <c:pt idx="18">
                  <c:v>4.5950834393099997</c:v>
                </c:pt>
                <c:pt idx="19">
                  <c:v>7.3456533543119997</c:v>
                </c:pt>
                <c:pt idx="20">
                  <c:v>5.6620237114839993</c:v>
                </c:pt>
                <c:pt idx="21">
                  <c:v>4.8249250990919998</c:v>
                </c:pt>
                <c:pt idx="22">
                  <c:v>5.5061281080539999</c:v>
                </c:pt>
                <c:pt idx="23">
                  <c:v>7.0742653597140004</c:v>
                </c:pt>
                <c:pt idx="24">
                  <c:v>7.0902891692360006</c:v>
                </c:pt>
                <c:pt idx="25">
                  <c:v>6.8789346290279996</c:v>
                </c:pt>
                <c:pt idx="26">
                  <c:v>4.5795243253480002</c:v>
                </c:pt>
                <c:pt idx="27">
                  <c:v>4.5155664437660006</c:v>
                </c:pt>
                <c:pt idx="28">
                  <c:v>4.1683524655360005</c:v>
                </c:pt>
                <c:pt idx="29">
                  <c:v>4.5336586720319998</c:v>
                </c:pt>
                <c:pt idx="30">
                  <c:v>6.5419081448979997</c:v>
                </c:pt>
                <c:pt idx="31">
                  <c:v>5.1700410427119996</c:v>
                </c:pt>
                <c:pt idx="32">
                  <c:v>3.7508279969160001</c:v>
                </c:pt>
                <c:pt idx="33">
                  <c:v>3.3607500515399993</c:v>
                </c:pt>
                <c:pt idx="34">
                  <c:v>4.0276134457300001</c:v>
                </c:pt>
                <c:pt idx="35">
                  <c:v>3.2831172447359998</c:v>
                </c:pt>
                <c:pt idx="36">
                  <c:v>2.9257841863459997</c:v>
                </c:pt>
                <c:pt idx="37">
                  <c:v>3.4296493803740002</c:v>
                </c:pt>
                <c:pt idx="38">
                  <c:v>3.0642386468400002</c:v>
                </c:pt>
                <c:pt idx="39">
                  <c:v>3.5883004686059996</c:v>
                </c:pt>
                <c:pt idx="40">
                  <c:v>5.5833835655639996</c:v>
                </c:pt>
                <c:pt idx="41">
                  <c:v>5.3860844699200001</c:v>
                </c:pt>
                <c:pt idx="42">
                  <c:v>5.1851297367520006</c:v>
                </c:pt>
                <c:pt idx="43">
                  <c:v>5.8111862832660002</c:v>
                </c:pt>
                <c:pt idx="44">
                  <c:v>4.4417103751019988</c:v>
                </c:pt>
                <c:pt idx="45">
                  <c:v>5.7208058492059992</c:v>
                </c:pt>
                <c:pt idx="46">
                  <c:v>6.9476559389999997</c:v>
                </c:pt>
                <c:pt idx="47">
                  <c:v>7.3444414352259999</c:v>
                </c:pt>
                <c:pt idx="48">
                  <c:v>8.4080058727279994</c:v>
                </c:pt>
                <c:pt idx="49">
                  <c:v>9.1148916378800013</c:v>
                </c:pt>
                <c:pt idx="50">
                  <c:v>9.5535772700199999</c:v>
                </c:pt>
                <c:pt idx="51">
                  <c:v>7.3378151885919989</c:v>
                </c:pt>
                <c:pt idx="52">
                  <c:v>6.5316576836699998</c:v>
                </c:pt>
                <c:pt idx="53">
                  <c:v>5.6133903500639999</c:v>
                </c:pt>
                <c:pt idx="54">
                  <c:v>4.9166136365499993</c:v>
                </c:pt>
                <c:pt idx="55">
                  <c:v>4.8095449912159998</c:v>
                </c:pt>
                <c:pt idx="56">
                  <c:v>5.3344746622999999</c:v>
                </c:pt>
                <c:pt idx="57">
                  <c:v>5.7470992427240004</c:v>
                </c:pt>
                <c:pt idx="58">
                  <c:v>6.2498599910040005</c:v>
                </c:pt>
                <c:pt idx="59">
                  <c:v>4.8305877920440006</c:v>
                </c:pt>
                <c:pt idx="60">
                  <c:v>6.6947920046</c:v>
                </c:pt>
                <c:pt idx="61">
                  <c:v>5.6034001077599997</c:v>
                </c:pt>
                <c:pt idx="62">
                  <c:v>5.8716856894500005</c:v>
                </c:pt>
                <c:pt idx="63">
                  <c:v>7.0375355686719994</c:v>
                </c:pt>
                <c:pt idx="64">
                  <c:v>8.4429015236999998</c:v>
                </c:pt>
                <c:pt idx="65">
                  <c:v>8.1295862940599992</c:v>
                </c:pt>
                <c:pt idx="66">
                  <c:v>9.0538295515919991</c:v>
                </c:pt>
                <c:pt idx="67">
                  <c:v>8.9100089735579999</c:v>
                </c:pt>
                <c:pt idx="68">
                  <c:v>8.7277850864399991</c:v>
                </c:pt>
                <c:pt idx="69">
                  <c:v>8.7550163837499984</c:v>
                </c:pt>
                <c:pt idx="70">
                  <c:v>8.0562852451200015</c:v>
                </c:pt>
                <c:pt idx="71">
                  <c:v>9.9789116489160001</c:v>
                </c:pt>
                <c:pt idx="72">
                  <c:v>8.5180465362719993</c:v>
                </c:pt>
                <c:pt idx="73">
                  <c:v>8.3558487561499994</c:v>
                </c:pt>
                <c:pt idx="74">
                  <c:v>6.918820960351999</c:v>
                </c:pt>
                <c:pt idx="75">
                  <c:v>6.9136374980399999</c:v>
                </c:pt>
                <c:pt idx="76">
                  <c:v>8.4587829603200007</c:v>
                </c:pt>
                <c:pt idx="77">
                  <c:v>8.7155133558080014</c:v>
                </c:pt>
                <c:pt idx="78">
                  <c:v>8.29652965995</c:v>
                </c:pt>
                <c:pt idx="79">
                  <c:v>8.4076459834640005</c:v>
                </c:pt>
                <c:pt idx="80">
                  <c:v>6.8723876455500008</c:v>
                </c:pt>
                <c:pt idx="81">
                  <c:v>7.7549779865039996</c:v>
                </c:pt>
                <c:pt idx="82">
                  <c:v>8.9219306051819984</c:v>
                </c:pt>
                <c:pt idx="83">
                  <c:v>9.8929527571559994</c:v>
                </c:pt>
                <c:pt idx="84">
                  <c:v>9.6212114055399987</c:v>
                </c:pt>
                <c:pt idx="85">
                  <c:v>9.3232931178240008</c:v>
                </c:pt>
                <c:pt idx="86">
                  <c:v>11.725194639647999</c:v>
                </c:pt>
                <c:pt idx="87">
                  <c:v>11.131746781637998</c:v>
                </c:pt>
                <c:pt idx="88">
                  <c:v>9.2864008917120007</c:v>
                </c:pt>
                <c:pt idx="89">
                  <c:v>8.4274705823280005</c:v>
                </c:pt>
                <c:pt idx="90">
                  <c:v>8.0184288581319993</c:v>
                </c:pt>
                <c:pt idx="91">
                  <c:v>8.0371585880039991</c:v>
                </c:pt>
                <c:pt idx="92">
                  <c:v>8.8570324832639997</c:v>
                </c:pt>
                <c:pt idx="93">
                  <c:v>11.290612895968</c:v>
                </c:pt>
                <c:pt idx="94">
                  <c:v>8.9310615603719992</c:v>
                </c:pt>
                <c:pt idx="95">
                  <c:v>2.1870165831919999</c:v>
                </c:pt>
                <c:pt idx="96">
                  <c:v>4.7880872129999998</c:v>
                </c:pt>
                <c:pt idx="97">
                  <c:v>5.2496931239760007</c:v>
                </c:pt>
                <c:pt idx="98">
                  <c:v>4.224280553192</c:v>
                </c:pt>
                <c:pt idx="99">
                  <c:v>3.7290732299520002</c:v>
                </c:pt>
                <c:pt idx="100">
                  <c:v>5.0988895134799996</c:v>
                </c:pt>
                <c:pt idx="101">
                  <c:v>5.296992914864</c:v>
                </c:pt>
                <c:pt idx="102">
                  <c:v>4.0919609887239998</c:v>
                </c:pt>
                <c:pt idx="103">
                  <c:v>4.8786466676639995</c:v>
                </c:pt>
                <c:pt idx="104">
                  <c:v>4.4821953612799996</c:v>
                </c:pt>
                <c:pt idx="105">
                  <c:v>4.0275186628319997</c:v>
                </c:pt>
                <c:pt idx="106">
                  <c:v>4.3287954558520001</c:v>
                </c:pt>
                <c:pt idx="107">
                  <c:v>4.0318445929999998</c:v>
                </c:pt>
                <c:pt idx="108">
                  <c:v>3.6820881329399997</c:v>
                </c:pt>
                <c:pt idx="109">
                  <c:v>4.2695324435400002</c:v>
                </c:pt>
                <c:pt idx="110">
                  <c:v>3.5845291072499998</c:v>
                </c:pt>
                <c:pt idx="111">
                  <c:v>2.944321041172</c:v>
                </c:pt>
                <c:pt idx="112">
                  <c:v>3.5751143379700001</c:v>
                </c:pt>
                <c:pt idx="113">
                  <c:v>5.3899945464960002</c:v>
                </c:pt>
                <c:pt idx="114">
                  <c:v>3.2693709157200006</c:v>
                </c:pt>
                <c:pt idx="115">
                  <c:v>4.4931223493520003</c:v>
                </c:pt>
                <c:pt idx="116">
                  <c:v>2.2303065340779997</c:v>
                </c:pt>
                <c:pt idx="117">
                  <c:v>2.4494921834039998</c:v>
                </c:pt>
                <c:pt idx="118">
                  <c:v>3.0560300432480001</c:v>
                </c:pt>
                <c:pt idx="119">
                  <c:v>3.2071960093600005</c:v>
                </c:pt>
                <c:pt idx="120">
                  <c:v>3.9512938133760005</c:v>
                </c:pt>
                <c:pt idx="121">
                  <c:v>5.6499869367479993</c:v>
                </c:pt>
                <c:pt idx="122">
                  <c:v>5.6914758161520007</c:v>
                </c:pt>
                <c:pt idx="123">
                  <c:v>4.6037810629439999</c:v>
                </c:pt>
                <c:pt idx="124">
                  <c:v>4.2072366278599995</c:v>
                </c:pt>
                <c:pt idx="125">
                  <c:v>5.2214291621800006</c:v>
                </c:pt>
                <c:pt idx="126">
                  <c:v>6.661421110847999</c:v>
                </c:pt>
                <c:pt idx="127">
                  <c:v>5.1332235253740004</c:v>
                </c:pt>
                <c:pt idx="128">
                  <c:v>6.1833282149100004</c:v>
                </c:pt>
                <c:pt idx="129">
                  <c:v>7.0911363577319992</c:v>
                </c:pt>
                <c:pt idx="130">
                  <c:v>6.5946033651679992</c:v>
                </c:pt>
                <c:pt idx="131">
                  <c:v>6.2092877695800004</c:v>
                </c:pt>
                <c:pt idx="132">
                  <c:v>5.1371781952680005</c:v>
                </c:pt>
                <c:pt idx="133">
                  <c:v>4.1517824948320001</c:v>
                </c:pt>
                <c:pt idx="134">
                  <c:v>3.6388042958400004</c:v>
                </c:pt>
                <c:pt idx="135">
                  <c:v>6.0517739411919997</c:v>
                </c:pt>
                <c:pt idx="136">
                  <c:v>7.6183129011080002</c:v>
                </c:pt>
                <c:pt idx="137">
                  <c:v>7.3236858055619996</c:v>
                </c:pt>
                <c:pt idx="138">
                  <c:v>6.3210471952319995</c:v>
                </c:pt>
                <c:pt idx="139">
                  <c:v>9.6242161985619994</c:v>
                </c:pt>
                <c:pt idx="140">
                  <c:v>9.5515051073400006</c:v>
                </c:pt>
                <c:pt idx="141">
                  <c:v>6.4287373860359995</c:v>
                </c:pt>
                <c:pt idx="142">
                  <c:v>6.5532809636699998</c:v>
                </c:pt>
                <c:pt idx="143">
                  <c:v>7.1483055789600005</c:v>
                </c:pt>
                <c:pt idx="144">
                  <c:v>7.0985187240099998</c:v>
                </c:pt>
                <c:pt idx="145">
                  <c:v>8.3913802852739998</c:v>
                </c:pt>
                <c:pt idx="146">
                  <c:v>6.6066639306360004</c:v>
                </c:pt>
                <c:pt idx="147">
                  <c:v>6.5366841739499995</c:v>
                </c:pt>
                <c:pt idx="148">
                  <c:v>7.8617237335839993</c:v>
                </c:pt>
                <c:pt idx="149">
                  <c:v>8.0807877417120011</c:v>
                </c:pt>
                <c:pt idx="150">
                  <c:v>10.578673631077999</c:v>
                </c:pt>
                <c:pt idx="151">
                  <c:v>7.8206879635220004</c:v>
                </c:pt>
                <c:pt idx="152">
                  <c:v>9.1987348206459991</c:v>
                </c:pt>
                <c:pt idx="153">
                  <c:v>4.3743189916439995</c:v>
                </c:pt>
                <c:pt idx="154">
                  <c:v>3.5106192553739999</c:v>
                </c:pt>
                <c:pt idx="155">
                  <c:v>6.4408858895919989</c:v>
                </c:pt>
                <c:pt idx="156">
                  <c:v>7.7007341047000004</c:v>
                </c:pt>
                <c:pt idx="157">
                  <c:v>5.0867664949920002</c:v>
                </c:pt>
                <c:pt idx="158">
                  <c:v>5.4748698890340002</c:v>
                </c:pt>
                <c:pt idx="159">
                  <c:v>6.7796963686199998</c:v>
                </c:pt>
                <c:pt idx="160">
                  <c:v>6.4104723423300003</c:v>
                </c:pt>
                <c:pt idx="161">
                  <c:v>5.3614399599599993</c:v>
                </c:pt>
                <c:pt idx="162">
                  <c:v>5.4965943296040001</c:v>
                </c:pt>
                <c:pt idx="163">
                  <c:v>6.584319153860001</c:v>
                </c:pt>
                <c:pt idx="164">
                  <c:v>6.4808669773399998</c:v>
                </c:pt>
                <c:pt idx="165">
                  <c:v>6.0963354536700001</c:v>
                </c:pt>
                <c:pt idx="166">
                  <c:v>5.3848507644399994</c:v>
                </c:pt>
                <c:pt idx="167">
                  <c:v>3.2512999153320004</c:v>
                </c:pt>
                <c:pt idx="168">
                  <c:v>8.0268369509999999</c:v>
                </c:pt>
                <c:pt idx="169">
                  <c:v>8.0403666287560007</c:v>
                </c:pt>
                <c:pt idx="170">
                  <c:v>6.7802400848000008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828224"/>
        <c:axId val="179830144"/>
      </c:scatterChart>
      <c:valAx>
        <c:axId val="17982822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830144"/>
        <c:crosses val="autoZero"/>
        <c:crossBetween val="midCat"/>
      </c:valAx>
      <c:valAx>
        <c:axId val="179830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98282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data'!$CA$10:$CA$200</c:f>
              <c:numCache>
                <c:formatCode>General</c:formatCode>
                <c:ptCount val="191"/>
                <c:pt idx="0">
                  <c:v>45.055383926616003</c:v>
                </c:pt>
                <c:pt idx="1">
                  <c:v>35.541234890363995</c:v>
                </c:pt>
                <c:pt idx="2">
                  <c:v>39.534974162208002</c:v>
                </c:pt>
                <c:pt idx="3">
                  <c:v>41.344781071859998</c:v>
                </c:pt>
                <c:pt idx="4">
                  <c:v>52.711631738304</c:v>
                </c:pt>
                <c:pt idx="5">
                  <c:v>61.636105508515996</c:v>
                </c:pt>
                <c:pt idx="6">
                  <c:v>64.845569213250002</c:v>
                </c:pt>
                <c:pt idx="7">
                  <c:v>56.143253676776006</c:v>
                </c:pt>
                <c:pt idx="8">
                  <c:v>59.023999766549991</c:v>
                </c:pt>
                <c:pt idx="9">
                  <c:v>58.424967067081994</c:v>
                </c:pt>
                <c:pt idx="10">
                  <c:v>61.834403216250003</c:v>
                </c:pt>
                <c:pt idx="11">
                  <c:v>85.507568601700001</c:v>
                </c:pt>
                <c:pt idx="12">
                  <c:v>58.941767818752005</c:v>
                </c:pt>
                <c:pt idx="13">
                  <c:v>43.549918032011995</c:v>
                </c:pt>
                <c:pt idx="14">
                  <c:v>31.156114201842005</c:v>
                </c:pt>
                <c:pt idx="15">
                  <c:v>30.938810585759995</c:v>
                </c:pt>
                <c:pt idx="16">
                  <c:v>31.088177665775994</c:v>
                </c:pt>
                <c:pt idx="17">
                  <c:v>26.998910585891998</c:v>
                </c:pt>
                <c:pt idx="18">
                  <c:v>28.013404156065999</c:v>
                </c:pt>
                <c:pt idx="19">
                  <c:v>32.044347646695996</c:v>
                </c:pt>
                <c:pt idx="20">
                  <c:v>25.743412218929997</c:v>
                </c:pt>
                <c:pt idx="21">
                  <c:v>25.501549482640002</c:v>
                </c:pt>
                <c:pt idx="22">
                  <c:v>31.451378104691997</c:v>
                </c:pt>
                <c:pt idx="23">
                  <c:v>31.987049704610001</c:v>
                </c:pt>
                <c:pt idx="24">
                  <c:v>37.823843698815999</c:v>
                </c:pt>
                <c:pt idx="25">
                  <c:v>35.240110696896004</c:v>
                </c:pt>
                <c:pt idx="26">
                  <c:v>43.075078771885998</c:v>
                </c:pt>
                <c:pt idx="27">
                  <c:v>31.899984079235999</c:v>
                </c:pt>
                <c:pt idx="28">
                  <c:v>36.362103333527998</c:v>
                </c:pt>
                <c:pt idx="29">
                  <c:v>34.932253258279999</c:v>
                </c:pt>
                <c:pt idx="30">
                  <c:v>40.050932099570005</c:v>
                </c:pt>
                <c:pt idx="31">
                  <c:v>36.762213078556002</c:v>
                </c:pt>
                <c:pt idx="32">
                  <c:v>29.841330476803996</c:v>
                </c:pt>
                <c:pt idx="33">
                  <c:v>22.623559065547997</c:v>
                </c:pt>
                <c:pt idx="34">
                  <c:v>30.746162189652001</c:v>
                </c:pt>
                <c:pt idx="35">
                  <c:v>23.920319855879999</c:v>
                </c:pt>
                <c:pt idx="36">
                  <c:v>22.959278597472</c:v>
                </c:pt>
                <c:pt idx="37">
                  <c:v>30.688708457470003</c:v>
                </c:pt>
                <c:pt idx="38">
                  <c:v>36.736239925644</c:v>
                </c:pt>
                <c:pt idx="39">
                  <c:v>44.130060962862004</c:v>
                </c:pt>
                <c:pt idx="40">
                  <c:v>51.751009757173996</c:v>
                </c:pt>
                <c:pt idx="41">
                  <c:v>61.65860532216</c:v>
                </c:pt>
                <c:pt idx="42">
                  <c:v>79.431563686383996</c:v>
                </c:pt>
                <c:pt idx="43">
                  <c:v>69.452394687983997</c:v>
                </c:pt>
                <c:pt idx="44">
                  <c:v>53.358139016840006</c:v>
                </c:pt>
                <c:pt idx="45">
                  <c:v>51.396402252594001</c:v>
                </c:pt>
                <c:pt idx="46">
                  <c:v>47.652602993365988</c:v>
                </c:pt>
                <c:pt idx="47">
                  <c:v>51.246225086111998</c:v>
                </c:pt>
                <c:pt idx="48">
                  <c:v>49.629154906911999</c:v>
                </c:pt>
                <c:pt idx="49">
                  <c:v>56.672130869774001</c:v>
                </c:pt>
                <c:pt idx="50">
                  <c:v>48.528335154095998</c:v>
                </c:pt>
                <c:pt idx="51">
                  <c:v>27.195242892048004</c:v>
                </c:pt>
                <c:pt idx="52">
                  <c:v>22.43682220262</c:v>
                </c:pt>
                <c:pt idx="53">
                  <c:v>31.830930122599995</c:v>
                </c:pt>
                <c:pt idx="54">
                  <c:v>34.511658689549996</c:v>
                </c:pt>
                <c:pt idx="55">
                  <c:v>36.662862395025996</c:v>
                </c:pt>
                <c:pt idx="56">
                  <c:v>40.968288888128001</c:v>
                </c:pt>
                <c:pt idx="57">
                  <c:v>44.751326352459998</c:v>
                </c:pt>
                <c:pt idx="58">
                  <c:v>45.313366207535999</c:v>
                </c:pt>
                <c:pt idx="59">
                  <c:v>43.042557699511995</c:v>
                </c:pt>
                <c:pt idx="60">
                  <c:v>48.008629874127998</c:v>
                </c:pt>
                <c:pt idx="61">
                  <c:v>41.873824095431992</c:v>
                </c:pt>
                <c:pt idx="62">
                  <c:v>38.823797702927997</c:v>
                </c:pt>
                <c:pt idx="63">
                  <c:v>36.261001699775996</c:v>
                </c:pt>
                <c:pt idx="64">
                  <c:v>49.265705224680005</c:v>
                </c:pt>
                <c:pt idx="65">
                  <c:v>50.673518045135992</c:v>
                </c:pt>
                <c:pt idx="66">
                  <c:v>50.434043121027997</c:v>
                </c:pt>
                <c:pt idx="67">
                  <c:v>48.882805692448002</c:v>
                </c:pt>
                <c:pt idx="68">
                  <c:v>35.152354301666001</c:v>
                </c:pt>
                <c:pt idx="69">
                  <c:v>39.658025200626</c:v>
                </c:pt>
                <c:pt idx="70">
                  <c:v>48.945598959712008</c:v>
                </c:pt>
                <c:pt idx="71">
                  <c:v>56.347781066850004</c:v>
                </c:pt>
                <c:pt idx="72">
                  <c:v>57.297968145809989</c:v>
                </c:pt>
                <c:pt idx="73">
                  <c:v>62.328164144455997</c:v>
                </c:pt>
                <c:pt idx="74">
                  <c:v>63.942723662719992</c:v>
                </c:pt>
                <c:pt idx="75">
                  <c:v>70.917880348840001</c:v>
                </c:pt>
                <c:pt idx="76">
                  <c:v>68.045068570667993</c:v>
                </c:pt>
                <c:pt idx="77">
                  <c:v>64.867803210000005</c:v>
                </c:pt>
                <c:pt idx="78">
                  <c:v>67.435859858276004</c:v>
                </c:pt>
                <c:pt idx="79">
                  <c:v>66.376184775893989</c:v>
                </c:pt>
                <c:pt idx="80">
                  <c:v>65.404092329632007</c:v>
                </c:pt>
                <c:pt idx="81">
                  <c:v>75.213749479428003</c:v>
                </c:pt>
                <c:pt idx="82">
                  <c:v>83.282675992935992</c:v>
                </c:pt>
                <c:pt idx="83">
                  <c:v>76.960509672550003</c:v>
                </c:pt>
                <c:pt idx="84">
                  <c:v>61.392157465631996</c:v>
                </c:pt>
                <c:pt idx="85">
                  <c:v>52.908116285332</c:v>
                </c:pt>
                <c:pt idx="86">
                  <c:v>63.405238665537986</c:v>
                </c:pt>
                <c:pt idx="87">
                  <c:v>60.745879665436</c:v>
                </c:pt>
                <c:pt idx="88">
                  <c:v>58.278451520394</c:v>
                </c:pt>
                <c:pt idx="89">
                  <c:v>59.045457707880004</c:v>
                </c:pt>
                <c:pt idx="90">
                  <c:v>68.798231489890014</c:v>
                </c:pt>
                <c:pt idx="91">
                  <c:v>73.275931365280002</c:v>
                </c:pt>
                <c:pt idx="92">
                  <c:v>47.764360458233995</c:v>
                </c:pt>
                <c:pt idx="93">
                  <c:v>27.806227266006001</c:v>
                </c:pt>
                <c:pt idx="94">
                  <c:v>19.829318391666</c:v>
                </c:pt>
                <c:pt idx="95">
                  <c:v>12.657754969019997</c:v>
                </c:pt>
                <c:pt idx="96">
                  <c:v>18.874068880128</c:v>
                </c:pt>
                <c:pt idx="97">
                  <c:v>11.309574279318001</c:v>
                </c:pt>
                <c:pt idx="98">
                  <c:v>18.143545151620003</c:v>
                </c:pt>
                <c:pt idx="99">
                  <c:v>24.441325238120001</c:v>
                </c:pt>
                <c:pt idx="100">
                  <c:v>25.482943107090001</c:v>
                </c:pt>
                <c:pt idx="101">
                  <c:v>26.451991258560003</c:v>
                </c:pt>
                <c:pt idx="102">
                  <c:v>22.113448775333996</c:v>
                </c:pt>
                <c:pt idx="103">
                  <c:v>21.137208927604004</c:v>
                </c:pt>
                <c:pt idx="104">
                  <c:v>20.783284741730004</c:v>
                </c:pt>
                <c:pt idx="105">
                  <c:v>23.718754857728001</c:v>
                </c:pt>
                <c:pt idx="106">
                  <c:v>27.977799065943998</c:v>
                </c:pt>
                <c:pt idx="107">
                  <c:v>27.049082394152002</c:v>
                </c:pt>
                <c:pt idx="108">
                  <c:v>26.293810663694</c:v>
                </c:pt>
                <c:pt idx="109">
                  <c:v>27.792247107519998</c:v>
                </c:pt>
                <c:pt idx="110">
                  <c:v>20.388565010015999</c:v>
                </c:pt>
                <c:pt idx="111">
                  <c:v>24.435113420606001</c:v>
                </c:pt>
                <c:pt idx="112">
                  <c:v>21.948600341471995</c:v>
                </c:pt>
                <c:pt idx="113">
                  <c:v>28.638216559511999</c:v>
                </c:pt>
                <c:pt idx="114">
                  <c:v>19.5379642682</c:v>
                </c:pt>
                <c:pt idx="115">
                  <c:v>22.493028251904001</c:v>
                </c:pt>
                <c:pt idx="116">
                  <c:v>16.977972966724</c:v>
                </c:pt>
                <c:pt idx="117">
                  <c:v>18.146160641909997</c:v>
                </c:pt>
                <c:pt idx="118">
                  <c:v>23.203517868019997</c:v>
                </c:pt>
                <c:pt idx="119">
                  <c:v>30.193067139969997</c:v>
                </c:pt>
                <c:pt idx="120">
                  <c:v>28.847631778447994</c:v>
                </c:pt>
                <c:pt idx="121">
                  <c:v>32.676602898407999</c:v>
                </c:pt>
                <c:pt idx="122">
                  <c:v>39.660506182499994</c:v>
                </c:pt>
                <c:pt idx="123">
                  <c:v>33.140066343930002</c:v>
                </c:pt>
                <c:pt idx="124">
                  <c:v>30.594200300663992</c:v>
                </c:pt>
                <c:pt idx="125">
                  <c:v>34.544194256866</c:v>
                </c:pt>
                <c:pt idx="126">
                  <c:v>25.303437952884</c:v>
                </c:pt>
                <c:pt idx="127">
                  <c:v>24.84197186562</c:v>
                </c:pt>
                <c:pt idx="128">
                  <c:v>30.313609786529994</c:v>
                </c:pt>
                <c:pt idx="129">
                  <c:v>32.393739764735997</c:v>
                </c:pt>
                <c:pt idx="130">
                  <c:v>34.948426890999997</c:v>
                </c:pt>
                <c:pt idx="131">
                  <c:v>44.036301460032</c:v>
                </c:pt>
                <c:pt idx="132">
                  <c:v>52.240697739047995</c:v>
                </c:pt>
                <c:pt idx="133">
                  <c:v>54.725742463391995</c:v>
                </c:pt>
                <c:pt idx="134">
                  <c:v>50.203963221720002</c:v>
                </c:pt>
                <c:pt idx="135">
                  <c:v>52.44428456939</c:v>
                </c:pt>
                <c:pt idx="136">
                  <c:v>47.858879044087999</c:v>
                </c:pt>
                <c:pt idx="137">
                  <c:v>53.296660905305998</c:v>
                </c:pt>
                <c:pt idx="138">
                  <c:v>33.956975064936003</c:v>
                </c:pt>
                <c:pt idx="139">
                  <c:v>38.054445515099999</c:v>
                </c:pt>
                <c:pt idx="140">
                  <c:v>47.559095162628005</c:v>
                </c:pt>
                <c:pt idx="141">
                  <c:v>52.587218776553996</c:v>
                </c:pt>
                <c:pt idx="142">
                  <c:v>47.561316671120004</c:v>
                </c:pt>
                <c:pt idx="143">
                  <c:v>45.484991286826002</c:v>
                </c:pt>
                <c:pt idx="144">
                  <c:v>44.314475250668004</c:v>
                </c:pt>
                <c:pt idx="145">
                  <c:v>44.379531298536001</c:v>
                </c:pt>
                <c:pt idx="146">
                  <c:v>46.529387474849997</c:v>
                </c:pt>
                <c:pt idx="147">
                  <c:v>56.467205519969994</c:v>
                </c:pt>
                <c:pt idx="148">
                  <c:v>65.790061518748004</c:v>
                </c:pt>
                <c:pt idx="149">
                  <c:v>70.937215873005997</c:v>
                </c:pt>
                <c:pt idx="150">
                  <c:v>66.270231167615989</c:v>
                </c:pt>
                <c:pt idx="151">
                  <c:v>69.121009653556001</c:v>
                </c:pt>
                <c:pt idx="152">
                  <c:v>77.710430066499981</c:v>
                </c:pt>
                <c:pt idx="153">
                  <c:v>70.482187038759989</c:v>
                </c:pt>
                <c:pt idx="154">
                  <c:v>42.954290613989997</c:v>
                </c:pt>
                <c:pt idx="155">
                  <c:v>30.253381904521994</c:v>
                </c:pt>
                <c:pt idx="156">
                  <c:v>20.680451113140002</c:v>
                </c:pt>
                <c:pt idx="157">
                  <c:v>35.402290443100007</c:v>
                </c:pt>
                <c:pt idx="158">
                  <c:v>25.893511280280002</c:v>
                </c:pt>
                <c:pt idx="159">
                  <c:v>16.248101181816001</c:v>
                </c:pt>
                <c:pt idx="160">
                  <c:v>25.209971319960001</c:v>
                </c:pt>
                <c:pt idx="161">
                  <c:v>38.223378867520005</c:v>
                </c:pt>
                <c:pt idx="162">
                  <c:v>35.465286419219993</c:v>
                </c:pt>
                <c:pt idx="163">
                  <c:v>48.428303734356007</c:v>
                </c:pt>
                <c:pt idx="164">
                  <c:v>47.111155943460005</c:v>
                </c:pt>
                <c:pt idx="165">
                  <c:v>48.433709841299994</c:v>
                </c:pt>
                <c:pt idx="166">
                  <c:v>86.155435282559992</c:v>
                </c:pt>
                <c:pt idx="167">
                  <c:v>49.293490152255998</c:v>
                </c:pt>
                <c:pt idx="168">
                  <c:v>24.871333693094002</c:v>
                </c:pt>
                <c:pt idx="169">
                  <c:v>10.60252274081</c:v>
                </c:pt>
                <c:pt idx="170">
                  <c:v>13.64472611243</c:v>
                </c:pt>
                <c:pt idx="171">
                  <c:v>34.992479732042</c:v>
                </c:pt>
                <c:pt idx="172">
                  <c:v>37.056428008936003</c:v>
                </c:pt>
                <c:pt idx="173">
                  <c:v>40.926840330334002</c:v>
                </c:pt>
                <c:pt idx="174">
                  <c:v>51.897741396606001</c:v>
                </c:pt>
                <c:pt idx="175">
                  <c:v>54.555547337928004</c:v>
                </c:pt>
                <c:pt idx="176">
                  <c:v>62.949752208559993</c:v>
                </c:pt>
                <c:pt idx="177">
                  <c:v>53.559286414970003</c:v>
                </c:pt>
                <c:pt idx="178">
                  <c:v>51.002147112251997</c:v>
                </c:pt>
                <c:pt idx="179">
                  <c:v>52.27590627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data'!$CA$10:$CA$200</c:f>
              <c:numCache>
                <c:formatCode>General</c:formatCode>
                <c:ptCount val="191"/>
                <c:pt idx="0">
                  <c:v>52.27590627</c:v>
                </c:pt>
                <c:pt idx="1">
                  <c:v>41.110082381872004</c:v>
                </c:pt>
                <c:pt idx="2">
                  <c:v>46.421867959362004</c:v>
                </c:pt>
                <c:pt idx="3">
                  <c:v>41.064914520000002</c:v>
                </c:pt>
                <c:pt idx="4">
                  <c:v>36.150614860500006</c:v>
                </c:pt>
                <c:pt idx="5">
                  <c:v>43.297559966219993</c:v>
                </c:pt>
                <c:pt idx="6">
                  <c:v>54.330389026955999</c:v>
                </c:pt>
                <c:pt idx="7">
                  <c:v>63.530067737933997</c:v>
                </c:pt>
                <c:pt idx="8">
                  <c:v>62.714745527742004</c:v>
                </c:pt>
                <c:pt idx="9">
                  <c:v>69.139170984085993</c:v>
                </c:pt>
                <c:pt idx="10">
                  <c:v>72.127015145472001</c:v>
                </c:pt>
                <c:pt idx="11">
                  <c:v>69.585168479679993</c:v>
                </c:pt>
                <c:pt idx="12">
                  <c:v>70.769571149368005</c:v>
                </c:pt>
                <c:pt idx="13">
                  <c:v>90.392102915310005</c:v>
                </c:pt>
                <c:pt idx="14">
                  <c:v>41.807373921599996</c:v>
                </c:pt>
                <c:pt idx="15">
                  <c:v>24.928617875531998</c:v>
                </c:pt>
                <c:pt idx="16">
                  <c:v>22.316696226076001</c:v>
                </c:pt>
                <c:pt idx="17">
                  <c:v>40.607054266687996</c:v>
                </c:pt>
                <c:pt idx="18">
                  <c:v>39.746292638849994</c:v>
                </c:pt>
                <c:pt idx="19">
                  <c:v>32.74647557118</c:v>
                </c:pt>
                <c:pt idx="20">
                  <c:v>32.143579029842002</c:v>
                </c:pt>
                <c:pt idx="21">
                  <c:v>32.322958678500008</c:v>
                </c:pt>
                <c:pt idx="22">
                  <c:v>35.337791384280003</c:v>
                </c:pt>
                <c:pt idx="23">
                  <c:v>26.662562574018001</c:v>
                </c:pt>
                <c:pt idx="24">
                  <c:v>23.186847706889999</c:v>
                </c:pt>
                <c:pt idx="25">
                  <c:v>27.684116908588003</c:v>
                </c:pt>
                <c:pt idx="26">
                  <c:v>38.131474530239998</c:v>
                </c:pt>
                <c:pt idx="27">
                  <c:v>27.18594345376</c:v>
                </c:pt>
                <c:pt idx="28">
                  <c:v>24.663252952491998</c:v>
                </c:pt>
                <c:pt idx="29">
                  <c:v>28.850980814599996</c:v>
                </c:pt>
                <c:pt idx="30">
                  <c:v>23.489944003274001</c:v>
                </c:pt>
                <c:pt idx="31">
                  <c:v>17.997059196031998</c:v>
                </c:pt>
                <c:pt idx="32">
                  <c:v>17.665055776788002</c:v>
                </c:pt>
                <c:pt idx="33">
                  <c:v>22.614390888768</c:v>
                </c:pt>
                <c:pt idx="34">
                  <c:v>18.667297487201999</c:v>
                </c:pt>
                <c:pt idx="35">
                  <c:v>12.2612592256</c:v>
                </c:pt>
                <c:pt idx="36">
                  <c:v>20.105167323584002</c:v>
                </c:pt>
                <c:pt idx="37">
                  <c:v>14.877687392064002</c:v>
                </c:pt>
                <c:pt idx="38">
                  <c:v>14.834090715976002</c:v>
                </c:pt>
                <c:pt idx="39">
                  <c:v>30.824943776759998</c:v>
                </c:pt>
                <c:pt idx="40">
                  <c:v>29.853295515539997</c:v>
                </c:pt>
                <c:pt idx="41">
                  <c:v>32.918566524549995</c:v>
                </c:pt>
                <c:pt idx="42">
                  <c:v>38.994046422015998</c:v>
                </c:pt>
                <c:pt idx="43">
                  <c:v>51.048712905511998</c:v>
                </c:pt>
                <c:pt idx="44">
                  <c:v>54.994461836944005</c:v>
                </c:pt>
                <c:pt idx="45">
                  <c:v>54.259561103943994</c:v>
                </c:pt>
                <c:pt idx="46">
                  <c:v>47.280835041132001</c:v>
                </c:pt>
                <c:pt idx="47">
                  <c:v>55.839400626226002</c:v>
                </c:pt>
                <c:pt idx="48">
                  <c:v>60.634023546487995</c:v>
                </c:pt>
                <c:pt idx="49">
                  <c:v>67.717708288789993</c:v>
                </c:pt>
                <c:pt idx="50">
                  <c:v>56.703569896819999</c:v>
                </c:pt>
                <c:pt idx="51">
                  <c:v>50.931233789239997</c:v>
                </c:pt>
                <c:pt idx="52">
                  <c:v>34.012341665526002</c:v>
                </c:pt>
                <c:pt idx="53">
                  <c:v>22.723465770543996</c:v>
                </c:pt>
                <c:pt idx="54">
                  <c:v>23.954009469263998</c:v>
                </c:pt>
                <c:pt idx="55">
                  <c:v>41.23458573696</c:v>
                </c:pt>
                <c:pt idx="56">
                  <c:v>50.974476089488</c:v>
                </c:pt>
                <c:pt idx="57">
                  <c:v>48.716759801136</c:v>
                </c:pt>
                <c:pt idx="58">
                  <c:v>48.521304275429998</c:v>
                </c:pt>
                <c:pt idx="59">
                  <c:v>52.721633181672004</c:v>
                </c:pt>
                <c:pt idx="60">
                  <c:v>55.932590932932008</c:v>
                </c:pt>
                <c:pt idx="61">
                  <c:v>51.870810306769997</c:v>
                </c:pt>
                <c:pt idx="62">
                  <c:v>43.099927901099996</c:v>
                </c:pt>
                <c:pt idx="63">
                  <c:v>41.012657921816</c:v>
                </c:pt>
                <c:pt idx="64">
                  <c:v>45.294158245350005</c:v>
                </c:pt>
                <c:pt idx="65">
                  <c:v>47.925202004371997</c:v>
                </c:pt>
                <c:pt idx="66">
                  <c:v>44.670633156379999</c:v>
                </c:pt>
                <c:pt idx="67">
                  <c:v>52.805326723995996</c:v>
                </c:pt>
                <c:pt idx="68">
                  <c:v>51.621145715131995</c:v>
                </c:pt>
                <c:pt idx="69">
                  <c:v>56.464410662351987</c:v>
                </c:pt>
                <c:pt idx="70">
                  <c:v>45.413614917327997</c:v>
                </c:pt>
                <c:pt idx="71">
                  <c:v>44.007115781159996</c:v>
                </c:pt>
                <c:pt idx="72">
                  <c:v>54.076234962442001</c:v>
                </c:pt>
                <c:pt idx="73">
                  <c:v>53.649356600223996</c:v>
                </c:pt>
                <c:pt idx="74">
                  <c:v>54.096905887261997</c:v>
                </c:pt>
                <c:pt idx="75">
                  <c:v>58.156679609153997</c:v>
                </c:pt>
                <c:pt idx="76">
                  <c:v>67.368100237703999</c:v>
                </c:pt>
                <c:pt idx="77">
                  <c:v>72.029293832453988</c:v>
                </c:pt>
                <c:pt idx="78">
                  <c:v>65.377064269803995</c:v>
                </c:pt>
                <c:pt idx="79">
                  <c:v>64.704910360985991</c:v>
                </c:pt>
                <c:pt idx="80">
                  <c:v>63.497708314095995</c:v>
                </c:pt>
                <c:pt idx="81">
                  <c:v>61.669281565584008</c:v>
                </c:pt>
                <c:pt idx="82">
                  <c:v>61.223477911764</c:v>
                </c:pt>
                <c:pt idx="83">
                  <c:v>64.557819116672007</c:v>
                </c:pt>
                <c:pt idx="84">
                  <c:v>67.018950133016006</c:v>
                </c:pt>
                <c:pt idx="85">
                  <c:v>72.735782356944</c:v>
                </c:pt>
                <c:pt idx="86">
                  <c:v>68.383034798959997</c:v>
                </c:pt>
                <c:pt idx="87">
                  <c:v>60.303655856639999</c:v>
                </c:pt>
                <c:pt idx="88">
                  <c:v>55.528570079695996</c:v>
                </c:pt>
                <c:pt idx="89">
                  <c:v>57.415599695104</c:v>
                </c:pt>
                <c:pt idx="90">
                  <c:v>57.377512572688005</c:v>
                </c:pt>
                <c:pt idx="91">
                  <c:v>56.161317618000005</c:v>
                </c:pt>
                <c:pt idx="92">
                  <c:v>72.048432825600003</c:v>
                </c:pt>
                <c:pt idx="93">
                  <c:v>61.325823821808008</c:v>
                </c:pt>
                <c:pt idx="94">
                  <c:v>45.431192099902006</c:v>
                </c:pt>
                <c:pt idx="95">
                  <c:v>33.658946072345998</c:v>
                </c:pt>
                <c:pt idx="96">
                  <c:v>18.825465155069999</c:v>
                </c:pt>
                <c:pt idx="97">
                  <c:v>17.013754128587998</c:v>
                </c:pt>
                <c:pt idx="98">
                  <c:v>26.629389158372</c:v>
                </c:pt>
                <c:pt idx="99">
                  <c:v>24.935668745483998</c:v>
                </c:pt>
                <c:pt idx="100">
                  <c:v>31.726001636280003</c:v>
                </c:pt>
                <c:pt idx="101">
                  <c:v>32.287123531880006</c:v>
                </c:pt>
                <c:pt idx="102">
                  <c:v>25.28592014466</c:v>
                </c:pt>
                <c:pt idx="103">
                  <c:v>24.80229792495</c:v>
                </c:pt>
                <c:pt idx="104">
                  <c:v>29.656919514473998</c:v>
                </c:pt>
                <c:pt idx="105">
                  <c:v>29.580234540065998</c:v>
                </c:pt>
                <c:pt idx="106">
                  <c:v>21.374744170052001</c:v>
                </c:pt>
                <c:pt idx="107">
                  <c:v>30.410169663818003</c:v>
                </c:pt>
                <c:pt idx="108">
                  <c:v>20.910095416938002</c:v>
                </c:pt>
                <c:pt idx="109">
                  <c:v>21.958026351954</c:v>
                </c:pt>
                <c:pt idx="110">
                  <c:v>24.850125640703997</c:v>
                </c:pt>
                <c:pt idx="111">
                  <c:v>26.331947819408001</c:v>
                </c:pt>
                <c:pt idx="112">
                  <c:v>24.122023669169998</c:v>
                </c:pt>
                <c:pt idx="113">
                  <c:v>27.892248978859996</c:v>
                </c:pt>
                <c:pt idx="114">
                  <c:v>26.781801030207994</c:v>
                </c:pt>
                <c:pt idx="115">
                  <c:v>26.280383844259998</c:v>
                </c:pt>
                <c:pt idx="116">
                  <c:v>19.551736152311999</c:v>
                </c:pt>
                <c:pt idx="117">
                  <c:v>14.4610473378</c:v>
                </c:pt>
                <c:pt idx="118">
                  <c:v>18.392182006352002</c:v>
                </c:pt>
                <c:pt idx="119">
                  <c:v>18.813696401401998</c:v>
                </c:pt>
                <c:pt idx="120">
                  <c:v>17.614023447383996</c:v>
                </c:pt>
                <c:pt idx="121">
                  <c:v>26.131024829419999</c:v>
                </c:pt>
                <c:pt idx="122">
                  <c:v>27.339207514262</c:v>
                </c:pt>
                <c:pt idx="123">
                  <c:v>31.464762433356</c:v>
                </c:pt>
                <c:pt idx="124">
                  <c:v>41.43806450812</c:v>
                </c:pt>
                <c:pt idx="125">
                  <c:v>32.720880596795993</c:v>
                </c:pt>
                <c:pt idx="126">
                  <c:v>39.132696790110003</c:v>
                </c:pt>
                <c:pt idx="127">
                  <c:v>32.477924952298004</c:v>
                </c:pt>
                <c:pt idx="128">
                  <c:v>31.811909936226005</c:v>
                </c:pt>
                <c:pt idx="129">
                  <c:v>30.538757672724</c:v>
                </c:pt>
                <c:pt idx="130">
                  <c:v>29.000064170195998</c:v>
                </c:pt>
                <c:pt idx="131">
                  <c:v>37.212057802303995</c:v>
                </c:pt>
                <c:pt idx="132">
                  <c:v>22.164224501649997</c:v>
                </c:pt>
                <c:pt idx="133">
                  <c:v>32.293337176100003</c:v>
                </c:pt>
                <c:pt idx="134">
                  <c:v>45.944653467328003</c:v>
                </c:pt>
                <c:pt idx="135">
                  <c:v>43.612712872343998</c:v>
                </c:pt>
                <c:pt idx="136">
                  <c:v>49.465721442591999</c:v>
                </c:pt>
                <c:pt idx="137">
                  <c:v>50.752549309391995</c:v>
                </c:pt>
                <c:pt idx="138">
                  <c:v>48.362075188896</c:v>
                </c:pt>
                <c:pt idx="139">
                  <c:v>43.534217371819999</c:v>
                </c:pt>
                <c:pt idx="140">
                  <c:v>44.720375948346003</c:v>
                </c:pt>
                <c:pt idx="141">
                  <c:v>44.672226732336</c:v>
                </c:pt>
                <c:pt idx="142">
                  <c:v>39.705231462287998</c:v>
                </c:pt>
                <c:pt idx="143">
                  <c:v>37.600188685751988</c:v>
                </c:pt>
                <c:pt idx="144">
                  <c:v>41.323066805845997</c:v>
                </c:pt>
                <c:pt idx="145">
                  <c:v>33.566079978200001</c:v>
                </c:pt>
                <c:pt idx="146">
                  <c:v>39.676819493751999</c:v>
                </c:pt>
                <c:pt idx="147">
                  <c:v>49.508772566400005</c:v>
                </c:pt>
                <c:pt idx="148">
                  <c:v>41.835580936968</c:v>
                </c:pt>
                <c:pt idx="149">
                  <c:v>45.532958793839995</c:v>
                </c:pt>
                <c:pt idx="150">
                  <c:v>50.47032641268801</c:v>
                </c:pt>
                <c:pt idx="151">
                  <c:v>53.567615269447998</c:v>
                </c:pt>
                <c:pt idx="152">
                  <c:v>65.702568842987986</c:v>
                </c:pt>
                <c:pt idx="153">
                  <c:v>66.142715909955996</c:v>
                </c:pt>
                <c:pt idx="154">
                  <c:v>86.391308220839989</c:v>
                </c:pt>
                <c:pt idx="155">
                  <c:v>102.30759547747199</c:v>
                </c:pt>
                <c:pt idx="156">
                  <c:v>47.718297153449996</c:v>
                </c:pt>
                <c:pt idx="157">
                  <c:v>16.607508073310001</c:v>
                </c:pt>
                <c:pt idx="158">
                  <c:v>16.079254639350001</c:v>
                </c:pt>
                <c:pt idx="159">
                  <c:v>31.048080703038003</c:v>
                </c:pt>
                <c:pt idx="160">
                  <c:v>40.792184495999997</c:v>
                </c:pt>
                <c:pt idx="161">
                  <c:v>39.931294579427998</c:v>
                </c:pt>
                <c:pt idx="162">
                  <c:v>32.734823566144001</c:v>
                </c:pt>
                <c:pt idx="163">
                  <c:v>26.393696685664001</c:v>
                </c:pt>
                <c:pt idx="164">
                  <c:v>32.327771932666003</c:v>
                </c:pt>
                <c:pt idx="165">
                  <c:v>45.89227861917999</c:v>
                </c:pt>
                <c:pt idx="166">
                  <c:v>58.542391193440004</c:v>
                </c:pt>
                <c:pt idx="167">
                  <c:v>70.202476345316001</c:v>
                </c:pt>
                <c:pt idx="168">
                  <c:v>73.61644562811</c:v>
                </c:pt>
                <c:pt idx="169">
                  <c:v>24.323362412832001</c:v>
                </c:pt>
                <c:pt idx="170">
                  <c:v>14.856286524408</c:v>
                </c:pt>
                <c:pt idx="171">
                  <c:v>16.550480797984001</c:v>
                </c:pt>
                <c:pt idx="172">
                  <c:v>28.963129238959997</c:v>
                </c:pt>
                <c:pt idx="173">
                  <c:v>38.938328613072002</c:v>
                </c:pt>
                <c:pt idx="174">
                  <c:v>41.423703287147994</c:v>
                </c:pt>
                <c:pt idx="175">
                  <c:v>43.220990035859998</c:v>
                </c:pt>
                <c:pt idx="176">
                  <c:v>50.769211030439998</c:v>
                </c:pt>
                <c:pt idx="177">
                  <c:v>59.332281690136</c:v>
                </c:pt>
                <c:pt idx="178">
                  <c:v>57.132984206059987</c:v>
                </c:pt>
                <c:pt idx="179">
                  <c:v>55.181109212628002</c:v>
                </c:pt>
                <c:pt idx="180">
                  <c:v>43.912870128581993</c:v>
                </c:pt>
                <c:pt idx="181">
                  <c:v>40.669879117434</c:v>
                </c:pt>
                <c:pt idx="182">
                  <c:v>36.777307327011997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data'!$CA$10:$CA$200</c:f>
              <c:numCache>
                <c:formatCode>General</c:formatCode>
                <c:ptCount val="191"/>
                <c:pt idx="0">
                  <c:v>36.777307327011997</c:v>
                </c:pt>
                <c:pt idx="1">
                  <c:v>39.001495078335999</c:v>
                </c:pt>
                <c:pt idx="2">
                  <c:v>46.283267230871999</c:v>
                </c:pt>
                <c:pt idx="3">
                  <c:v>48.987958890080002</c:v>
                </c:pt>
                <c:pt idx="4">
                  <c:v>43.113028232063996</c:v>
                </c:pt>
                <c:pt idx="5">
                  <c:v>49.770784620535998</c:v>
                </c:pt>
                <c:pt idx="6">
                  <c:v>65.165750537131998</c:v>
                </c:pt>
                <c:pt idx="7">
                  <c:v>70.095374724479996</c:v>
                </c:pt>
                <c:pt idx="8">
                  <c:v>58.505778812880003</c:v>
                </c:pt>
                <c:pt idx="9">
                  <c:v>68.255683078030003</c:v>
                </c:pt>
                <c:pt idx="10">
                  <c:v>66.086746868730003</c:v>
                </c:pt>
                <c:pt idx="11">
                  <c:v>67.392394819456001</c:v>
                </c:pt>
                <c:pt idx="12">
                  <c:v>67.456573791389999</c:v>
                </c:pt>
                <c:pt idx="13">
                  <c:v>75.306636021749981</c:v>
                </c:pt>
                <c:pt idx="14">
                  <c:v>75.005591569677989</c:v>
                </c:pt>
                <c:pt idx="15">
                  <c:v>46.939929192827996</c:v>
                </c:pt>
                <c:pt idx="16">
                  <c:v>28.727140131059997</c:v>
                </c:pt>
                <c:pt idx="17">
                  <c:v>24.666295401789998</c:v>
                </c:pt>
                <c:pt idx="18">
                  <c:v>18.85780740753</c:v>
                </c:pt>
                <c:pt idx="19">
                  <c:v>21.402472425333997</c:v>
                </c:pt>
                <c:pt idx="20">
                  <c:v>26.520168638851999</c:v>
                </c:pt>
                <c:pt idx="21">
                  <c:v>31.044168921024003</c:v>
                </c:pt>
                <c:pt idx="22">
                  <c:v>34.232211365436001</c:v>
                </c:pt>
                <c:pt idx="23">
                  <c:v>37.048603841129996</c:v>
                </c:pt>
                <c:pt idx="24">
                  <c:v>33.626727713935999</c:v>
                </c:pt>
                <c:pt idx="25">
                  <c:v>29.925355354048001</c:v>
                </c:pt>
                <c:pt idx="26">
                  <c:v>24.684697966824</c:v>
                </c:pt>
                <c:pt idx="27">
                  <c:v>26.687585990968</c:v>
                </c:pt>
                <c:pt idx="28">
                  <c:v>24.525350069248002</c:v>
                </c:pt>
                <c:pt idx="29">
                  <c:v>23.776702891088</c:v>
                </c:pt>
                <c:pt idx="30">
                  <c:v>26.107907934163997</c:v>
                </c:pt>
                <c:pt idx="31">
                  <c:v>20.268265296566</c:v>
                </c:pt>
                <c:pt idx="32">
                  <c:v>17.254240411590001</c:v>
                </c:pt>
                <c:pt idx="33">
                  <c:v>16.673906235979999</c:v>
                </c:pt>
                <c:pt idx="34">
                  <c:v>20.217863532579997</c:v>
                </c:pt>
                <c:pt idx="35">
                  <c:v>17.637102404543999</c:v>
                </c:pt>
                <c:pt idx="36">
                  <c:v>19.537727202070002</c:v>
                </c:pt>
                <c:pt idx="37">
                  <c:v>23.233233751084001</c:v>
                </c:pt>
                <c:pt idx="38">
                  <c:v>18.696606503316001</c:v>
                </c:pt>
                <c:pt idx="39">
                  <c:v>16.370124797599996</c:v>
                </c:pt>
                <c:pt idx="40">
                  <c:v>22.845365485446003</c:v>
                </c:pt>
                <c:pt idx="41">
                  <c:v>26.507117177184</c:v>
                </c:pt>
                <c:pt idx="42">
                  <c:v>38.364885636741995</c:v>
                </c:pt>
                <c:pt idx="43">
                  <c:v>49.378358381828001</c:v>
                </c:pt>
                <c:pt idx="44">
                  <c:v>44.030494530749998</c:v>
                </c:pt>
                <c:pt idx="45">
                  <c:v>48.399566378156003</c:v>
                </c:pt>
                <c:pt idx="46">
                  <c:v>54.160402945319994</c:v>
                </c:pt>
                <c:pt idx="47">
                  <c:v>62.621989138436</c:v>
                </c:pt>
                <c:pt idx="48">
                  <c:v>68.739447589511997</c:v>
                </c:pt>
                <c:pt idx="49">
                  <c:v>56.634091974446008</c:v>
                </c:pt>
                <c:pt idx="50">
                  <c:v>52.282911409960001</c:v>
                </c:pt>
                <c:pt idx="51">
                  <c:v>45.130556842783996</c:v>
                </c:pt>
                <c:pt idx="52">
                  <c:v>48.271018032425999</c:v>
                </c:pt>
                <c:pt idx="53">
                  <c:v>40.60924314383999</c:v>
                </c:pt>
                <c:pt idx="54">
                  <c:v>27.757331466115996</c:v>
                </c:pt>
                <c:pt idx="55">
                  <c:v>23.148087512913996</c:v>
                </c:pt>
                <c:pt idx="56">
                  <c:v>37.461632064653998</c:v>
                </c:pt>
                <c:pt idx="57">
                  <c:v>40.557493958296007</c:v>
                </c:pt>
                <c:pt idx="58">
                  <c:v>39.537554749518002</c:v>
                </c:pt>
                <c:pt idx="59">
                  <c:v>30.590782222881998</c:v>
                </c:pt>
                <c:pt idx="60">
                  <c:v>42.453404895300004</c:v>
                </c:pt>
                <c:pt idx="61">
                  <c:v>35.884338492295996</c:v>
                </c:pt>
                <c:pt idx="62">
                  <c:v>37.774870393301995</c:v>
                </c:pt>
                <c:pt idx="63">
                  <c:v>45.293383789471996</c:v>
                </c:pt>
                <c:pt idx="64">
                  <c:v>51.619294812749999</c:v>
                </c:pt>
                <c:pt idx="65">
                  <c:v>45.846701587119995</c:v>
                </c:pt>
                <c:pt idx="66">
                  <c:v>50.920726753959997</c:v>
                </c:pt>
                <c:pt idx="67">
                  <c:v>50.144895863370003</c:v>
                </c:pt>
                <c:pt idx="68">
                  <c:v>49.291593717155997</c:v>
                </c:pt>
                <c:pt idx="69">
                  <c:v>49.4263676725</c:v>
                </c:pt>
                <c:pt idx="70">
                  <c:v>45.364200716380005</c:v>
                </c:pt>
                <c:pt idx="71">
                  <c:v>52.518179161140004</c:v>
                </c:pt>
                <c:pt idx="72">
                  <c:v>36.8827446624</c:v>
                </c:pt>
                <c:pt idx="73">
                  <c:v>46.655311036207998</c:v>
                </c:pt>
                <c:pt idx="74">
                  <c:v>47.839474111071993</c:v>
                </c:pt>
                <c:pt idx="75">
                  <c:v>51.470708892512008</c:v>
                </c:pt>
                <c:pt idx="76">
                  <c:v>63.03293754744</c:v>
                </c:pt>
                <c:pt idx="77">
                  <c:v>67.201063347711994</c:v>
                </c:pt>
                <c:pt idx="78">
                  <c:v>71.559582037859997</c:v>
                </c:pt>
                <c:pt idx="79">
                  <c:v>72.363852620388002</c:v>
                </c:pt>
                <c:pt idx="80">
                  <c:v>59.206182876875999</c:v>
                </c:pt>
                <c:pt idx="81">
                  <c:v>61.356381587465997</c:v>
                </c:pt>
                <c:pt idx="82">
                  <c:v>66.360306783455982</c:v>
                </c:pt>
                <c:pt idx="83">
                  <c:v>73.610464107067997</c:v>
                </c:pt>
                <c:pt idx="84">
                  <c:v>72.124438519867994</c:v>
                </c:pt>
                <c:pt idx="85">
                  <c:v>79.614880351048001</c:v>
                </c:pt>
                <c:pt idx="86">
                  <c:v>66.749795694287997</c:v>
                </c:pt>
                <c:pt idx="87">
                  <c:v>59.929119984510002</c:v>
                </c:pt>
                <c:pt idx="88">
                  <c:v>57.517671797375989</c:v>
                </c:pt>
                <c:pt idx="89">
                  <c:v>63.913898633171996</c:v>
                </c:pt>
                <c:pt idx="90">
                  <c:v>69.481002668308008</c:v>
                </c:pt>
                <c:pt idx="91">
                  <c:v>70.369118344</c:v>
                </c:pt>
                <c:pt idx="92">
                  <c:v>77.732934734279993</c:v>
                </c:pt>
                <c:pt idx="93">
                  <c:v>75.542012559720007</c:v>
                </c:pt>
                <c:pt idx="94">
                  <c:v>77.878522778895999</c:v>
                </c:pt>
                <c:pt idx="95">
                  <c:v>62.684731690055997</c:v>
                </c:pt>
                <c:pt idx="96">
                  <c:v>48.099333122749997</c:v>
                </c:pt>
                <c:pt idx="97">
                  <c:v>22.097893940766003</c:v>
                </c:pt>
                <c:pt idx="98">
                  <c:v>16.454592560951998</c:v>
                </c:pt>
                <c:pt idx="99">
                  <c:v>14.190425768063999</c:v>
                </c:pt>
                <c:pt idx="100">
                  <c:v>21.278473735567999</c:v>
                </c:pt>
                <c:pt idx="101">
                  <c:v>26.566437489479998</c:v>
                </c:pt>
                <c:pt idx="102">
                  <c:v>23.044705859714</c:v>
                </c:pt>
                <c:pt idx="103">
                  <c:v>27.698954811863999</c:v>
                </c:pt>
                <c:pt idx="104">
                  <c:v>25.588518143999998</c:v>
                </c:pt>
                <c:pt idx="105">
                  <c:v>23.281423134983999</c:v>
                </c:pt>
                <c:pt idx="106">
                  <c:v>26.658345874720002</c:v>
                </c:pt>
                <c:pt idx="107">
                  <c:v>27.453031684749995</c:v>
                </c:pt>
                <c:pt idx="108">
                  <c:v>25.309258560684</c:v>
                </c:pt>
                <c:pt idx="109">
                  <c:v>29.647745092392</c:v>
                </c:pt>
                <c:pt idx="110">
                  <c:v>25.125730377300002</c:v>
                </c:pt>
                <c:pt idx="111">
                  <c:v>20.695576032151997</c:v>
                </c:pt>
                <c:pt idx="112">
                  <c:v>23.765885933230003</c:v>
                </c:pt>
                <c:pt idx="113">
                  <c:v>33.128810050896</c:v>
                </c:pt>
                <c:pt idx="114">
                  <c:v>20.619958557744003</c:v>
                </c:pt>
                <c:pt idx="115">
                  <c:v>22.271180078238</c:v>
                </c:pt>
                <c:pt idx="116">
                  <c:v>11.781343400903999</c:v>
                </c:pt>
                <c:pt idx="117">
                  <c:v>13.686351486653999</c:v>
                </c:pt>
                <c:pt idx="118">
                  <c:v>17.334943399634</c:v>
                </c:pt>
                <c:pt idx="119">
                  <c:v>17.404283764812</c:v>
                </c:pt>
                <c:pt idx="120">
                  <c:v>18.712435510313998</c:v>
                </c:pt>
                <c:pt idx="121">
                  <c:v>27.707684734632</c:v>
                </c:pt>
                <c:pt idx="122">
                  <c:v>30.789671031839998</c:v>
                </c:pt>
                <c:pt idx="123">
                  <c:v>37.601955099351997</c:v>
                </c:pt>
                <c:pt idx="124">
                  <c:v>48.834902836649995</c:v>
                </c:pt>
                <c:pt idx="125">
                  <c:v>45.830565648251998</c:v>
                </c:pt>
                <c:pt idx="126">
                  <c:v>40.696146844835994</c:v>
                </c:pt>
                <c:pt idx="127">
                  <c:v>30.426922193248</c:v>
                </c:pt>
                <c:pt idx="128">
                  <c:v>32.968215663459993</c:v>
                </c:pt>
                <c:pt idx="129">
                  <c:v>36.558399583803997</c:v>
                </c:pt>
                <c:pt idx="130">
                  <c:v>33.940571067423996</c:v>
                </c:pt>
                <c:pt idx="131">
                  <c:v>32.042148165425999</c:v>
                </c:pt>
                <c:pt idx="132">
                  <c:v>27.841090508531998</c:v>
                </c:pt>
                <c:pt idx="133">
                  <c:v>32.423796031704001</c:v>
                </c:pt>
                <c:pt idx="134">
                  <c:v>30.503525619196001</c:v>
                </c:pt>
                <c:pt idx="135">
                  <c:v>37.513567247127995</c:v>
                </c:pt>
                <c:pt idx="136">
                  <c:v>42.987701084663996</c:v>
                </c:pt>
                <c:pt idx="137">
                  <c:v>51.996030471028</c:v>
                </c:pt>
                <c:pt idx="138">
                  <c:v>60.834475488864001</c:v>
                </c:pt>
                <c:pt idx="139">
                  <c:v>45.744673900533996</c:v>
                </c:pt>
                <c:pt idx="140">
                  <c:v>45.694892437740002</c:v>
                </c:pt>
                <c:pt idx="141">
                  <c:v>35.595836116511997</c:v>
                </c:pt>
                <c:pt idx="142">
                  <c:v>40.728477629783995</c:v>
                </c:pt>
                <c:pt idx="143">
                  <c:v>45.862101905759992</c:v>
                </c:pt>
                <c:pt idx="144">
                  <c:v>49.151574820039997</c:v>
                </c:pt>
                <c:pt idx="145">
                  <c:v>34.202633041275995</c:v>
                </c:pt>
                <c:pt idx="146">
                  <c:v>39.387548335211996</c:v>
                </c:pt>
                <c:pt idx="147">
                  <c:v>44.638790821001997</c:v>
                </c:pt>
                <c:pt idx="148">
                  <c:v>56.205283211839998</c:v>
                </c:pt>
                <c:pt idx="149">
                  <c:v>61.23715318627201</c:v>
                </c:pt>
                <c:pt idx="150">
                  <c:v>55.13202552248999</c:v>
                </c:pt>
                <c:pt idx="151">
                  <c:v>55.464868441667996</c:v>
                </c:pt>
                <c:pt idx="152">
                  <c:v>67.960273105311998</c:v>
                </c:pt>
                <c:pt idx="153">
                  <c:v>72.332141099021996</c:v>
                </c:pt>
                <c:pt idx="154">
                  <c:v>85.630276776197988</c:v>
                </c:pt>
                <c:pt idx="155">
                  <c:v>42.069042056272004</c:v>
                </c:pt>
                <c:pt idx="156">
                  <c:v>29.105290420696004</c:v>
                </c:pt>
                <c:pt idx="157">
                  <c:v>19.489991135888001</c:v>
                </c:pt>
                <c:pt idx="158">
                  <c:v>21.278578671672001</c:v>
                </c:pt>
                <c:pt idx="159">
                  <c:v>33.436273406087999</c:v>
                </c:pt>
                <c:pt idx="160">
                  <c:v>38.44802926797</c:v>
                </c:pt>
                <c:pt idx="161">
                  <c:v>32.809181431544005</c:v>
                </c:pt>
                <c:pt idx="162">
                  <c:v>33.474606543699998</c:v>
                </c:pt>
                <c:pt idx="163">
                  <c:v>28.715282486240007</c:v>
                </c:pt>
                <c:pt idx="164">
                  <c:v>37.169055105419993</c:v>
                </c:pt>
                <c:pt idx="165">
                  <c:v>42.758471821450001</c:v>
                </c:pt>
                <c:pt idx="166">
                  <c:v>54.293711841459995</c:v>
                </c:pt>
                <c:pt idx="167">
                  <c:v>49.750617867426001</c:v>
                </c:pt>
                <c:pt idx="168">
                  <c:v>47.252405604880003</c:v>
                </c:pt>
                <c:pt idx="169">
                  <c:v>45.639479384674004</c:v>
                </c:pt>
                <c:pt idx="170">
                  <c:v>29.092445533088</c:v>
                </c:pt>
                <c:pt idx="171">
                  <c:v>24.845321685744004</c:v>
                </c:pt>
                <c:pt idx="172">
                  <c:v>20.187573729918</c:v>
                </c:pt>
                <c:pt idx="173">
                  <c:v>23.854354023023998</c:v>
                </c:pt>
                <c:pt idx="174">
                  <c:v>43.109620702035997</c:v>
                </c:pt>
                <c:pt idx="175">
                  <c:v>36.961929250400004</c:v>
                </c:pt>
                <c:pt idx="176">
                  <c:v>47.351328919482</c:v>
                </c:pt>
                <c:pt idx="177">
                  <c:v>53.379173623537994</c:v>
                </c:pt>
                <c:pt idx="178">
                  <c:v>52.665487740768008</c:v>
                </c:pt>
                <c:pt idx="179">
                  <c:v>60.139619495648006</c:v>
                </c:pt>
                <c:pt idx="180">
                  <c:v>56.819162088990005</c:v>
                </c:pt>
                <c:pt idx="181">
                  <c:v>45.280309336415996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525504"/>
        <c:axId val="179535872"/>
      </c:scatterChart>
      <c:valAx>
        <c:axId val="17952550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535872"/>
        <c:crosses val="autoZero"/>
        <c:crossBetween val="midCat"/>
      </c:valAx>
      <c:valAx>
        <c:axId val="179535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95255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data'!$CB$10:$CB$200</c:f>
              <c:numCache>
                <c:formatCode>General</c:formatCode>
                <c:ptCount val="1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0.22103693558100002</c:v>
                </c:pt>
                <c:pt idx="24">
                  <c:v>1.3325609079215999</c:v>
                </c:pt>
                <c:pt idx="25">
                  <c:v>0.356357142204</c:v>
                </c:pt>
                <c:pt idx="26">
                  <c:v>1.3542788516012001</c:v>
                </c:pt>
                <c:pt idx="27">
                  <c:v>1.1417081172685999</c:v>
                </c:pt>
                <c:pt idx="28">
                  <c:v>0.78625515977680005</c:v>
                </c:pt>
                <c:pt idx="29">
                  <c:v>1.6386571768392002</c:v>
                </c:pt>
                <c:pt idx="30">
                  <c:v>0.70191199809920002</c:v>
                </c:pt>
                <c:pt idx="31">
                  <c:v>0.53656987930559996</c:v>
                </c:pt>
                <c:pt idx="32">
                  <c:v>0.78870147172739991</c:v>
                </c:pt>
                <c:pt idx="33">
                  <c:v>0.26185630093279999</c:v>
                </c:pt>
                <c:pt idx="34">
                  <c:v>1.036509120556</c:v>
                </c:pt>
                <c:pt idx="35">
                  <c:v>0.2377541577474</c:v>
                </c:pt>
                <c:pt idx="36">
                  <c:v>0.16313865600479999</c:v>
                </c:pt>
                <c:pt idx="37">
                  <c:v>0.72971202584700001</c:v>
                </c:pt>
                <c:pt idx="38">
                  <c:v>0.37354586383379995</c:v>
                </c:pt>
                <c:pt idx="39">
                  <c:v>1.5079232293033999</c:v>
                </c:pt>
                <c:pt idx="40">
                  <c:v>0.90050549394259993</c:v>
                </c:pt>
                <c:pt idx="41">
                  <c:v>0.13659274647199998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0.35693888119679995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0.34608086950919997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0.18304219760399998</c:v>
                </c:pt>
                <c:pt idx="128">
                  <c:v>0.32678501330159998</c:v>
                </c:pt>
                <c:pt idx="129">
                  <c:v>0.59688596721600007</c:v>
                </c:pt>
                <c:pt idx="130">
                  <c:v>0.97615262273199999</c:v>
                </c:pt>
                <c:pt idx="131">
                  <c:v>0.89876349731279992</c:v>
                </c:pt>
                <c:pt idx="132">
                  <c:v>1.9388172961976</c:v>
                </c:pt>
                <c:pt idx="133">
                  <c:v>1.2966023535191999</c:v>
                </c:pt>
                <c:pt idx="134">
                  <c:v>1.0925155859408</c:v>
                </c:pt>
                <c:pt idx="135">
                  <c:v>2.1887662857200003</c:v>
                </c:pt>
                <c:pt idx="136">
                  <c:v>1.1577504120475999</c:v>
                </c:pt>
                <c:pt idx="137">
                  <c:v>1.8969081836334001</c:v>
                </c:pt>
                <c:pt idx="138">
                  <c:v>1.21172709399</c:v>
                </c:pt>
                <c:pt idx="139">
                  <c:v>0.80275374658499987</c:v>
                </c:pt>
                <c:pt idx="140">
                  <c:v>2.2451138989118</c:v>
                </c:pt>
                <c:pt idx="141">
                  <c:v>1.6362783278995998</c:v>
                </c:pt>
                <c:pt idx="142">
                  <c:v>1.4836599334144001</c:v>
                </c:pt>
                <c:pt idx="143">
                  <c:v>1.7246472820430001</c:v>
                </c:pt>
                <c:pt idx="144">
                  <c:v>0.91060420688579991</c:v>
                </c:pt>
                <c:pt idx="145">
                  <c:v>1.3279447906032</c:v>
                </c:pt>
                <c:pt idx="146">
                  <c:v>0.95328651610499993</c:v>
                </c:pt>
                <c:pt idx="147">
                  <c:v>0.57934561211099989</c:v>
                </c:pt>
                <c:pt idx="148">
                  <c:v>0.23046380646800002</c:v>
                </c:pt>
                <c:pt idx="149">
                  <c:v>0</c:v>
                </c:pt>
                <c:pt idx="150">
                  <c:v>0.4371994417308</c:v>
                </c:pt>
                <c:pt idx="151">
                  <c:v>0.19039801336359999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0.25170679804759999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data'!$CB$10:$CB$200</c:f>
              <c:numCache>
                <c:formatCode>General</c:formatCode>
                <c:ptCount val="1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7.5259889577600006E-2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0.39028945051739999</c:v>
                </c:pt>
                <c:pt idx="53">
                  <c:v>0.44004933435399995</c:v>
                </c:pt>
                <c:pt idx="54">
                  <c:v>1.0640840027328</c:v>
                </c:pt>
                <c:pt idx="55">
                  <c:v>0.72733227619359997</c:v>
                </c:pt>
                <c:pt idx="56">
                  <c:v>1.2390263563776001</c:v>
                </c:pt>
                <c:pt idx="57">
                  <c:v>1.3034665441952002</c:v>
                </c:pt>
                <c:pt idx="58">
                  <c:v>0.49388571238019996</c:v>
                </c:pt>
                <c:pt idx="59">
                  <c:v>1.9736633978333999</c:v>
                </c:pt>
                <c:pt idx="60">
                  <c:v>0.95473476756420006</c:v>
                </c:pt>
                <c:pt idx="61">
                  <c:v>1.2313933054877999</c:v>
                </c:pt>
                <c:pt idx="62">
                  <c:v>1.76442213178</c:v>
                </c:pt>
                <c:pt idx="63">
                  <c:v>0.85318139693360007</c:v>
                </c:pt>
                <c:pt idx="64">
                  <c:v>2.0504840393646</c:v>
                </c:pt>
                <c:pt idx="65">
                  <c:v>1.4014238920527999</c:v>
                </c:pt>
                <c:pt idx="66">
                  <c:v>0.75694318907899993</c:v>
                </c:pt>
                <c:pt idx="67">
                  <c:v>1.7807996276223998</c:v>
                </c:pt>
                <c:pt idx="68">
                  <c:v>0.6905568089616001</c:v>
                </c:pt>
                <c:pt idx="69">
                  <c:v>1.9158923743344001</c:v>
                </c:pt>
                <c:pt idx="70">
                  <c:v>1.2306888336288</c:v>
                </c:pt>
                <c:pt idx="71">
                  <c:v>0.89587446621119993</c:v>
                </c:pt>
                <c:pt idx="72">
                  <c:v>1.0963371794913999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0.32170274144959998</c:v>
                </c:pt>
                <c:pt idx="137">
                  <c:v>0</c:v>
                </c:pt>
                <c:pt idx="138">
                  <c:v>0</c:v>
                </c:pt>
                <c:pt idx="139">
                  <c:v>0.31758164540200001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1.5995459974031998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1.8784532418399998E-2</c:v>
                </c:pt>
                <c:pt idx="165">
                  <c:v>0.46424645079400001</c:v>
                </c:pt>
                <c:pt idx="166">
                  <c:v>0</c:v>
                </c:pt>
                <c:pt idx="167">
                  <c:v>0</c:v>
                </c:pt>
                <c:pt idx="168">
                  <c:v>0.32397344350139995</c:v>
                </c:pt>
                <c:pt idx="169">
                  <c:v>0</c:v>
                </c:pt>
                <c:pt idx="170">
                  <c:v>0.17253537565320001</c:v>
                </c:pt>
                <c:pt idx="171">
                  <c:v>0</c:v>
                </c:pt>
                <c:pt idx="172">
                  <c:v>0</c:v>
                </c:pt>
                <c:pt idx="173">
                  <c:v>0.14552025546239999</c:v>
                </c:pt>
                <c:pt idx="174">
                  <c:v>0</c:v>
                </c:pt>
                <c:pt idx="175">
                  <c:v>0.43528314464039997</c:v>
                </c:pt>
                <c:pt idx="176">
                  <c:v>0</c:v>
                </c:pt>
                <c:pt idx="177">
                  <c:v>0</c:v>
                </c:pt>
                <c:pt idx="178">
                  <c:v>0.411711838888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data'!$CB$10:$CB$200</c:f>
              <c:numCache>
                <c:formatCode>General</c:formatCode>
                <c:ptCount val="1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0.33171348940380002</c:v>
                </c:pt>
                <c:pt idx="4">
                  <c:v>0.39372372056639998</c:v>
                </c:pt>
                <c:pt idx="5">
                  <c:v>0</c:v>
                </c:pt>
                <c:pt idx="6">
                  <c:v>1.1065375417487999</c:v>
                </c:pt>
                <c:pt idx="7">
                  <c:v>0.240569258496</c:v>
                </c:pt>
                <c:pt idx="8">
                  <c:v>0.40454761717439996</c:v>
                </c:pt>
                <c:pt idx="9">
                  <c:v>0.92264887753499991</c:v>
                </c:pt>
                <c:pt idx="10">
                  <c:v>0.15813281185799999</c:v>
                </c:pt>
                <c:pt idx="11">
                  <c:v>1.1702870956672</c:v>
                </c:pt>
                <c:pt idx="12">
                  <c:v>0.19494778086</c:v>
                </c:pt>
                <c:pt idx="13">
                  <c:v>0.533891980489</c:v>
                </c:pt>
                <c:pt idx="14">
                  <c:v>1.6585439989117998</c:v>
                </c:pt>
                <c:pt idx="15">
                  <c:v>0</c:v>
                </c:pt>
                <c:pt idx="16">
                  <c:v>0.54360528553799992</c:v>
                </c:pt>
                <c:pt idx="17">
                  <c:v>0.55780065108459997</c:v>
                </c:pt>
                <c:pt idx="18">
                  <c:v>0</c:v>
                </c:pt>
                <c:pt idx="19">
                  <c:v>0.62070522512179993</c:v>
                </c:pt>
                <c:pt idx="20">
                  <c:v>0.11333273968940001</c:v>
                </c:pt>
                <c:pt idx="21">
                  <c:v>0.25726294818000001</c:v>
                </c:pt>
                <c:pt idx="22">
                  <c:v>0.48087865230719995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0.36139960313800001</c:v>
                </c:pt>
                <c:pt idx="66">
                  <c:v>0.17096026462899999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0.4883450176836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0.12605851206059998</c:v>
                </c:pt>
                <c:pt idx="88">
                  <c:v>0</c:v>
                </c:pt>
                <c:pt idx="89">
                  <c:v>0.193707467982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0.3801899057782</c:v>
                </c:pt>
                <c:pt idx="128">
                  <c:v>0.8360444548610001</c:v>
                </c:pt>
                <c:pt idx="129">
                  <c:v>0.47395993561000005</c:v>
                </c:pt>
                <c:pt idx="130">
                  <c:v>0.99996811902399996</c:v>
                </c:pt>
                <c:pt idx="131">
                  <c:v>0.79497940088280006</c:v>
                </c:pt>
                <c:pt idx="132">
                  <c:v>0.30253303778039997</c:v>
                </c:pt>
                <c:pt idx="133">
                  <c:v>0.6857459254142001</c:v>
                </c:pt>
                <c:pt idx="134">
                  <c:v>0</c:v>
                </c:pt>
                <c:pt idx="135">
                  <c:v>0.62677428500679988</c:v>
                </c:pt>
                <c:pt idx="136">
                  <c:v>0.39995467587880007</c:v>
                </c:pt>
                <c:pt idx="137">
                  <c:v>0.34861599933859999</c:v>
                </c:pt>
                <c:pt idx="138">
                  <c:v>1.4252776629168</c:v>
                </c:pt>
                <c:pt idx="139">
                  <c:v>0.15114135126999997</c:v>
                </c:pt>
                <c:pt idx="140">
                  <c:v>0.33257593315799994</c:v>
                </c:pt>
                <c:pt idx="141">
                  <c:v>0.1237998843732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0.34716650829840001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0.38584363745200007</c:v>
                </c:pt>
                <c:pt idx="167">
                  <c:v>0.1723523156292</c:v>
                </c:pt>
                <c:pt idx="168">
                  <c:v>0</c:v>
                </c:pt>
                <c:pt idx="169">
                  <c:v>0.51489037929000003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0.45004414402080006</c:v>
                </c:pt>
                <c:pt idx="175">
                  <c:v>9.4186120921200003E-2</c:v>
                </c:pt>
                <c:pt idx="176">
                  <c:v>0</c:v>
                </c:pt>
                <c:pt idx="177">
                  <c:v>0.52290584531639994</c:v>
                </c:pt>
                <c:pt idx="178">
                  <c:v>0</c:v>
                </c:pt>
                <c:pt idx="179">
                  <c:v>0.4249444025288</c:v>
                </c:pt>
                <c:pt idx="180">
                  <c:v>0</c:v>
                </c:pt>
                <c:pt idx="18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579136"/>
        <c:axId val="179593600"/>
      </c:scatterChart>
      <c:valAx>
        <c:axId val="17957913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593600"/>
        <c:crosses val="autoZero"/>
        <c:crossBetween val="midCat"/>
      </c:valAx>
      <c:valAx>
        <c:axId val="179593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95791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data'!$AT$10:$AT$200</c:f>
              <c:numCache>
                <c:formatCode>General</c:formatCode>
                <c:ptCount val="191"/>
                <c:pt idx="0">
                  <c:v>28</c:v>
                </c:pt>
                <c:pt idx="1">
                  <c:v>28.1</c:v>
                </c:pt>
                <c:pt idx="2">
                  <c:v>28.2</c:v>
                </c:pt>
                <c:pt idx="3">
                  <c:v>28.3</c:v>
                </c:pt>
                <c:pt idx="4">
                  <c:v>28.3</c:v>
                </c:pt>
                <c:pt idx="5">
                  <c:v>28.3</c:v>
                </c:pt>
                <c:pt idx="6">
                  <c:v>29.5</c:v>
                </c:pt>
                <c:pt idx="7">
                  <c:v>31.4</c:v>
                </c:pt>
                <c:pt idx="8">
                  <c:v>32.299999999999997</c:v>
                </c:pt>
                <c:pt idx="9">
                  <c:v>33.299999999999997</c:v>
                </c:pt>
                <c:pt idx="10">
                  <c:v>34</c:v>
                </c:pt>
                <c:pt idx="11">
                  <c:v>34.1</c:v>
                </c:pt>
                <c:pt idx="12">
                  <c:v>34.4</c:v>
                </c:pt>
                <c:pt idx="13">
                  <c:v>34.799999999999997</c:v>
                </c:pt>
                <c:pt idx="14">
                  <c:v>35.299999999999997</c:v>
                </c:pt>
                <c:pt idx="15">
                  <c:v>35</c:v>
                </c:pt>
                <c:pt idx="16">
                  <c:v>34</c:v>
                </c:pt>
                <c:pt idx="17">
                  <c:v>30.8</c:v>
                </c:pt>
                <c:pt idx="18">
                  <c:v>28.7</c:v>
                </c:pt>
                <c:pt idx="19">
                  <c:v>27.6</c:v>
                </c:pt>
                <c:pt idx="20">
                  <c:v>26.5</c:v>
                </c:pt>
                <c:pt idx="21">
                  <c:v>25.5</c:v>
                </c:pt>
                <c:pt idx="22">
                  <c:v>24.7</c:v>
                </c:pt>
                <c:pt idx="23">
                  <c:v>23.9</c:v>
                </c:pt>
                <c:pt idx="24">
                  <c:v>23.4</c:v>
                </c:pt>
                <c:pt idx="25">
                  <c:v>23</c:v>
                </c:pt>
                <c:pt idx="26">
                  <c:v>22.7</c:v>
                </c:pt>
                <c:pt idx="27">
                  <c:v>22.4</c:v>
                </c:pt>
                <c:pt idx="28">
                  <c:v>21.9</c:v>
                </c:pt>
                <c:pt idx="29">
                  <c:v>21.3</c:v>
                </c:pt>
                <c:pt idx="30">
                  <c:v>20.8</c:v>
                </c:pt>
                <c:pt idx="31">
                  <c:v>20.100000000000001</c:v>
                </c:pt>
                <c:pt idx="32">
                  <c:v>19.600000000000001</c:v>
                </c:pt>
                <c:pt idx="33">
                  <c:v>18.8</c:v>
                </c:pt>
                <c:pt idx="34">
                  <c:v>17.899999999999999</c:v>
                </c:pt>
                <c:pt idx="35">
                  <c:v>17.100000000000001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17.100000000000001</c:v>
                </c:pt>
                <c:pt idx="39">
                  <c:v>17.5</c:v>
                </c:pt>
                <c:pt idx="40">
                  <c:v>18.2</c:v>
                </c:pt>
                <c:pt idx="41">
                  <c:v>21.1</c:v>
                </c:pt>
                <c:pt idx="42">
                  <c:v>23.8</c:v>
                </c:pt>
                <c:pt idx="43">
                  <c:v>26.1</c:v>
                </c:pt>
                <c:pt idx="44">
                  <c:v>26.8</c:v>
                </c:pt>
                <c:pt idx="45">
                  <c:v>27.9</c:v>
                </c:pt>
                <c:pt idx="46">
                  <c:v>28.9</c:v>
                </c:pt>
                <c:pt idx="47">
                  <c:v>28.6</c:v>
                </c:pt>
                <c:pt idx="48">
                  <c:v>28.4</c:v>
                </c:pt>
                <c:pt idx="49">
                  <c:v>28</c:v>
                </c:pt>
                <c:pt idx="50">
                  <c:v>27.8</c:v>
                </c:pt>
                <c:pt idx="51">
                  <c:v>27.6</c:v>
                </c:pt>
                <c:pt idx="52">
                  <c:v>27</c:v>
                </c:pt>
                <c:pt idx="53">
                  <c:v>24.6</c:v>
                </c:pt>
                <c:pt idx="54">
                  <c:v>22.9</c:v>
                </c:pt>
                <c:pt idx="55">
                  <c:v>22.7</c:v>
                </c:pt>
                <c:pt idx="56">
                  <c:v>22.4</c:v>
                </c:pt>
                <c:pt idx="57">
                  <c:v>22.7</c:v>
                </c:pt>
                <c:pt idx="58">
                  <c:v>23.5</c:v>
                </c:pt>
                <c:pt idx="59">
                  <c:v>24.1</c:v>
                </c:pt>
                <c:pt idx="60">
                  <c:v>24.3</c:v>
                </c:pt>
                <c:pt idx="61">
                  <c:v>24.4</c:v>
                </c:pt>
                <c:pt idx="62">
                  <c:v>24.3</c:v>
                </c:pt>
                <c:pt idx="63">
                  <c:v>24.3</c:v>
                </c:pt>
                <c:pt idx="64">
                  <c:v>23.9</c:v>
                </c:pt>
                <c:pt idx="65">
                  <c:v>23.7</c:v>
                </c:pt>
                <c:pt idx="66">
                  <c:v>24</c:v>
                </c:pt>
                <c:pt idx="67">
                  <c:v>24.8</c:v>
                </c:pt>
                <c:pt idx="68">
                  <c:v>25</c:v>
                </c:pt>
                <c:pt idx="69">
                  <c:v>25</c:v>
                </c:pt>
                <c:pt idx="70">
                  <c:v>24.9</c:v>
                </c:pt>
                <c:pt idx="71">
                  <c:v>24.5</c:v>
                </c:pt>
                <c:pt idx="72">
                  <c:v>24.6</c:v>
                </c:pt>
                <c:pt idx="73">
                  <c:v>25.9</c:v>
                </c:pt>
                <c:pt idx="74">
                  <c:v>27.3</c:v>
                </c:pt>
                <c:pt idx="75">
                  <c:v>28.4</c:v>
                </c:pt>
                <c:pt idx="76">
                  <c:v>29.5</c:v>
                </c:pt>
                <c:pt idx="77">
                  <c:v>30.4</c:v>
                </c:pt>
                <c:pt idx="78">
                  <c:v>31.1</c:v>
                </c:pt>
                <c:pt idx="79">
                  <c:v>31.5</c:v>
                </c:pt>
                <c:pt idx="80">
                  <c:v>32.1</c:v>
                </c:pt>
                <c:pt idx="81">
                  <c:v>32.799999999999997</c:v>
                </c:pt>
                <c:pt idx="82">
                  <c:v>33</c:v>
                </c:pt>
                <c:pt idx="83">
                  <c:v>33</c:v>
                </c:pt>
                <c:pt idx="84">
                  <c:v>34.1</c:v>
                </c:pt>
                <c:pt idx="85">
                  <c:v>34.6</c:v>
                </c:pt>
                <c:pt idx="86">
                  <c:v>35.299999999999997</c:v>
                </c:pt>
                <c:pt idx="87">
                  <c:v>35.4</c:v>
                </c:pt>
                <c:pt idx="88">
                  <c:v>35.299999999999997</c:v>
                </c:pt>
                <c:pt idx="89">
                  <c:v>35.200000000000003</c:v>
                </c:pt>
                <c:pt idx="90">
                  <c:v>35.200000000000003</c:v>
                </c:pt>
                <c:pt idx="91">
                  <c:v>35.299999999999997</c:v>
                </c:pt>
                <c:pt idx="92">
                  <c:v>35.6</c:v>
                </c:pt>
                <c:pt idx="93">
                  <c:v>35.700000000000003</c:v>
                </c:pt>
                <c:pt idx="94">
                  <c:v>35.700000000000003</c:v>
                </c:pt>
                <c:pt idx="95">
                  <c:v>34.5</c:v>
                </c:pt>
                <c:pt idx="96">
                  <c:v>31.2</c:v>
                </c:pt>
                <c:pt idx="97">
                  <c:v>27.9</c:v>
                </c:pt>
                <c:pt idx="98">
                  <c:v>25.9</c:v>
                </c:pt>
                <c:pt idx="99">
                  <c:v>24.6</c:v>
                </c:pt>
                <c:pt idx="100">
                  <c:v>24.2</c:v>
                </c:pt>
                <c:pt idx="101">
                  <c:v>23.4</c:v>
                </c:pt>
                <c:pt idx="102">
                  <c:v>22.4</c:v>
                </c:pt>
                <c:pt idx="103">
                  <c:v>22.1</c:v>
                </c:pt>
                <c:pt idx="104">
                  <c:v>21.2</c:v>
                </c:pt>
                <c:pt idx="105">
                  <c:v>20.8</c:v>
                </c:pt>
                <c:pt idx="106">
                  <c:v>20.100000000000001</c:v>
                </c:pt>
                <c:pt idx="107">
                  <c:v>18.2</c:v>
                </c:pt>
                <c:pt idx="108">
                  <c:v>17.100000000000001</c:v>
                </c:pt>
                <c:pt idx="109">
                  <c:v>16.7</c:v>
                </c:pt>
                <c:pt idx="110">
                  <c:v>16.3</c:v>
                </c:pt>
                <c:pt idx="111">
                  <c:v>16.3</c:v>
                </c:pt>
                <c:pt idx="112">
                  <c:v>16.3</c:v>
                </c:pt>
                <c:pt idx="113">
                  <c:v>16.3</c:v>
                </c:pt>
                <c:pt idx="114">
                  <c:v>16.3</c:v>
                </c:pt>
                <c:pt idx="115">
                  <c:v>16.3</c:v>
                </c:pt>
                <c:pt idx="116">
                  <c:v>16.3</c:v>
                </c:pt>
                <c:pt idx="117">
                  <c:v>17</c:v>
                </c:pt>
                <c:pt idx="118">
                  <c:v>17.3</c:v>
                </c:pt>
                <c:pt idx="119">
                  <c:v>17.3</c:v>
                </c:pt>
                <c:pt idx="120">
                  <c:v>17</c:v>
                </c:pt>
                <c:pt idx="121">
                  <c:v>18.2</c:v>
                </c:pt>
                <c:pt idx="122">
                  <c:v>19.100000000000001</c:v>
                </c:pt>
                <c:pt idx="123">
                  <c:v>19.3</c:v>
                </c:pt>
                <c:pt idx="124">
                  <c:v>19.3</c:v>
                </c:pt>
                <c:pt idx="125">
                  <c:v>19.3</c:v>
                </c:pt>
                <c:pt idx="126">
                  <c:v>20.399999999999999</c:v>
                </c:pt>
                <c:pt idx="127">
                  <c:v>20.5</c:v>
                </c:pt>
                <c:pt idx="128">
                  <c:v>20.3</c:v>
                </c:pt>
                <c:pt idx="129">
                  <c:v>20.2</c:v>
                </c:pt>
                <c:pt idx="130">
                  <c:v>20.100000000000001</c:v>
                </c:pt>
                <c:pt idx="131">
                  <c:v>20.100000000000001</c:v>
                </c:pt>
                <c:pt idx="132">
                  <c:v>20.100000000000001</c:v>
                </c:pt>
                <c:pt idx="133">
                  <c:v>20.100000000000001</c:v>
                </c:pt>
                <c:pt idx="134">
                  <c:v>20.100000000000001</c:v>
                </c:pt>
                <c:pt idx="135">
                  <c:v>20.100000000000001</c:v>
                </c:pt>
                <c:pt idx="136">
                  <c:v>20.3</c:v>
                </c:pt>
                <c:pt idx="137">
                  <c:v>20.399999999999999</c:v>
                </c:pt>
                <c:pt idx="138">
                  <c:v>22.1</c:v>
                </c:pt>
                <c:pt idx="139">
                  <c:v>22.9</c:v>
                </c:pt>
                <c:pt idx="140">
                  <c:v>24.3</c:v>
                </c:pt>
                <c:pt idx="141">
                  <c:v>24.7</c:v>
                </c:pt>
                <c:pt idx="142">
                  <c:v>24.8</c:v>
                </c:pt>
                <c:pt idx="143">
                  <c:v>24.9</c:v>
                </c:pt>
                <c:pt idx="144">
                  <c:v>25</c:v>
                </c:pt>
                <c:pt idx="145">
                  <c:v>25</c:v>
                </c:pt>
                <c:pt idx="146">
                  <c:v>25.3</c:v>
                </c:pt>
                <c:pt idx="147">
                  <c:v>26.4</c:v>
                </c:pt>
                <c:pt idx="148">
                  <c:v>26.9</c:v>
                </c:pt>
                <c:pt idx="149">
                  <c:v>28.5</c:v>
                </c:pt>
                <c:pt idx="150">
                  <c:v>30.6</c:v>
                </c:pt>
                <c:pt idx="151">
                  <c:v>32.200000000000003</c:v>
                </c:pt>
                <c:pt idx="152">
                  <c:v>32.6</c:v>
                </c:pt>
                <c:pt idx="153">
                  <c:v>33.799999999999997</c:v>
                </c:pt>
                <c:pt idx="154">
                  <c:v>35.299999999999997</c:v>
                </c:pt>
                <c:pt idx="155">
                  <c:v>35.299999999999997</c:v>
                </c:pt>
                <c:pt idx="156">
                  <c:v>34.700000000000003</c:v>
                </c:pt>
                <c:pt idx="157">
                  <c:v>33.4</c:v>
                </c:pt>
                <c:pt idx="158">
                  <c:v>31.1</c:v>
                </c:pt>
                <c:pt idx="159">
                  <c:v>29.7</c:v>
                </c:pt>
                <c:pt idx="160">
                  <c:v>29.2</c:v>
                </c:pt>
                <c:pt idx="161">
                  <c:v>29</c:v>
                </c:pt>
                <c:pt idx="162">
                  <c:v>28</c:v>
                </c:pt>
                <c:pt idx="163">
                  <c:v>27.5</c:v>
                </c:pt>
                <c:pt idx="164">
                  <c:v>27.4</c:v>
                </c:pt>
                <c:pt idx="165">
                  <c:v>27.9</c:v>
                </c:pt>
                <c:pt idx="166">
                  <c:v>28.2</c:v>
                </c:pt>
                <c:pt idx="167">
                  <c:v>28.5</c:v>
                </c:pt>
                <c:pt idx="168">
                  <c:v>29.2</c:v>
                </c:pt>
                <c:pt idx="169">
                  <c:v>28.5</c:v>
                </c:pt>
                <c:pt idx="170">
                  <c:v>26.6</c:v>
                </c:pt>
                <c:pt idx="171">
                  <c:v>25.1</c:v>
                </c:pt>
                <c:pt idx="172">
                  <c:v>24.9</c:v>
                </c:pt>
                <c:pt idx="173">
                  <c:v>25.1</c:v>
                </c:pt>
                <c:pt idx="174">
                  <c:v>25.5</c:v>
                </c:pt>
                <c:pt idx="175">
                  <c:v>26.3</c:v>
                </c:pt>
                <c:pt idx="176">
                  <c:v>27.4</c:v>
                </c:pt>
                <c:pt idx="177">
                  <c:v>28.1</c:v>
                </c:pt>
                <c:pt idx="178">
                  <c:v>28.4</c:v>
                </c:pt>
                <c:pt idx="179">
                  <c:v>28.4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data'!$AT$10:$AT$200</c:f>
              <c:numCache>
                <c:formatCode>General</c:formatCode>
                <c:ptCount val="191"/>
                <c:pt idx="0">
                  <c:v>28.4</c:v>
                </c:pt>
                <c:pt idx="1">
                  <c:v>28.3</c:v>
                </c:pt>
                <c:pt idx="2">
                  <c:v>28.4</c:v>
                </c:pt>
                <c:pt idx="3">
                  <c:v>28.5</c:v>
                </c:pt>
                <c:pt idx="4">
                  <c:v>28.5</c:v>
                </c:pt>
                <c:pt idx="5">
                  <c:v>28.5</c:v>
                </c:pt>
                <c:pt idx="6">
                  <c:v>28</c:v>
                </c:pt>
                <c:pt idx="7">
                  <c:v>27.7</c:v>
                </c:pt>
                <c:pt idx="8">
                  <c:v>28.6</c:v>
                </c:pt>
                <c:pt idx="9">
                  <c:v>30.5</c:v>
                </c:pt>
                <c:pt idx="10">
                  <c:v>32.200000000000003</c:v>
                </c:pt>
                <c:pt idx="11">
                  <c:v>33.299999999999997</c:v>
                </c:pt>
                <c:pt idx="12">
                  <c:v>34.299999999999997</c:v>
                </c:pt>
                <c:pt idx="13">
                  <c:v>34.9</c:v>
                </c:pt>
                <c:pt idx="14">
                  <c:v>35.200000000000003</c:v>
                </c:pt>
                <c:pt idx="15">
                  <c:v>35.200000000000003</c:v>
                </c:pt>
                <c:pt idx="16">
                  <c:v>34.6</c:v>
                </c:pt>
                <c:pt idx="17">
                  <c:v>33.700000000000003</c:v>
                </c:pt>
                <c:pt idx="18">
                  <c:v>31.1</c:v>
                </c:pt>
                <c:pt idx="19">
                  <c:v>30.1</c:v>
                </c:pt>
                <c:pt idx="20">
                  <c:v>29.4</c:v>
                </c:pt>
                <c:pt idx="21">
                  <c:v>28.3</c:v>
                </c:pt>
                <c:pt idx="22">
                  <c:v>27.2</c:v>
                </c:pt>
                <c:pt idx="23">
                  <c:v>26</c:v>
                </c:pt>
                <c:pt idx="24">
                  <c:v>25.2</c:v>
                </c:pt>
                <c:pt idx="25">
                  <c:v>24.4</c:v>
                </c:pt>
                <c:pt idx="26">
                  <c:v>23.7</c:v>
                </c:pt>
                <c:pt idx="27">
                  <c:v>23.1</c:v>
                </c:pt>
                <c:pt idx="28">
                  <c:v>22.5</c:v>
                </c:pt>
                <c:pt idx="29">
                  <c:v>21.7</c:v>
                </c:pt>
                <c:pt idx="30">
                  <c:v>20.9</c:v>
                </c:pt>
                <c:pt idx="31">
                  <c:v>20.2</c:v>
                </c:pt>
                <c:pt idx="32">
                  <c:v>19.100000000000001</c:v>
                </c:pt>
                <c:pt idx="33">
                  <c:v>18.600000000000001</c:v>
                </c:pt>
                <c:pt idx="34">
                  <c:v>17.7</c:v>
                </c:pt>
                <c:pt idx="35">
                  <c:v>17</c:v>
                </c:pt>
                <c:pt idx="36">
                  <c:v>16.5</c:v>
                </c:pt>
                <c:pt idx="37">
                  <c:v>16.2</c:v>
                </c:pt>
                <c:pt idx="38">
                  <c:v>16</c:v>
                </c:pt>
                <c:pt idx="39">
                  <c:v>15.8</c:v>
                </c:pt>
                <c:pt idx="40">
                  <c:v>15.8</c:v>
                </c:pt>
                <c:pt idx="41">
                  <c:v>17</c:v>
                </c:pt>
                <c:pt idx="42">
                  <c:v>19.5</c:v>
                </c:pt>
                <c:pt idx="43">
                  <c:v>21</c:v>
                </c:pt>
                <c:pt idx="44">
                  <c:v>22.4</c:v>
                </c:pt>
                <c:pt idx="45">
                  <c:v>24.4</c:v>
                </c:pt>
                <c:pt idx="46">
                  <c:v>26.2</c:v>
                </c:pt>
                <c:pt idx="47">
                  <c:v>27.2</c:v>
                </c:pt>
                <c:pt idx="48">
                  <c:v>27.8</c:v>
                </c:pt>
                <c:pt idx="49">
                  <c:v>28.3</c:v>
                </c:pt>
                <c:pt idx="50">
                  <c:v>28.7</c:v>
                </c:pt>
                <c:pt idx="51">
                  <c:v>28.8</c:v>
                </c:pt>
                <c:pt idx="52">
                  <c:v>28.5</c:v>
                </c:pt>
                <c:pt idx="53">
                  <c:v>27.9</c:v>
                </c:pt>
                <c:pt idx="54">
                  <c:v>27.4</c:v>
                </c:pt>
                <c:pt idx="55">
                  <c:v>24.7</c:v>
                </c:pt>
                <c:pt idx="56">
                  <c:v>23.3</c:v>
                </c:pt>
                <c:pt idx="57">
                  <c:v>23.2</c:v>
                </c:pt>
                <c:pt idx="58">
                  <c:v>23.4</c:v>
                </c:pt>
                <c:pt idx="59">
                  <c:v>23.6</c:v>
                </c:pt>
                <c:pt idx="60">
                  <c:v>24.1</c:v>
                </c:pt>
                <c:pt idx="61">
                  <c:v>24.6</c:v>
                </c:pt>
                <c:pt idx="62">
                  <c:v>25</c:v>
                </c:pt>
                <c:pt idx="63">
                  <c:v>25.2</c:v>
                </c:pt>
                <c:pt idx="64">
                  <c:v>25</c:v>
                </c:pt>
                <c:pt idx="65">
                  <c:v>24.6</c:v>
                </c:pt>
                <c:pt idx="66">
                  <c:v>24.2</c:v>
                </c:pt>
                <c:pt idx="67">
                  <c:v>24</c:v>
                </c:pt>
                <c:pt idx="68">
                  <c:v>24.1</c:v>
                </c:pt>
                <c:pt idx="69">
                  <c:v>24.2</c:v>
                </c:pt>
                <c:pt idx="70">
                  <c:v>24.3</c:v>
                </c:pt>
                <c:pt idx="71">
                  <c:v>24.6</c:v>
                </c:pt>
                <c:pt idx="72">
                  <c:v>24.9</c:v>
                </c:pt>
                <c:pt idx="73">
                  <c:v>25</c:v>
                </c:pt>
                <c:pt idx="74">
                  <c:v>25.3</c:v>
                </c:pt>
                <c:pt idx="75">
                  <c:v>26</c:v>
                </c:pt>
                <c:pt idx="76">
                  <c:v>26.5</c:v>
                </c:pt>
                <c:pt idx="77">
                  <c:v>27.2</c:v>
                </c:pt>
                <c:pt idx="78">
                  <c:v>28.4</c:v>
                </c:pt>
                <c:pt idx="79">
                  <c:v>29.6</c:v>
                </c:pt>
                <c:pt idx="80">
                  <c:v>30.4</c:v>
                </c:pt>
                <c:pt idx="81">
                  <c:v>31</c:v>
                </c:pt>
                <c:pt idx="82">
                  <c:v>31.4</c:v>
                </c:pt>
                <c:pt idx="83">
                  <c:v>32</c:v>
                </c:pt>
                <c:pt idx="84">
                  <c:v>32.700000000000003</c:v>
                </c:pt>
                <c:pt idx="85">
                  <c:v>33.9</c:v>
                </c:pt>
                <c:pt idx="86">
                  <c:v>34.799999999999997</c:v>
                </c:pt>
                <c:pt idx="87">
                  <c:v>35.6</c:v>
                </c:pt>
                <c:pt idx="88">
                  <c:v>35.6</c:v>
                </c:pt>
                <c:pt idx="89">
                  <c:v>35.6</c:v>
                </c:pt>
                <c:pt idx="90">
                  <c:v>35.200000000000003</c:v>
                </c:pt>
                <c:pt idx="91">
                  <c:v>34.9</c:v>
                </c:pt>
                <c:pt idx="92">
                  <c:v>34.799999999999997</c:v>
                </c:pt>
                <c:pt idx="93">
                  <c:v>34.799999999999997</c:v>
                </c:pt>
                <c:pt idx="94">
                  <c:v>34.9</c:v>
                </c:pt>
                <c:pt idx="95">
                  <c:v>35</c:v>
                </c:pt>
                <c:pt idx="96">
                  <c:v>33</c:v>
                </c:pt>
                <c:pt idx="97">
                  <c:v>30.9</c:v>
                </c:pt>
                <c:pt idx="98">
                  <c:v>29</c:v>
                </c:pt>
                <c:pt idx="99">
                  <c:v>27.6</c:v>
                </c:pt>
                <c:pt idx="100">
                  <c:v>26.4</c:v>
                </c:pt>
                <c:pt idx="101">
                  <c:v>26.1</c:v>
                </c:pt>
                <c:pt idx="102">
                  <c:v>26.1</c:v>
                </c:pt>
                <c:pt idx="103">
                  <c:v>25.6</c:v>
                </c:pt>
                <c:pt idx="104">
                  <c:v>24.3</c:v>
                </c:pt>
                <c:pt idx="105">
                  <c:v>23.8</c:v>
                </c:pt>
                <c:pt idx="106">
                  <c:v>22.7</c:v>
                </c:pt>
                <c:pt idx="107">
                  <c:v>21.6</c:v>
                </c:pt>
                <c:pt idx="108">
                  <c:v>20.6</c:v>
                </c:pt>
                <c:pt idx="109">
                  <c:v>19.5</c:v>
                </c:pt>
                <c:pt idx="110">
                  <c:v>18.5</c:v>
                </c:pt>
                <c:pt idx="111">
                  <c:v>17.7</c:v>
                </c:pt>
                <c:pt idx="112">
                  <c:v>17.2</c:v>
                </c:pt>
                <c:pt idx="113">
                  <c:v>16.7</c:v>
                </c:pt>
                <c:pt idx="114">
                  <c:v>16.600000000000001</c:v>
                </c:pt>
                <c:pt idx="115">
                  <c:v>16.7</c:v>
                </c:pt>
                <c:pt idx="116">
                  <c:v>16.8</c:v>
                </c:pt>
                <c:pt idx="117">
                  <c:v>17</c:v>
                </c:pt>
                <c:pt idx="118">
                  <c:v>17</c:v>
                </c:pt>
                <c:pt idx="119">
                  <c:v>16.8</c:v>
                </c:pt>
                <c:pt idx="120">
                  <c:v>16.7</c:v>
                </c:pt>
                <c:pt idx="121">
                  <c:v>16.7</c:v>
                </c:pt>
                <c:pt idx="122">
                  <c:v>16.7</c:v>
                </c:pt>
                <c:pt idx="123">
                  <c:v>16.399999999999999</c:v>
                </c:pt>
                <c:pt idx="124">
                  <c:v>17.7</c:v>
                </c:pt>
                <c:pt idx="125">
                  <c:v>18.7</c:v>
                </c:pt>
                <c:pt idx="126">
                  <c:v>18.8</c:v>
                </c:pt>
                <c:pt idx="127">
                  <c:v>19.100000000000001</c:v>
                </c:pt>
                <c:pt idx="128">
                  <c:v>19.8</c:v>
                </c:pt>
                <c:pt idx="129">
                  <c:v>20.2</c:v>
                </c:pt>
                <c:pt idx="130">
                  <c:v>20.5</c:v>
                </c:pt>
                <c:pt idx="131">
                  <c:v>20.6</c:v>
                </c:pt>
                <c:pt idx="132">
                  <c:v>20.7</c:v>
                </c:pt>
                <c:pt idx="133">
                  <c:v>20.6</c:v>
                </c:pt>
                <c:pt idx="134">
                  <c:v>20.399999999999999</c:v>
                </c:pt>
                <c:pt idx="135">
                  <c:v>20.5</c:v>
                </c:pt>
                <c:pt idx="136">
                  <c:v>21.5</c:v>
                </c:pt>
                <c:pt idx="137">
                  <c:v>22</c:v>
                </c:pt>
                <c:pt idx="138">
                  <c:v>23.3</c:v>
                </c:pt>
                <c:pt idx="139">
                  <c:v>24.7</c:v>
                </c:pt>
                <c:pt idx="140">
                  <c:v>25</c:v>
                </c:pt>
                <c:pt idx="141">
                  <c:v>25.1</c:v>
                </c:pt>
                <c:pt idx="142">
                  <c:v>24.8</c:v>
                </c:pt>
                <c:pt idx="143">
                  <c:v>24.6</c:v>
                </c:pt>
                <c:pt idx="144">
                  <c:v>24.5</c:v>
                </c:pt>
                <c:pt idx="145">
                  <c:v>24.4</c:v>
                </c:pt>
                <c:pt idx="146">
                  <c:v>24.7</c:v>
                </c:pt>
                <c:pt idx="147">
                  <c:v>25.2</c:v>
                </c:pt>
                <c:pt idx="148">
                  <c:v>26.1</c:v>
                </c:pt>
                <c:pt idx="149">
                  <c:v>27</c:v>
                </c:pt>
                <c:pt idx="150">
                  <c:v>27.3</c:v>
                </c:pt>
                <c:pt idx="151">
                  <c:v>27.8</c:v>
                </c:pt>
                <c:pt idx="152">
                  <c:v>29.2</c:v>
                </c:pt>
                <c:pt idx="153">
                  <c:v>31.2</c:v>
                </c:pt>
                <c:pt idx="154">
                  <c:v>32.9</c:v>
                </c:pt>
                <c:pt idx="155">
                  <c:v>34.1</c:v>
                </c:pt>
                <c:pt idx="156">
                  <c:v>35.299999999999997</c:v>
                </c:pt>
                <c:pt idx="157">
                  <c:v>35.5</c:v>
                </c:pt>
                <c:pt idx="158">
                  <c:v>33.4</c:v>
                </c:pt>
                <c:pt idx="159">
                  <c:v>27.7</c:v>
                </c:pt>
                <c:pt idx="160">
                  <c:v>28.4</c:v>
                </c:pt>
                <c:pt idx="161">
                  <c:v>29.6</c:v>
                </c:pt>
                <c:pt idx="162">
                  <c:v>29.5</c:v>
                </c:pt>
                <c:pt idx="163">
                  <c:v>29.2</c:v>
                </c:pt>
                <c:pt idx="164">
                  <c:v>28</c:v>
                </c:pt>
                <c:pt idx="165">
                  <c:v>27</c:v>
                </c:pt>
                <c:pt idx="166">
                  <c:v>26.9</c:v>
                </c:pt>
                <c:pt idx="167">
                  <c:v>27.4</c:v>
                </c:pt>
                <c:pt idx="168">
                  <c:v>28.2</c:v>
                </c:pt>
                <c:pt idx="169">
                  <c:v>28.6</c:v>
                </c:pt>
                <c:pt idx="170">
                  <c:v>28.7</c:v>
                </c:pt>
                <c:pt idx="171">
                  <c:v>27.5</c:v>
                </c:pt>
                <c:pt idx="172">
                  <c:v>25.2</c:v>
                </c:pt>
                <c:pt idx="173">
                  <c:v>24.1</c:v>
                </c:pt>
                <c:pt idx="174">
                  <c:v>24.2</c:v>
                </c:pt>
                <c:pt idx="175">
                  <c:v>24.4</c:v>
                </c:pt>
                <c:pt idx="176">
                  <c:v>25</c:v>
                </c:pt>
                <c:pt idx="177">
                  <c:v>26.6</c:v>
                </c:pt>
                <c:pt idx="178">
                  <c:v>27.2</c:v>
                </c:pt>
                <c:pt idx="179">
                  <c:v>27.9</c:v>
                </c:pt>
                <c:pt idx="180">
                  <c:v>28.7</c:v>
                </c:pt>
                <c:pt idx="181">
                  <c:v>28.6</c:v>
                </c:pt>
                <c:pt idx="182">
                  <c:v>28.4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data'!$AT$10:$AT$200</c:f>
              <c:numCache>
                <c:formatCode>General</c:formatCode>
                <c:ptCount val="191"/>
                <c:pt idx="0">
                  <c:v>28.4</c:v>
                </c:pt>
                <c:pt idx="1">
                  <c:v>27.7</c:v>
                </c:pt>
                <c:pt idx="2">
                  <c:v>27.3</c:v>
                </c:pt>
                <c:pt idx="3">
                  <c:v>27.3</c:v>
                </c:pt>
                <c:pt idx="4">
                  <c:v>27.2</c:v>
                </c:pt>
                <c:pt idx="5">
                  <c:v>27.3</c:v>
                </c:pt>
                <c:pt idx="6">
                  <c:v>27.9</c:v>
                </c:pt>
                <c:pt idx="7">
                  <c:v>28.9</c:v>
                </c:pt>
                <c:pt idx="8">
                  <c:v>30.3</c:v>
                </c:pt>
                <c:pt idx="9">
                  <c:v>31.3</c:v>
                </c:pt>
                <c:pt idx="10">
                  <c:v>31.8</c:v>
                </c:pt>
                <c:pt idx="11">
                  <c:v>32.9</c:v>
                </c:pt>
                <c:pt idx="12">
                  <c:v>33.9</c:v>
                </c:pt>
                <c:pt idx="13">
                  <c:v>34.700000000000003</c:v>
                </c:pt>
                <c:pt idx="14">
                  <c:v>35.200000000000003</c:v>
                </c:pt>
                <c:pt idx="15">
                  <c:v>35.5</c:v>
                </c:pt>
                <c:pt idx="16">
                  <c:v>35.299999999999997</c:v>
                </c:pt>
                <c:pt idx="17">
                  <c:v>34.700000000000003</c:v>
                </c:pt>
                <c:pt idx="18">
                  <c:v>31.2</c:v>
                </c:pt>
                <c:pt idx="19">
                  <c:v>28.4</c:v>
                </c:pt>
                <c:pt idx="20">
                  <c:v>26.7</c:v>
                </c:pt>
                <c:pt idx="21">
                  <c:v>25.4</c:v>
                </c:pt>
                <c:pt idx="22">
                  <c:v>24.8</c:v>
                </c:pt>
                <c:pt idx="23">
                  <c:v>24.6</c:v>
                </c:pt>
                <c:pt idx="24">
                  <c:v>24.3</c:v>
                </c:pt>
                <c:pt idx="25">
                  <c:v>23.7</c:v>
                </c:pt>
                <c:pt idx="26">
                  <c:v>23</c:v>
                </c:pt>
                <c:pt idx="27">
                  <c:v>22.2</c:v>
                </c:pt>
                <c:pt idx="28">
                  <c:v>21.5</c:v>
                </c:pt>
                <c:pt idx="29">
                  <c:v>20.9</c:v>
                </c:pt>
                <c:pt idx="30">
                  <c:v>20.2</c:v>
                </c:pt>
                <c:pt idx="31">
                  <c:v>19.399999999999999</c:v>
                </c:pt>
                <c:pt idx="32">
                  <c:v>18.5</c:v>
                </c:pt>
                <c:pt idx="33">
                  <c:v>17.7</c:v>
                </c:pt>
                <c:pt idx="34">
                  <c:v>16.899999999999999</c:v>
                </c:pt>
                <c:pt idx="35">
                  <c:v>16.2</c:v>
                </c:pt>
                <c:pt idx="36">
                  <c:v>15.9</c:v>
                </c:pt>
                <c:pt idx="37">
                  <c:v>15.9</c:v>
                </c:pt>
                <c:pt idx="38">
                  <c:v>15.8</c:v>
                </c:pt>
                <c:pt idx="39">
                  <c:v>15.7</c:v>
                </c:pt>
                <c:pt idx="40">
                  <c:v>16</c:v>
                </c:pt>
                <c:pt idx="41">
                  <c:v>16.399999999999999</c:v>
                </c:pt>
                <c:pt idx="42">
                  <c:v>16.600000000000001</c:v>
                </c:pt>
                <c:pt idx="43">
                  <c:v>17.399999999999999</c:v>
                </c:pt>
                <c:pt idx="44">
                  <c:v>18</c:v>
                </c:pt>
                <c:pt idx="45">
                  <c:v>20.9</c:v>
                </c:pt>
                <c:pt idx="46">
                  <c:v>22.9</c:v>
                </c:pt>
                <c:pt idx="47">
                  <c:v>24.4</c:v>
                </c:pt>
                <c:pt idx="48">
                  <c:v>26.1</c:v>
                </c:pt>
                <c:pt idx="49">
                  <c:v>26.6</c:v>
                </c:pt>
                <c:pt idx="50">
                  <c:v>26.6</c:v>
                </c:pt>
                <c:pt idx="51">
                  <c:v>27.9</c:v>
                </c:pt>
                <c:pt idx="52">
                  <c:v>28.5</c:v>
                </c:pt>
                <c:pt idx="53">
                  <c:v>27.8</c:v>
                </c:pt>
                <c:pt idx="54">
                  <c:v>27.3</c:v>
                </c:pt>
                <c:pt idx="55">
                  <c:v>26.2</c:v>
                </c:pt>
                <c:pt idx="56">
                  <c:v>25.4</c:v>
                </c:pt>
                <c:pt idx="57">
                  <c:v>24.7</c:v>
                </c:pt>
                <c:pt idx="58">
                  <c:v>24.4</c:v>
                </c:pt>
                <c:pt idx="59">
                  <c:v>24.5</c:v>
                </c:pt>
                <c:pt idx="60">
                  <c:v>24.5</c:v>
                </c:pt>
                <c:pt idx="61">
                  <c:v>24.3</c:v>
                </c:pt>
                <c:pt idx="62">
                  <c:v>24.2</c:v>
                </c:pt>
                <c:pt idx="63">
                  <c:v>24.2</c:v>
                </c:pt>
                <c:pt idx="64">
                  <c:v>24.4</c:v>
                </c:pt>
                <c:pt idx="65">
                  <c:v>24.6</c:v>
                </c:pt>
                <c:pt idx="66">
                  <c:v>24.8</c:v>
                </c:pt>
                <c:pt idx="67">
                  <c:v>24.6</c:v>
                </c:pt>
                <c:pt idx="68">
                  <c:v>24.5</c:v>
                </c:pt>
                <c:pt idx="69">
                  <c:v>24.4</c:v>
                </c:pt>
                <c:pt idx="70">
                  <c:v>24.2</c:v>
                </c:pt>
                <c:pt idx="71">
                  <c:v>24.3</c:v>
                </c:pt>
                <c:pt idx="72">
                  <c:v>24.4</c:v>
                </c:pt>
                <c:pt idx="73">
                  <c:v>24.3</c:v>
                </c:pt>
                <c:pt idx="74">
                  <c:v>24.1</c:v>
                </c:pt>
                <c:pt idx="75">
                  <c:v>24.4</c:v>
                </c:pt>
                <c:pt idx="76">
                  <c:v>25.1</c:v>
                </c:pt>
                <c:pt idx="77">
                  <c:v>26.3</c:v>
                </c:pt>
                <c:pt idx="78">
                  <c:v>27.7</c:v>
                </c:pt>
                <c:pt idx="79">
                  <c:v>28.1</c:v>
                </c:pt>
                <c:pt idx="80">
                  <c:v>29.2</c:v>
                </c:pt>
                <c:pt idx="81">
                  <c:v>30.7</c:v>
                </c:pt>
                <c:pt idx="82">
                  <c:v>31.6</c:v>
                </c:pt>
                <c:pt idx="83">
                  <c:v>32.299999999999997</c:v>
                </c:pt>
                <c:pt idx="84">
                  <c:v>32.799999999999997</c:v>
                </c:pt>
                <c:pt idx="85">
                  <c:v>33</c:v>
                </c:pt>
                <c:pt idx="86">
                  <c:v>34.200000000000003</c:v>
                </c:pt>
                <c:pt idx="87">
                  <c:v>35.1</c:v>
                </c:pt>
                <c:pt idx="88">
                  <c:v>35.299999999999997</c:v>
                </c:pt>
                <c:pt idx="89">
                  <c:v>34.6</c:v>
                </c:pt>
                <c:pt idx="90">
                  <c:v>33.9</c:v>
                </c:pt>
                <c:pt idx="91">
                  <c:v>34.5</c:v>
                </c:pt>
                <c:pt idx="92">
                  <c:v>34.799999999999997</c:v>
                </c:pt>
                <c:pt idx="93">
                  <c:v>34.9</c:v>
                </c:pt>
                <c:pt idx="94">
                  <c:v>35</c:v>
                </c:pt>
                <c:pt idx="95">
                  <c:v>35.4</c:v>
                </c:pt>
                <c:pt idx="96">
                  <c:v>35.299999999999997</c:v>
                </c:pt>
                <c:pt idx="97">
                  <c:v>34.1</c:v>
                </c:pt>
                <c:pt idx="98">
                  <c:v>32.200000000000003</c:v>
                </c:pt>
                <c:pt idx="99">
                  <c:v>31.5</c:v>
                </c:pt>
                <c:pt idx="100">
                  <c:v>29.4</c:v>
                </c:pt>
                <c:pt idx="101">
                  <c:v>27.5</c:v>
                </c:pt>
                <c:pt idx="102">
                  <c:v>26.3</c:v>
                </c:pt>
                <c:pt idx="103">
                  <c:v>25.9</c:v>
                </c:pt>
                <c:pt idx="104">
                  <c:v>25.3</c:v>
                </c:pt>
                <c:pt idx="105">
                  <c:v>23.6</c:v>
                </c:pt>
                <c:pt idx="106">
                  <c:v>22.9</c:v>
                </c:pt>
                <c:pt idx="107">
                  <c:v>22.9</c:v>
                </c:pt>
                <c:pt idx="108">
                  <c:v>21.4</c:v>
                </c:pt>
                <c:pt idx="109">
                  <c:v>20.7</c:v>
                </c:pt>
                <c:pt idx="110">
                  <c:v>19.8</c:v>
                </c:pt>
                <c:pt idx="111">
                  <c:v>18.5</c:v>
                </c:pt>
                <c:pt idx="112">
                  <c:v>17.600000000000001</c:v>
                </c:pt>
                <c:pt idx="113">
                  <c:v>17.3</c:v>
                </c:pt>
                <c:pt idx="114">
                  <c:v>17.3</c:v>
                </c:pt>
                <c:pt idx="115">
                  <c:v>17.3</c:v>
                </c:pt>
                <c:pt idx="116">
                  <c:v>17.3</c:v>
                </c:pt>
                <c:pt idx="117">
                  <c:v>16.8</c:v>
                </c:pt>
                <c:pt idx="118">
                  <c:v>16.600000000000001</c:v>
                </c:pt>
                <c:pt idx="119">
                  <c:v>16.600000000000001</c:v>
                </c:pt>
                <c:pt idx="120">
                  <c:v>16.399999999999999</c:v>
                </c:pt>
                <c:pt idx="121">
                  <c:v>16.3</c:v>
                </c:pt>
                <c:pt idx="122">
                  <c:v>16</c:v>
                </c:pt>
                <c:pt idx="123">
                  <c:v>15.9</c:v>
                </c:pt>
                <c:pt idx="124">
                  <c:v>15.9</c:v>
                </c:pt>
                <c:pt idx="125">
                  <c:v>15.9</c:v>
                </c:pt>
                <c:pt idx="126">
                  <c:v>16.5</c:v>
                </c:pt>
                <c:pt idx="127">
                  <c:v>20.8</c:v>
                </c:pt>
                <c:pt idx="128">
                  <c:v>22.6</c:v>
                </c:pt>
                <c:pt idx="129">
                  <c:v>22.4</c:v>
                </c:pt>
                <c:pt idx="130">
                  <c:v>22.3</c:v>
                </c:pt>
                <c:pt idx="131">
                  <c:v>22.3</c:v>
                </c:pt>
                <c:pt idx="132">
                  <c:v>22.2</c:v>
                </c:pt>
                <c:pt idx="133">
                  <c:v>22.2</c:v>
                </c:pt>
                <c:pt idx="134">
                  <c:v>21.5</c:v>
                </c:pt>
                <c:pt idx="135">
                  <c:v>21.3</c:v>
                </c:pt>
                <c:pt idx="136">
                  <c:v>21.3</c:v>
                </c:pt>
                <c:pt idx="137">
                  <c:v>21.5</c:v>
                </c:pt>
                <c:pt idx="138">
                  <c:v>21.6</c:v>
                </c:pt>
                <c:pt idx="139">
                  <c:v>23</c:v>
                </c:pt>
                <c:pt idx="140">
                  <c:v>25</c:v>
                </c:pt>
                <c:pt idx="141">
                  <c:v>25.7</c:v>
                </c:pt>
                <c:pt idx="142">
                  <c:v>25.7</c:v>
                </c:pt>
                <c:pt idx="143">
                  <c:v>25.6</c:v>
                </c:pt>
                <c:pt idx="144">
                  <c:v>25.4</c:v>
                </c:pt>
                <c:pt idx="145">
                  <c:v>25.4</c:v>
                </c:pt>
                <c:pt idx="146">
                  <c:v>25.6</c:v>
                </c:pt>
                <c:pt idx="147">
                  <c:v>25.9</c:v>
                </c:pt>
                <c:pt idx="148">
                  <c:v>26.6</c:v>
                </c:pt>
                <c:pt idx="149">
                  <c:v>26.9</c:v>
                </c:pt>
                <c:pt idx="150">
                  <c:v>26.9</c:v>
                </c:pt>
                <c:pt idx="151">
                  <c:v>26.9</c:v>
                </c:pt>
                <c:pt idx="152">
                  <c:v>28.3</c:v>
                </c:pt>
                <c:pt idx="153">
                  <c:v>31</c:v>
                </c:pt>
                <c:pt idx="154">
                  <c:v>33.700000000000003</c:v>
                </c:pt>
                <c:pt idx="155">
                  <c:v>35.1</c:v>
                </c:pt>
                <c:pt idx="156">
                  <c:v>35.6</c:v>
                </c:pt>
                <c:pt idx="157">
                  <c:v>35.700000000000003</c:v>
                </c:pt>
                <c:pt idx="158">
                  <c:v>34.5</c:v>
                </c:pt>
                <c:pt idx="159">
                  <c:v>32.6</c:v>
                </c:pt>
                <c:pt idx="160">
                  <c:v>30.6</c:v>
                </c:pt>
                <c:pt idx="161">
                  <c:v>29.5</c:v>
                </c:pt>
                <c:pt idx="162">
                  <c:v>29</c:v>
                </c:pt>
                <c:pt idx="163">
                  <c:v>28.7</c:v>
                </c:pt>
                <c:pt idx="164">
                  <c:v>28.4</c:v>
                </c:pt>
                <c:pt idx="165">
                  <c:v>28.3</c:v>
                </c:pt>
                <c:pt idx="166">
                  <c:v>28.3</c:v>
                </c:pt>
                <c:pt idx="167">
                  <c:v>27.6</c:v>
                </c:pt>
                <c:pt idx="168">
                  <c:v>28.3</c:v>
                </c:pt>
                <c:pt idx="169">
                  <c:v>28.7</c:v>
                </c:pt>
                <c:pt idx="170">
                  <c:v>28</c:v>
                </c:pt>
                <c:pt idx="171">
                  <c:v>27.2</c:v>
                </c:pt>
                <c:pt idx="172">
                  <c:v>26.1</c:v>
                </c:pt>
                <c:pt idx="173">
                  <c:v>24.7</c:v>
                </c:pt>
                <c:pt idx="174">
                  <c:v>24.3</c:v>
                </c:pt>
                <c:pt idx="175">
                  <c:v>24.6</c:v>
                </c:pt>
                <c:pt idx="176">
                  <c:v>24.8</c:v>
                </c:pt>
                <c:pt idx="177">
                  <c:v>25</c:v>
                </c:pt>
                <c:pt idx="178">
                  <c:v>24.8</c:v>
                </c:pt>
                <c:pt idx="179">
                  <c:v>25.5</c:v>
                </c:pt>
                <c:pt idx="180">
                  <c:v>26.8</c:v>
                </c:pt>
                <c:pt idx="181">
                  <c:v>33.4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01824"/>
        <c:axId val="178703744"/>
      </c:scatterChart>
      <c:valAx>
        <c:axId val="17870182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703744"/>
        <c:crosses val="autoZero"/>
        <c:crossBetween val="midCat"/>
      </c:valAx>
      <c:valAx>
        <c:axId val="178703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87018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2.66</c:v>
                </c:pt>
                <c:pt idx="1">
                  <c:v>2.5499999999999998</c:v>
                </c:pt>
                <c:pt idx="2">
                  <c:v>2.23</c:v>
                </c:pt>
                <c:pt idx="3">
                  <c:v>2.0099999999999998</c:v>
                </c:pt>
                <c:pt idx="4">
                  <c:v>1.94</c:v>
                </c:pt>
                <c:pt idx="5">
                  <c:v>1.96</c:v>
                </c:pt>
                <c:pt idx="6">
                  <c:v>2.11</c:v>
                </c:pt>
                <c:pt idx="7">
                  <c:v>2.09</c:v>
                </c:pt>
                <c:pt idx="8">
                  <c:v>2.04</c:v>
                </c:pt>
                <c:pt idx="9">
                  <c:v>1.99</c:v>
                </c:pt>
                <c:pt idx="10">
                  <c:v>2.1</c:v>
                </c:pt>
                <c:pt idx="11">
                  <c:v>2.6</c:v>
                </c:pt>
                <c:pt idx="12">
                  <c:v>3.53</c:v>
                </c:pt>
                <c:pt idx="13">
                  <c:v>3.61</c:v>
                </c:pt>
                <c:pt idx="14">
                  <c:v>3.42</c:v>
                </c:pt>
                <c:pt idx="15">
                  <c:v>3.38</c:v>
                </c:pt>
                <c:pt idx="16">
                  <c:v>3.37</c:v>
                </c:pt>
                <c:pt idx="17">
                  <c:v>3.24</c:v>
                </c:pt>
                <c:pt idx="18">
                  <c:v>3.16</c:v>
                </c:pt>
                <c:pt idx="19">
                  <c:v>3.09</c:v>
                </c:pt>
                <c:pt idx="20">
                  <c:v>3.07</c:v>
                </c:pt>
                <c:pt idx="21">
                  <c:v>3.04</c:v>
                </c:pt>
                <c:pt idx="22">
                  <c:v>3</c:v>
                </c:pt>
                <c:pt idx="23">
                  <c:v>3.01</c:v>
                </c:pt>
                <c:pt idx="24">
                  <c:v>3.04</c:v>
                </c:pt>
                <c:pt idx="25">
                  <c:v>3.25</c:v>
                </c:pt>
                <c:pt idx="26">
                  <c:v>3.47</c:v>
                </c:pt>
                <c:pt idx="27">
                  <c:v>3.57</c:v>
                </c:pt>
                <c:pt idx="28">
                  <c:v>3.52</c:v>
                </c:pt>
                <c:pt idx="29">
                  <c:v>3.49</c:v>
                </c:pt>
                <c:pt idx="30">
                  <c:v>3.84</c:v>
                </c:pt>
                <c:pt idx="31">
                  <c:v>4.28</c:v>
                </c:pt>
                <c:pt idx="32">
                  <c:v>4.29</c:v>
                </c:pt>
                <c:pt idx="33">
                  <c:v>4</c:v>
                </c:pt>
                <c:pt idx="34">
                  <c:v>3.66</c:v>
                </c:pt>
                <c:pt idx="35">
                  <c:v>3.34</c:v>
                </c:pt>
                <c:pt idx="36">
                  <c:v>2.9</c:v>
                </c:pt>
                <c:pt idx="37">
                  <c:v>2.56</c:v>
                </c:pt>
                <c:pt idx="38">
                  <c:v>2.31</c:v>
                </c:pt>
                <c:pt idx="39">
                  <c:v>2.0699999999999998</c:v>
                </c:pt>
                <c:pt idx="40">
                  <c:v>1.94</c:v>
                </c:pt>
                <c:pt idx="41">
                  <c:v>1.97</c:v>
                </c:pt>
                <c:pt idx="42">
                  <c:v>2.16</c:v>
                </c:pt>
                <c:pt idx="43">
                  <c:v>2.36</c:v>
                </c:pt>
                <c:pt idx="44">
                  <c:v>2.42</c:v>
                </c:pt>
                <c:pt idx="45">
                  <c:v>2.42</c:v>
                </c:pt>
                <c:pt idx="46">
                  <c:v>2.44</c:v>
                </c:pt>
                <c:pt idx="47">
                  <c:v>2.5299999999999998</c:v>
                </c:pt>
                <c:pt idx="48">
                  <c:v>2.76</c:v>
                </c:pt>
                <c:pt idx="49">
                  <c:v>3.36</c:v>
                </c:pt>
                <c:pt idx="50">
                  <c:v>3.67</c:v>
                </c:pt>
                <c:pt idx="51">
                  <c:v>3.25</c:v>
                </c:pt>
                <c:pt idx="52">
                  <c:v>2.76</c:v>
                </c:pt>
                <c:pt idx="53">
                  <c:v>2.5299999999999998</c:v>
                </c:pt>
                <c:pt idx="54">
                  <c:v>2.4300000000000002</c:v>
                </c:pt>
                <c:pt idx="55">
                  <c:v>2.37</c:v>
                </c:pt>
                <c:pt idx="56">
                  <c:v>2.4</c:v>
                </c:pt>
                <c:pt idx="57">
                  <c:v>2.4900000000000002</c:v>
                </c:pt>
                <c:pt idx="58">
                  <c:v>2.58</c:v>
                </c:pt>
                <c:pt idx="59">
                  <c:v>2.65</c:v>
                </c:pt>
                <c:pt idx="60">
                  <c:v>2.7</c:v>
                </c:pt>
                <c:pt idx="61">
                  <c:v>2.7</c:v>
                </c:pt>
                <c:pt idx="62">
                  <c:v>2.5499999999999998</c:v>
                </c:pt>
                <c:pt idx="63">
                  <c:v>2.39</c:v>
                </c:pt>
                <c:pt idx="64">
                  <c:v>2.35</c:v>
                </c:pt>
                <c:pt idx="65">
                  <c:v>2.5099999999999998</c:v>
                </c:pt>
                <c:pt idx="66">
                  <c:v>2.74</c:v>
                </c:pt>
                <c:pt idx="67">
                  <c:v>2.75</c:v>
                </c:pt>
                <c:pt idx="68">
                  <c:v>2.44</c:v>
                </c:pt>
                <c:pt idx="69">
                  <c:v>2.17</c:v>
                </c:pt>
                <c:pt idx="70">
                  <c:v>2.0499999999999998</c:v>
                </c:pt>
                <c:pt idx="71">
                  <c:v>2.0299999999999998</c:v>
                </c:pt>
                <c:pt idx="72">
                  <c:v>1.95</c:v>
                </c:pt>
                <c:pt idx="73">
                  <c:v>1.93</c:v>
                </c:pt>
                <c:pt idx="74">
                  <c:v>1.92</c:v>
                </c:pt>
                <c:pt idx="75">
                  <c:v>1.97</c:v>
                </c:pt>
                <c:pt idx="76">
                  <c:v>1.98</c:v>
                </c:pt>
                <c:pt idx="77">
                  <c:v>1.91</c:v>
                </c:pt>
                <c:pt idx="78">
                  <c:v>1.91</c:v>
                </c:pt>
                <c:pt idx="79">
                  <c:v>1.91</c:v>
                </c:pt>
                <c:pt idx="80">
                  <c:v>1.91</c:v>
                </c:pt>
                <c:pt idx="81">
                  <c:v>1.95</c:v>
                </c:pt>
                <c:pt idx="82">
                  <c:v>2.0299999999999998</c:v>
                </c:pt>
                <c:pt idx="83">
                  <c:v>2.13</c:v>
                </c:pt>
                <c:pt idx="84">
                  <c:v>2.13</c:v>
                </c:pt>
                <c:pt idx="85">
                  <c:v>2</c:v>
                </c:pt>
                <c:pt idx="86">
                  <c:v>2.02</c:v>
                </c:pt>
                <c:pt idx="87">
                  <c:v>2.06</c:v>
                </c:pt>
                <c:pt idx="88">
                  <c:v>2.0499999999999998</c:v>
                </c:pt>
                <c:pt idx="89">
                  <c:v>2.1</c:v>
                </c:pt>
                <c:pt idx="90">
                  <c:v>2.37</c:v>
                </c:pt>
                <c:pt idx="91">
                  <c:v>3.22</c:v>
                </c:pt>
                <c:pt idx="92">
                  <c:v>4.0999999999999996</c:v>
                </c:pt>
                <c:pt idx="93">
                  <c:v>4.6399999999999997</c:v>
                </c:pt>
                <c:pt idx="94">
                  <c:v>4.59</c:v>
                </c:pt>
                <c:pt idx="95">
                  <c:v>4.2699999999999996</c:v>
                </c:pt>
                <c:pt idx="96">
                  <c:v>4.07</c:v>
                </c:pt>
                <c:pt idx="97">
                  <c:v>3.73</c:v>
                </c:pt>
                <c:pt idx="98">
                  <c:v>3.59</c:v>
                </c:pt>
                <c:pt idx="99">
                  <c:v>3.53</c:v>
                </c:pt>
                <c:pt idx="100">
                  <c:v>3.47</c:v>
                </c:pt>
                <c:pt idx="101">
                  <c:v>3.37</c:v>
                </c:pt>
                <c:pt idx="102">
                  <c:v>3.28</c:v>
                </c:pt>
                <c:pt idx="103">
                  <c:v>3.36</c:v>
                </c:pt>
                <c:pt idx="104">
                  <c:v>3.38</c:v>
                </c:pt>
                <c:pt idx="105">
                  <c:v>3.39</c:v>
                </c:pt>
                <c:pt idx="106">
                  <c:v>3.36</c:v>
                </c:pt>
                <c:pt idx="107">
                  <c:v>3.31</c:v>
                </c:pt>
                <c:pt idx="108">
                  <c:v>3.31</c:v>
                </c:pt>
                <c:pt idx="109">
                  <c:v>3.28</c:v>
                </c:pt>
                <c:pt idx="110">
                  <c:v>3.34</c:v>
                </c:pt>
                <c:pt idx="111">
                  <c:v>3.41</c:v>
                </c:pt>
                <c:pt idx="112">
                  <c:v>3.5</c:v>
                </c:pt>
                <c:pt idx="113">
                  <c:v>3.65</c:v>
                </c:pt>
                <c:pt idx="114">
                  <c:v>3.64</c:v>
                </c:pt>
                <c:pt idx="115">
                  <c:v>3.62</c:v>
                </c:pt>
                <c:pt idx="116">
                  <c:v>3.39</c:v>
                </c:pt>
                <c:pt idx="117">
                  <c:v>3.09</c:v>
                </c:pt>
                <c:pt idx="118">
                  <c:v>2.91</c:v>
                </c:pt>
                <c:pt idx="119">
                  <c:v>2.9</c:v>
                </c:pt>
                <c:pt idx="120">
                  <c:v>2.92</c:v>
                </c:pt>
                <c:pt idx="121">
                  <c:v>3.09</c:v>
                </c:pt>
                <c:pt idx="122">
                  <c:v>3.26</c:v>
                </c:pt>
                <c:pt idx="123">
                  <c:v>3.34</c:v>
                </c:pt>
                <c:pt idx="124">
                  <c:v>3.36</c:v>
                </c:pt>
                <c:pt idx="125">
                  <c:v>3.41</c:v>
                </c:pt>
                <c:pt idx="126">
                  <c:v>3.41</c:v>
                </c:pt>
                <c:pt idx="127">
                  <c:v>3.13</c:v>
                </c:pt>
                <c:pt idx="128">
                  <c:v>2.93</c:v>
                </c:pt>
                <c:pt idx="129">
                  <c:v>2.73</c:v>
                </c:pt>
                <c:pt idx="130">
                  <c:v>2.56</c:v>
                </c:pt>
                <c:pt idx="131">
                  <c:v>2.4700000000000002</c:v>
                </c:pt>
                <c:pt idx="132">
                  <c:v>2.4500000000000002</c:v>
                </c:pt>
                <c:pt idx="133">
                  <c:v>2.42</c:v>
                </c:pt>
                <c:pt idx="134">
                  <c:v>2.59</c:v>
                </c:pt>
                <c:pt idx="135">
                  <c:v>2.81</c:v>
                </c:pt>
                <c:pt idx="136">
                  <c:v>2.94</c:v>
                </c:pt>
                <c:pt idx="137">
                  <c:v>2.98</c:v>
                </c:pt>
                <c:pt idx="138">
                  <c:v>2.88</c:v>
                </c:pt>
                <c:pt idx="139">
                  <c:v>2.72</c:v>
                </c:pt>
                <c:pt idx="140">
                  <c:v>2.73</c:v>
                </c:pt>
                <c:pt idx="141">
                  <c:v>2.68</c:v>
                </c:pt>
                <c:pt idx="142">
                  <c:v>2.56</c:v>
                </c:pt>
                <c:pt idx="143">
                  <c:v>2.44</c:v>
                </c:pt>
                <c:pt idx="144">
                  <c:v>2.44</c:v>
                </c:pt>
                <c:pt idx="145">
                  <c:v>2.2999999999999998</c:v>
                </c:pt>
                <c:pt idx="146">
                  <c:v>2.2000000000000002</c:v>
                </c:pt>
                <c:pt idx="147">
                  <c:v>2.06</c:v>
                </c:pt>
                <c:pt idx="148">
                  <c:v>1.95</c:v>
                </c:pt>
                <c:pt idx="149">
                  <c:v>1.95</c:v>
                </c:pt>
                <c:pt idx="150">
                  <c:v>1.95</c:v>
                </c:pt>
                <c:pt idx="151">
                  <c:v>2.0299999999999998</c:v>
                </c:pt>
                <c:pt idx="152">
                  <c:v>2.56</c:v>
                </c:pt>
                <c:pt idx="153">
                  <c:v>3.31</c:v>
                </c:pt>
                <c:pt idx="154">
                  <c:v>3.69</c:v>
                </c:pt>
                <c:pt idx="155">
                  <c:v>3.63</c:v>
                </c:pt>
                <c:pt idx="156">
                  <c:v>3.35</c:v>
                </c:pt>
                <c:pt idx="157">
                  <c:v>3.3</c:v>
                </c:pt>
                <c:pt idx="158">
                  <c:v>3.28</c:v>
                </c:pt>
                <c:pt idx="159">
                  <c:v>2.84</c:v>
                </c:pt>
                <c:pt idx="160">
                  <c:v>2.4500000000000002</c:v>
                </c:pt>
                <c:pt idx="161">
                  <c:v>2.46</c:v>
                </c:pt>
                <c:pt idx="162">
                  <c:v>2.46</c:v>
                </c:pt>
                <c:pt idx="163">
                  <c:v>2.46</c:v>
                </c:pt>
                <c:pt idx="164">
                  <c:v>2.42</c:v>
                </c:pt>
                <c:pt idx="165">
                  <c:v>2.58</c:v>
                </c:pt>
                <c:pt idx="166">
                  <c:v>3.25</c:v>
                </c:pt>
                <c:pt idx="167">
                  <c:v>4.91</c:v>
                </c:pt>
                <c:pt idx="168">
                  <c:v>4.8</c:v>
                </c:pt>
                <c:pt idx="169">
                  <c:v>3.49</c:v>
                </c:pt>
                <c:pt idx="170">
                  <c:v>2.78</c:v>
                </c:pt>
                <c:pt idx="171">
                  <c:v>2.5099999999999998</c:v>
                </c:pt>
                <c:pt idx="172">
                  <c:v>2.42</c:v>
                </c:pt>
                <c:pt idx="173">
                  <c:v>2.33</c:v>
                </c:pt>
                <c:pt idx="174">
                  <c:v>2.38</c:v>
                </c:pt>
                <c:pt idx="175">
                  <c:v>2.38</c:v>
                </c:pt>
                <c:pt idx="176">
                  <c:v>2.4700000000000002</c:v>
                </c:pt>
                <c:pt idx="177">
                  <c:v>2.54</c:v>
                </c:pt>
                <c:pt idx="178">
                  <c:v>2.5499999999999998</c:v>
                </c:pt>
                <c:pt idx="179">
                  <c:v>2.6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data'!$BC$10:$BC$200</c:f>
              <c:numCache>
                <c:formatCode>General</c:formatCode>
                <c:ptCount val="191"/>
                <c:pt idx="0">
                  <c:v>2.6</c:v>
                </c:pt>
                <c:pt idx="1">
                  <c:v>2.67</c:v>
                </c:pt>
                <c:pt idx="2">
                  <c:v>2.72</c:v>
                </c:pt>
                <c:pt idx="3">
                  <c:v>2.67</c:v>
                </c:pt>
                <c:pt idx="4">
                  <c:v>2.37</c:v>
                </c:pt>
                <c:pt idx="5">
                  <c:v>2.0699999999999998</c:v>
                </c:pt>
                <c:pt idx="6">
                  <c:v>1.95</c:v>
                </c:pt>
                <c:pt idx="7">
                  <c:v>1.95</c:v>
                </c:pt>
                <c:pt idx="8">
                  <c:v>1.95</c:v>
                </c:pt>
                <c:pt idx="9">
                  <c:v>1.98</c:v>
                </c:pt>
                <c:pt idx="10">
                  <c:v>2.0099999999999998</c:v>
                </c:pt>
                <c:pt idx="11">
                  <c:v>2.08</c:v>
                </c:pt>
                <c:pt idx="12">
                  <c:v>2.31</c:v>
                </c:pt>
                <c:pt idx="13">
                  <c:v>3.7</c:v>
                </c:pt>
                <c:pt idx="14">
                  <c:v>3.87</c:v>
                </c:pt>
                <c:pt idx="15">
                  <c:v>3.22</c:v>
                </c:pt>
                <c:pt idx="16">
                  <c:v>2.85</c:v>
                </c:pt>
                <c:pt idx="17">
                  <c:v>2.9</c:v>
                </c:pt>
                <c:pt idx="18">
                  <c:v>3.22</c:v>
                </c:pt>
                <c:pt idx="19">
                  <c:v>3.22</c:v>
                </c:pt>
                <c:pt idx="20">
                  <c:v>3.15</c:v>
                </c:pt>
                <c:pt idx="21">
                  <c:v>3.13</c:v>
                </c:pt>
                <c:pt idx="22">
                  <c:v>3.1</c:v>
                </c:pt>
                <c:pt idx="23">
                  <c:v>3.06</c:v>
                </c:pt>
                <c:pt idx="24">
                  <c:v>3.07</c:v>
                </c:pt>
                <c:pt idx="25">
                  <c:v>3.11</c:v>
                </c:pt>
                <c:pt idx="26">
                  <c:v>3.53</c:v>
                </c:pt>
                <c:pt idx="27">
                  <c:v>3.66</c:v>
                </c:pt>
                <c:pt idx="28">
                  <c:v>3.74</c:v>
                </c:pt>
                <c:pt idx="29">
                  <c:v>4.0199999999999996</c:v>
                </c:pt>
                <c:pt idx="30">
                  <c:v>4.49</c:v>
                </c:pt>
                <c:pt idx="31">
                  <c:v>4.17</c:v>
                </c:pt>
                <c:pt idx="32">
                  <c:v>3.99</c:v>
                </c:pt>
                <c:pt idx="33">
                  <c:v>3.95</c:v>
                </c:pt>
                <c:pt idx="34">
                  <c:v>4</c:v>
                </c:pt>
                <c:pt idx="35">
                  <c:v>4.0599999999999996</c:v>
                </c:pt>
                <c:pt idx="36">
                  <c:v>4.03</c:v>
                </c:pt>
                <c:pt idx="37">
                  <c:v>3.8</c:v>
                </c:pt>
                <c:pt idx="38">
                  <c:v>2.8</c:v>
                </c:pt>
                <c:pt idx="39">
                  <c:v>2.6</c:v>
                </c:pt>
                <c:pt idx="40">
                  <c:v>2.5</c:v>
                </c:pt>
                <c:pt idx="41">
                  <c:v>2.2999999999999998</c:v>
                </c:pt>
                <c:pt idx="42">
                  <c:v>2.11</c:v>
                </c:pt>
                <c:pt idx="43">
                  <c:v>2.0699999999999998</c:v>
                </c:pt>
                <c:pt idx="44">
                  <c:v>2.2000000000000002</c:v>
                </c:pt>
                <c:pt idx="45">
                  <c:v>2.2000000000000002</c:v>
                </c:pt>
                <c:pt idx="46">
                  <c:v>2.16</c:v>
                </c:pt>
                <c:pt idx="47">
                  <c:v>2.16</c:v>
                </c:pt>
                <c:pt idx="48">
                  <c:v>2.2999999999999998</c:v>
                </c:pt>
                <c:pt idx="49">
                  <c:v>2.63</c:v>
                </c:pt>
                <c:pt idx="50">
                  <c:v>3.03</c:v>
                </c:pt>
                <c:pt idx="51">
                  <c:v>3.4</c:v>
                </c:pt>
                <c:pt idx="52">
                  <c:v>3.41</c:v>
                </c:pt>
                <c:pt idx="53">
                  <c:v>3</c:v>
                </c:pt>
                <c:pt idx="54">
                  <c:v>2.56</c:v>
                </c:pt>
                <c:pt idx="55">
                  <c:v>2.4300000000000002</c:v>
                </c:pt>
                <c:pt idx="56">
                  <c:v>2.4</c:v>
                </c:pt>
                <c:pt idx="57">
                  <c:v>2.34</c:v>
                </c:pt>
                <c:pt idx="58">
                  <c:v>2.31</c:v>
                </c:pt>
                <c:pt idx="59">
                  <c:v>2.35</c:v>
                </c:pt>
                <c:pt idx="60">
                  <c:v>2.5099999999999998</c:v>
                </c:pt>
                <c:pt idx="61">
                  <c:v>2.72</c:v>
                </c:pt>
                <c:pt idx="62">
                  <c:v>2.74</c:v>
                </c:pt>
                <c:pt idx="63">
                  <c:v>2.72</c:v>
                </c:pt>
                <c:pt idx="64">
                  <c:v>2.59</c:v>
                </c:pt>
                <c:pt idx="65">
                  <c:v>2.48</c:v>
                </c:pt>
                <c:pt idx="66">
                  <c:v>2.5299999999999998</c:v>
                </c:pt>
                <c:pt idx="67">
                  <c:v>2.58</c:v>
                </c:pt>
                <c:pt idx="68">
                  <c:v>2.58</c:v>
                </c:pt>
                <c:pt idx="69">
                  <c:v>2.58</c:v>
                </c:pt>
                <c:pt idx="70">
                  <c:v>2.42</c:v>
                </c:pt>
                <c:pt idx="71">
                  <c:v>2.23</c:v>
                </c:pt>
                <c:pt idx="72">
                  <c:v>2.19</c:v>
                </c:pt>
                <c:pt idx="73">
                  <c:v>2.19</c:v>
                </c:pt>
                <c:pt idx="74">
                  <c:v>2.08</c:v>
                </c:pt>
                <c:pt idx="75">
                  <c:v>1.97</c:v>
                </c:pt>
                <c:pt idx="76">
                  <c:v>1.94</c:v>
                </c:pt>
                <c:pt idx="77">
                  <c:v>1.99</c:v>
                </c:pt>
                <c:pt idx="78">
                  <c:v>2.02</c:v>
                </c:pt>
                <c:pt idx="79">
                  <c:v>2.02</c:v>
                </c:pt>
                <c:pt idx="80">
                  <c:v>1.95</c:v>
                </c:pt>
                <c:pt idx="81">
                  <c:v>1.92</c:v>
                </c:pt>
                <c:pt idx="82">
                  <c:v>1.92</c:v>
                </c:pt>
                <c:pt idx="83">
                  <c:v>1.92</c:v>
                </c:pt>
                <c:pt idx="84">
                  <c:v>1.93</c:v>
                </c:pt>
                <c:pt idx="85">
                  <c:v>2.0299999999999998</c:v>
                </c:pt>
                <c:pt idx="86">
                  <c:v>2.13</c:v>
                </c:pt>
                <c:pt idx="87">
                  <c:v>2.21</c:v>
                </c:pt>
                <c:pt idx="88">
                  <c:v>2.19</c:v>
                </c:pt>
                <c:pt idx="89">
                  <c:v>2.1</c:v>
                </c:pt>
                <c:pt idx="90">
                  <c:v>2.04</c:v>
                </c:pt>
                <c:pt idx="91">
                  <c:v>2.0699999999999998</c:v>
                </c:pt>
                <c:pt idx="92">
                  <c:v>2.56</c:v>
                </c:pt>
                <c:pt idx="93">
                  <c:v>3.32</c:v>
                </c:pt>
                <c:pt idx="94">
                  <c:v>3.99</c:v>
                </c:pt>
                <c:pt idx="95">
                  <c:v>4.0999999999999996</c:v>
                </c:pt>
                <c:pt idx="96">
                  <c:v>3.94</c:v>
                </c:pt>
                <c:pt idx="97">
                  <c:v>3.39</c:v>
                </c:pt>
                <c:pt idx="98">
                  <c:v>3.35</c:v>
                </c:pt>
                <c:pt idx="99">
                  <c:v>3.29</c:v>
                </c:pt>
                <c:pt idx="100">
                  <c:v>3.19</c:v>
                </c:pt>
                <c:pt idx="101">
                  <c:v>3.15</c:v>
                </c:pt>
                <c:pt idx="102">
                  <c:v>3.28</c:v>
                </c:pt>
                <c:pt idx="103">
                  <c:v>3.28</c:v>
                </c:pt>
                <c:pt idx="104">
                  <c:v>3.27</c:v>
                </c:pt>
                <c:pt idx="105">
                  <c:v>3.44</c:v>
                </c:pt>
                <c:pt idx="106">
                  <c:v>3.57</c:v>
                </c:pt>
                <c:pt idx="107">
                  <c:v>3.57</c:v>
                </c:pt>
                <c:pt idx="108">
                  <c:v>3.57</c:v>
                </c:pt>
                <c:pt idx="109">
                  <c:v>3.57</c:v>
                </c:pt>
                <c:pt idx="110">
                  <c:v>3.47</c:v>
                </c:pt>
                <c:pt idx="111">
                  <c:v>3.4</c:v>
                </c:pt>
                <c:pt idx="112">
                  <c:v>3.4</c:v>
                </c:pt>
                <c:pt idx="113">
                  <c:v>3.47</c:v>
                </c:pt>
                <c:pt idx="114">
                  <c:v>3.61</c:v>
                </c:pt>
                <c:pt idx="115">
                  <c:v>4.03</c:v>
                </c:pt>
                <c:pt idx="116">
                  <c:v>4.0599999999999996</c:v>
                </c:pt>
                <c:pt idx="117">
                  <c:v>3.91</c:v>
                </c:pt>
                <c:pt idx="118">
                  <c:v>3.87</c:v>
                </c:pt>
                <c:pt idx="119">
                  <c:v>3.63</c:v>
                </c:pt>
                <c:pt idx="120">
                  <c:v>3</c:v>
                </c:pt>
                <c:pt idx="121">
                  <c:v>2.96</c:v>
                </c:pt>
                <c:pt idx="122">
                  <c:v>3.1</c:v>
                </c:pt>
                <c:pt idx="123">
                  <c:v>3.17</c:v>
                </c:pt>
                <c:pt idx="124">
                  <c:v>3.18</c:v>
                </c:pt>
                <c:pt idx="125">
                  <c:v>3.15</c:v>
                </c:pt>
                <c:pt idx="126">
                  <c:v>3.12</c:v>
                </c:pt>
                <c:pt idx="127">
                  <c:v>3.26</c:v>
                </c:pt>
                <c:pt idx="128">
                  <c:v>3.27</c:v>
                </c:pt>
                <c:pt idx="129">
                  <c:v>3.27</c:v>
                </c:pt>
                <c:pt idx="130">
                  <c:v>3.21</c:v>
                </c:pt>
                <c:pt idx="131">
                  <c:v>2.99</c:v>
                </c:pt>
                <c:pt idx="132">
                  <c:v>2.63</c:v>
                </c:pt>
                <c:pt idx="133">
                  <c:v>2.4700000000000002</c:v>
                </c:pt>
                <c:pt idx="134">
                  <c:v>2.42</c:v>
                </c:pt>
                <c:pt idx="135">
                  <c:v>2.39</c:v>
                </c:pt>
                <c:pt idx="136">
                  <c:v>2.5</c:v>
                </c:pt>
                <c:pt idx="137">
                  <c:v>2.72</c:v>
                </c:pt>
                <c:pt idx="138">
                  <c:v>2.83</c:v>
                </c:pt>
                <c:pt idx="139">
                  <c:v>2.89</c:v>
                </c:pt>
                <c:pt idx="140">
                  <c:v>2.89</c:v>
                </c:pt>
                <c:pt idx="141">
                  <c:v>2.87</c:v>
                </c:pt>
                <c:pt idx="142">
                  <c:v>2.78</c:v>
                </c:pt>
                <c:pt idx="143">
                  <c:v>2.68</c:v>
                </c:pt>
                <c:pt idx="144">
                  <c:v>2.65</c:v>
                </c:pt>
                <c:pt idx="145">
                  <c:v>2.35</c:v>
                </c:pt>
                <c:pt idx="146">
                  <c:v>2.27</c:v>
                </c:pt>
                <c:pt idx="147">
                  <c:v>2.31</c:v>
                </c:pt>
                <c:pt idx="148">
                  <c:v>2.25</c:v>
                </c:pt>
                <c:pt idx="149">
                  <c:v>2.0699999999999998</c:v>
                </c:pt>
                <c:pt idx="150">
                  <c:v>1.96</c:v>
                </c:pt>
                <c:pt idx="151">
                  <c:v>1.95</c:v>
                </c:pt>
                <c:pt idx="152">
                  <c:v>1.93</c:v>
                </c:pt>
                <c:pt idx="153">
                  <c:v>1.93</c:v>
                </c:pt>
                <c:pt idx="154">
                  <c:v>2.36</c:v>
                </c:pt>
                <c:pt idx="155">
                  <c:v>4</c:v>
                </c:pt>
                <c:pt idx="156">
                  <c:v>6.33</c:v>
                </c:pt>
                <c:pt idx="157">
                  <c:v>3.78</c:v>
                </c:pt>
                <c:pt idx="158">
                  <c:v>3.01</c:v>
                </c:pt>
                <c:pt idx="159">
                  <c:v>2.79</c:v>
                </c:pt>
                <c:pt idx="160">
                  <c:v>2.83</c:v>
                </c:pt>
                <c:pt idx="161">
                  <c:v>2.99</c:v>
                </c:pt>
                <c:pt idx="162">
                  <c:v>2.9</c:v>
                </c:pt>
                <c:pt idx="163">
                  <c:v>2.4700000000000002</c:v>
                </c:pt>
                <c:pt idx="164">
                  <c:v>2.3199999999999998</c:v>
                </c:pt>
                <c:pt idx="165">
                  <c:v>2.31</c:v>
                </c:pt>
                <c:pt idx="166">
                  <c:v>2.59</c:v>
                </c:pt>
                <c:pt idx="167">
                  <c:v>3.47</c:v>
                </c:pt>
                <c:pt idx="168">
                  <c:v>5.64</c:v>
                </c:pt>
                <c:pt idx="169">
                  <c:v>4.92</c:v>
                </c:pt>
                <c:pt idx="170">
                  <c:v>3.19</c:v>
                </c:pt>
                <c:pt idx="171">
                  <c:v>2.63</c:v>
                </c:pt>
                <c:pt idx="172">
                  <c:v>2.4900000000000002</c:v>
                </c:pt>
                <c:pt idx="173">
                  <c:v>2.48</c:v>
                </c:pt>
                <c:pt idx="174">
                  <c:v>2.37</c:v>
                </c:pt>
                <c:pt idx="175">
                  <c:v>2.23</c:v>
                </c:pt>
                <c:pt idx="176">
                  <c:v>2.29</c:v>
                </c:pt>
                <c:pt idx="177">
                  <c:v>2.48</c:v>
                </c:pt>
                <c:pt idx="178">
                  <c:v>2.66</c:v>
                </c:pt>
                <c:pt idx="179">
                  <c:v>2.75</c:v>
                </c:pt>
                <c:pt idx="180">
                  <c:v>2.77</c:v>
                </c:pt>
                <c:pt idx="181">
                  <c:v>2.77</c:v>
                </c:pt>
                <c:pt idx="182">
                  <c:v>2.7</c:v>
                </c:pt>
              </c:numCache>
            </c:numRef>
          </c:yVal>
          <c:smooth val="1"/>
        </c:ser>
        <c:ser>
          <c:idx val="0"/>
          <c:order val="2"/>
          <c:tx>
            <c:v>Lab 4</c:v>
          </c:tx>
          <c:marker>
            <c:symbol val="none"/>
          </c:marker>
          <c:yVal>
            <c:numRef>
              <c:f>'Lap 4 data'!$BC$10:$BC$200</c:f>
              <c:numCache>
                <c:formatCode>General</c:formatCode>
                <c:ptCount val="191"/>
                <c:pt idx="0">
                  <c:v>2.7</c:v>
                </c:pt>
                <c:pt idx="1">
                  <c:v>2.59</c:v>
                </c:pt>
                <c:pt idx="2">
                  <c:v>2.5099999999999998</c:v>
                </c:pt>
                <c:pt idx="3">
                  <c:v>2.42</c:v>
                </c:pt>
                <c:pt idx="4">
                  <c:v>2.2000000000000002</c:v>
                </c:pt>
                <c:pt idx="5">
                  <c:v>2.04</c:v>
                </c:pt>
                <c:pt idx="6">
                  <c:v>2.1</c:v>
                </c:pt>
                <c:pt idx="7">
                  <c:v>2.0699999999999998</c:v>
                </c:pt>
                <c:pt idx="8">
                  <c:v>2</c:v>
                </c:pt>
                <c:pt idx="9">
                  <c:v>1.95</c:v>
                </c:pt>
                <c:pt idx="10">
                  <c:v>1.96</c:v>
                </c:pt>
                <c:pt idx="11">
                  <c:v>2</c:v>
                </c:pt>
                <c:pt idx="12">
                  <c:v>2.13</c:v>
                </c:pt>
                <c:pt idx="13">
                  <c:v>2.5299999999999998</c:v>
                </c:pt>
                <c:pt idx="14">
                  <c:v>3.47</c:v>
                </c:pt>
                <c:pt idx="15">
                  <c:v>4.82</c:v>
                </c:pt>
                <c:pt idx="16">
                  <c:v>4.5599999999999996</c:v>
                </c:pt>
                <c:pt idx="17">
                  <c:v>4.16</c:v>
                </c:pt>
                <c:pt idx="18">
                  <c:v>3.68</c:v>
                </c:pt>
                <c:pt idx="19">
                  <c:v>3.03</c:v>
                </c:pt>
                <c:pt idx="20">
                  <c:v>2.77</c:v>
                </c:pt>
                <c:pt idx="21">
                  <c:v>2.89</c:v>
                </c:pt>
                <c:pt idx="22">
                  <c:v>3.09</c:v>
                </c:pt>
                <c:pt idx="23">
                  <c:v>3.23</c:v>
                </c:pt>
                <c:pt idx="24">
                  <c:v>3.35</c:v>
                </c:pt>
                <c:pt idx="25">
                  <c:v>3.38</c:v>
                </c:pt>
                <c:pt idx="26">
                  <c:v>3.39</c:v>
                </c:pt>
                <c:pt idx="27">
                  <c:v>3.46</c:v>
                </c:pt>
                <c:pt idx="28">
                  <c:v>3.68</c:v>
                </c:pt>
                <c:pt idx="29">
                  <c:v>4.1900000000000004</c:v>
                </c:pt>
                <c:pt idx="30">
                  <c:v>4.22</c:v>
                </c:pt>
                <c:pt idx="31">
                  <c:v>4.12</c:v>
                </c:pt>
                <c:pt idx="32">
                  <c:v>4.01</c:v>
                </c:pt>
                <c:pt idx="33">
                  <c:v>3.96</c:v>
                </c:pt>
                <c:pt idx="34">
                  <c:v>3.91</c:v>
                </c:pt>
                <c:pt idx="35">
                  <c:v>3.64</c:v>
                </c:pt>
                <c:pt idx="36">
                  <c:v>3.62</c:v>
                </c:pt>
                <c:pt idx="37">
                  <c:v>3.71</c:v>
                </c:pt>
                <c:pt idx="38">
                  <c:v>3.67</c:v>
                </c:pt>
                <c:pt idx="39">
                  <c:v>3.32</c:v>
                </c:pt>
                <c:pt idx="40">
                  <c:v>2.82</c:v>
                </c:pt>
                <c:pt idx="41">
                  <c:v>2.5099999999999998</c:v>
                </c:pt>
                <c:pt idx="42">
                  <c:v>2.42</c:v>
                </c:pt>
                <c:pt idx="43">
                  <c:v>2.33</c:v>
                </c:pt>
                <c:pt idx="44">
                  <c:v>2.2000000000000002</c:v>
                </c:pt>
                <c:pt idx="45">
                  <c:v>2.0699999999999998</c:v>
                </c:pt>
                <c:pt idx="46">
                  <c:v>2.0099999999999998</c:v>
                </c:pt>
                <c:pt idx="47">
                  <c:v>2</c:v>
                </c:pt>
                <c:pt idx="48">
                  <c:v>2.2799999999999998</c:v>
                </c:pt>
                <c:pt idx="49">
                  <c:v>2.48</c:v>
                </c:pt>
                <c:pt idx="50">
                  <c:v>2.56</c:v>
                </c:pt>
                <c:pt idx="51">
                  <c:v>2.65</c:v>
                </c:pt>
                <c:pt idx="52">
                  <c:v>3</c:v>
                </c:pt>
                <c:pt idx="53">
                  <c:v>3.12</c:v>
                </c:pt>
                <c:pt idx="54">
                  <c:v>2.74</c:v>
                </c:pt>
                <c:pt idx="55">
                  <c:v>2.5299999999999998</c:v>
                </c:pt>
                <c:pt idx="56">
                  <c:v>2.4900000000000002</c:v>
                </c:pt>
                <c:pt idx="57">
                  <c:v>2.54</c:v>
                </c:pt>
                <c:pt idx="58">
                  <c:v>2.54</c:v>
                </c:pt>
                <c:pt idx="59">
                  <c:v>2.54</c:v>
                </c:pt>
                <c:pt idx="60">
                  <c:v>2.54</c:v>
                </c:pt>
                <c:pt idx="61">
                  <c:v>2.5299999999999998</c:v>
                </c:pt>
                <c:pt idx="62">
                  <c:v>2.5299999999999998</c:v>
                </c:pt>
                <c:pt idx="63">
                  <c:v>2.54</c:v>
                </c:pt>
                <c:pt idx="64">
                  <c:v>2.62</c:v>
                </c:pt>
                <c:pt idx="65">
                  <c:v>2.64</c:v>
                </c:pt>
                <c:pt idx="66">
                  <c:v>2.64</c:v>
                </c:pt>
                <c:pt idx="67">
                  <c:v>2.64</c:v>
                </c:pt>
                <c:pt idx="68">
                  <c:v>2.64</c:v>
                </c:pt>
                <c:pt idx="69">
                  <c:v>2.66</c:v>
                </c:pt>
                <c:pt idx="70">
                  <c:v>2.65</c:v>
                </c:pt>
                <c:pt idx="71">
                  <c:v>2.5099999999999998</c:v>
                </c:pt>
                <c:pt idx="72">
                  <c:v>2.2999999999999998</c:v>
                </c:pt>
                <c:pt idx="73">
                  <c:v>2.16</c:v>
                </c:pt>
                <c:pt idx="74">
                  <c:v>2.0499999999999998</c:v>
                </c:pt>
                <c:pt idx="75">
                  <c:v>1.96</c:v>
                </c:pt>
                <c:pt idx="76">
                  <c:v>1.93</c:v>
                </c:pt>
                <c:pt idx="77">
                  <c:v>1.93</c:v>
                </c:pt>
                <c:pt idx="78">
                  <c:v>1.93</c:v>
                </c:pt>
                <c:pt idx="79">
                  <c:v>1.92</c:v>
                </c:pt>
                <c:pt idx="80">
                  <c:v>1.91</c:v>
                </c:pt>
                <c:pt idx="81">
                  <c:v>1.91</c:v>
                </c:pt>
                <c:pt idx="82">
                  <c:v>1.91</c:v>
                </c:pt>
                <c:pt idx="83">
                  <c:v>1.91</c:v>
                </c:pt>
                <c:pt idx="84">
                  <c:v>1.95</c:v>
                </c:pt>
                <c:pt idx="85">
                  <c:v>2.12</c:v>
                </c:pt>
                <c:pt idx="86">
                  <c:v>2.23</c:v>
                </c:pt>
                <c:pt idx="87">
                  <c:v>2.14</c:v>
                </c:pt>
                <c:pt idx="88">
                  <c:v>2.0099999999999998</c:v>
                </c:pt>
                <c:pt idx="89">
                  <c:v>1.95</c:v>
                </c:pt>
                <c:pt idx="90">
                  <c:v>1.94</c:v>
                </c:pt>
                <c:pt idx="91">
                  <c:v>1.99</c:v>
                </c:pt>
                <c:pt idx="92">
                  <c:v>2.12</c:v>
                </c:pt>
                <c:pt idx="93">
                  <c:v>2.34</c:v>
                </c:pt>
                <c:pt idx="94">
                  <c:v>2.72</c:v>
                </c:pt>
                <c:pt idx="95">
                  <c:v>3.65</c:v>
                </c:pt>
                <c:pt idx="96">
                  <c:v>4.4400000000000004</c:v>
                </c:pt>
                <c:pt idx="97">
                  <c:v>4.59</c:v>
                </c:pt>
                <c:pt idx="98">
                  <c:v>4.2</c:v>
                </c:pt>
                <c:pt idx="99">
                  <c:v>3.74</c:v>
                </c:pt>
                <c:pt idx="100">
                  <c:v>3.56</c:v>
                </c:pt>
                <c:pt idx="101">
                  <c:v>3.54</c:v>
                </c:pt>
                <c:pt idx="102">
                  <c:v>3.53</c:v>
                </c:pt>
                <c:pt idx="103">
                  <c:v>3.48</c:v>
                </c:pt>
                <c:pt idx="104">
                  <c:v>3.43</c:v>
                </c:pt>
                <c:pt idx="105">
                  <c:v>3.38</c:v>
                </c:pt>
                <c:pt idx="106">
                  <c:v>3.28</c:v>
                </c:pt>
                <c:pt idx="107">
                  <c:v>3.28</c:v>
                </c:pt>
                <c:pt idx="108">
                  <c:v>3.23</c:v>
                </c:pt>
                <c:pt idx="109">
                  <c:v>3.22</c:v>
                </c:pt>
                <c:pt idx="110">
                  <c:v>3.22</c:v>
                </c:pt>
                <c:pt idx="111">
                  <c:v>3.23</c:v>
                </c:pt>
                <c:pt idx="112">
                  <c:v>3.33</c:v>
                </c:pt>
                <c:pt idx="113">
                  <c:v>3.93</c:v>
                </c:pt>
                <c:pt idx="114">
                  <c:v>4.16</c:v>
                </c:pt>
                <c:pt idx="115">
                  <c:v>4.04</c:v>
                </c:pt>
                <c:pt idx="116">
                  <c:v>3.92</c:v>
                </c:pt>
                <c:pt idx="117">
                  <c:v>3.92</c:v>
                </c:pt>
                <c:pt idx="118">
                  <c:v>3.91</c:v>
                </c:pt>
                <c:pt idx="119">
                  <c:v>3.71</c:v>
                </c:pt>
                <c:pt idx="120">
                  <c:v>3.16</c:v>
                </c:pt>
                <c:pt idx="121">
                  <c:v>2.92</c:v>
                </c:pt>
                <c:pt idx="122">
                  <c:v>2.67</c:v>
                </c:pt>
                <c:pt idx="123">
                  <c:v>2.5</c:v>
                </c:pt>
                <c:pt idx="124">
                  <c:v>2.79</c:v>
                </c:pt>
                <c:pt idx="125">
                  <c:v>3.02</c:v>
                </c:pt>
                <c:pt idx="126">
                  <c:v>3.16</c:v>
                </c:pt>
                <c:pt idx="127">
                  <c:v>3.22</c:v>
                </c:pt>
                <c:pt idx="128">
                  <c:v>3.28</c:v>
                </c:pt>
                <c:pt idx="129">
                  <c:v>3.33</c:v>
                </c:pt>
                <c:pt idx="130">
                  <c:v>3.33</c:v>
                </c:pt>
                <c:pt idx="131">
                  <c:v>3.2</c:v>
                </c:pt>
                <c:pt idx="132">
                  <c:v>2.79</c:v>
                </c:pt>
                <c:pt idx="133">
                  <c:v>2.65</c:v>
                </c:pt>
                <c:pt idx="134">
                  <c:v>2.52</c:v>
                </c:pt>
                <c:pt idx="135">
                  <c:v>2.35</c:v>
                </c:pt>
                <c:pt idx="136">
                  <c:v>2.2799999999999998</c:v>
                </c:pt>
                <c:pt idx="137">
                  <c:v>2.42</c:v>
                </c:pt>
                <c:pt idx="138">
                  <c:v>2.73</c:v>
                </c:pt>
                <c:pt idx="139">
                  <c:v>2.93</c:v>
                </c:pt>
                <c:pt idx="140">
                  <c:v>2.91</c:v>
                </c:pt>
                <c:pt idx="141">
                  <c:v>2.78</c:v>
                </c:pt>
                <c:pt idx="142">
                  <c:v>2.78</c:v>
                </c:pt>
                <c:pt idx="143">
                  <c:v>2.75</c:v>
                </c:pt>
                <c:pt idx="144">
                  <c:v>2.66</c:v>
                </c:pt>
                <c:pt idx="145">
                  <c:v>2.44</c:v>
                </c:pt>
                <c:pt idx="146">
                  <c:v>2.2599999999999998</c:v>
                </c:pt>
                <c:pt idx="147">
                  <c:v>2.15</c:v>
                </c:pt>
                <c:pt idx="148">
                  <c:v>2.08</c:v>
                </c:pt>
                <c:pt idx="149">
                  <c:v>2.08</c:v>
                </c:pt>
                <c:pt idx="150">
                  <c:v>1.97</c:v>
                </c:pt>
                <c:pt idx="151">
                  <c:v>1.93</c:v>
                </c:pt>
                <c:pt idx="152">
                  <c:v>1.94</c:v>
                </c:pt>
                <c:pt idx="153">
                  <c:v>2.16</c:v>
                </c:pt>
                <c:pt idx="154">
                  <c:v>3.52</c:v>
                </c:pt>
                <c:pt idx="155">
                  <c:v>4.0199999999999996</c:v>
                </c:pt>
                <c:pt idx="156">
                  <c:v>4.05</c:v>
                </c:pt>
                <c:pt idx="157">
                  <c:v>3.43</c:v>
                </c:pt>
                <c:pt idx="158">
                  <c:v>2.96</c:v>
                </c:pt>
                <c:pt idx="159">
                  <c:v>2.81</c:v>
                </c:pt>
                <c:pt idx="160">
                  <c:v>2.8</c:v>
                </c:pt>
                <c:pt idx="161">
                  <c:v>2.8</c:v>
                </c:pt>
                <c:pt idx="162">
                  <c:v>2.73</c:v>
                </c:pt>
                <c:pt idx="163">
                  <c:v>2.44</c:v>
                </c:pt>
                <c:pt idx="164">
                  <c:v>2.27</c:v>
                </c:pt>
                <c:pt idx="165">
                  <c:v>2.3199999999999998</c:v>
                </c:pt>
                <c:pt idx="166">
                  <c:v>2.56</c:v>
                </c:pt>
                <c:pt idx="167">
                  <c:v>3.08</c:v>
                </c:pt>
                <c:pt idx="168">
                  <c:v>3.38</c:v>
                </c:pt>
                <c:pt idx="169">
                  <c:v>3.65</c:v>
                </c:pt>
                <c:pt idx="170">
                  <c:v>3.73</c:v>
                </c:pt>
                <c:pt idx="171">
                  <c:v>3.41</c:v>
                </c:pt>
                <c:pt idx="172">
                  <c:v>2.83</c:v>
                </c:pt>
                <c:pt idx="173">
                  <c:v>2.8</c:v>
                </c:pt>
                <c:pt idx="174">
                  <c:v>2.62</c:v>
                </c:pt>
                <c:pt idx="175">
                  <c:v>2.42</c:v>
                </c:pt>
                <c:pt idx="176">
                  <c:v>2.34</c:v>
                </c:pt>
                <c:pt idx="177">
                  <c:v>2.4</c:v>
                </c:pt>
                <c:pt idx="178">
                  <c:v>2.4700000000000002</c:v>
                </c:pt>
                <c:pt idx="179">
                  <c:v>2.54</c:v>
                </c:pt>
                <c:pt idx="180">
                  <c:v>2.62</c:v>
                </c:pt>
                <c:pt idx="181">
                  <c:v>2.68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497408"/>
        <c:axId val="178585600"/>
      </c:scatterChart>
      <c:valAx>
        <c:axId val="17849740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585600"/>
        <c:crosses val="autoZero"/>
        <c:crossBetween val="midCat"/>
      </c:valAx>
      <c:valAx>
        <c:axId val="178585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84974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CO2 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5.6479999999999997</c:v>
                </c:pt>
                <c:pt idx="1">
                  <c:v>5.8959999999999999</c:v>
                </c:pt>
                <c:pt idx="2">
                  <c:v>6.7709999999999999</c:v>
                </c:pt>
                <c:pt idx="3">
                  <c:v>7.5259999999999998</c:v>
                </c:pt>
                <c:pt idx="4">
                  <c:v>7.83</c:v>
                </c:pt>
                <c:pt idx="5">
                  <c:v>7.7240000000000002</c:v>
                </c:pt>
                <c:pt idx="6">
                  <c:v>7.1520000000000001</c:v>
                </c:pt>
                <c:pt idx="7">
                  <c:v>7.25</c:v>
                </c:pt>
                <c:pt idx="8">
                  <c:v>7.4189999999999996</c:v>
                </c:pt>
                <c:pt idx="9">
                  <c:v>7.6239999999999997</c:v>
                </c:pt>
                <c:pt idx="10">
                  <c:v>7.2140000000000004</c:v>
                </c:pt>
                <c:pt idx="11">
                  <c:v>5.7830000000000004</c:v>
                </c:pt>
                <c:pt idx="12">
                  <c:v>4.24</c:v>
                </c:pt>
                <c:pt idx="13">
                  <c:v>4.1310000000000002</c:v>
                </c:pt>
                <c:pt idx="14">
                  <c:v>4.3650000000000002</c:v>
                </c:pt>
                <c:pt idx="15">
                  <c:v>4.4249999999999998</c:v>
                </c:pt>
                <c:pt idx="16">
                  <c:v>4.4370000000000003</c:v>
                </c:pt>
                <c:pt idx="17">
                  <c:v>4.6150000000000002</c:v>
                </c:pt>
                <c:pt idx="18">
                  <c:v>4.7350000000000003</c:v>
                </c:pt>
                <c:pt idx="19">
                  <c:v>4.8440000000000003</c:v>
                </c:pt>
                <c:pt idx="20">
                  <c:v>4.87</c:v>
                </c:pt>
                <c:pt idx="21">
                  <c:v>4.9279999999999999</c:v>
                </c:pt>
                <c:pt idx="22">
                  <c:v>4.9870000000000001</c:v>
                </c:pt>
                <c:pt idx="23">
                  <c:v>4.97</c:v>
                </c:pt>
                <c:pt idx="24">
                  <c:v>4.9219999999999997</c:v>
                </c:pt>
                <c:pt idx="25">
                  <c:v>4.5990000000000002</c:v>
                </c:pt>
                <c:pt idx="26">
                  <c:v>4.2930000000000001</c:v>
                </c:pt>
                <c:pt idx="27">
                  <c:v>4.1689999999999996</c:v>
                </c:pt>
                <c:pt idx="28">
                  <c:v>4.2300000000000004</c:v>
                </c:pt>
                <c:pt idx="29">
                  <c:v>4.2679999999999998</c:v>
                </c:pt>
                <c:pt idx="30">
                  <c:v>3.8809999999999998</c:v>
                </c:pt>
                <c:pt idx="31">
                  <c:v>3.4780000000000002</c:v>
                </c:pt>
                <c:pt idx="32">
                  <c:v>3.4620000000000002</c:v>
                </c:pt>
                <c:pt idx="33">
                  <c:v>3.7170000000000001</c:v>
                </c:pt>
                <c:pt idx="34">
                  <c:v>4.0720000000000001</c:v>
                </c:pt>
                <c:pt idx="35">
                  <c:v>4.47</c:v>
                </c:pt>
                <c:pt idx="36">
                  <c:v>5.1710000000000003</c:v>
                </c:pt>
                <c:pt idx="37">
                  <c:v>5.8680000000000003</c:v>
                </c:pt>
                <c:pt idx="38">
                  <c:v>6.5410000000000004</c:v>
                </c:pt>
                <c:pt idx="39">
                  <c:v>7.2949999999999999</c:v>
                </c:pt>
                <c:pt idx="40">
                  <c:v>7.8330000000000002</c:v>
                </c:pt>
                <c:pt idx="41">
                  <c:v>7.7069999999999999</c:v>
                </c:pt>
                <c:pt idx="42">
                  <c:v>6.992</c:v>
                </c:pt>
                <c:pt idx="43">
                  <c:v>6.3739999999999997</c:v>
                </c:pt>
                <c:pt idx="44">
                  <c:v>6.226</c:v>
                </c:pt>
                <c:pt idx="45">
                  <c:v>6.23</c:v>
                </c:pt>
                <c:pt idx="46">
                  <c:v>6.173</c:v>
                </c:pt>
                <c:pt idx="47">
                  <c:v>5.9539999999999997</c:v>
                </c:pt>
                <c:pt idx="48">
                  <c:v>5.4370000000000003</c:v>
                </c:pt>
                <c:pt idx="49">
                  <c:v>4.4569999999999999</c:v>
                </c:pt>
                <c:pt idx="50">
                  <c:v>4.0670000000000002</c:v>
                </c:pt>
                <c:pt idx="51">
                  <c:v>4.5940000000000003</c:v>
                </c:pt>
                <c:pt idx="52">
                  <c:v>5.4269999999999996</c:v>
                </c:pt>
                <c:pt idx="53">
                  <c:v>5.9390000000000001</c:v>
                </c:pt>
                <c:pt idx="54">
                  <c:v>6.202</c:v>
                </c:pt>
                <c:pt idx="55">
                  <c:v>6.3609999999999998</c:v>
                </c:pt>
                <c:pt idx="56">
                  <c:v>6.2690000000000001</c:v>
                </c:pt>
                <c:pt idx="57">
                  <c:v>6.0529999999999999</c:v>
                </c:pt>
                <c:pt idx="58">
                  <c:v>5.8330000000000002</c:v>
                </c:pt>
                <c:pt idx="59">
                  <c:v>5.6769999999999996</c:v>
                </c:pt>
                <c:pt idx="60">
                  <c:v>5.5540000000000003</c:v>
                </c:pt>
                <c:pt idx="61">
                  <c:v>5.55</c:v>
                </c:pt>
                <c:pt idx="62">
                  <c:v>5.8940000000000001</c:v>
                </c:pt>
                <c:pt idx="63">
                  <c:v>6.3070000000000004</c:v>
                </c:pt>
                <c:pt idx="64">
                  <c:v>6.4009999999999998</c:v>
                </c:pt>
                <c:pt idx="65">
                  <c:v>5.9930000000000003</c:v>
                </c:pt>
                <c:pt idx="66">
                  <c:v>5.4690000000000003</c:v>
                </c:pt>
                <c:pt idx="67">
                  <c:v>5.45</c:v>
                </c:pt>
                <c:pt idx="68">
                  <c:v>6.1769999999999996</c:v>
                </c:pt>
                <c:pt idx="69">
                  <c:v>6.9729999999999999</c:v>
                </c:pt>
                <c:pt idx="70">
                  <c:v>7.39</c:v>
                </c:pt>
                <c:pt idx="71">
                  <c:v>7.4470000000000001</c:v>
                </c:pt>
                <c:pt idx="72">
                  <c:v>7.7530000000000001</c:v>
                </c:pt>
                <c:pt idx="73">
                  <c:v>7.8650000000000002</c:v>
                </c:pt>
                <c:pt idx="74">
                  <c:v>7.89</c:v>
                </c:pt>
                <c:pt idx="75">
                  <c:v>7.7080000000000002</c:v>
                </c:pt>
                <c:pt idx="76">
                  <c:v>7.641</c:v>
                </c:pt>
                <c:pt idx="77">
                  <c:v>7.9420000000000002</c:v>
                </c:pt>
                <c:pt idx="78">
                  <c:v>7.95</c:v>
                </c:pt>
                <c:pt idx="79">
                  <c:v>7.95</c:v>
                </c:pt>
                <c:pt idx="80">
                  <c:v>7.95</c:v>
                </c:pt>
                <c:pt idx="81">
                  <c:v>7.7889999999999997</c:v>
                </c:pt>
                <c:pt idx="82">
                  <c:v>7.4489999999999998</c:v>
                </c:pt>
                <c:pt idx="83">
                  <c:v>7.09</c:v>
                </c:pt>
                <c:pt idx="84">
                  <c:v>7.09</c:v>
                </c:pt>
                <c:pt idx="85">
                  <c:v>7.5529999999999999</c:v>
                </c:pt>
                <c:pt idx="86">
                  <c:v>7.4820000000000002</c:v>
                </c:pt>
                <c:pt idx="87">
                  <c:v>7.36</c:v>
                </c:pt>
                <c:pt idx="88">
                  <c:v>7.3630000000000004</c:v>
                </c:pt>
                <c:pt idx="89">
                  <c:v>7.2110000000000003</c:v>
                </c:pt>
                <c:pt idx="90">
                  <c:v>6.3559999999999999</c:v>
                </c:pt>
                <c:pt idx="91">
                  <c:v>4.6520000000000001</c:v>
                </c:pt>
                <c:pt idx="92">
                  <c:v>3.6320000000000001</c:v>
                </c:pt>
                <c:pt idx="93">
                  <c:v>3.2040000000000002</c:v>
                </c:pt>
                <c:pt idx="94">
                  <c:v>3.2330000000000001</c:v>
                </c:pt>
                <c:pt idx="95">
                  <c:v>3.4830000000000001</c:v>
                </c:pt>
                <c:pt idx="96">
                  <c:v>3.66</c:v>
                </c:pt>
                <c:pt idx="97">
                  <c:v>3.992</c:v>
                </c:pt>
                <c:pt idx="98">
                  <c:v>4.1539999999999999</c:v>
                </c:pt>
                <c:pt idx="99">
                  <c:v>4.2279999999999998</c:v>
                </c:pt>
                <c:pt idx="100">
                  <c:v>4.3090000000000002</c:v>
                </c:pt>
                <c:pt idx="101">
                  <c:v>4.4329999999999998</c:v>
                </c:pt>
                <c:pt idx="102">
                  <c:v>4.5570000000000004</c:v>
                </c:pt>
                <c:pt idx="103">
                  <c:v>4.4489999999999998</c:v>
                </c:pt>
                <c:pt idx="104">
                  <c:v>4.4139999999999997</c:v>
                </c:pt>
                <c:pt idx="105">
                  <c:v>4.41</c:v>
                </c:pt>
                <c:pt idx="106">
                  <c:v>4.4420000000000002</c:v>
                </c:pt>
                <c:pt idx="107">
                  <c:v>4.5199999999999996</c:v>
                </c:pt>
                <c:pt idx="108">
                  <c:v>4.5199999999999996</c:v>
                </c:pt>
                <c:pt idx="109">
                  <c:v>4.5519999999999996</c:v>
                </c:pt>
                <c:pt idx="110">
                  <c:v>4.4729999999999999</c:v>
                </c:pt>
                <c:pt idx="111">
                  <c:v>4.3840000000000003</c:v>
                </c:pt>
                <c:pt idx="112">
                  <c:v>4.2640000000000002</c:v>
                </c:pt>
                <c:pt idx="113">
                  <c:v>4.0819999999999999</c:v>
                </c:pt>
                <c:pt idx="114">
                  <c:v>4.0990000000000002</c:v>
                </c:pt>
                <c:pt idx="115">
                  <c:v>4.1159999999999997</c:v>
                </c:pt>
                <c:pt idx="116">
                  <c:v>4.399</c:v>
                </c:pt>
                <c:pt idx="117">
                  <c:v>4.835</c:v>
                </c:pt>
                <c:pt idx="118">
                  <c:v>5.1429999999999998</c:v>
                </c:pt>
                <c:pt idx="119">
                  <c:v>5.1660000000000004</c:v>
                </c:pt>
                <c:pt idx="120">
                  <c:v>5.1420000000000003</c:v>
                </c:pt>
                <c:pt idx="121">
                  <c:v>4.851</c:v>
                </c:pt>
                <c:pt idx="122">
                  <c:v>4.5919999999999996</c:v>
                </c:pt>
                <c:pt idx="123">
                  <c:v>4.4800000000000004</c:v>
                </c:pt>
                <c:pt idx="124">
                  <c:v>4.45</c:v>
                </c:pt>
                <c:pt idx="125">
                  <c:v>4.38</c:v>
                </c:pt>
                <c:pt idx="126">
                  <c:v>4.38</c:v>
                </c:pt>
                <c:pt idx="127">
                  <c:v>4.774</c:v>
                </c:pt>
                <c:pt idx="128">
                  <c:v>5.1070000000000002</c:v>
                </c:pt>
                <c:pt idx="129">
                  <c:v>5.49</c:v>
                </c:pt>
                <c:pt idx="130">
                  <c:v>5.867</c:v>
                </c:pt>
                <c:pt idx="131">
                  <c:v>6.0860000000000003</c:v>
                </c:pt>
                <c:pt idx="132">
                  <c:v>6.1280000000000001</c:v>
                </c:pt>
                <c:pt idx="133">
                  <c:v>6.2080000000000002</c:v>
                </c:pt>
                <c:pt idx="134">
                  <c:v>5.7910000000000004</c:v>
                </c:pt>
                <c:pt idx="135">
                  <c:v>5.3380000000000001</c:v>
                </c:pt>
                <c:pt idx="136">
                  <c:v>5.0919999999999996</c:v>
                </c:pt>
                <c:pt idx="137">
                  <c:v>5.0229999999999997</c:v>
                </c:pt>
                <c:pt idx="138">
                  <c:v>5.1970000000000001</c:v>
                </c:pt>
                <c:pt idx="139">
                  <c:v>5.5129999999999999</c:v>
                </c:pt>
                <c:pt idx="140">
                  <c:v>5.5049999999999999</c:v>
                </c:pt>
                <c:pt idx="141">
                  <c:v>5.5970000000000004</c:v>
                </c:pt>
                <c:pt idx="142">
                  <c:v>5.8789999999999996</c:v>
                </c:pt>
                <c:pt idx="143">
                  <c:v>6.17</c:v>
                </c:pt>
                <c:pt idx="144">
                  <c:v>6.17</c:v>
                </c:pt>
                <c:pt idx="145">
                  <c:v>6.5529999999999999</c:v>
                </c:pt>
                <c:pt idx="146">
                  <c:v>6.867</c:v>
                </c:pt>
                <c:pt idx="147">
                  <c:v>7.3490000000000002</c:v>
                </c:pt>
                <c:pt idx="148">
                  <c:v>7.7549999999999999</c:v>
                </c:pt>
                <c:pt idx="149">
                  <c:v>7.79</c:v>
                </c:pt>
                <c:pt idx="150">
                  <c:v>7.79</c:v>
                </c:pt>
                <c:pt idx="151">
                  <c:v>7.4429999999999996</c:v>
                </c:pt>
                <c:pt idx="152">
                  <c:v>5.875</c:v>
                </c:pt>
                <c:pt idx="153">
                  <c:v>4.516</c:v>
                </c:pt>
                <c:pt idx="154">
                  <c:v>4.04</c:v>
                </c:pt>
                <c:pt idx="155">
                  <c:v>4.1029999999999998</c:v>
                </c:pt>
                <c:pt idx="156">
                  <c:v>4.46</c:v>
                </c:pt>
                <c:pt idx="157">
                  <c:v>4.5250000000000004</c:v>
                </c:pt>
                <c:pt idx="158">
                  <c:v>4.5519999999999996</c:v>
                </c:pt>
                <c:pt idx="159">
                  <c:v>5.2670000000000003</c:v>
                </c:pt>
                <c:pt idx="160">
                  <c:v>6.13</c:v>
                </c:pt>
                <c:pt idx="161">
                  <c:v>6.13</c:v>
                </c:pt>
                <c:pt idx="162">
                  <c:v>6.13</c:v>
                </c:pt>
                <c:pt idx="163">
                  <c:v>6.13</c:v>
                </c:pt>
                <c:pt idx="164">
                  <c:v>6.2350000000000003</c:v>
                </c:pt>
                <c:pt idx="165">
                  <c:v>5.83</c:v>
                </c:pt>
                <c:pt idx="166">
                  <c:v>4.6070000000000002</c:v>
                </c:pt>
                <c:pt idx="167">
                  <c:v>3.0270000000000001</c:v>
                </c:pt>
                <c:pt idx="168">
                  <c:v>3.0859999999999999</c:v>
                </c:pt>
                <c:pt idx="169">
                  <c:v>4.2709999999999999</c:v>
                </c:pt>
                <c:pt idx="170">
                  <c:v>5.3929999999999998</c:v>
                </c:pt>
                <c:pt idx="171">
                  <c:v>6</c:v>
                </c:pt>
                <c:pt idx="172">
                  <c:v>6.2149999999999999</c:v>
                </c:pt>
                <c:pt idx="173">
                  <c:v>6.4630000000000001</c:v>
                </c:pt>
                <c:pt idx="174">
                  <c:v>6.3179999999999996</c:v>
                </c:pt>
                <c:pt idx="175">
                  <c:v>6.3339999999999996</c:v>
                </c:pt>
                <c:pt idx="176">
                  <c:v>6.0880000000000001</c:v>
                </c:pt>
                <c:pt idx="177">
                  <c:v>5.93</c:v>
                </c:pt>
                <c:pt idx="178">
                  <c:v>5.8890000000000002</c:v>
                </c:pt>
                <c:pt idx="179">
                  <c:v>5.774</c:v>
                </c:pt>
              </c:numCache>
            </c:numRef>
          </c:yVal>
          <c:smooth val="1"/>
        </c:ser>
        <c:ser>
          <c:idx val="2"/>
          <c:order val="1"/>
          <c:tx>
            <c:v>CO2 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5.774</c:v>
                </c:pt>
                <c:pt idx="1">
                  <c:v>5.6289999999999996</c:v>
                </c:pt>
                <c:pt idx="2">
                  <c:v>5.5190000000000001</c:v>
                </c:pt>
                <c:pt idx="3">
                  <c:v>5.6269999999999998</c:v>
                </c:pt>
                <c:pt idx="4">
                  <c:v>6.3479999999999999</c:v>
                </c:pt>
                <c:pt idx="5">
                  <c:v>7.2889999999999997</c:v>
                </c:pt>
                <c:pt idx="6">
                  <c:v>7.77</c:v>
                </c:pt>
                <c:pt idx="7">
                  <c:v>7.77</c:v>
                </c:pt>
                <c:pt idx="8">
                  <c:v>7.77</c:v>
                </c:pt>
                <c:pt idx="9">
                  <c:v>7.6630000000000003</c:v>
                </c:pt>
                <c:pt idx="10">
                  <c:v>7.5279999999999996</c:v>
                </c:pt>
                <c:pt idx="11">
                  <c:v>7.2709999999999999</c:v>
                </c:pt>
                <c:pt idx="12">
                  <c:v>6.5449999999999999</c:v>
                </c:pt>
                <c:pt idx="13">
                  <c:v>4.0430000000000001</c:v>
                </c:pt>
                <c:pt idx="14">
                  <c:v>3.8479999999999999</c:v>
                </c:pt>
                <c:pt idx="15">
                  <c:v>4.6390000000000002</c:v>
                </c:pt>
                <c:pt idx="16">
                  <c:v>5.2560000000000002</c:v>
                </c:pt>
                <c:pt idx="17">
                  <c:v>5.1749999999999998</c:v>
                </c:pt>
                <c:pt idx="18">
                  <c:v>4.6399999999999997</c:v>
                </c:pt>
                <c:pt idx="19">
                  <c:v>4.6399999999999997</c:v>
                </c:pt>
                <c:pt idx="20">
                  <c:v>4.7480000000000002</c:v>
                </c:pt>
                <c:pt idx="21">
                  <c:v>4.78</c:v>
                </c:pt>
                <c:pt idx="22">
                  <c:v>4.8280000000000003</c:v>
                </c:pt>
                <c:pt idx="23">
                  <c:v>4.8899999999999997</c:v>
                </c:pt>
                <c:pt idx="24">
                  <c:v>4.8810000000000002</c:v>
                </c:pt>
                <c:pt idx="25">
                  <c:v>4.8049999999999997</c:v>
                </c:pt>
                <c:pt idx="26">
                  <c:v>4.2329999999999997</c:v>
                </c:pt>
                <c:pt idx="27">
                  <c:v>4.08</c:v>
                </c:pt>
                <c:pt idx="28">
                  <c:v>3.988</c:v>
                </c:pt>
                <c:pt idx="29">
                  <c:v>3.7069999999999999</c:v>
                </c:pt>
                <c:pt idx="30">
                  <c:v>3.3090000000000002</c:v>
                </c:pt>
                <c:pt idx="31">
                  <c:v>3.5680000000000001</c:v>
                </c:pt>
                <c:pt idx="32">
                  <c:v>3.7269999999999999</c:v>
                </c:pt>
                <c:pt idx="33">
                  <c:v>3.77</c:v>
                </c:pt>
                <c:pt idx="34">
                  <c:v>3.7240000000000002</c:v>
                </c:pt>
                <c:pt idx="35">
                  <c:v>3.67</c:v>
                </c:pt>
                <c:pt idx="36">
                  <c:v>3.694</c:v>
                </c:pt>
                <c:pt idx="37">
                  <c:v>3.9159999999999999</c:v>
                </c:pt>
                <c:pt idx="38">
                  <c:v>5.3490000000000002</c:v>
                </c:pt>
                <c:pt idx="39">
                  <c:v>5.7720000000000002</c:v>
                </c:pt>
                <c:pt idx="40">
                  <c:v>6.0110000000000001</c:v>
                </c:pt>
                <c:pt idx="41">
                  <c:v>6.5640000000000001</c:v>
                </c:pt>
                <c:pt idx="42">
                  <c:v>7.1589999999999998</c:v>
                </c:pt>
                <c:pt idx="43">
                  <c:v>7.2969999999999997</c:v>
                </c:pt>
                <c:pt idx="44">
                  <c:v>6.8789999999999996</c:v>
                </c:pt>
                <c:pt idx="45">
                  <c:v>6.8520000000000003</c:v>
                </c:pt>
                <c:pt idx="46">
                  <c:v>7.0090000000000003</c:v>
                </c:pt>
                <c:pt idx="47">
                  <c:v>6.984</c:v>
                </c:pt>
                <c:pt idx="48">
                  <c:v>6.5679999999999996</c:v>
                </c:pt>
                <c:pt idx="49">
                  <c:v>5.7149999999999999</c:v>
                </c:pt>
                <c:pt idx="50">
                  <c:v>4.9509999999999996</c:v>
                </c:pt>
                <c:pt idx="51">
                  <c:v>4.399</c:v>
                </c:pt>
                <c:pt idx="52">
                  <c:v>4.3730000000000002</c:v>
                </c:pt>
                <c:pt idx="53">
                  <c:v>4.9770000000000003</c:v>
                </c:pt>
                <c:pt idx="54">
                  <c:v>5.8739999999999997</c:v>
                </c:pt>
                <c:pt idx="55">
                  <c:v>6.1849999999999996</c:v>
                </c:pt>
                <c:pt idx="56">
                  <c:v>6.2610000000000001</c:v>
                </c:pt>
                <c:pt idx="57">
                  <c:v>6.4269999999999996</c:v>
                </c:pt>
                <c:pt idx="58">
                  <c:v>6.5259999999999998</c:v>
                </c:pt>
                <c:pt idx="59">
                  <c:v>6.3979999999999997</c:v>
                </c:pt>
                <c:pt idx="60">
                  <c:v>5.992</c:v>
                </c:pt>
                <c:pt idx="61">
                  <c:v>5.524</c:v>
                </c:pt>
                <c:pt idx="62">
                  <c:v>5.4649999999999999</c:v>
                </c:pt>
                <c:pt idx="63">
                  <c:v>5.5069999999999997</c:v>
                </c:pt>
                <c:pt idx="64">
                  <c:v>5.79</c:v>
                </c:pt>
                <c:pt idx="65">
                  <c:v>6.0670000000000002</c:v>
                </c:pt>
                <c:pt idx="66">
                  <c:v>5.9459999999999997</c:v>
                </c:pt>
                <c:pt idx="67">
                  <c:v>5.8280000000000003</c:v>
                </c:pt>
                <c:pt idx="68">
                  <c:v>5.8280000000000003</c:v>
                </c:pt>
                <c:pt idx="69">
                  <c:v>5.83</c:v>
                </c:pt>
                <c:pt idx="70">
                  <c:v>6.2309999999999999</c:v>
                </c:pt>
                <c:pt idx="71">
                  <c:v>6.7690000000000001</c:v>
                </c:pt>
                <c:pt idx="72">
                  <c:v>6.8920000000000003</c:v>
                </c:pt>
                <c:pt idx="73">
                  <c:v>6.9089999999999998</c:v>
                </c:pt>
                <c:pt idx="74">
                  <c:v>7.2679999999999998</c:v>
                </c:pt>
                <c:pt idx="75">
                  <c:v>7.68</c:v>
                </c:pt>
                <c:pt idx="76">
                  <c:v>7.798</c:v>
                </c:pt>
                <c:pt idx="77">
                  <c:v>7.6239999999999997</c:v>
                </c:pt>
                <c:pt idx="78">
                  <c:v>7.49</c:v>
                </c:pt>
                <c:pt idx="79">
                  <c:v>7.49</c:v>
                </c:pt>
                <c:pt idx="80">
                  <c:v>7.7859999999999996</c:v>
                </c:pt>
                <c:pt idx="81">
                  <c:v>7.8879999999999999</c:v>
                </c:pt>
                <c:pt idx="82">
                  <c:v>7.9</c:v>
                </c:pt>
                <c:pt idx="83">
                  <c:v>7.8970000000000002</c:v>
                </c:pt>
                <c:pt idx="84">
                  <c:v>7.8460000000000001</c:v>
                </c:pt>
                <c:pt idx="85">
                  <c:v>7.4459999999999997</c:v>
                </c:pt>
                <c:pt idx="86">
                  <c:v>7.0789999999999997</c:v>
                </c:pt>
                <c:pt idx="87">
                  <c:v>6.8239999999999998</c:v>
                </c:pt>
                <c:pt idx="88">
                  <c:v>6.8869999999999996</c:v>
                </c:pt>
                <c:pt idx="89">
                  <c:v>7.1989999999999998</c:v>
                </c:pt>
                <c:pt idx="90">
                  <c:v>7.4169999999999998</c:v>
                </c:pt>
                <c:pt idx="91">
                  <c:v>7.3070000000000004</c:v>
                </c:pt>
                <c:pt idx="92">
                  <c:v>5.8810000000000002</c:v>
                </c:pt>
                <c:pt idx="93">
                  <c:v>4.5090000000000003</c:v>
                </c:pt>
                <c:pt idx="94">
                  <c:v>3.7370000000000001</c:v>
                </c:pt>
                <c:pt idx="95">
                  <c:v>3.6240000000000001</c:v>
                </c:pt>
                <c:pt idx="96">
                  <c:v>3.778</c:v>
                </c:pt>
                <c:pt idx="97">
                  <c:v>4.399</c:v>
                </c:pt>
                <c:pt idx="98">
                  <c:v>4.46</c:v>
                </c:pt>
                <c:pt idx="99">
                  <c:v>4.5359999999999996</c:v>
                </c:pt>
                <c:pt idx="100">
                  <c:v>4.6820000000000004</c:v>
                </c:pt>
                <c:pt idx="101">
                  <c:v>4.7439999999999998</c:v>
                </c:pt>
                <c:pt idx="102">
                  <c:v>4.55</c:v>
                </c:pt>
                <c:pt idx="103">
                  <c:v>4.55</c:v>
                </c:pt>
                <c:pt idx="104">
                  <c:v>4.5650000000000004</c:v>
                </c:pt>
                <c:pt idx="105">
                  <c:v>4.3419999999999996</c:v>
                </c:pt>
                <c:pt idx="106">
                  <c:v>4.18</c:v>
                </c:pt>
                <c:pt idx="107">
                  <c:v>4.18</c:v>
                </c:pt>
                <c:pt idx="108">
                  <c:v>4.18</c:v>
                </c:pt>
                <c:pt idx="109">
                  <c:v>4.18</c:v>
                </c:pt>
                <c:pt idx="110">
                  <c:v>4.2969999999999997</c:v>
                </c:pt>
                <c:pt idx="111">
                  <c:v>4.391</c:v>
                </c:pt>
                <c:pt idx="112">
                  <c:v>4.3940000000000001</c:v>
                </c:pt>
                <c:pt idx="113">
                  <c:v>4.3040000000000003</c:v>
                </c:pt>
                <c:pt idx="114">
                  <c:v>4.1310000000000002</c:v>
                </c:pt>
                <c:pt idx="115">
                  <c:v>3.6890000000000001</c:v>
                </c:pt>
                <c:pt idx="116">
                  <c:v>3.6680000000000001</c:v>
                </c:pt>
                <c:pt idx="117">
                  <c:v>3.8090000000000002</c:v>
                </c:pt>
                <c:pt idx="118">
                  <c:v>3.85</c:v>
                </c:pt>
                <c:pt idx="119">
                  <c:v>4.1059999999999999</c:v>
                </c:pt>
                <c:pt idx="120">
                  <c:v>4.9889999999999999</c:v>
                </c:pt>
                <c:pt idx="121">
                  <c:v>5.0650000000000004</c:v>
                </c:pt>
                <c:pt idx="122">
                  <c:v>4.8289999999999997</c:v>
                </c:pt>
                <c:pt idx="123">
                  <c:v>4.7089999999999996</c:v>
                </c:pt>
                <c:pt idx="124">
                  <c:v>4.6959999999999997</c:v>
                </c:pt>
                <c:pt idx="125">
                  <c:v>4.7450000000000001</c:v>
                </c:pt>
                <c:pt idx="126">
                  <c:v>4.7969999999999997</c:v>
                </c:pt>
                <c:pt idx="127">
                  <c:v>4.5890000000000004</c:v>
                </c:pt>
                <c:pt idx="128">
                  <c:v>4.57</c:v>
                </c:pt>
                <c:pt idx="129">
                  <c:v>4.5640000000000001</c:v>
                </c:pt>
                <c:pt idx="130">
                  <c:v>4.6559999999999997</c:v>
                </c:pt>
                <c:pt idx="131">
                  <c:v>5.0060000000000002</c:v>
                </c:pt>
                <c:pt idx="132">
                  <c:v>5.7050000000000001</c:v>
                </c:pt>
                <c:pt idx="133">
                  <c:v>6.0949999999999998</c:v>
                </c:pt>
                <c:pt idx="134">
                  <c:v>6.22</c:v>
                </c:pt>
                <c:pt idx="135">
                  <c:v>6.2969999999999997</c:v>
                </c:pt>
                <c:pt idx="136">
                  <c:v>6.0279999999999996</c:v>
                </c:pt>
                <c:pt idx="137">
                  <c:v>5.5209999999999999</c:v>
                </c:pt>
                <c:pt idx="138">
                  <c:v>5.298</c:v>
                </c:pt>
                <c:pt idx="139">
                  <c:v>5.1870000000000003</c:v>
                </c:pt>
                <c:pt idx="140">
                  <c:v>5.18</c:v>
                </c:pt>
                <c:pt idx="141">
                  <c:v>5.2210000000000001</c:v>
                </c:pt>
                <c:pt idx="142">
                  <c:v>5.3929999999999998</c:v>
                </c:pt>
                <c:pt idx="143">
                  <c:v>5.5949999999999998</c:v>
                </c:pt>
                <c:pt idx="144">
                  <c:v>5.6660000000000004</c:v>
                </c:pt>
                <c:pt idx="145">
                  <c:v>6.4210000000000003</c:v>
                </c:pt>
                <c:pt idx="146">
                  <c:v>6.6379999999999999</c:v>
                </c:pt>
                <c:pt idx="147">
                  <c:v>6.516</c:v>
                </c:pt>
                <c:pt idx="148">
                  <c:v>6.7009999999999996</c:v>
                </c:pt>
                <c:pt idx="149">
                  <c:v>7.2880000000000003</c:v>
                </c:pt>
                <c:pt idx="150">
                  <c:v>7.7190000000000003</c:v>
                </c:pt>
                <c:pt idx="151">
                  <c:v>7.7949999999999999</c:v>
                </c:pt>
                <c:pt idx="152">
                  <c:v>7.8380000000000001</c:v>
                </c:pt>
                <c:pt idx="153">
                  <c:v>7.85</c:v>
                </c:pt>
                <c:pt idx="154">
                  <c:v>6.3789999999999996</c:v>
                </c:pt>
                <c:pt idx="155">
                  <c:v>3.7240000000000002</c:v>
                </c:pt>
                <c:pt idx="156">
                  <c:v>2.339</c:v>
                </c:pt>
                <c:pt idx="157">
                  <c:v>3.9359999999999999</c:v>
                </c:pt>
                <c:pt idx="158">
                  <c:v>4.96</c:v>
                </c:pt>
                <c:pt idx="159">
                  <c:v>5.3819999999999997</c:v>
                </c:pt>
                <c:pt idx="160">
                  <c:v>5.2919999999999998</c:v>
                </c:pt>
                <c:pt idx="161">
                  <c:v>5.0149999999999997</c:v>
                </c:pt>
                <c:pt idx="162">
                  <c:v>5.1669999999999998</c:v>
                </c:pt>
                <c:pt idx="163">
                  <c:v>6.0860000000000003</c:v>
                </c:pt>
                <c:pt idx="164">
                  <c:v>6.5060000000000002</c:v>
                </c:pt>
                <c:pt idx="165">
                  <c:v>6.5270000000000001</c:v>
                </c:pt>
                <c:pt idx="166">
                  <c:v>5.8010000000000002</c:v>
                </c:pt>
                <c:pt idx="167">
                  <c:v>4.3090000000000002</c:v>
                </c:pt>
                <c:pt idx="168">
                  <c:v>2.6320000000000001</c:v>
                </c:pt>
                <c:pt idx="169">
                  <c:v>3.0150000000000001</c:v>
                </c:pt>
                <c:pt idx="170">
                  <c:v>4.6710000000000003</c:v>
                </c:pt>
                <c:pt idx="171">
                  <c:v>5.7050000000000001</c:v>
                </c:pt>
                <c:pt idx="172">
                  <c:v>6.05</c:v>
                </c:pt>
                <c:pt idx="173">
                  <c:v>6.0650000000000004</c:v>
                </c:pt>
                <c:pt idx="174">
                  <c:v>6.3440000000000003</c:v>
                </c:pt>
                <c:pt idx="175">
                  <c:v>6.7549999999999999</c:v>
                </c:pt>
                <c:pt idx="176">
                  <c:v>6.585</c:v>
                </c:pt>
                <c:pt idx="177">
                  <c:v>6.0810000000000004</c:v>
                </c:pt>
                <c:pt idx="178">
                  <c:v>5.6390000000000002</c:v>
                </c:pt>
                <c:pt idx="179">
                  <c:v>5.45</c:v>
                </c:pt>
                <c:pt idx="180">
                  <c:v>5.42</c:v>
                </c:pt>
                <c:pt idx="181">
                  <c:v>5.42</c:v>
                </c:pt>
                <c:pt idx="182">
                  <c:v>5.5549999999999997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643328"/>
        <c:axId val="178645248"/>
      </c:scatterChart>
      <c:scatterChart>
        <c:scatterStyle val="smoothMarker"/>
        <c:varyColors val="0"/>
        <c:ser>
          <c:idx val="0"/>
          <c:order val="2"/>
          <c:tx>
            <c:v>CO 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8.3000000000000001E-3</c:v>
                </c:pt>
                <c:pt idx="1">
                  <c:v>9.4999999999999998E-3</c:v>
                </c:pt>
                <c:pt idx="2">
                  <c:v>1.1900000000000001E-2</c:v>
                </c:pt>
                <c:pt idx="3">
                  <c:v>8.6999999999999994E-3</c:v>
                </c:pt>
                <c:pt idx="4">
                  <c:v>6.1000000000000004E-3</c:v>
                </c:pt>
                <c:pt idx="5">
                  <c:v>5.0000000000000001E-3</c:v>
                </c:pt>
                <c:pt idx="6">
                  <c:v>6.3E-3</c:v>
                </c:pt>
                <c:pt idx="7">
                  <c:v>8.8000000000000005E-3</c:v>
                </c:pt>
                <c:pt idx="8">
                  <c:v>8.0000000000000002E-3</c:v>
                </c:pt>
                <c:pt idx="9">
                  <c:v>8.8000000000000005E-3</c:v>
                </c:pt>
                <c:pt idx="10">
                  <c:v>7.7000000000000002E-3</c:v>
                </c:pt>
                <c:pt idx="11">
                  <c:v>2.5999999999999999E-3</c:v>
                </c:pt>
                <c:pt idx="12">
                  <c:v>2.9999999999999997E-4</c:v>
                </c:pt>
                <c:pt idx="13">
                  <c:v>5.4999999999999997E-3</c:v>
                </c:pt>
                <c:pt idx="14">
                  <c:v>7.9000000000000008E-3</c:v>
                </c:pt>
                <c:pt idx="15">
                  <c:v>6.4000000000000003E-3</c:v>
                </c:pt>
                <c:pt idx="16">
                  <c:v>7.9000000000000008E-3</c:v>
                </c:pt>
                <c:pt idx="17">
                  <c:v>8.5000000000000006E-3</c:v>
                </c:pt>
                <c:pt idx="18">
                  <c:v>7.7000000000000002E-3</c:v>
                </c:pt>
                <c:pt idx="19">
                  <c:v>6.7999999999999996E-3</c:v>
                </c:pt>
                <c:pt idx="20">
                  <c:v>6.0000000000000001E-3</c:v>
                </c:pt>
                <c:pt idx="21">
                  <c:v>6.7999999999999996E-3</c:v>
                </c:pt>
                <c:pt idx="22">
                  <c:v>7.0000000000000001E-3</c:v>
                </c:pt>
                <c:pt idx="23">
                  <c:v>7.0000000000000001E-3</c:v>
                </c:pt>
                <c:pt idx="24">
                  <c:v>7.0000000000000001E-3</c:v>
                </c:pt>
                <c:pt idx="25">
                  <c:v>7.3000000000000001E-3</c:v>
                </c:pt>
                <c:pt idx="26">
                  <c:v>8.8999999999999999E-3</c:v>
                </c:pt>
                <c:pt idx="27">
                  <c:v>1.06E-2</c:v>
                </c:pt>
                <c:pt idx="28">
                  <c:v>1.04E-2</c:v>
                </c:pt>
                <c:pt idx="29">
                  <c:v>9.4999999999999998E-3</c:v>
                </c:pt>
                <c:pt idx="30">
                  <c:v>7.7000000000000002E-3</c:v>
                </c:pt>
                <c:pt idx="31">
                  <c:v>5.4999999999999997E-3</c:v>
                </c:pt>
                <c:pt idx="32">
                  <c:v>7.9000000000000008E-3</c:v>
                </c:pt>
                <c:pt idx="33">
                  <c:v>8.0000000000000002E-3</c:v>
                </c:pt>
                <c:pt idx="34">
                  <c:v>7.4000000000000003E-3</c:v>
                </c:pt>
                <c:pt idx="35">
                  <c:v>8.3999999999999995E-3</c:v>
                </c:pt>
                <c:pt idx="36">
                  <c:v>1.03E-2</c:v>
                </c:pt>
                <c:pt idx="37">
                  <c:v>1.0200000000000001E-2</c:v>
                </c:pt>
                <c:pt idx="38">
                  <c:v>6.1000000000000004E-3</c:v>
                </c:pt>
                <c:pt idx="39">
                  <c:v>0.01</c:v>
                </c:pt>
                <c:pt idx="40">
                  <c:v>7.1999999999999998E-3</c:v>
                </c:pt>
                <c:pt idx="41">
                  <c:v>5.0000000000000001E-3</c:v>
                </c:pt>
                <c:pt idx="42">
                  <c:v>4.7000000000000002E-3</c:v>
                </c:pt>
                <c:pt idx="43">
                  <c:v>4.4999999999999997E-3</c:v>
                </c:pt>
                <c:pt idx="44">
                  <c:v>6.8999999999999999E-3</c:v>
                </c:pt>
                <c:pt idx="45">
                  <c:v>7.0000000000000001E-3</c:v>
                </c:pt>
                <c:pt idx="46">
                  <c:v>7.0000000000000001E-3</c:v>
                </c:pt>
                <c:pt idx="47">
                  <c:v>7.4999999999999997E-3</c:v>
                </c:pt>
                <c:pt idx="48">
                  <c:v>6.4000000000000003E-3</c:v>
                </c:pt>
                <c:pt idx="49">
                  <c:v>3.2000000000000002E-3</c:v>
                </c:pt>
                <c:pt idx="50">
                  <c:v>4.0000000000000001E-3</c:v>
                </c:pt>
                <c:pt idx="51">
                  <c:v>9.7999999999999997E-3</c:v>
                </c:pt>
                <c:pt idx="52">
                  <c:v>1.1599999999999999E-2</c:v>
                </c:pt>
                <c:pt idx="53">
                  <c:v>9.5999999999999992E-3</c:v>
                </c:pt>
                <c:pt idx="54">
                  <c:v>7.0000000000000001E-3</c:v>
                </c:pt>
                <c:pt idx="55">
                  <c:v>6.7999999999999996E-3</c:v>
                </c:pt>
                <c:pt idx="56">
                  <c:v>6.0000000000000001E-3</c:v>
                </c:pt>
                <c:pt idx="57">
                  <c:v>6.7999999999999996E-3</c:v>
                </c:pt>
                <c:pt idx="58">
                  <c:v>5.7000000000000002E-3</c:v>
                </c:pt>
                <c:pt idx="59">
                  <c:v>6.0000000000000001E-3</c:v>
                </c:pt>
                <c:pt idx="60">
                  <c:v>7.3000000000000001E-3</c:v>
                </c:pt>
                <c:pt idx="61">
                  <c:v>8.0000000000000002E-3</c:v>
                </c:pt>
                <c:pt idx="62">
                  <c:v>8.0000000000000002E-3</c:v>
                </c:pt>
                <c:pt idx="63">
                  <c:v>1.04E-2</c:v>
                </c:pt>
                <c:pt idx="64">
                  <c:v>9.1000000000000004E-3</c:v>
                </c:pt>
                <c:pt idx="65">
                  <c:v>7.4999999999999997E-3</c:v>
                </c:pt>
                <c:pt idx="66">
                  <c:v>7.3000000000000001E-3</c:v>
                </c:pt>
                <c:pt idx="67">
                  <c:v>8.3000000000000001E-3</c:v>
                </c:pt>
                <c:pt idx="68">
                  <c:v>0.01</c:v>
                </c:pt>
                <c:pt idx="69">
                  <c:v>0.01</c:v>
                </c:pt>
                <c:pt idx="70">
                  <c:v>7.4999999999999997E-3</c:v>
                </c:pt>
                <c:pt idx="71">
                  <c:v>6.4999999999999997E-3</c:v>
                </c:pt>
                <c:pt idx="72">
                  <c:v>7.6E-3</c:v>
                </c:pt>
                <c:pt idx="73">
                  <c:v>8.8000000000000005E-3</c:v>
                </c:pt>
                <c:pt idx="74">
                  <c:v>8.0000000000000002E-3</c:v>
                </c:pt>
                <c:pt idx="75">
                  <c:v>8.0000000000000002E-3</c:v>
                </c:pt>
                <c:pt idx="76">
                  <c:v>8.6E-3</c:v>
                </c:pt>
                <c:pt idx="77">
                  <c:v>7.6E-3</c:v>
                </c:pt>
                <c:pt idx="78">
                  <c:v>6.3E-3</c:v>
                </c:pt>
                <c:pt idx="79">
                  <c:v>7.0000000000000001E-3</c:v>
                </c:pt>
                <c:pt idx="80">
                  <c:v>7.0000000000000001E-3</c:v>
                </c:pt>
                <c:pt idx="81">
                  <c:v>7.0000000000000001E-3</c:v>
                </c:pt>
                <c:pt idx="82">
                  <c:v>7.6E-3</c:v>
                </c:pt>
                <c:pt idx="83">
                  <c:v>9.4000000000000004E-3</c:v>
                </c:pt>
                <c:pt idx="84">
                  <c:v>1.0999999999999999E-2</c:v>
                </c:pt>
                <c:pt idx="85">
                  <c:v>1.04E-2</c:v>
                </c:pt>
                <c:pt idx="86">
                  <c:v>7.1999999999999998E-3</c:v>
                </c:pt>
                <c:pt idx="87">
                  <c:v>8.6E-3</c:v>
                </c:pt>
                <c:pt idx="88">
                  <c:v>8.9999999999999993E-3</c:v>
                </c:pt>
                <c:pt idx="89">
                  <c:v>8.0999999999999996E-3</c:v>
                </c:pt>
                <c:pt idx="90">
                  <c:v>4.8999999999999998E-3</c:v>
                </c:pt>
                <c:pt idx="91">
                  <c:v>8.9999999999999998E-4</c:v>
                </c:pt>
                <c:pt idx="92">
                  <c:v>5.7000000000000002E-3</c:v>
                </c:pt>
                <c:pt idx="93">
                  <c:v>6.7999999999999996E-3</c:v>
                </c:pt>
                <c:pt idx="94">
                  <c:v>8.2000000000000007E-3</c:v>
                </c:pt>
                <c:pt idx="95">
                  <c:v>8.5000000000000006E-3</c:v>
                </c:pt>
                <c:pt idx="96">
                  <c:v>8.9999999999999993E-3</c:v>
                </c:pt>
                <c:pt idx="97">
                  <c:v>1.06E-2</c:v>
                </c:pt>
                <c:pt idx="98">
                  <c:v>8.0999999999999996E-3</c:v>
                </c:pt>
                <c:pt idx="99">
                  <c:v>7.1999999999999998E-3</c:v>
                </c:pt>
                <c:pt idx="100">
                  <c:v>7.0000000000000001E-3</c:v>
                </c:pt>
                <c:pt idx="101">
                  <c:v>6.4999999999999997E-3</c:v>
                </c:pt>
                <c:pt idx="102">
                  <c:v>6.3E-3</c:v>
                </c:pt>
                <c:pt idx="103">
                  <c:v>7.1999999999999998E-3</c:v>
                </c:pt>
                <c:pt idx="104">
                  <c:v>8.0000000000000002E-3</c:v>
                </c:pt>
                <c:pt idx="105">
                  <c:v>9.5999999999999992E-3</c:v>
                </c:pt>
                <c:pt idx="106">
                  <c:v>9.4000000000000004E-3</c:v>
                </c:pt>
                <c:pt idx="107">
                  <c:v>8.5000000000000006E-3</c:v>
                </c:pt>
                <c:pt idx="108">
                  <c:v>8.3000000000000001E-3</c:v>
                </c:pt>
                <c:pt idx="109">
                  <c:v>8.8999999999999999E-3</c:v>
                </c:pt>
                <c:pt idx="110">
                  <c:v>8.0000000000000002E-3</c:v>
                </c:pt>
                <c:pt idx="111">
                  <c:v>8.8000000000000005E-3</c:v>
                </c:pt>
                <c:pt idx="112">
                  <c:v>8.9999999999999993E-3</c:v>
                </c:pt>
                <c:pt idx="113">
                  <c:v>9.4999999999999998E-3</c:v>
                </c:pt>
                <c:pt idx="114">
                  <c:v>0.01</c:v>
                </c:pt>
                <c:pt idx="115">
                  <c:v>0.01</c:v>
                </c:pt>
                <c:pt idx="116">
                  <c:v>0.01</c:v>
                </c:pt>
                <c:pt idx="117">
                  <c:v>0.01</c:v>
                </c:pt>
                <c:pt idx="118">
                  <c:v>7.4999999999999997E-3</c:v>
                </c:pt>
                <c:pt idx="119">
                  <c:v>6.0000000000000001E-3</c:v>
                </c:pt>
                <c:pt idx="120">
                  <c:v>6.0000000000000001E-3</c:v>
                </c:pt>
                <c:pt idx="121">
                  <c:v>6.0000000000000001E-3</c:v>
                </c:pt>
                <c:pt idx="122">
                  <c:v>6.0000000000000001E-3</c:v>
                </c:pt>
                <c:pt idx="123">
                  <c:v>7.6E-3</c:v>
                </c:pt>
                <c:pt idx="124">
                  <c:v>8.0000000000000002E-3</c:v>
                </c:pt>
                <c:pt idx="125">
                  <c:v>8.5000000000000006E-3</c:v>
                </c:pt>
                <c:pt idx="126">
                  <c:v>8.9999999999999993E-3</c:v>
                </c:pt>
                <c:pt idx="127">
                  <c:v>8.9999999999999993E-3</c:v>
                </c:pt>
                <c:pt idx="128">
                  <c:v>8.9999999999999993E-3</c:v>
                </c:pt>
                <c:pt idx="129">
                  <c:v>8.9999999999999993E-3</c:v>
                </c:pt>
                <c:pt idx="130">
                  <c:v>7.1999999999999998E-3</c:v>
                </c:pt>
                <c:pt idx="131">
                  <c:v>6.8999999999999999E-3</c:v>
                </c:pt>
                <c:pt idx="132">
                  <c:v>8.0000000000000002E-3</c:v>
                </c:pt>
                <c:pt idx="133">
                  <c:v>7.7000000000000002E-3</c:v>
                </c:pt>
                <c:pt idx="134">
                  <c:v>6.0000000000000001E-3</c:v>
                </c:pt>
                <c:pt idx="135">
                  <c:v>6.7999999999999996E-3</c:v>
                </c:pt>
                <c:pt idx="136">
                  <c:v>8.2000000000000007E-3</c:v>
                </c:pt>
                <c:pt idx="137">
                  <c:v>9.4999999999999998E-3</c:v>
                </c:pt>
                <c:pt idx="138">
                  <c:v>9.4000000000000004E-3</c:v>
                </c:pt>
                <c:pt idx="139">
                  <c:v>7.7999999999999996E-3</c:v>
                </c:pt>
                <c:pt idx="140">
                  <c:v>6.1000000000000004E-3</c:v>
                </c:pt>
                <c:pt idx="141">
                  <c:v>6.7999999999999996E-3</c:v>
                </c:pt>
                <c:pt idx="142">
                  <c:v>8.2000000000000007E-3</c:v>
                </c:pt>
                <c:pt idx="143">
                  <c:v>7.7000000000000002E-3</c:v>
                </c:pt>
                <c:pt idx="144">
                  <c:v>6.6E-3</c:v>
                </c:pt>
                <c:pt idx="145">
                  <c:v>7.9000000000000008E-3</c:v>
                </c:pt>
                <c:pt idx="146">
                  <c:v>7.1000000000000004E-3</c:v>
                </c:pt>
                <c:pt idx="147">
                  <c:v>1.0800000000000001E-2</c:v>
                </c:pt>
                <c:pt idx="148">
                  <c:v>8.9999999999999993E-3</c:v>
                </c:pt>
                <c:pt idx="149">
                  <c:v>7.0000000000000001E-3</c:v>
                </c:pt>
                <c:pt idx="150">
                  <c:v>7.0000000000000001E-3</c:v>
                </c:pt>
                <c:pt idx="151">
                  <c:v>6.6E-3</c:v>
                </c:pt>
                <c:pt idx="152">
                  <c:v>3.0999999999999999E-3</c:v>
                </c:pt>
                <c:pt idx="153">
                  <c:v>2.2000000000000001E-3</c:v>
                </c:pt>
                <c:pt idx="154">
                  <c:v>6.1999999999999998E-3</c:v>
                </c:pt>
                <c:pt idx="155">
                  <c:v>8.9999999999999993E-3</c:v>
                </c:pt>
                <c:pt idx="156">
                  <c:v>9.2999999999999992E-3</c:v>
                </c:pt>
                <c:pt idx="157">
                  <c:v>9.7999999999999997E-3</c:v>
                </c:pt>
                <c:pt idx="158">
                  <c:v>8.0999999999999996E-3</c:v>
                </c:pt>
                <c:pt idx="159">
                  <c:v>1.34E-2</c:v>
                </c:pt>
                <c:pt idx="160">
                  <c:v>8.9999999999999993E-3</c:v>
                </c:pt>
                <c:pt idx="161">
                  <c:v>5.4000000000000003E-3</c:v>
                </c:pt>
                <c:pt idx="162">
                  <c:v>6.3E-3</c:v>
                </c:pt>
                <c:pt idx="163">
                  <c:v>7.0000000000000001E-3</c:v>
                </c:pt>
                <c:pt idx="164">
                  <c:v>7.0000000000000001E-3</c:v>
                </c:pt>
                <c:pt idx="165">
                  <c:v>6.1999999999999998E-3</c:v>
                </c:pt>
                <c:pt idx="166">
                  <c:v>1.8E-3</c:v>
                </c:pt>
                <c:pt idx="167">
                  <c:v>3.8999999999999998E-3</c:v>
                </c:pt>
                <c:pt idx="168">
                  <c:v>1.17E-2</c:v>
                </c:pt>
                <c:pt idx="169">
                  <c:v>1.5800000000000002E-2</c:v>
                </c:pt>
                <c:pt idx="170">
                  <c:v>1.41E-2</c:v>
                </c:pt>
                <c:pt idx="171">
                  <c:v>8.6E-3</c:v>
                </c:pt>
                <c:pt idx="172">
                  <c:v>6.4000000000000003E-3</c:v>
                </c:pt>
                <c:pt idx="173">
                  <c:v>6.0000000000000001E-3</c:v>
                </c:pt>
                <c:pt idx="174">
                  <c:v>6.3E-3</c:v>
                </c:pt>
                <c:pt idx="175">
                  <c:v>7.0000000000000001E-3</c:v>
                </c:pt>
                <c:pt idx="176">
                  <c:v>7.0000000000000001E-3</c:v>
                </c:pt>
                <c:pt idx="177">
                  <c:v>8.6E-3</c:v>
                </c:pt>
                <c:pt idx="178">
                  <c:v>8.3999999999999995E-3</c:v>
                </c:pt>
                <c:pt idx="179">
                  <c:v>8.3999999999999995E-3</c:v>
                </c:pt>
              </c:numCache>
            </c:numRef>
          </c:yVal>
          <c:smooth val="1"/>
        </c:ser>
        <c:ser>
          <c:idx val="3"/>
          <c:order val="3"/>
          <c:tx>
            <c:v>CO 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8.3999999999999995E-3</c:v>
                </c:pt>
                <c:pt idx="1">
                  <c:v>9.2999999999999992E-3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1.06E-2</c:v>
                </c:pt>
                <c:pt idx="6">
                  <c:v>9.1999999999999998E-3</c:v>
                </c:pt>
                <c:pt idx="7">
                  <c:v>7.3000000000000001E-3</c:v>
                </c:pt>
                <c:pt idx="8">
                  <c:v>8.0000000000000002E-3</c:v>
                </c:pt>
                <c:pt idx="9">
                  <c:v>8.0000000000000002E-3</c:v>
                </c:pt>
                <c:pt idx="10">
                  <c:v>8.0000000000000002E-3</c:v>
                </c:pt>
                <c:pt idx="11">
                  <c:v>8.6E-3</c:v>
                </c:pt>
                <c:pt idx="12">
                  <c:v>3.0000000000000001E-3</c:v>
                </c:pt>
                <c:pt idx="13">
                  <c:v>-5.9999999999999995E-4</c:v>
                </c:pt>
                <c:pt idx="14">
                  <c:v>8.3999999999999995E-3</c:v>
                </c:pt>
                <c:pt idx="15">
                  <c:v>1.18E-2</c:v>
                </c:pt>
                <c:pt idx="16">
                  <c:v>1.2E-2</c:v>
                </c:pt>
                <c:pt idx="17">
                  <c:v>8.5000000000000006E-3</c:v>
                </c:pt>
                <c:pt idx="18">
                  <c:v>6.8999999999999999E-3</c:v>
                </c:pt>
                <c:pt idx="19">
                  <c:v>7.7000000000000002E-3</c:v>
                </c:pt>
                <c:pt idx="20">
                  <c:v>7.0000000000000001E-3</c:v>
                </c:pt>
                <c:pt idx="21">
                  <c:v>7.0000000000000001E-3</c:v>
                </c:pt>
                <c:pt idx="22">
                  <c:v>7.0000000000000001E-3</c:v>
                </c:pt>
                <c:pt idx="23">
                  <c:v>6.4000000000000003E-3</c:v>
                </c:pt>
                <c:pt idx="24">
                  <c:v>6.4000000000000003E-3</c:v>
                </c:pt>
                <c:pt idx="25">
                  <c:v>7.0000000000000001E-3</c:v>
                </c:pt>
                <c:pt idx="26">
                  <c:v>6.7999999999999996E-3</c:v>
                </c:pt>
                <c:pt idx="27">
                  <c:v>5.1999999999999998E-3</c:v>
                </c:pt>
                <c:pt idx="28">
                  <c:v>5.7999999999999996E-3</c:v>
                </c:pt>
                <c:pt idx="29">
                  <c:v>6.6E-3</c:v>
                </c:pt>
                <c:pt idx="30">
                  <c:v>8.6999999999999994E-3</c:v>
                </c:pt>
                <c:pt idx="31">
                  <c:v>1.0500000000000001E-2</c:v>
                </c:pt>
                <c:pt idx="32">
                  <c:v>8.8999999999999999E-3</c:v>
                </c:pt>
                <c:pt idx="33">
                  <c:v>8.0999999999999996E-3</c:v>
                </c:pt>
                <c:pt idx="34">
                  <c:v>8.0000000000000002E-3</c:v>
                </c:pt>
                <c:pt idx="35">
                  <c:v>8.0000000000000002E-3</c:v>
                </c:pt>
                <c:pt idx="36">
                  <c:v>8.0000000000000002E-3</c:v>
                </c:pt>
                <c:pt idx="37">
                  <c:v>9.2999999999999992E-3</c:v>
                </c:pt>
                <c:pt idx="38">
                  <c:v>1.2500000000000001E-2</c:v>
                </c:pt>
                <c:pt idx="39">
                  <c:v>8.2000000000000007E-3</c:v>
                </c:pt>
                <c:pt idx="40">
                  <c:v>8.8000000000000005E-3</c:v>
                </c:pt>
                <c:pt idx="41">
                  <c:v>1.0200000000000001E-2</c:v>
                </c:pt>
                <c:pt idx="42">
                  <c:v>9.2999999999999992E-3</c:v>
                </c:pt>
                <c:pt idx="43">
                  <c:v>6.7000000000000002E-3</c:v>
                </c:pt>
                <c:pt idx="44">
                  <c:v>6.3E-3</c:v>
                </c:pt>
                <c:pt idx="45">
                  <c:v>8.8999999999999999E-3</c:v>
                </c:pt>
                <c:pt idx="46">
                  <c:v>8.2000000000000007E-3</c:v>
                </c:pt>
                <c:pt idx="47">
                  <c:v>7.4000000000000003E-3</c:v>
                </c:pt>
                <c:pt idx="48">
                  <c:v>5.7000000000000002E-3</c:v>
                </c:pt>
                <c:pt idx="49">
                  <c:v>4.0000000000000001E-3</c:v>
                </c:pt>
                <c:pt idx="50">
                  <c:v>4.4000000000000003E-3</c:v>
                </c:pt>
                <c:pt idx="51">
                  <c:v>6.7999999999999996E-3</c:v>
                </c:pt>
                <c:pt idx="52">
                  <c:v>9.2999999999999992E-3</c:v>
                </c:pt>
                <c:pt idx="53">
                  <c:v>1.35E-2</c:v>
                </c:pt>
                <c:pt idx="54">
                  <c:v>1.2999999999999999E-2</c:v>
                </c:pt>
                <c:pt idx="55">
                  <c:v>8.5000000000000006E-3</c:v>
                </c:pt>
                <c:pt idx="56">
                  <c:v>6.8999999999999999E-3</c:v>
                </c:pt>
                <c:pt idx="57">
                  <c:v>6.0000000000000001E-3</c:v>
                </c:pt>
                <c:pt idx="58">
                  <c:v>5.1999999999999998E-3</c:v>
                </c:pt>
                <c:pt idx="59">
                  <c:v>5.0000000000000001E-3</c:v>
                </c:pt>
                <c:pt idx="60">
                  <c:v>5.4000000000000003E-3</c:v>
                </c:pt>
                <c:pt idx="61">
                  <c:v>7.0000000000000001E-3</c:v>
                </c:pt>
                <c:pt idx="62">
                  <c:v>9.9000000000000008E-3</c:v>
                </c:pt>
                <c:pt idx="63">
                  <c:v>8.9999999999999993E-3</c:v>
                </c:pt>
                <c:pt idx="64">
                  <c:v>9.7999999999999997E-3</c:v>
                </c:pt>
                <c:pt idx="65">
                  <c:v>7.6E-3</c:v>
                </c:pt>
                <c:pt idx="66">
                  <c:v>6.4000000000000003E-3</c:v>
                </c:pt>
                <c:pt idx="67">
                  <c:v>7.3000000000000001E-3</c:v>
                </c:pt>
                <c:pt idx="68">
                  <c:v>8.0000000000000002E-3</c:v>
                </c:pt>
                <c:pt idx="69">
                  <c:v>8.0000000000000002E-3</c:v>
                </c:pt>
                <c:pt idx="70">
                  <c:v>8.8000000000000005E-3</c:v>
                </c:pt>
                <c:pt idx="71">
                  <c:v>8.9999999999999993E-3</c:v>
                </c:pt>
                <c:pt idx="72">
                  <c:v>8.6E-3</c:v>
                </c:pt>
                <c:pt idx="73">
                  <c:v>8.0000000000000002E-3</c:v>
                </c:pt>
                <c:pt idx="74">
                  <c:v>8.2000000000000007E-3</c:v>
                </c:pt>
                <c:pt idx="75">
                  <c:v>9.9000000000000008E-3</c:v>
                </c:pt>
                <c:pt idx="76">
                  <c:v>7.7000000000000002E-3</c:v>
                </c:pt>
                <c:pt idx="77">
                  <c:v>7.6E-3</c:v>
                </c:pt>
                <c:pt idx="78">
                  <c:v>8.3999999999999995E-3</c:v>
                </c:pt>
                <c:pt idx="79">
                  <c:v>8.9999999999999993E-3</c:v>
                </c:pt>
                <c:pt idx="80">
                  <c:v>8.8000000000000005E-3</c:v>
                </c:pt>
                <c:pt idx="81">
                  <c:v>7.1000000000000004E-3</c:v>
                </c:pt>
                <c:pt idx="82">
                  <c:v>7.0000000000000001E-3</c:v>
                </c:pt>
                <c:pt idx="83">
                  <c:v>7.6E-3</c:v>
                </c:pt>
                <c:pt idx="84">
                  <c:v>8.0000000000000002E-3</c:v>
                </c:pt>
                <c:pt idx="85">
                  <c:v>8.5000000000000006E-3</c:v>
                </c:pt>
                <c:pt idx="86">
                  <c:v>9.5999999999999992E-3</c:v>
                </c:pt>
                <c:pt idx="87">
                  <c:v>7.1999999999999998E-3</c:v>
                </c:pt>
                <c:pt idx="88">
                  <c:v>7.7999999999999996E-3</c:v>
                </c:pt>
                <c:pt idx="89">
                  <c:v>7.4000000000000003E-3</c:v>
                </c:pt>
                <c:pt idx="90">
                  <c:v>6.6E-3</c:v>
                </c:pt>
                <c:pt idx="91">
                  <c:v>6.0000000000000001E-3</c:v>
                </c:pt>
                <c:pt idx="92">
                  <c:v>5.5999999999999999E-3</c:v>
                </c:pt>
                <c:pt idx="93">
                  <c:v>2.2000000000000001E-3</c:v>
                </c:pt>
                <c:pt idx="94">
                  <c:v>6.4999999999999997E-3</c:v>
                </c:pt>
                <c:pt idx="95">
                  <c:v>9.1999999999999998E-3</c:v>
                </c:pt>
                <c:pt idx="96">
                  <c:v>0.01</c:v>
                </c:pt>
                <c:pt idx="97">
                  <c:v>9.7000000000000003E-3</c:v>
                </c:pt>
                <c:pt idx="98">
                  <c:v>8.9999999999999993E-3</c:v>
                </c:pt>
                <c:pt idx="99">
                  <c:v>8.9999999999999993E-3</c:v>
                </c:pt>
                <c:pt idx="100">
                  <c:v>8.2000000000000007E-3</c:v>
                </c:pt>
                <c:pt idx="101">
                  <c:v>7.4000000000000003E-3</c:v>
                </c:pt>
                <c:pt idx="102">
                  <c:v>7.7999999999999996E-3</c:v>
                </c:pt>
                <c:pt idx="103">
                  <c:v>8.9999999999999993E-3</c:v>
                </c:pt>
                <c:pt idx="104">
                  <c:v>8.8999999999999999E-3</c:v>
                </c:pt>
                <c:pt idx="105">
                  <c:v>8.0000000000000002E-3</c:v>
                </c:pt>
                <c:pt idx="106">
                  <c:v>8.8000000000000005E-3</c:v>
                </c:pt>
                <c:pt idx="107">
                  <c:v>8.9999999999999993E-3</c:v>
                </c:pt>
                <c:pt idx="108">
                  <c:v>8.9999999999999993E-3</c:v>
                </c:pt>
                <c:pt idx="109">
                  <c:v>8.9999999999999993E-3</c:v>
                </c:pt>
                <c:pt idx="110">
                  <c:v>8.8999999999999999E-3</c:v>
                </c:pt>
                <c:pt idx="111">
                  <c:v>8.0999999999999996E-3</c:v>
                </c:pt>
                <c:pt idx="112">
                  <c:v>7.1999999999999998E-3</c:v>
                </c:pt>
                <c:pt idx="113">
                  <c:v>7.6E-3</c:v>
                </c:pt>
                <c:pt idx="114">
                  <c:v>8.3999999999999995E-3</c:v>
                </c:pt>
                <c:pt idx="115">
                  <c:v>8.5000000000000006E-3</c:v>
                </c:pt>
                <c:pt idx="116">
                  <c:v>7.1000000000000004E-3</c:v>
                </c:pt>
                <c:pt idx="117">
                  <c:v>7.9000000000000008E-3</c:v>
                </c:pt>
                <c:pt idx="118">
                  <c:v>7.1999999999999998E-3</c:v>
                </c:pt>
                <c:pt idx="119">
                  <c:v>8.8000000000000005E-3</c:v>
                </c:pt>
                <c:pt idx="120">
                  <c:v>0.01</c:v>
                </c:pt>
                <c:pt idx="121">
                  <c:v>9.1999999999999998E-3</c:v>
                </c:pt>
                <c:pt idx="122">
                  <c:v>7.1999999999999998E-3</c:v>
                </c:pt>
                <c:pt idx="123">
                  <c:v>8.8999999999999999E-3</c:v>
                </c:pt>
                <c:pt idx="124">
                  <c:v>8.2000000000000007E-3</c:v>
                </c:pt>
                <c:pt idx="125">
                  <c:v>8.0000000000000002E-3</c:v>
                </c:pt>
                <c:pt idx="126">
                  <c:v>7.6E-3</c:v>
                </c:pt>
                <c:pt idx="127">
                  <c:v>7.6E-3</c:v>
                </c:pt>
                <c:pt idx="128">
                  <c:v>8.9999999999999993E-3</c:v>
                </c:pt>
                <c:pt idx="129">
                  <c:v>8.9999999999999993E-3</c:v>
                </c:pt>
                <c:pt idx="130">
                  <c:v>8.9999999999999993E-3</c:v>
                </c:pt>
                <c:pt idx="131">
                  <c:v>8.3999999999999995E-3</c:v>
                </c:pt>
                <c:pt idx="132">
                  <c:v>9.1999999999999998E-3</c:v>
                </c:pt>
                <c:pt idx="133">
                  <c:v>1.03E-2</c:v>
                </c:pt>
                <c:pt idx="134">
                  <c:v>7.9000000000000008E-3</c:v>
                </c:pt>
                <c:pt idx="135">
                  <c:v>7.1000000000000004E-3</c:v>
                </c:pt>
                <c:pt idx="136">
                  <c:v>6.1999999999999998E-3</c:v>
                </c:pt>
                <c:pt idx="137">
                  <c:v>7.7999999999999996E-3</c:v>
                </c:pt>
                <c:pt idx="138">
                  <c:v>9.4000000000000004E-3</c:v>
                </c:pt>
                <c:pt idx="139">
                  <c:v>0.01</c:v>
                </c:pt>
                <c:pt idx="140">
                  <c:v>0.01</c:v>
                </c:pt>
                <c:pt idx="141">
                  <c:v>0.01</c:v>
                </c:pt>
                <c:pt idx="142">
                  <c:v>9.2999999999999992E-3</c:v>
                </c:pt>
                <c:pt idx="143">
                  <c:v>7.7999999999999996E-3</c:v>
                </c:pt>
                <c:pt idx="144">
                  <c:v>7.4000000000000003E-3</c:v>
                </c:pt>
                <c:pt idx="145">
                  <c:v>8.5000000000000006E-3</c:v>
                </c:pt>
                <c:pt idx="146">
                  <c:v>9.7999999999999997E-3</c:v>
                </c:pt>
                <c:pt idx="147">
                  <c:v>8.0999999999999996E-3</c:v>
                </c:pt>
                <c:pt idx="148">
                  <c:v>9.4999999999999998E-3</c:v>
                </c:pt>
                <c:pt idx="149">
                  <c:v>0.01</c:v>
                </c:pt>
                <c:pt idx="150">
                  <c:v>8.6999999999999994E-3</c:v>
                </c:pt>
                <c:pt idx="151">
                  <c:v>7.0000000000000001E-3</c:v>
                </c:pt>
                <c:pt idx="152">
                  <c:v>7.0000000000000001E-3</c:v>
                </c:pt>
                <c:pt idx="153">
                  <c:v>7.0000000000000001E-3</c:v>
                </c:pt>
                <c:pt idx="154">
                  <c:v>3.8999999999999998E-3</c:v>
                </c:pt>
                <c:pt idx="155">
                  <c:v>-5.0000000000000001E-4</c:v>
                </c:pt>
                <c:pt idx="156">
                  <c:v>3.8999999999999998E-3</c:v>
                </c:pt>
                <c:pt idx="157">
                  <c:v>1.4200000000000001E-2</c:v>
                </c:pt>
                <c:pt idx="158">
                  <c:v>1.44E-2</c:v>
                </c:pt>
                <c:pt idx="159">
                  <c:v>9.4000000000000004E-3</c:v>
                </c:pt>
                <c:pt idx="160">
                  <c:v>7.4999999999999997E-3</c:v>
                </c:pt>
                <c:pt idx="161">
                  <c:v>8.0999999999999996E-3</c:v>
                </c:pt>
                <c:pt idx="162">
                  <c:v>9.4000000000000004E-3</c:v>
                </c:pt>
                <c:pt idx="163">
                  <c:v>0.01</c:v>
                </c:pt>
                <c:pt idx="164">
                  <c:v>9.7000000000000003E-3</c:v>
                </c:pt>
                <c:pt idx="165">
                  <c:v>7.1999999999999998E-3</c:v>
                </c:pt>
                <c:pt idx="166">
                  <c:v>6.1999999999999998E-3</c:v>
                </c:pt>
                <c:pt idx="167">
                  <c:v>2E-3</c:v>
                </c:pt>
                <c:pt idx="168">
                  <c:v>2.5999999999999999E-3</c:v>
                </c:pt>
                <c:pt idx="169">
                  <c:v>1.04E-2</c:v>
                </c:pt>
                <c:pt idx="170">
                  <c:v>1.7500000000000002E-2</c:v>
                </c:pt>
                <c:pt idx="171">
                  <c:v>1.34E-2</c:v>
                </c:pt>
                <c:pt idx="172">
                  <c:v>8.5000000000000006E-3</c:v>
                </c:pt>
                <c:pt idx="173">
                  <c:v>7.0000000000000001E-3</c:v>
                </c:pt>
                <c:pt idx="174">
                  <c:v>8.2000000000000007E-3</c:v>
                </c:pt>
                <c:pt idx="175">
                  <c:v>9.4999999999999998E-3</c:v>
                </c:pt>
                <c:pt idx="176">
                  <c:v>7.4999999999999997E-3</c:v>
                </c:pt>
                <c:pt idx="177">
                  <c:v>3.3E-3</c:v>
                </c:pt>
                <c:pt idx="178">
                  <c:v>6.7999999999999996E-3</c:v>
                </c:pt>
                <c:pt idx="179">
                  <c:v>8.6E-3</c:v>
                </c:pt>
                <c:pt idx="180">
                  <c:v>8.9999999999999993E-3</c:v>
                </c:pt>
                <c:pt idx="181">
                  <c:v>8.9999999999999993E-3</c:v>
                </c:pt>
                <c:pt idx="182">
                  <c:v>8.8999999999999999E-3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18208"/>
        <c:axId val="178716672"/>
      </c:scatterChart>
      <c:valAx>
        <c:axId val="17864332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645248"/>
        <c:crosses val="autoZero"/>
        <c:crossBetween val="midCat"/>
      </c:valAx>
      <c:valAx>
        <c:axId val="178645248"/>
        <c:scaling>
          <c:orientation val="minMax"/>
          <c:max val="11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8643328"/>
        <c:crosses val="autoZero"/>
        <c:crossBetween val="midCat"/>
      </c:valAx>
      <c:valAx>
        <c:axId val="1787166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78718208"/>
        <c:crosses val="max"/>
        <c:crossBetween val="midCat"/>
      </c:valAx>
      <c:valAx>
        <c:axId val="17871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787166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1"/>
          <c:tx>
            <c:v>Fuel Flow (L/hr)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2.9080620000000001</c:v>
                </c:pt>
                <c:pt idx="1">
                  <c:v>2.3988339999999999</c:v>
                </c:pt>
                <c:pt idx="2">
                  <c:v>3.0544920000000002</c:v>
                </c:pt>
                <c:pt idx="3">
                  <c:v>3.5043859999999998</c:v>
                </c:pt>
                <c:pt idx="4">
                  <c:v>4.6283159999999999</c:v>
                </c:pt>
                <c:pt idx="5">
                  <c:v>5.3386659999999999</c:v>
                </c:pt>
                <c:pt idx="6">
                  <c:v>5.2457050000000001</c:v>
                </c:pt>
                <c:pt idx="7">
                  <c:v>4.6761160000000004</c:v>
                </c:pt>
                <c:pt idx="8">
                  <c:v>5.0393549999999996</c:v>
                </c:pt>
                <c:pt idx="9">
                  <c:v>5.127281</c:v>
                </c:pt>
                <c:pt idx="10">
                  <c:v>5.131875</c:v>
                </c:pt>
                <c:pt idx="11">
                  <c:v>5.8845700000000001</c:v>
                </c:pt>
                <c:pt idx="12">
                  <c:v>3.2173440000000002</c:v>
                </c:pt>
                <c:pt idx="13">
                  <c:v>2.4011309999999999</c:v>
                </c:pt>
                <c:pt idx="14">
                  <c:v>1.7924910000000001</c:v>
                </c:pt>
                <c:pt idx="15">
                  <c:v>1.735063</c:v>
                </c:pt>
                <c:pt idx="16">
                  <c:v>1.7129220000000001</c:v>
                </c:pt>
                <c:pt idx="17">
                  <c:v>1.511361</c:v>
                </c:pt>
                <c:pt idx="18">
                  <c:v>1.5792489999999999</c:v>
                </c:pt>
                <c:pt idx="19">
                  <c:v>1.831982</c:v>
                </c:pt>
                <c:pt idx="20">
                  <c:v>1.458723</c:v>
                </c:pt>
                <c:pt idx="21">
                  <c:v>1.4395150000000001</c:v>
                </c:pt>
                <c:pt idx="22">
                  <c:v>1.7739180000000001</c:v>
                </c:pt>
                <c:pt idx="23">
                  <c:v>1.786235</c:v>
                </c:pt>
                <c:pt idx="24">
                  <c:v>2.0939019999999999</c:v>
                </c:pt>
                <c:pt idx="25">
                  <c:v>1.838238</c:v>
                </c:pt>
                <c:pt idx="26">
                  <c:v>2.1622669999999999</c:v>
                </c:pt>
                <c:pt idx="27">
                  <c:v>1.601647</c:v>
                </c:pt>
                <c:pt idx="28">
                  <c:v>1.8716680000000001</c:v>
                </c:pt>
                <c:pt idx="29">
                  <c:v>1.817564</c:v>
                </c:pt>
                <c:pt idx="30">
                  <c:v>1.874797</c:v>
                </c:pt>
                <c:pt idx="31">
                  <c:v>1.6160030000000001</c:v>
                </c:pt>
                <c:pt idx="32">
                  <c:v>1.3448929999999999</c:v>
                </c:pt>
                <c:pt idx="33">
                  <c:v>1.0982209999999999</c:v>
                </c:pt>
                <c:pt idx="34">
                  <c:v>1.584479</c:v>
                </c:pt>
                <c:pt idx="35">
                  <c:v>1.305207</c:v>
                </c:pt>
                <c:pt idx="36">
                  <c:v>1.403592</c:v>
                </c:pt>
                <c:pt idx="37">
                  <c:v>2.0594450000000002</c:v>
                </c:pt>
                <c:pt idx="38">
                  <c:v>2.7017129999999998</c:v>
                </c:pt>
                <c:pt idx="39">
                  <c:v>3.6027710000000002</c:v>
                </c:pt>
                <c:pt idx="40">
                  <c:v>4.5313970000000001</c:v>
                </c:pt>
                <c:pt idx="41">
                  <c:v>5.3493199999999996</c:v>
                </c:pt>
                <c:pt idx="42">
                  <c:v>6.3540919999999996</c:v>
                </c:pt>
                <c:pt idx="43">
                  <c:v>5.1674920000000002</c:v>
                </c:pt>
                <c:pt idx="44">
                  <c:v>3.9271060000000002</c:v>
                </c:pt>
                <c:pt idx="45">
                  <c:v>3.7901090000000002</c:v>
                </c:pt>
                <c:pt idx="46">
                  <c:v>3.4557069999999999</c:v>
                </c:pt>
                <c:pt idx="47">
                  <c:v>3.5540919999999998</c:v>
                </c:pt>
                <c:pt idx="48">
                  <c:v>3.1250680000000002</c:v>
                </c:pt>
                <c:pt idx="49">
                  <c:v>3.0127030000000001</c:v>
                </c:pt>
                <c:pt idx="50">
                  <c:v>2.4965839999999999</c:v>
                </c:pt>
                <c:pt idx="51">
                  <c:v>1.6245560000000001</c:v>
                </c:pt>
                <c:pt idx="52">
                  <c:v>1.5395620000000001</c:v>
                </c:pt>
                <c:pt idx="53">
                  <c:v>2.2480549999999999</c:v>
                </c:pt>
                <c:pt idx="54">
                  <c:v>2.4544049999999999</c:v>
                </c:pt>
                <c:pt idx="55">
                  <c:v>2.645311</c:v>
                </c:pt>
                <c:pt idx="56">
                  <c:v>2.907232</c:v>
                </c:pt>
                <c:pt idx="57">
                  <c:v>3.0653419999999998</c:v>
                </c:pt>
                <c:pt idx="58">
                  <c:v>2.9906519999999999</c:v>
                </c:pt>
                <c:pt idx="59">
                  <c:v>2.782133</c:v>
                </c:pt>
                <c:pt idx="60">
                  <c:v>3.0492620000000001</c:v>
                </c:pt>
                <c:pt idx="61">
                  <c:v>2.6584569999999998</c:v>
                </c:pt>
                <c:pt idx="62">
                  <c:v>2.6148120000000001</c:v>
                </c:pt>
                <c:pt idx="63">
                  <c:v>2.5926719999999999</c:v>
                </c:pt>
                <c:pt idx="64">
                  <c:v>3.5424120000000001</c:v>
                </c:pt>
                <c:pt idx="65">
                  <c:v>3.4197839999999999</c:v>
                </c:pt>
                <c:pt idx="66">
                  <c:v>3.1754090000000001</c:v>
                </c:pt>
                <c:pt idx="67">
                  <c:v>3.1081569999999998</c:v>
                </c:pt>
                <c:pt idx="68">
                  <c:v>2.5279129999999999</c:v>
                </c:pt>
                <c:pt idx="69">
                  <c:v>3.1545390000000002</c:v>
                </c:pt>
                <c:pt idx="70">
                  <c:v>4.0670840000000004</c:v>
                </c:pt>
                <c:pt idx="71">
                  <c:v>4.7078850000000001</c:v>
                </c:pt>
                <c:pt idx="72">
                  <c:v>5.0088569999999999</c:v>
                </c:pt>
                <c:pt idx="73">
                  <c:v>5.5433539999999999</c:v>
                </c:pt>
                <c:pt idx="74">
                  <c:v>5.7068890000000003</c:v>
                </c:pt>
                <c:pt idx="75">
                  <c:v>6.1833220000000004</c:v>
                </c:pt>
                <c:pt idx="76">
                  <c:v>5.899457</c:v>
                </c:pt>
                <c:pt idx="77">
                  <c:v>5.8650000000000002</c:v>
                </c:pt>
                <c:pt idx="78">
                  <c:v>6.0863810000000003</c:v>
                </c:pt>
                <c:pt idx="79">
                  <c:v>5.9101109999999997</c:v>
                </c:pt>
                <c:pt idx="80">
                  <c:v>5.7787360000000003</c:v>
                </c:pt>
                <c:pt idx="81">
                  <c:v>6.4978829999999999</c:v>
                </c:pt>
                <c:pt idx="82">
                  <c:v>6.8836519999999997</c:v>
                </c:pt>
                <c:pt idx="83">
                  <c:v>6.1408990000000001</c:v>
                </c:pt>
                <c:pt idx="84">
                  <c:v>4.9756210000000003</c:v>
                </c:pt>
                <c:pt idx="85">
                  <c:v>4.5752379999999997</c:v>
                </c:pt>
                <c:pt idx="86">
                  <c:v>5.3867089999999997</c:v>
                </c:pt>
                <c:pt idx="87">
                  <c:v>5.031193</c:v>
                </c:pt>
                <c:pt idx="88">
                  <c:v>4.8081269999999998</c:v>
                </c:pt>
                <c:pt idx="89">
                  <c:v>4.7676100000000003</c:v>
                </c:pt>
                <c:pt idx="90">
                  <c:v>4.9202950000000003</c:v>
                </c:pt>
                <c:pt idx="91">
                  <c:v>4.0507600000000004</c:v>
                </c:pt>
                <c:pt idx="92">
                  <c:v>2.254067</c:v>
                </c:pt>
                <c:pt idx="93">
                  <c:v>1.280931</c:v>
                </c:pt>
                <c:pt idx="94">
                  <c:v>0.95391899999999996</c:v>
                </c:pt>
                <c:pt idx="95">
                  <c:v>0.64080099999999995</c:v>
                </c:pt>
                <c:pt idx="96">
                  <c:v>0.96518400000000004</c:v>
                </c:pt>
                <c:pt idx="97">
                  <c:v>0.60341100000000003</c:v>
                </c:pt>
                <c:pt idx="98">
                  <c:v>0.96059000000000005</c:v>
                </c:pt>
                <c:pt idx="99">
                  <c:v>1.2897620000000001</c:v>
                </c:pt>
                <c:pt idx="100">
                  <c:v>1.3417650000000001</c:v>
                </c:pt>
                <c:pt idx="101">
                  <c:v>1.4104840000000001</c:v>
                </c:pt>
                <c:pt idx="102">
                  <c:v>1.1959709999999999</c:v>
                </c:pt>
                <c:pt idx="103">
                  <c:v>1.1065780000000001</c:v>
                </c:pt>
                <c:pt idx="104">
                  <c:v>1.077547</c:v>
                </c:pt>
                <c:pt idx="105">
                  <c:v>1.230232</c:v>
                </c:pt>
                <c:pt idx="106">
                  <c:v>1.467716</c:v>
                </c:pt>
                <c:pt idx="107">
                  <c:v>1.4464060000000001</c:v>
                </c:pt>
                <c:pt idx="108">
                  <c:v>1.3975310000000001</c:v>
                </c:pt>
                <c:pt idx="109">
                  <c:v>1.4814099999999999</c:v>
                </c:pt>
                <c:pt idx="110">
                  <c:v>1.0700639999999999</c:v>
                </c:pt>
                <c:pt idx="111">
                  <c:v>1.269919</c:v>
                </c:pt>
                <c:pt idx="112">
                  <c:v>1.1180639999999999</c:v>
                </c:pt>
                <c:pt idx="113">
                  <c:v>1.4096519999999999</c:v>
                </c:pt>
                <c:pt idx="114">
                  <c:v>0.97686499999999998</c:v>
                </c:pt>
                <c:pt idx="115">
                  <c:v>1.127888</c:v>
                </c:pt>
                <c:pt idx="116">
                  <c:v>0.90501799999999999</c:v>
                </c:pt>
                <c:pt idx="117">
                  <c:v>1.056873</c:v>
                </c:pt>
                <c:pt idx="118">
                  <c:v>1.4073549999999999</c:v>
                </c:pt>
                <c:pt idx="119">
                  <c:v>1.8181989999999999</c:v>
                </c:pt>
                <c:pt idx="120">
                  <c:v>1.7244079999999999</c:v>
                </c:pt>
                <c:pt idx="121">
                  <c:v>1.843467</c:v>
                </c:pt>
                <c:pt idx="122">
                  <c:v>2.1450749999999998</c:v>
                </c:pt>
                <c:pt idx="123">
                  <c:v>1.776411</c:v>
                </c:pt>
                <c:pt idx="124">
                  <c:v>1.6465019999999999</c:v>
                </c:pt>
                <c:pt idx="125">
                  <c:v>1.8363769999999999</c:v>
                </c:pt>
                <c:pt idx="126">
                  <c:v>1.348074</c:v>
                </c:pt>
                <c:pt idx="127">
                  <c:v>1.45017</c:v>
                </c:pt>
                <c:pt idx="128">
                  <c:v>1.8647769999999999</c:v>
                </c:pt>
                <c:pt idx="129">
                  <c:v>2.0832480000000002</c:v>
                </c:pt>
                <c:pt idx="130">
                  <c:v>2.34517</c:v>
                </c:pt>
                <c:pt idx="131">
                  <c:v>3.0346489999999999</c:v>
                </c:pt>
                <c:pt idx="132">
                  <c:v>3.6127910000000001</c:v>
                </c:pt>
                <c:pt idx="133">
                  <c:v>3.8427479999999998</c:v>
                </c:pt>
                <c:pt idx="134">
                  <c:v>3.3297560000000002</c:v>
                </c:pt>
                <c:pt idx="135">
                  <c:v>3.2524850000000001</c:v>
                </c:pt>
                <c:pt idx="136">
                  <c:v>2.851661</c:v>
                </c:pt>
                <c:pt idx="137">
                  <c:v>3.1645590000000001</c:v>
                </c:pt>
                <c:pt idx="138">
                  <c:v>2.0942940000000001</c:v>
                </c:pt>
                <c:pt idx="139">
                  <c:v>2.4665249999999999</c:v>
                </c:pt>
                <c:pt idx="140">
                  <c:v>3.0262910000000001</c:v>
                </c:pt>
                <c:pt idx="141">
                  <c:v>3.3887809999999998</c:v>
                </c:pt>
                <c:pt idx="142">
                  <c:v>3.2220080000000002</c:v>
                </c:pt>
                <c:pt idx="143">
                  <c:v>3.2234530000000001</c:v>
                </c:pt>
                <c:pt idx="144">
                  <c:v>3.115049</c:v>
                </c:pt>
                <c:pt idx="145">
                  <c:v>3.302826</c:v>
                </c:pt>
                <c:pt idx="146">
                  <c:v>3.6113249999999999</c:v>
                </c:pt>
                <c:pt idx="147">
                  <c:v>4.6817849999999996</c:v>
                </c:pt>
                <c:pt idx="148">
                  <c:v>5.7417860000000003</c:v>
                </c:pt>
                <c:pt idx="149">
                  <c:v>6.2169489999999996</c:v>
                </c:pt>
                <c:pt idx="150">
                  <c:v>5.8574729999999997</c:v>
                </c:pt>
                <c:pt idx="151">
                  <c:v>5.8825459999999996</c:v>
                </c:pt>
                <c:pt idx="152">
                  <c:v>5.4244899999999996</c:v>
                </c:pt>
                <c:pt idx="153">
                  <c:v>4.114249</c:v>
                </c:pt>
                <c:pt idx="154">
                  <c:v>2.3670650000000002</c:v>
                </c:pt>
                <c:pt idx="155">
                  <c:v>1.7122869999999999</c:v>
                </c:pt>
                <c:pt idx="156">
                  <c:v>1.263223</c:v>
                </c:pt>
                <c:pt idx="157">
                  <c:v>2.08535</c:v>
                </c:pt>
                <c:pt idx="158">
                  <c:v>1.510726</c:v>
                </c:pt>
                <c:pt idx="159">
                  <c:v>1.087566</c:v>
                </c:pt>
                <c:pt idx="160">
                  <c:v>1.84707</c:v>
                </c:pt>
                <c:pt idx="161">
                  <c:v>2.7053950000000002</c:v>
                </c:pt>
                <c:pt idx="162">
                  <c:v>2.4759099999999998</c:v>
                </c:pt>
                <c:pt idx="163">
                  <c:v>3.3736459999999999</c:v>
                </c:pt>
                <c:pt idx="164">
                  <c:v>3.3372830000000002</c:v>
                </c:pt>
                <c:pt idx="165">
                  <c:v>3.190658</c:v>
                </c:pt>
                <c:pt idx="166">
                  <c:v>4.7045599999999999</c:v>
                </c:pt>
                <c:pt idx="167">
                  <c:v>2.0733760000000001</c:v>
                </c:pt>
                <c:pt idx="168">
                  <c:v>1.2082870000000001</c:v>
                </c:pt>
                <c:pt idx="169">
                  <c:v>0.68361499999999997</c:v>
                </c:pt>
                <c:pt idx="170">
                  <c:v>0.98962099999999997</c:v>
                </c:pt>
                <c:pt idx="171">
                  <c:v>2.5540609999999999</c:v>
                </c:pt>
                <c:pt idx="172">
                  <c:v>2.668282</c:v>
                </c:pt>
                <c:pt idx="173">
                  <c:v>2.9957929999999999</c:v>
                </c:pt>
                <c:pt idx="174">
                  <c:v>3.694461</c:v>
                </c:pt>
                <c:pt idx="175">
                  <c:v>3.896217</c:v>
                </c:pt>
                <c:pt idx="176">
                  <c:v>4.3523649999999998</c:v>
                </c:pt>
                <c:pt idx="177">
                  <c:v>3.646055</c:v>
                </c:pt>
                <c:pt idx="178">
                  <c:v>3.4350329999999998</c:v>
                </c:pt>
                <c:pt idx="179">
                  <c:v>3.4212500000000001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63648"/>
        <c:axId val="178782208"/>
      </c:scatterChart>
      <c:scatterChart>
        <c:scatterStyle val="smoothMarker"/>
        <c:varyColors val="0"/>
        <c:ser>
          <c:idx val="0"/>
          <c:order val="0"/>
          <c:tx>
            <c:v>CO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8.3000000000000001E-3</c:v>
                </c:pt>
                <c:pt idx="1">
                  <c:v>9.4999999999999998E-3</c:v>
                </c:pt>
                <c:pt idx="2">
                  <c:v>1.1900000000000001E-2</c:v>
                </c:pt>
                <c:pt idx="3">
                  <c:v>8.6999999999999994E-3</c:v>
                </c:pt>
                <c:pt idx="4">
                  <c:v>6.1000000000000004E-3</c:v>
                </c:pt>
                <c:pt idx="5">
                  <c:v>5.0000000000000001E-3</c:v>
                </c:pt>
                <c:pt idx="6">
                  <c:v>6.3E-3</c:v>
                </c:pt>
                <c:pt idx="7">
                  <c:v>8.8000000000000005E-3</c:v>
                </c:pt>
                <c:pt idx="8">
                  <c:v>8.0000000000000002E-3</c:v>
                </c:pt>
                <c:pt idx="9">
                  <c:v>8.8000000000000005E-3</c:v>
                </c:pt>
                <c:pt idx="10">
                  <c:v>7.7000000000000002E-3</c:v>
                </c:pt>
                <c:pt idx="11">
                  <c:v>2.5999999999999999E-3</c:v>
                </c:pt>
                <c:pt idx="12">
                  <c:v>2.9999999999999997E-4</c:v>
                </c:pt>
                <c:pt idx="13">
                  <c:v>5.4999999999999997E-3</c:v>
                </c:pt>
                <c:pt idx="14">
                  <c:v>7.9000000000000008E-3</c:v>
                </c:pt>
                <c:pt idx="15">
                  <c:v>6.4000000000000003E-3</c:v>
                </c:pt>
                <c:pt idx="16">
                  <c:v>7.9000000000000008E-3</c:v>
                </c:pt>
                <c:pt idx="17">
                  <c:v>8.5000000000000006E-3</c:v>
                </c:pt>
                <c:pt idx="18">
                  <c:v>7.7000000000000002E-3</c:v>
                </c:pt>
                <c:pt idx="19">
                  <c:v>6.7999999999999996E-3</c:v>
                </c:pt>
                <c:pt idx="20">
                  <c:v>6.0000000000000001E-3</c:v>
                </c:pt>
                <c:pt idx="21">
                  <c:v>6.7999999999999996E-3</c:v>
                </c:pt>
                <c:pt idx="22">
                  <c:v>7.0000000000000001E-3</c:v>
                </c:pt>
                <c:pt idx="23">
                  <c:v>7.0000000000000001E-3</c:v>
                </c:pt>
                <c:pt idx="24">
                  <c:v>7.0000000000000001E-3</c:v>
                </c:pt>
                <c:pt idx="25">
                  <c:v>7.3000000000000001E-3</c:v>
                </c:pt>
                <c:pt idx="26">
                  <c:v>8.8999999999999999E-3</c:v>
                </c:pt>
                <c:pt idx="27">
                  <c:v>1.06E-2</c:v>
                </c:pt>
                <c:pt idx="28">
                  <c:v>1.04E-2</c:v>
                </c:pt>
                <c:pt idx="29">
                  <c:v>9.4999999999999998E-3</c:v>
                </c:pt>
                <c:pt idx="30">
                  <c:v>7.7000000000000002E-3</c:v>
                </c:pt>
                <c:pt idx="31">
                  <c:v>5.4999999999999997E-3</c:v>
                </c:pt>
                <c:pt idx="32">
                  <c:v>7.9000000000000008E-3</c:v>
                </c:pt>
                <c:pt idx="33">
                  <c:v>8.0000000000000002E-3</c:v>
                </c:pt>
                <c:pt idx="34">
                  <c:v>7.4000000000000003E-3</c:v>
                </c:pt>
                <c:pt idx="35">
                  <c:v>8.3999999999999995E-3</c:v>
                </c:pt>
                <c:pt idx="36">
                  <c:v>1.03E-2</c:v>
                </c:pt>
                <c:pt idx="37">
                  <c:v>1.0200000000000001E-2</c:v>
                </c:pt>
                <c:pt idx="38">
                  <c:v>6.1000000000000004E-3</c:v>
                </c:pt>
                <c:pt idx="39">
                  <c:v>0.01</c:v>
                </c:pt>
                <c:pt idx="40">
                  <c:v>7.1999999999999998E-3</c:v>
                </c:pt>
                <c:pt idx="41">
                  <c:v>5.0000000000000001E-3</c:v>
                </c:pt>
                <c:pt idx="42">
                  <c:v>4.7000000000000002E-3</c:v>
                </c:pt>
                <c:pt idx="43">
                  <c:v>4.4999999999999997E-3</c:v>
                </c:pt>
                <c:pt idx="44">
                  <c:v>6.8999999999999999E-3</c:v>
                </c:pt>
                <c:pt idx="45">
                  <c:v>7.0000000000000001E-3</c:v>
                </c:pt>
                <c:pt idx="46">
                  <c:v>7.0000000000000001E-3</c:v>
                </c:pt>
                <c:pt idx="47">
                  <c:v>7.4999999999999997E-3</c:v>
                </c:pt>
                <c:pt idx="48">
                  <c:v>6.4000000000000003E-3</c:v>
                </c:pt>
                <c:pt idx="49">
                  <c:v>3.2000000000000002E-3</c:v>
                </c:pt>
                <c:pt idx="50">
                  <c:v>4.0000000000000001E-3</c:v>
                </c:pt>
                <c:pt idx="51">
                  <c:v>9.7999999999999997E-3</c:v>
                </c:pt>
                <c:pt idx="52">
                  <c:v>1.1599999999999999E-2</c:v>
                </c:pt>
                <c:pt idx="53">
                  <c:v>9.5999999999999992E-3</c:v>
                </c:pt>
                <c:pt idx="54">
                  <c:v>7.0000000000000001E-3</c:v>
                </c:pt>
                <c:pt idx="55">
                  <c:v>6.7999999999999996E-3</c:v>
                </c:pt>
                <c:pt idx="56">
                  <c:v>6.0000000000000001E-3</c:v>
                </c:pt>
                <c:pt idx="57">
                  <c:v>6.7999999999999996E-3</c:v>
                </c:pt>
                <c:pt idx="58">
                  <c:v>5.7000000000000002E-3</c:v>
                </c:pt>
                <c:pt idx="59">
                  <c:v>6.0000000000000001E-3</c:v>
                </c:pt>
                <c:pt idx="60">
                  <c:v>7.3000000000000001E-3</c:v>
                </c:pt>
                <c:pt idx="61">
                  <c:v>8.0000000000000002E-3</c:v>
                </c:pt>
                <c:pt idx="62">
                  <c:v>8.0000000000000002E-3</c:v>
                </c:pt>
                <c:pt idx="63">
                  <c:v>1.04E-2</c:v>
                </c:pt>
                <c:pt idx="64">
                  <c:v>9.1000000000000004E-3</c:v>
                </c:pt>
                <c:pt idx="65">
                  <c:v>7.4999999999999997E-3</c:v>
                </c:pt>
                <c:pt idx="66">
                  <c:v>7.3000000000000001E-3</c:v>
                </c:pt>
                <c:pt idx="67">
                  <c:v>8.3000000000000001E-3</c:v>
                </c:pt>
                <c:pt idx="68">
                  <c:v>0.01</c:v>
                </c:pt>
                <c:pt idx="69">
                  <c:v>0.01</c:v>
                </c:pt>
                <c:pt idx="70">
                  <c:v>7.4999999999999997E-3</c:v>
                </c:pt>
                <c:pt idx="71">
                  <c:v>6.4999999999999997E-3</c:v>
                </c:pt>
                <c:pt idx="72">
                  <c:v>7.6E-3</c:v>
                </c:pt>
                <c:pt idx="73">
                  <c:v>8.8000000000000005E-3</c:v>
                </c:pt>
                <c:pt idx="74">
                  <c:v>8.0000000000000002E-3</c:v>
                </c:pt>
                <c:pt idx="75">
                  <c:v>8.0000000000000002E-3</c:v>
                </c:pt>
                <c:pt idx="76">
                  <c:v>8.6E-3</c:v>
                </c:pt>
                <c:pt idx="77">
                  <c:v>7.6E-3</c:v>
                </c:pt>
                <c:pt idx="78">
                  <c:v>6.3E-3</c:v>
                </c:pt>
                <c:pt idx="79">
                  <c:v>7.0000000000000001E-3</c:v>
                </c:pt>
                <c:pt idx="80">
                  <c:v>7.0000000000000001E-3</c:v>
                </c:pt>
                <c:pt idx="81">
                  <c:v>7.0000000000000001E-3</c:v>
                </c:pt>
                <c:pt idx="82">
                  <c:v>7.6E-3</c:v>
                </c:pt>
                <c:pt idx="83">
                  <c:v>9.4000000000000004E-3</c:v>
                </c:pt>
                <c:pt idx="84">
                  <c:v>1.0999999999999999E-2</c:v>
                </c:pt>
                <c:pt idx="85">
                  <c:v>1.04E-2</c:v>
                </c:pt>
                <c:pt idx="86">
                  <c:v>7.1999999999999998E-3</c:v>
                </c:pt>
                <c:pt idx="87">
                  <c:v>8.6E-3</c:v>
                </c:pt>
                <c:pt idx="88">
                  <c:v>8.9999999999999993E-3</c:v>
                </c:pt>
                <c:pt idx="89">
                  <c:v>8.0999999999999996E-3</c:v>
                </c:pt>
                <c:pt idx="90">
                  <c:v>4.8999999999999998E-3</c:v>
                </c:pt>
                <c:pt idx="91">
                  <c:v>8.9999999999999998E-4</c:v>
                </c:pt>
                <c:pt idx="92">
                  <c:v>5.7000000000000002E-3</c:v>
                </c:pt>
                <c:pt idx="93">
                  <c:v>6.7999999999999996E-3</c:v>
                </c:pt>
                <c:pt idx="94">
                  <c:v>8.2000000000000007E-3</c:v>
                </c:pt>
                <c:pt idx="95">
                  <c:v>8.5000000000000006E-3</c:v>
                </c:pt>
                <c:pt idx="96">
                  <c:v>8.9999999999999993E-3</c:v>
                </c:pt>
                <c:pt idx="97">
                  <c:v>1.06E-2</c:v>
                </c:pt>
                <c:pt idx="98">
                  <c:v>8.0999999999999996E-3</c:v>
                </c:pt>
                <c:pt idx="99">
                  <c:v>7.1999999999999998E-3</c:v>
                </c:pt>
                <c:pt idx="100">
                  <c:v>7.0000000000000001E-3</c:v>
                </c:pt>
                <c:pt idx="101">
                  <c:v>6.4999999999999997E-3</c:v>
                </c:pt>
                <c:pt idx="102">
                  <c:v>6.3E-3</c:v>
                </c:pt>
                <c:pt idx="103">
                  <c:v>7.1999999999999998E-3</c:v>
                </c:pt>
                <c:pt idx="104">
                  <c:v>8.0000000000000002E-3</c:v>
                </c:pt>
                <c:pt idx="105">
                  <c:v>9.5999999999999992E-3</c:v>
                </c:pt>
                <c:pt idx="106">
                  <c:v>9.4000000000000004E-3</c:v>
                </c:pt>
                <c:pt idx="107">
                  <c:v>8.5000000000000006E-3</c:v>
                </c:pt>
                <c:pt idx="108">
                  <c:v>8.3000000000000001E-3</c:v>
                </c:pt>
                <c:pt idx="109">
                  <c:v>8.8999999999999999E-3</c:v>
                </c:pt>
                <c:pt idx="110">
                  <c:v>8.0000000000000002E-3</c:v>
                </c:pt>
                <c:pt idx="111">
                  <c:v>8.8000000000000005E-3</c:v>
                </c:pt>
                <c:pt idx="112">
                  <c:v>8.9999999999999993E-3</c:v>
                </c:pt>
                <c:pt idx="113">
                  <c:v>9.4999999999999998E-3</c:v>
                </c:pt>
                <c:pt idx="114">
                  <c:v>0.01</c:v>
                </c:pt>
                <c:pt idx="115">
                  <c:v>0.01</c:v>
                </c:pt>
                <c:pt idx="116">
                  <c:v>0.01</c:v>
                </c:pt>
                <c:pt idx="117">
                  <c:v>0.01</c:v>
                </c:pt>
                <c:pt idx="118">
                  <c:v>7.4999999999999997E-3</c:v>
                </c:pt>
                <c:pt idx="119">
                  <c:v>6.0000000000000001E-3</c:v>
                </c:pt>
                <c:pt idx="120">
                  <c:v>6.0000000000000001E-3</c:v>
                </c:pt>
                <c:pt idx="121">
                  <c:v>6.0000000000000001E-3</c:v>
                </c:pt>
                <c:pt idx="122">
                  <c:v>6.0000000000000001E-3</c:v>
                </c:pt>
                <c:pt idx="123">
                  <c:v>7.6E-3</c:v>
                </c:pt>
                <c:pt idx="124">
                  <c:v>8.0000000000000002E-3</c:v>
                </c:pt>
                <c:pt idx="125">
                  <c:v>8.5000000000000006E-3</c:v>
                </c:pt>
                <c:pt idx="126">
                  <c:v>8.9999999999999993E-3</c:v>
                </c:pt>
                <c:pt idx="127">
                  <c:v>8.9999999999999993E-3</c:v>
                </c:pt>
                <c:pt idx="128">
                  <c:v>8.9999999999999993E-3</c:v>
                </c:pt>
                <c:pt idx="129">
                  <c:v>8.9999999999999993E-3</c:v>
                </c:pt>
                <c:pt idx="130">
                  <c:v>7.1999999999999998E-3</c:v>
                </c:pt>
                <c:pt idx="131">
                  <c:v>6.8999999999999999E-3</c:v>
                </c:pt>
                <c:pt idx="132">
                  <c:v>8.0000000000000002E-3</c:v>
                </c:pt>
                <c:pt idx="133">
                  <c:v>7.7000000000000002E-3</c:v>
                </c:pt>
                <c:pt idx="134">
                  <c:v>6.0000000000000001E-3</c:v>
                </c:pt>
                <c:pt idx="135">
                  <c:v>6.7999999999999996E-3</c:v>
                </c:pt>
                <c:pt idx="136">
                  <c:v>8.2000000000000007E-3</c:v>
                </c:pt>
                <c:pt idx="137">
                  <c:v>9.4999999999999998E-3</c:v>
                </c:pt>
                <c:pt idx="138">
                  <c:v>9.4000000000000004E-3</c:v>
                </c:pt>
                <c:pt idx="139">
                  <c:v>7.7999999999999996E-3</c:v>
                </c:pt>
                <c:pt idx="140">
                  <c:v>6.1000000000000004E-3</c:v>
                </c:pt>
                <c:pt idx="141">
                  <c:v>6.7999999999999996E-3</c:v>
                </c:pt>
                <c:pt idx="142">
                  <c:v>8.2000000000000007E-3</c:v>
                </c:pt>
                <c:pt idx="143">
                  <c:v>7.7000000000000002E-3</c:v>
                </c:pt>
                <c:pt idx="144">
                  <c:v>6.6E-3</c:v>
                </c:pt>
                <c:pt idx="145">
                  <c:v>7.9000000000000008E-3</c:v>
                </c:pt>
                <c:pt idx="146">
                  <c:v>7.1000000000000004E-3</c:v>
                </c:pt>
                <c:pt idx="147">
                  <c:v>1.0800000000000001E-2</c:v>
                </c:pt>
                <c:pt idx="148">
                  <c:v>8.9999999999999993E-3</c:v>
                </c:pt>
                <c:pt idx="149">
                  <c:v>7.0000000000000001E-3</c:v>
                </c:pt>
                <c:pt idx="150">
                  <c:v>7.0000000000000001E-3</c:v>
                </c:pt>
                <c:pt idx="151">
                  <c:v>6.6E-3</c:v>
                </c:pt>
                <c:pt idx="152">
                  <c:v>3.0999999999999999E-3</c:v>
                </c:pt>
                <c:pt idx="153">
                  <c:v>2.2000000000000001E-3</c:v>
                </c:pt>
                <c:pt idx="154">
                  <c:v>6.1999999999999998E-3</c:v>
                </c:pt>
                <c:pt idx="155">
                  <c:v>8.9999999999999993E-3</c:v>
                </c:pt>
                <c:pt idx="156">
                  <c:v>9.2999999999999992E-3</c:v>
                </c:pt>
                <c:pt idx="157">
                  <c:v>9.7999999999999997E-3</c:v>
                </c:pt>
                <c:pt idx="158">
                  <c:v>8.0999999999999996E-3</c:v>
                </c:pt>
                <c:pt idx="159">
                  <c:v>1.34E-2</c:v>
                </c:pt>
                <c:pt idx="160">
                  <c:v>8.9999999999999993E-3</c:v>
                </c:pt>
                <c:pt idx="161">
                  <c:v>5.4000000000000003E-3</c:v>
                </c:pt>
                <c:pt idx="162">
                  <c:v>6.3E-3</c:v>
                </c:pt>
                <c:pt idx="163">
                  <c:v>7.0000000000000001E-3</c:v>
                </c:pt>
                <c:pt idx="164">
                  <c:v>7.0000000000000001E-3</c:v>
                </c:pt>
                <c:pt idx="165">
                  <c:v>6.1999999999999998E-3</c:v>
                </c:pt>
                <c:pt idx="166">
                  <c:v>1.8E-3</c:v>
                </c:pt>
                <c:pt idx="167">
                  <c:v>3.8999999999999998E-3</c:v>
                </c:pt>
                <c:pt idx="168">
                  <c:v>1.17E-2</c:v>
                </c:pt>
                <c:pt idx="169">
                  <c:v>1.5800000000000002E-2</c:v>
                </c:pt>
                <c:pt idx="170">
                  <c:v>1.41E-2</c:v>
                </c:pt>
                <c:pt idx="171">
                  <c:v>8.6E-3</c:v>
                </c:pt>
                <c:pt idx="172">
                  <c:v>6.4000000000000003E-3</c:v>
                </c:pt>
                <c:pt idx="173">
                  <c:v>6.0000000000000001E-3</c:v>
                </c:pt>
                <c:pt idx="174">
                  <c:v>6.3E-3</c:v>
                </c:pt>
                <c:pt idx="175">
                  <c:v>7.0000000000000001E-3</c:v>
                </c:pt>
                <c:pt idx="176">
                  <c:v>7.0000000000000001E-3</c:v>
                </c:pt>
                <c:pt idx="177">
                  <c:v>8.6E-3</c:v>
                </c:pt>
                <c:pt idx="178">
                  <c:v>8.3999999999999995E-3</c:v>
                </c:pt>
                <c:pt idx="179">
                  <c:v>8.3999999999999995E-3</c:v>
                </c:pt>
              </c:numCache>
            </c:numRef>
          </c:yVal>
          <c:smooth val="1"/>
        </c:ser>
        <c:ser>
          <c:idx val="2"/>
          <c:order val="2"/>
          <c:tx>
            <c:v>Lambda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2.66</c:v>
                </c:pt>
                <c:pt idx="1">
                  <c:v>2.5499999999999998</c:v>
                </c:pt>
                <c:pt idx="2">
                  <c:v>2.23</c:v>
                </c:pt>
                <c:pt idx="3">
                  <c:v>2.0099999999999998</c:v>
                </c:pt>
                <c:pt idx="4">
                  <c:v>1.94</c:v>
                </c:pt>
                <c:pt idx="5">
                  <c:v>1.96</c:v>
                </c:pt>
                <c:pt idx="6">
                  <c:v>2.11</c:v>
                </c:pt>
                <c:pt idx="7">
                  <c:v>2.09</c:v>
                </c:pt>
                <c:pt idx="8">
                  <c:v>2.04</c:v>
                </c:pt>
                <c:pt idx="9">
                  <c:v>1.99</c:v>
                </c:pt>
                <c:pt idx="10">
                  <c:v>2.1</c:v>
                </c:pt>
                <c:pt idx="11">
                  <c:v>2.6</c:v>
                </c:pt>
                <c:pt idx="12">
                  <c:v>3.53</c:v>
                </c:pt>
                <c:pt idx="13">
                  <c:v>3.61</c:v>
                </c:pt>
                <c:pt idx="14">
                  <c:v>3.42</c:v>
                </c:pt>
                <c:pt idx="15">
                  <c:v>3.38</c:v>
                </c:pt>
                <c:pt idx="16">
                  <c:v>3.37</c:v>
                </c:pt>
                <c:pt idx="17">
                  <c:v>3.24</c:v>
                </c:pt>
                <c:pt idx="18">
                  <c:v>3.16</c:v>
                </c:pt>
                <c:pt idx="19">
                  <c:v>3.09</c:v>
                </c:pt>
                <c:pt idx="20">
                  <c:v>3.07</c:v>
                </c:pt>
                <c:pt idx="21">
                  <c:v>3.04</c:v>
                </c:pt>
                <c:pt idx="22">
                  <c:v>3</c:v>
                </c:pt>
                <c:pt idx="23">
                  <c:v>3.01</c:v>
                </c:pt>
                <c:pt idx="24">
                  <c:v>3.04</c:v>
                </c:pt>
                <c:pt idx="25">
                  <c:v>3.25</c:v>
                </c:pt>
                <c:pt idx="26">
                  <c:v>3.47</c:v>
                </c:pt>
                <c:pt idx="27">
                  <c:v>3.57</c:v>
                </c:pt>
                <c:pt idx="28">
                  <c:v>3.52</c:v>
                </c:pt>
                <c:pt idx="29">
                  <c:v>3.49</c:v>
                </c:pt>
                <c:pt idx="30">
                  <c:v>3.84</c:v>
                </c:pt>
                <c:pt idx="31">
                  <c:v>4.28</c:v>
                </c:pt>
                <c:pt idx="32">
                  <c:v>4.29</c:v>
                </c:pt>
                <c:pt idx="33">
                  <c:v>4</c:v>
                </c:pt>
                <c:pt idx="34">
                  <c:v>3.66</c:v>
                </c:pt>
                <c:pt idx="35">
                  <c:v>3.34</c:v>
                </c:pt>
                <c:pt idx="36">
                  <c:v>2.9</c:v>
                </c:pt>
                <c:pt idx="37">
                  <c:v>2.56</c:v>
                </c:pt>
                <c:pt idx="38">
                  <c:v>2.31</c:v>
                </c:pt>
                <c:pt idx="39">
                  <c:v>2.0699999999999998</c:v>
                </c:pt>
                <c:pt idx="40">
                  <c:v>1.94</c:v>
                </c:pt>
                <c:pt idx="41">
                  <c:v>1.97</c:v>
                </c:pt>
                <c:pt idx="42">
                  <c:v>2.16</c:v>
                </c:pt>
                <c:pt idx="43">
                  <c:v>2.36</c:v>
                </c:pt>
                <c:pt idx="44">
                  <c:v>2.42</c:v>
                </c:pt>
                <c:pt idx="45">
                  <c:v>2.42</c:v>
                </c:pt>
                <c:pt idx="46">
                  <c:v>2.44</c:v>
                </c:pt>
                <c:pt idx="47">
                  <c:v>2.5299999999999998</c:v>
                </c:pt>
                <c:pt idx="48">
                  <c:v>2.76</c:v>
                </c:pt>
                <c:pt idx="49">
                  <c:v>3.36</c:v>
                </c:pt>
                <c:pt idx="50">
                  <c:v>3.67</c:v>
                </c:pt>
                <c:pt idx="51">
                  <c:v>3.25</c:v>
                </c:pt>
                <c:pt idx="52">
                  <c:v>2.76</c:v>
                </c:pt>
                <c:pt idx="53">
                  <c:v>2.5299999999999998</c:v>
                </c:pt>
                <c:pt idx="54">
                  <c:v>2.4300000000000002</c:v>
                </c:pt>
                <c:pt idx="55">
                  <c:v>2.37</c:v>
                </c:pt>
                <c:pt idx="56">
                  <c:v>2.4</c:v>
                </c:pt>
                <c:pt idx="57">
                  <c:v>2.4900000000000002</c:v>
                </c:pt>
                <c:pt idx="58">
                  <c:v>2.58</c:v>
                </c:pt>
                <c:pt idx="59">
                  <c:v>2.65</c:v>
                </c:pt>
                <c:pt idx="60">
                  <c:v>2.7</c:v>
                </c:pt>
                <c:pt idx="61">
                  <c:v>2.7</c:v>
                </c:pt>
                <c:pt idx="62">
                  <c:v>2.5499999999999998</c:v>
                </c:pt>
                <c:pt idx="63">
                  <c:v>2.39</c:v>
                </c:pt>
                <c:pt idx="64">
                  <c:v>2.35</c:v>
                </c:pt>
                <c:pt idx="65">
                  <c:v>2.5099999999999998</c:v>
                </c:pt>
                <c:pt idx="66">
                  <c:v>2.74</c:v>
                </c:pt>
                <c:pt idx="67">
                  <c:v>2.75</c:v>
                </c:pt>
                <c:pt idx="68">
                  <c:v>2.44</c:v>
                </c:pt>
                <c:pt idx="69">
                  <c:v>2.17</c:v>
                </c:pt>
                <c:pt idx="70">
                  <c:v>2.0499999999999998</c:v>
                </c:pt>
                <c:pt idx="71">
                  <c:v>2.0299999999999998</c:v>
                </c:pt>
                <c:pt idx="72">
                  <c:v>1.95</c:v>
                </c:pt>
                <c:pt idx="73">
                  <c:v>1.93</c:v>
                </c:pt>
                <c:pt idx="74">
                  <c:v>1.92</c:v>
                </c:pt>
                <c:pt idx="75">
                  <c:v>1.97</c:v>
                </c:pt>
                <c:pt idx="76">
                  <c:v>1.98</c:v>
                </c:pt>
                <c:pt idx="77">
                  <c:v>1.91</c:v>
                </c:pt>
                <c:pt idx="78">
                  <c:v>1.91</c:v>
                </c:pt>
                <c:pt idx="79">
                  <c:v>1.91</c:v>
                </c:pt>
                <c:pt idx="80">
                  <c:v>1.91</c:v>
                </c:pt>
                <c:pt idx="81">
                  <c:v>1.95</c:v>
                </c:pt>
                <c:pt idx="82">
                  <c:v>2.0299999999999998</c:v>
                </c:pt>
                <c:pt idx="83">
                  <c:v>2.13</c:v>
                </c:pt>
                <c:pt idx="84">
                  <c:v>2.13</c:v>
                </c:pt>
                <c:pt idx="85">
                  <c:v>2</c:v>
                </c:pt>
                <c:pt idx="86">
                  <c:v>2.02</c:v>
                </c:pt>
                <c:pt idx="87">
                  <c:v>2.06</c:v>
                </c:pt>
                <c:pt idx="88">
                  <c:v>2.0499999999999998</c:v>
                </c:pt>
                <c:pt idx="89">
                  <c:v>2.1</c:v>
                </c:pt>
                <c:pt idx="90">
                  <c:v>2.37</c:v>
                </c:pt>
                <c:pt idx="91">
                  <c:v>3.22</c:v>
                </c:pt>
                <c:pt idx="92">
                  <c:v>4.0999999999999996</c:v>
                </c:pt>
                <c:pt idx="93">
                  <c:v>4.6399999999999997</c:v>
                </c:pt>
                <c:pt idx="94">
                  <c:v>4.59</c:v>
                </c:pt>
                <c:pt idx="95">
                  <c:v>4.2699999999999996</c:v>
                </c:pt>
                <c:pt idx="96">
                  <c:v>4.07</c:v>
                </c:pt>
                <c:pt idx="97">
                  <c:v>3.73</c:v>
                </c:pt>
                <c:pt idx="98">
                  <c:v>3.59</c:v>
                </c:pt>
                <c:pt idx="99">
                  <c:v>3.53</c:v>
                </c:pt>
                <c:pt idx="100">
                  <c:v>3.47</c:v>
                </c:pt>
                <c:pt idx="101">
                  <c:v>3.37</c:v>
                </c:pt>
                <c:pt idx="102">
                  <c:v>3.28</c:v>
                </c:pt>
                <c:pt idx="103">
                  <c:v>3.36</c:v>
                </c:pt>
                <c:pt idx="104">
                  <c:v>3.38</c:v>
                </c:pt>
                <c:pt idx="105">
                  <c:v>3.39</c:v>
                </c:pt>
                <c:pt idx="106">
                  <c:v>3.36</c:v>
                </c:pt>
                <c:pt idx="107">
                  <c:v>3.31</c:v>
                </c:pt>
                <c:pt idx="108">
                  <c:v>3.31</c:v>
                </c:pt>
                <c:pt idx="109">
                  <c:v>3.28</c:v>
                </c:pt>
                <c:pt idx="110">
                  <c:v>3.34</c:v>
                </c:pt>
                <c:pt idx="111">
                  <c:v>3.41</c:v>
                </c:pt>
                <c:pt idx="112">
                  <c:v>3.5</c:v>
                </c:pt>
                <c:pt idx="113">
                  <c:v>3.65</c:v>
                </c:pt>
                <c:pt idx="114">
                  <c:v>3.64</c:v>
                </c:pt>
                <c:pt idx="115">
                  <c:v>3.62</c:v>
                </c:pt>
                <c:pt idx="116">
                  <c:v>3.39</c:v>
                </c:pt>
                <c:pt idx="117">
                  <c:v>3.09</c:v>
                </c:pt>
                <c:pt idx="118">
                  <c:v>2.91</c:v>
                </c:pt>
                <c:pt idx="119">
                  <c:v>2.9</c:v>
                </c:pt>
                <c:pt idx="120">
                  <c:v>2.92</c:v>
                </c:pt>
                <c:pt idx="121">
                  <c:v>3.09</c:v>
                </c:pt>
                <c:pt idx="122">
                  <c:v>3.26</c:v>
                </c:pt>
                <c:pt idx="123">
                  <c:v>3.34</c:v>
                </c:pt>
                <c:pt idx="124">
                  <c:v>3.36</c:v>
                </c:pt>
                <c:pt idx="125">
                  <c:v>3.41</c:v>
                </c:pt>
                <c:pt idx="126">
                  <c:v>3.41</c:v>
                </c:pt>
                <c:pt idx="127">
                  <c:v>3.13</c:v>
                </c:pt>
                <c:pt idx="128">
                  <c:v>2.93</c:v>
                </c:pt>
                <c:pt idx="129">
                  <c:v>2.73</c:v>
                </c:pt>
                <c:pt idx="130">
                  <c:v>2.56</c:v>
                </c:pt>
                <c:pt idx="131">
                  <c:v>2.4700000000000002</c:v>
                </c:pt>
                <c:pt idx="132">
                  <c:v>2.4500000000000002</c:v>
                </c:pt>
                <c:pt idx="133">
                  <c:v>2.42</c:v>
                </c:pt>
                <c:pt idx="134">
                  <c:v>2.59</c:v>
                </c:pt>
                <c:pt idx="135">
                  <c:v>2.81</c:v>
                </c:pt>
                <c:pt idx="136">
                  <c:v>2.94</c:v>
                </c:pt>
                <c:pt idx="137">
                  <c:v>2.98</c:v>
                </c:pt>
                <c:pt idx="138">
                  <c:v>2.88</c:v>
                </c:pt>
                <c:pt idx="139">
                  <c:v>2.72</c:v>
                </c:pt>
                <c:pt idx="140">
                  <c:v>2.73</c:v>
                </c:pt>
                <c:pt idx="141">
                  <c:v>2.68</c:v>
                </c:pt>
                <c:pt idx="142">
                  <c:v>2.56</c:v>
                </c:pt>
                <c:pt idx="143">
                  <c:v>2.44</c:v>
                </c:pt>
                <c:pt idx="144">
                  <c:v>2.44</c:v>
                </c:pt>
                <c:pt idx="145">
                  <c:v>2.2999999999999998</c:v>
                </c:pt>
                <c:pt idx="146">
                  <c:v>2.2000000000000002</c:v>
                </c:pt>
                <c:pt idx="147">
                  <c:v>2.06</c:v>
                </c:pt>
                <c:pt idx="148">
                  <c:v>1.95</c:v>
                </c:pt>
                <c:pt idx="149">
                  <c:v>1.95</c:v>
                </c:pt>
                <c:pt idx="150">
                  <c:v>1.95</c:v>
                </c:pt>
                <c:pt idx="151">
                  <c:v>2.0299999999999998</c:v>
                </c:pt>
                <c:pt idx="152">
                  <c:v>2.56</c:v>
                </c:pt>
                <c:pt idx="153">
                  <c:v>3.31</c:v>
                </c:pt>
                <c:pt idx="154">
                  <c:v>3.69</c:v>
                </c:pt>
                <c:pt idx="155">
                  <c:v>3.63</c:v>
                </c:pt>
                <c:pt idx="156">
                  <c:v>3.35</c:v>
                </c:pt>
                <c:pt idx="157">
                  <c:v>3.3</c:v>
                </c:pt>
                <c:pt idx="158">
                  <c:v>3.28</c:v>
                </c:pt>
                <c:pt idx="159">
                  <c:v>2.84</c:v>
                </c:pt>
                <c:pt idx="160">
                  <c:v>2.4500000000000002</c:v>
                </c:pt>
                <c:pt idx="161">
                  <c:v>2.46</c:v>
                </c:pt>
                <c:pt idx="162">
                  <c:v>2.46</c:v>
                </c:pt>
                <c:pt idx="163">
                  <c:v>2.46</c:v>
                </c:pt>
                <c:pt idx="164">
                  <c:v>2.42</c:v>
                </c:pt>
                <c:pt idx="165">
                  <c:v>2.58</c:v>
                </c:pt>
                <c:pt idx="166">
                  <c:v>3.25</c:v>
                </c:pt>
                <c:pt idx="167">
                  <c:v>4.91</c:v>
                </c:pt>
                <c:pt idx="168">
                  <c:v>4.8</c:v>
                </c:pt>
                <c:pt idx="169">
                  <c:v>3.49</c:v>
                </c:pt>
                <c:pt idx="170">
                  <c:v>2.78</c:v>
                </c:pt>
                <c:pt idx="171">
                  <c:v>2.5099999999999998</c:v>
                </c:pt>
                <c:pt idx="172">
                  <c:v>2.42</c:v>
                </c:pt>
                <c:pt idx="173">
                  <c:v>2.33</c:v>
                </c:pt>
                <c:pt idx="174">
                  <c:v>2.38</c:v>
                </c:pt>
                <c:pt idx="175">
                  <c:v>2.38</c:v>
                </c:pt>
                <c:pt idx="176">
                  <c:v>2.4700000000000002</c:v>
                </c:pt>
                <c:pt idx="177">
                  <c:v>2.54</c:v>
                </c:pt>
                <c:pt idx="178">
                  <c:v>2.5499999999999998</c:v>
                </c:pt>
                <c:pt idx="179">
                  <c:v>2.6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85280"/>
        <c:axId val="178783744"/>
      </c:scatterChart>
      <c:valAx>
        <c:axId val="17876364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782208"/>
        <c:crosses val="autoZero"/>
        <c:crossBetween val="midCat"/>
        <c:minorUnit val="5"/>
      </c:valAx>
      <c:valAx>
        <c:axId val="178782208"/>
        <c:scaling>
          <c:orientation val="minMax"/>
          <c:max val="2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8763648"/>
        <c:crosses val="autoZero"/>
        <c:crossBetween val="midCat"/>
      </c:valAx>
      <c:valAx>
        <c:axId val="1787837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78785280"/>
        <c:crosses val="max"/>
        <c:crossBetween val="midCat"/>
      </c:valAx>
      <c:valAx>
        <c:axId val="178785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787837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5.6479999999999997</c:v>
                </c:pt>
                <c:pt idx="1">
                  <c:v>5.8959999999999999</c:v>
                </c:pt>
                <c:pt idx="2">
                  <c:v>6.7709999999999999</c:v>
                </c:pt>
                <c:pt idx="3">
                  <c:v>7.5259999999999998</c:v>
                </c:pt>
                <c:pt idx="4">
                  <c:v>7.83</c:v>
                </c:pt>
                <c:pt idx="5">
                  <c:v>7.7240000000000002</c:v>
                </c:pt>
                <c:pt idx="6">
                  <c:v>7.1520000000000001</c:v>
                </c:pt>
                <c:pt idx="7">
                  <c:v>7.25</c:v>
                </c:pt>
                <c:pt idx="8">
                  <c:v>7.4189999999999996</c:v>
                </c:pt>
                <c:pt idx="9">
                  <c:v>7.6239999999999997</c:v>
                </c:pt>
                <c:pt idx="10">
                  <c:v>7.2140000000000004</c:v>
                </c:pt>
                <c:pt idx="11">
                  <c:v>5.7830000000000004</c:v>
                </c:pt>
                <c:pt idx="12">
                  <c:v>4.24</c:v>
                </c:pt>
                <c:pt idx="13">
                  <c:v>4.1310000000000002</c:v>
                </c:pt>
                <c:pt idx="14">
                  <c:v>4.3650000000000002</c:v>
                </c:pt>
                <c:pt idx="15">
                  <c:v>4.4249999999999998</c:v>
                </c:pt>
                <c:pt idx="16">
                  <c:v>4.4370000000000003</c:v>
                </c:pt>
                <c:pt idx="17">
                  <c:v>4.6150000000000002</c:v>
                </c:pt>
                <c:pt idx="18">
                  <c:v>4.7350000000000003</c:v>
                </c:pt>
                <c:pt idx="19">
                  <c:v>4.8440000000000003</c:v>
                </c:pt>
                <c:pt idx="20">
                  <c:v>4.87</c:v>
                </c:pt>
                <c:pt idx="21">
                  <c:v>4.9279999999999999</c:v>
                </c:pt>
                <c:pt idx="22">
                  <c:v>4.9870000000000001</c:v>
                </c:pt>
                <c:pt idx="23">
                  <c:v>4.97</c:v>
                </c:pt>
                <c:pt idx="24">
                  <c:v>4.9219999999999997</c:v>
                </c:pt>
                <c:pt idx="25">
                  <c:v>4.5990000000000002</c:v>
                </c:pt>
                <c:pt idx="26">
                  <c:v>4.2930000000000001</c:v>
                </c:pt>
                <c:pt idx="27">
                  <c:v>4.1689999999999996</c:v>
                </c:pt>
                <c:pt idx="28">
                  <c:v>4.2300000000000004</c:v>
                </c:pt>
                <c:pt idx="29">
                  <c:v>4.2679999999999998</c:v>
                </c:pt>
                <c:pt idx="30">
                  <c:v>3.8809999999999998</c:v>
                </c:pt>
                <c:pt idx="31">
                  <c:v>3.4780000000000002</c:v>
                </c:pt>
                <c:pt idx="32">
                  <c:v>3.4620000000000002</c:v>
                </c:pt>
                <c:pt idx="33">
                  <c:v>3.7170000000000001</c:v>
                </c:pt>
                <c:pt idx="34">
                  <c:v>4.0720000000000001</c:v>
                </c:pt>
                <c:pt idx="35">
                  <c:v>4.47</c:v>
                </c:pt>
                <c:pt idx="36">
                  <c:v>5.1710000000000003</c:v>
                </c:pt>
                <c:pt idx="37">
                  <c:v>5.8680000000000003</c:v>
                </c:pt>
                <c:pt idx="38">
                  <c:v>6.5410000000000004</c:v>
                </c:pt>
                <c:pt idx="39">
                  <c:v>7.2949999999999999</c:v>
                </c:pt>
                <c:pt idx="40">
                  <c:v>7.8330000000000002</c:v>
                </c:pt>
                <c:pt idx="41">
                  <c:v>7.7069999999999999</c:v>
                </c:pt>
                <c:pt idx="42">
                  <c:v>6.992</c:v>
                </c:pt>
                <c:pt idx="43">
                  <c:v>6.3739999999999997</c:v>
                </c:pt>
                <c:pt idx="44">
                  <c:v>6.226</c:v>
                </c:pt>
                <c:pt idx="45">
                  <c:v>6.23</c:v>
                </c:pt>
                <c:pt idx="46">
                  <c:v>6.173</c:v>
                </c:pt>
                <c:pt idx="47">
                  <c:v>5.9539999999999997</c:v>
                </c:pt>
                <c:pt idx="48">
                  <c:v>5.4370000000000003</c:v>
                </c:pt>
                <c:pt idx="49">
                  <c:v>4.4569999999999999</c:v>
                </c:pt>
                <c:pt idx="50">
                  <c:v>4.0670000000000002</c:v>
                </c:pt>
                <c:pt idx="51">
                  <c:v>4.5940000000000003</c:v>
                </c:pt>
                <c:pt idx="52">
                  <c:v>5.4269999999999996</c:v>
                </c:pt>
                <c:pt idx="53">
                  <c:v>5.9390000000000001</c:v>
                </c:pt>
                <c:pt idx="54">
                  <c:v>6.202</c:v>
                </c:pt>
                <c:pt idx="55">
                  <c:v>6.3609999999999998</c:v>
                </c:pt>
                <c:pt idx="56">
                  <c:v>6.2690000000000001</c:v>
                </c:pt>
                <c:pt idx="57">
                  <c:v>6.0529999999999999</c:v>
                </c:pt>
                <c:pt idx="58">
                  <c:v>5.8330000000000002</c:v>
                </c:pt>
                <c:pt idx="59">
                  <c:v>5.6769999999999996</c:v>
                </c:pt>
                <c:pt idx="60">
                  <c:v>5.5540000000000003</c:v>
                </c:pt>
                <c:pt idx="61">
                  <c:v>5.55</c:v>
                </c:pt>
                <c:pt idx="62">
                  <c:v>5.8940000000000001</c:v>
                </c:pt>
                <c:pt idx="63">
                  <c:v>6.3070000000000004</c:v>
                </c:pt>
                <c:pt idx="64">
                  <c:v>6.4009999999999998</c:v>
                </c:pt>
                <c:pt idx="65">
                  <c:v>5.9930000000000003</c:v>
                </c:pt>
                <c:pt idx="66">
                  <c:v>5.4690000000000003</c:v>
                </c:pt>
                <c:pt idx="67">
                  <c:v>5.45</c:v>
                </c:pt>
                <c:pt idx="68">
                  <c:v>6.1769999999999996</c:v>
                </c:pt>
                <c:pt idx="69">
                  <c:v>6.9729999999999999</c:v>
                </c:pt>
                <c:pt idx="70">
                  <c:v>7.39</c:v>
                </c:pt>
                <c:pt idx="71">
                  <c:v>7.4470000000000001</c:v>
                </c:pt>
                <c:pt idx="72">
                  <c:v>7.7530000000000001</c:v>
                </c:pt>
                <c:pt idx="73">
                  <c:v>7.8650000000000002</c:v>
                </c:pt>
                <c:pt idx="74">
                  <c:v>7.89</c:v>
                </c:pt>
                <c:pt idx="75">
                  <c:v>7.7080000000000002</c:v>
                </c:pt>
                <c:pt idx="76">
                  <c:v>7.641</c:v>
                </c:pt>
                <c:pt idx="77">
                  <c:v>7.9420000000000002</c:v>
                </c:pt>
                <c:pt idx="78">
                  <c:v>7.95</c:v>
                </c:pt>
                <c:pt idx="79">
                  <c:v>7.95</c:v>
                </c:pt>
                <c:pt idx="80">
                  <c:v>7.95</c:v>
                </c:pt>
                <c:pt idx="81">
                  <c:v>7.7889999999999997</c:v>
                </c:pt>
                <c:pt idx="82">
                  <c:v>7.4489999999999998</c:v>
                </c:pt>
                <c:pt idx="83">
                  <c:v>7.09</c:v>
                </c:pt>
                <c:pt idx="84">
                  <c:v>7.09</c:v>
                </c:pt>
                <c:pt idx="85">
                  <c:v>7.5529999999999999</c:v>
                </c:pt>
                <c:pt idx="86">
                  <c:v>7.4820000000000002</c:v>
                </c:pt>
                <c:pt idx="87">
                  <c:v>7.36</c:v>
                </c:pt>
                <c:pt idx="88">
                  <c:v>7.3630000000000004</c:v>
                </c:pt>
                <c:pt idx="89">
                  <c:v>7.2110000000000003</c:v>
                </c:pt>
                <c:pt idx="90">
                  <c:v>6.3559999999999999</c:v>
                </c:pt>
                <c:pt idx="91">
                  <c:v>4.6520000000000001</c:v>
                </c:pt>
                <c:pt idx="92">
                  <c:v>3.6320000000000001</c:v>
                </c:pt>
                <c:pt idx="93">
                  <c:v>3.2040000000000002</c:v>
                </c:pt>
                <c:pt idx="94">
                  <c:v>3.2330000000000001</c:v>
                </c:pt>
                <c:pt idx="95">
                  <c:v>3.4830000000000001</c:v>
                </c:pt>
                <c:pt idx="96">
                  <c:v>3.66</c:v>
                </c:pt>
                <c:pt idx="97">
                  <c:v>3.992</c:v>
                </c:pt>
                <c:pt idx="98">
                  <c:v>4.1539999999999999</c:v>
                </c:pt>
                <c:pt idx="99">
                  <c:v>4.2279999999999998</c:v>
                </c:pt>
                <c:pt idx="100">
                  <c:v>4.3090000000000002</c:v>
                </c:pt>
                <c:pt idx="101">
                  <c:v>4.4329999999999998</c:v>
                </c:pt>
                <c:pt idx="102">
                  <c:v>4.5570000000000004</c:v>
                </c:pt>
                <c:pt idx="103">
                  <c:v>4.4489999999999998</c:v>
                </c:pt>
                <c:pt idx="104">
                  <c:v>4.4139999999999997</c:v>
                </c:pt>
                <c:pt idx="105">
                  <c:v>4.41</c:v>
                </c:pt>
                <c:pt idx="106">
                  <c:v>4.4420000000000002</c:v>
                </c:pt>
                <c:pt idx="107">
                  <c:v>4.5199999999999996</c:v>
                </c:pt>
                <c:pt idx="108">
                  <c:v>4.5199999999999996</c:v>
                </c:pt>
                <c:pt idx="109">
                  <c:v>4.5519999999999996</c:v>
                </c:pt>
                <c:pt idx="110">
                  <c:v>4.4729999999999999</c:v>
                </c:pt>
                <c:pt idx="111">
                  <c:v>4.3840000000000003</c:v>
                </c:pt>
                <c:pt idx="112">
                  <c:v>4.2640000000000002</c:v>
                </c:pt>
                <c:pt idx="113">
                  <c:v>4.0819999999999999</c:v>
                </c:pt>
                <c:pt idx="114">
                  <c:v>4.0990000000000002</c:v>
                </c:pt>
                <c:pt idx="115">
                  <c:v>4.1159999999999997</c:v>
                </c:pt>
                <c:pt idx="116">
                  <c:v>4.399</c:v>
                </c:pt>
                <c:pt idx="117">
                  <c:v>4.835</c:v>
                </c:pt>
                <c:pt idx="118">
                  <c:v>5.1429999999999998</c:v>
                </c:pt>
                <c:pt idx="119">
                  <c:v>5.1660000000000004</c:v>
                </c:pt>
                <c:pt idx="120">
                  <c:v>5.1420000000000003</c:v>
                </c:pt>
                <c:pt idx="121">
                  <c:v>4.851</c:v>
                </c:pt>
                <c:pt idx="122">
                  <c:v>4.5919999999999996</c:v>
                </c:pt>
                <c:pt idx="123">
                  <c:v>4.4800000000000004</c:v>
                </c:pt>
                <c:pt idx="124">
                  <c:v>4.45</c:v>
                </c:pt>
                <c:pt idx="125">
                  <c:v>4.38</c:v>
                </c:pt>
                <c:pt idx="126">
                  <c:v>4.38</c:v>
                </c:pt>
                <c:pt idx="127">
                  <c:v>4.774</c:v>
                </c:pt>
                <c:pt idx="128">
                  <c:v>5.1070000000000002</c:v>
                </c:pt>
                <c:pt idx="129">
                  <c:v>5.49</c:v>
                </c:pt>
                <c:pt idx="130">
                  <c:v>5.867</c:v>
                </c:pt>
                <c:pt idx="131">
                  <c:v>6.0860000000000003</c:v>
                </c:pt>
                <c:pt idx="132">
                  <c:v>6.1280000000000001</c:v>
                </c:pt>
                <c:pt idx="133">
                  <c:v>6.2080000000000002</c:v>
                </c:pt>
                <c:pt idx="134">
                  <c:v>5.7910000000000004</c:v>
                </c:pt>
                <c:pt idx="135">
                  <c:v>5.3380000000000001</c:v>
                </c:pt>
                <c:pt idx="136">
                  <c:v>5.0919999999999996</c:v>
                </c:pt>
                <c:pt idx="137">
                  <c:v>5.0229999999999997</c:v>
                </c:pt>
                <c:pt idx="138">
                  <c:v>5.1970000000000001</c:v>
                </c:pt>
                <c:pt idx="139">
                  <c:v>5.5129999999999999</c:v>
                </c:pt>
                <c:pt idx="140">
                  <c:v>5.5049999999999999</c:v>
                </c:pt>
                <c:pt idx="141">
                  <c:v>5.5970000000000004</c:v>
                </c:pt>
                <c:pt idx="142">
                  <c:v>5.8789999999999996</c:v>
                </c:pt>
                <c:pt idx="143">
                  <c:v>6.17</c:v>
                </c:pt>
                <c:pt idx="144">
                  <c:v>6.17</c:v>
                </c:pt>
                <c:pt idx="145">
                  <c:v>6.5529999999999999</c:v>
                </c:pt>
                <c:pt idx="146">
                  <c:v>6.867</c:v>
                </c:pt>
                <c:pt idx="147">
                  <c:v>7.3490000000000002</c:v>
                </c:pt>
                <c:pt idx="148">
                  <c:v>7.7549999999999999</c:v>
                </c:pt>
                <c:pt idx="149">
                  <c:v>7.79</c:v>
                </c:pt>
                <c:pt idx="150">
                  <c:v>7.79</c:v>
                </c:pt>
                <c:pt idx="151">
                  <c:v>7.4429999999999996</c:v>
                </c:pt>
                <c:pt idx="152">
                  <c:v>5.875</c:v>
                </c:pt>
                <c:pt idx="153">
                  <c:v>4.516</c:v>
                </c:pt>
                <c:pt idx="154">
                  <c:v>4.04</c:v>
                </c:pt>
                <c:pt idx="155">
                  <c:v>4.1029999999999998</c:v>
                </c:pt>
                <c:pt idx="156">
                  <c:v>4.46</c:v>
                </c:pt>
                <c:pt idx="157">
                  <c:v>4.5250000000000004</c:v>
                </c:pt>
                <c:pt idx="158">
                  <c:v>4.5519999999999996</c:v>
                </c:pt>
                <c:pt idx="159">
                  <c:v>5.2670000000000003</c:v>
                </c:pt>
                <c:pt idx="160">
                  <c:v>6.13</c:v>
                </c:pt>
                <c:pt idx="161">
                  <c:v>6.13</c:v>
                </c:pt>
                <c:pt idx="162">
                  <c:v>6.13</c:v>
                </c:pt>
                <c:pt idx="163">
                  <c:v>6.13</c:v>
                </c:pt>
                <c:pt idx="164">
                  <c:v>6.2350000000000003</c:v>
                </c:pt>
                <c:pt idx="165">
                  <c:v>5.83</c:v>
                </c:pt>
                <c:pt idx="166">
                  <c:v>4.6070000000000002</c:v>
                </c:pt>
                <c:pt idx="167">
                  <c:v>3.0270000000000001</c:v>
                </c:pt>
                <c:pt idx="168">
                  <c:v>3.0859999999999999</c:v>
                </c:pt>
                <c:pt idx="169">
                  <c:v>4.2709999999999999</c:v>
                </c:pt>
                <c:pt idx="170">
                  <c:v>5.3929999999999998</c:v>
                </c:pt>
                <c:pt idx="171">
                  <c:v>6</c:v>
                </c:pt>
                <c:pt idx="172">
                  <c:v>6.2149999999999999</c:v>
                </c:pt>
                <c:pt idx="173">
                  <c:v>6.4630000000000001</c:v>
                </c:pt>
                <c:pt idx="174">
                  <c:v>6.3179999999999996</c:v>
                </c:pt>
                <c:pt idx="175">
                  <c:v>6.3339999999999996</c:v>
                </c:pt>
                <c:pt idx="176">
                  <c:v>6.0880000000000001</c:v>
                </c:pt>
                <c:pt idx="177">
                  <c:v>5.93</c:v>
                </c:pt>
                <c:pt idx="178">
                  <c:v>5.8890000000000002</c:v>
                </c:pt>
                <c:pt idx="179">
                  <c:v>5.774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5.774</c:v>
                </c:pt>
                <c:pt idx="1">
                  <c:v>5.6289999999999996</c:v>
                </c:pt>
                <c:pt idx="2">
                  <c:v>5.5190000000000001</c:v>
                </c:pt>
                <c:pt idx="3">
                  <c:v>5.6269999999999998</c:v>
                </c:pt>
                <c:pt idx="4">
                  <c:v>6.3479999999999999</c:v>
                </c:pt>
                <c:pt idx="5">
                  <c:v>7.2889999999999997</c:v>
                </c:pt>
                <c:pt idx="6">
                  <c:v>7.77</c:v>
                </c:pt>
                <c:pt idx="7">
                  <c:v>7.77</c:v>
                </c:pt>
                <c:pt idx="8">
                  <c:v>7.77</c:v>
                </c:pt>
                <c:pt idx="9">
                  <c:v>7.6630000000000003</c:v>
                </c:pt>
                <c:pt idx="10">
                  <c:v>7.5279999999999996</c:v>
                </c:pt>
                <c:pt idx="11">
                  <c:v>7.2709999999999999</c:v>
                </c:pt>
                <c:pt idx="12">
                  <c:v>6.5449999999999999</c:v>
                </c:pt>
                <c:pt idx="13">
                  <c:v>4.0430000000000001</c:v>
                </c:pt>
                <c:pt idx="14">
                  <c:v>3.8479999999999999</c:v>
                </c:pt>
                <c:pt idx="15">
                  <c:v>4.6390000000000002</c:v>
                </c:pt>
                <c:pt idx="16">
                  <c:v>5.2560000000000002</c:v>
                </c:pt>
                <c:pt idx="17">
                  <c:v>5.1749999999999998</c:v>
                </c:pt>
                <c:pt idx="18">
                  <c:v>4.6399999999999997</c:v>
                </c:pt>
                <c:pt idx="19">
                  <c:v>4.6399999999999997</c:v>
                </c:pt>
                <c:pt idx="20">
                  <c:v>4.7480000000000002</c:v>
                </c:pt>
                <c:pt idx="21">
                  <c:v>4.78</c:v>
                </c:pt>
                <c:pt idx="22">
                  <c:v>4.8280000000000003</c:v>
                </c:pt>
                <c:pt idx="23">
                  <c:v>4.8899999999999997</c:v>
                </c:pt>
                <c:pt idx="24">
                  <c:v>4.8810000000000002</c:v>
                </c:pt>
                <c:pt idx="25">
                  <c:v>4.8049999999999997</c:v>
                </c:pt>
                <c:pt idx="26">
                  <c:v>4.2329999999999997</c:v>
                </c:pt>
                <c:pt idx="27">
                  <c:v>4.08</c:v>
                </c:pt>
                <c:pt idx="28">
                  <c:v>3.988</c:v>
                </c:pt>
                <c:pt idx="29">
                  <c:v>3.7069999999999999</c:v>
                </c:pt>
                <c:pt idx="30">
                  <c:v>3.3090000000000002</c:v>
                </c:pt>
                <c:pt idx="31">
                  <c:v>3.5680000000000001</c:v>
                </c:pt>
                <c:pt idx="32">
                  <c:v>3.7269999999999999</c:v>
                </c:pt>
                <c:pt idx="33">
                  <c:v>3.77</c:v>
                </c:pt>
                <c:pt idx="34">
                  <c:v>3.7240000000000002</c:v>
                </c:pt>
                <c:pt idx="35">
                  <c:v>3.67</c:v>
                </c:pt>
                <c:pt idx="36">
                  <c:v>3.694</c:v>
                </c:pt>
                <c:pt idx="37">
                  <c:v>3.9159999999999999</c:v>
                </c:pt>
                <c:pt idx="38">
                  <c:v>5.3490000000000002</c:v>
                </c:pt>
                <c:pt idx="39">
                  <c:v>5.7720000000000002</c:v>
                </c:pt>
                <c:pt idx="40">
                  <c:v>6.0110000000000001</c:v>
                </c:pt>
                <c:pt idx="41">
                  <c:v>6.5640000000000001</c:v>
                </c:pt>
                <c:pt idx="42">
                  <c:v>7.1589999999999998</c:v>
                </c:pt>
                <c:pt idx="43">
                  <c:v>7.2969999999999997</c:v>
                </c:pt>
                <c:pt idx="44">
                  <c:v>6.8789999999999996</c:v>
                </c:pt>
                <c:pt idx="45">
                  <c:v>6.8520000000000003</c:v>
                </c:pt>
                <c:pt idx="46">
                  <c:v>7.0090000000000003</c:v>
                </c:pt>
                <c:pt idx="47">
                  <c:v>6.984</c:v>
                </c:pt>
                <c:pt idx="48">
                  <c:v>6.5679999999999996</c:v>
                </c:pt>
                <c:pt idx="49">
                  <c:v>5.7149999999999999</c:v>
                </c:pt>
                <c:pt idx="50">
                  <c:v>4.9509999999999996</c:v>
                </c:pt>
                <c:pt idx="51">
                  <c:v>4.399</c:v>
                </c:pt>
                <c:pt idx="52">
                  <c:v>4.3730000000000002</c:v>
                </c:pt>
                <c:pt idx="53">
                  <c:v>4.9770000000000003</c:v>
                </c:pt>
                <c:pt idx="54">
                  <c:v>5.8739999999999997</c:v>
                </c:pt>
                <c:pt idx="55">
                  <c:v>6.1849999999999996</c:v>
                </c:pt>
                <c:pt idx="56">
                  <c:v>6.2610000000000001</c:v>
                </c:pt>
                <c:pt idx="57">
                  <c:v>6.4269999999999996</c:v>
                </c:pt>
                <c:pt idx="58">
                  <c:v>6.5259999999999998</c:v>
                </c:pt>
                <c:pt idx="59">
                  <c:v>6.3979999999999997</c:v>
                </c:pt>
                <c:pt idx="60">
                  <c:v>5.992</c:v>
                </c:pt>
                <c:pt idx="61">
                  <c:v>5.524</c:v>
                </c:pt>
                <c:pt idx="62">
                  <c:v>5.4649999999999999</c:v>
                </c:pt>
                <c:pt idx="63">
                  <c:v>5.5069999999999997</c:v>
                </c:pt>
                <c:pt idx="64">
                  <c:v>5.79</c:v>
                </c:pt>
                <c:pt idx="65">
                  <c:v>6.0670000000000002</c:v>
                </c:pt>
                <c:pt idx="66">
                  <c:v>5.9459999999999997</c:v>
                </c:pt>
                <c:pt idx="67">
                  <c:v>5.8280000000000003</c:v>
                </c:pt>
                <c:pt idx="68">
                  <c:v>5.8280000000000003</c:v>
                </c:pt>
                <c:pt idx="69">
                  <c:v>5.83</c:v>
                </c:pt>
                <c:pt idx="70">
                  <c:v>6.2309999999999999</c:v>
                </c:pt>
                <c:pt idx="71">
                  <c:v>6.7690000000000001</c:v>
                </c:pt>
                <c:pt idx="72">
                  <c:v>6.8920000000000003</c:v>
                </c:pt>
                <c:pt idx="73">
                  <c:v>6.9089999999999998</c:v>
                </c:pt>
                <c:pt idx="74">
                  <c:v>7.2679999999999998</c:v>
                </c:pt>
                <c:pt idx="75">
                  <c:v>7.68</c:v>
                </c:pt>
                <c:pt idx="76">
                  <c:v>7.798</c:v>
                </c:pt>
                <c:pt idx="77">
                  <c:v>7.6239999999999997</c:v>
                </c:pt>
                <c:pt idx="78">
                  <c:v>7.49</c:v>
                </c:pt>
                <c:pt idx="79">
                  <c:v>7.49</c:v>
                </c:pt>
                <c:pt idx="80">
                  <c:v>7.7859999999999996</c:v>
                </c:pt>
                <c:pt idx="81">
                  <c:v>7.8879999999999999</c:v>
                </c:pt>
                <c:pt idx="82">
                  <c:v>7.9</c:v>
                </c:pt>
                <c:pt idx="83">
                  <c:v>7.8970000000000002</c:v>
                </c:pt>
                <c:pt idx="84">
                  <c:v>7.8460000000000001</c:v>
                </c:pt>
                <c:pt idx="85">
                  <c:v>7.4459999999999997</c:v>
                </c:pt>
                <c:pt idx="86">
                  <c:v>7.0789999999999997</c:v>
                </c:pt>
                <c:pt idx="87">
                  <c:v>6.8239999999999998</c:v>
                </c:pt>
                <c:pt idx="88">
                  <c:v>6.8869999999999996</c:v>
                </c:pt>
                <c:pt idx="89">
                  <c:v>7.1989999999999998</c:v>
                </c:pt>
                <c:pt idx="90">
                  <c:v>7.4169999999999998</c:v>
                </c:pt>
                <c:pt idx="91">
                  <c:v>7.3070000000000004</c:v>
                </c:pt>
                <c:pt idx="92">
                  <c:v>5.8810000000000002</c:v>
                </c:pt>
                <c:pt idx="93">
                  <c:v>4.5090000000000003</c:v>
                </c:pt>
                <c:pt idx="94">
                  <c:v>3.7370000000000001</c:v>
                </c:pt>
                <c:pt idx="95">
                  <c:v>3.6240000000000001</c:v>
                </c:pt>
                <c:pt idx="96">
                  <c:v>3.778</c:v>
                </c:pt>
                <c:pt idx="97">
                  <c:v>4.399</c:v>
                </c:pt>
                <c:pt idx="98">
                  <c:v>4.46</c:v>
                </c:pt>
                <c:pt idx="99">
                  <c:v>4.5359999999999996</c:v>
                </c:pt>
                <c:pt idx="100">
                  <c:v>4.6820000000000004</c:v>
                </c:pt>
                <c:pt idx="101">
                  <c:v>4.7439999999999998</c:v>
                </c:pt>
                <c:pt idx="102">
                  <c:v>4.55</c:v>
                </c:pt>
                <c:pt idx="103">
                  <c:v>4.55</c:v>
                </c:pt>
                <c:pt idx="104">
                  <c:v>4.5650000000000004</c:v>
                </c:pt>
                <c:pt idx="105">
                  <c:v>4.3419999999999996</c:v>
                </c:pt>
                <c:pt idx="106">
                  <c:v>4.18</c:v>
                </c:pt>
                <c:pt idx="107">
                  <c:v>4.18</c:v>
                </c:pt>
                <c:pt idx="108">
                  <c:v>4.18</c:v>
                </c:pt>
                <c:pt idx="109">
                  <c:v>4.18</c:v>
                </c:pt>
                <c:pt idx="110">
                  <c:v>4.2969999999999997</c:v>
                </c:pt>
                <c:pt idx="111">
                  <c:v>4.391</c:v>
                </c:pt>
                <c:pt idx="112">
                  <c:v>4.3940000000000001</c:v>
                </c:pt>
                <c:pt idx="113">
                  <c:v>4.3040000000000003</c:v>
                </c:pt>
                <c:pt idx="114">
                  <c:v>4.1310000000000002</c:v>
                </c:pt>
                <c:pt idx="115">
                  <c:v>3.6890000000000001</c:v>
                </c:pt>
                <c:pt idx="116">
                  <c:v>3.6680000000000001</c:v>
                </c:pt>
                <c:pt idx="117">
                  <c:v>3.8090000000000002</c:v>
                </c:pt>
                <c:pt idx="118">
                  <c:v>3.85</c:v>
                </c:pt>
                <c:pt idx="119">
                  <c:v>4.1059999999999999</c:v>
                </c:pt>
                <c:pt idx="120">
                  <c:v>4.9889999999999999</c:v>
                </c:pt>
                <c:pt idx="121">
                  <c:v>5.0650000000000004</c:v>
                </c:pt>
                <c:pt idx="122">
                  <c:v>4.8289999999999997</c:v>
                </c:pt>
                <c:pt idx="123">
                  <c:v>4.7089999999999996</c:v>
                </c:pt>
                <c:pt idx="124">
                  <c:v>4.6959999999999997</c:v>
                </c:pt>
                <c:pt idx="125">
                  <c:v>4.7450000000000001</c:v>
                </c:pt>
                <c:pt idx="126">
                  <c:v>4.7969999999999997</c:v>
                </c:pt>
                <c:pt idx="127">
                  <c:v>4.5890000000000004</c:v>
                </c:pt>
                <c:pt idx="128">
                  <c:v>4.57</c:v>
                </c:pt>
                <c:pt idx="129">
                  <c:v>4.5640000000000001</c:v>
                </c:pt>
                <c:pt idx="130">
                  <c:v>4.6559999999999997</c:v>
                </c:pt>
                <c:pt idx="131">
                  <c:v>5.0060000000000002</c:v>
                </c:pt>
                <c:pt idx="132">
                  <c:v>5.7050000000000001</c:v>
                </c:pt>
                <c:pt idx="133">
                  <c:v>6.0949999999999998</c:v>
                </c:pt>
                <c:pt idx="134">
                  <c:v>6.22</c:v>
                </c:pt>
                <c:pt idx="135">
                  <c:v>6.2969999999999997</c:v>
                </c:pt>
                <c:pt idx="136">
                  <c:v>6.0279999999999996</c:v>
                </c:pt>
                <c:pt idx="137">
                  <c:v>5.5209999999999999</c:v>
                </c:pt>
                <c:pt idx="138">
                  <c:v>5.298</c:v>
                </c:pt>
                <c:pt idx="139">
                  <c:v>5.1870000000000003</c:v>
                </c:pt>
                <c:pt idx="140">
                  <c:v>5.18</c:v>
                </c:pt>
                <c:pt idx="141">
                  <c:v>5.2210000000000001</c:v>
                </c:pt>
                <c:pt idx="142">
                  <c:v>5.3929999999999998</c:v>
                </c:pt>
                <c:pt idx="143">
                  <c:v>5.5949999999999998</c:v>
                </c:pt>
                <c:pt idx="144">
                  <c:v>5.6660000000000004</c:v>
                </c:pt>
                <c:pt idx="145">
                  <c:v>6.4210000000000003</c:v>
                </c:pt>
                <c:pt idx="146">
                  <c:v>6.6379999999999999</c:v>
                </c:pt>
                <c:pt idx="147">
                  <c:v>6.516</c:v>
                </c:pt>
                <c:pt idx="148">
                  <c:v>6.7009999999999996</c:v>
                </c:pt>
                <c:pt idx="149">
                  <c:v>7.2880000000000003</c:v>
                </c:pt>
                <c:pt idx="150">
                  <c:v>7.7190000000000003</c:v>
                </c:pt>
                <c:pt idx="151">
                  <c:v>7.7949999999999999</c:v>
                </c:pt>
                <c:pt idx="152">
                  <c:v>7.8380000000000001</c:v>
                </c:pt>
                <c:pt idx="153">
                  <c:v>7.85</c:v>
                </c:pt>
                <c:pt idx="154">
                  <c:v>6.3789999999999996</c:v>
                </c:pt>
                <c:pt idx="155">
                  <c:v>3.7240000000000002</c:v>
                </c:pt>
                <c:pt idx="156">
                  <c:v>2.339</c:v>
                </c:pt>
                <c:pt idx="157">
                  <c:v>3.9359999999999999</c:v>
                </c:pt>
                <c:pt idx="158">
                  <c:v>4.96</c:v>
                </c:pt>
                <c:pt idx="159">
                  <c:v>5.3819999999999997</c:v>
                </c:pt>
                <c:pt idx="160">
                  <c:v>5.2919999999999998</c:v>
                </c:pt>
                <c:pt idx="161">
                  <c:v>5.0149999999999997</c:v>
                </c:pt>
                <c:pt idx="162">
                  <c:v>5.1669999999999998</c:v>
                </c:pt>
                <c:pt idx="163">
                  <c:v>6.0860000000000003</c:v>
                </c:pt>
                <c:pt idx="164">
                  <c:v>6.5060000000000002</c:v>
                </c:pt>
                <c:pt idx="165">
                  <c:v>6.5270000000000001</c:v>
                </c:pt>
                <c:pt idx="166">
                  <c:v>5.8010000000000002</c:v>
                </c:pt>
                <c:pt idx="167">
                  <c:v>4.3090000000000002</c:v>
                </c:pt>
                <c:pt idx="168">
                  <c:v>2.6320000000000001</c:v>
                </c:pt>
                <c:pt idx="169">
                  <c:v>3.0150000000000001</c:v>
                </c:pt>
                <c:pt idx="170">
                  <c:v>4.6710000000000003</c:v>
                </c:pt>
                <c:pt idx="171">
                  <c:v>5.7050000000000001</c:v>
                </c:pt>
                <c:pt idx="172">
                  <c:v>6.05</c:v>
                </c:pt>
                <c:pt idx="173">
                  <c:v>6.0650000000000004</c:v>
                </c:pt>
                <c:pt idx="174">
                  <c:v>6.3440000000000003</c:v>
                </c:pt>
                <c:pt idx="175">
                  <c:v>6.7549999999999999</c:v>
                </c:pt>
                <c:pt idx="176">
                  <c:v>6.585</c:v>
                </c:pt>
                <c:pt idx="177">
                  <c:v>6.0810000000000004</c:v>
                </c:pt>
                <c:pt idx="178">
                  <c:v>5.6390000000000002</c:v>
                </c:pt>
                <c:pt idx="179">
                  <c:v>5.45</c:v>
                </c:pt>
                <c:pt idx="180">
                  <c:v>5.42</c:v>
                </c:pt>
                <c:pt idx="181">
                  <c:v>5.42</c:v>
                </c:pt>
                <c:pt idx="182">
                  <c:v>5.5549999999999997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data'!$C$10:$C$200</c:f>
              <c:numCache>
                <c:formatCode>General</c:formatCode>
                <c:ptCount val="191"/>
                <c:pt idx="0">
                  <c:v>5.5549999999999997</c:v>
                </c:pt>
                <c:pt idx="1">
                  <c:v>5.8049999999999997</c:v>
                </c:pt>
                <c:pt idx="2">
                  <c:v>5.984</c:v>
                </c:pt>
                <c:pt idx="3">
                  <c:v>6.2130000000000001</c:v>
                </c:pt>
                <c:pt idx="4">
                  <c:v>6.8529999999999998</c:v>
                </c:pt>
                <c:pt idx="5">
                  <c:v>7.4029999999999996</c:v>
                </c:pt>
                <c:pt idx="6">
                  <c:v>7.2190000000000003</c:v>
                </c:pt>
                <c:pt idx="7">
                  <c:v>7.3220000000000001</c:v>
                </c:pt>
                <c:pt idx="8">
                  <c:v>7.58</c:v>
                </c:pt>
                <c:pt idx="9">
                  <c:v>7.76</c:v>
                </c:pt>
                <c:pt idx="10">
                  <c:v>7.74</c:v>
                </c:pt>
                <c:pt idx="11">
                  <c:v>7.5659999999999998</c:v>
                </c:pt>
                <c:pt idx="12">
                  <c:v>7.0819999999999999</c:v>
                </c:pt>
                <c:pt idx="13">
                  <c:v>5.9429999999999996</c:v>
                </c:pt>
                <c:pt idx="14">
                  <c:v>4.3029999999999999</c:v>
                </c:pt>
                <c:pt idx="15">
                  <c:v>3.081</c:v>
                </c:pt>
                <c:pt idx="16">
                  <c:v>3.2559999999999998</c:v>
                </c:pt>
                <c:pt idx="17">
                  <c:v>3.5760000000000001</c:v>
                </c:pt>
                <c:pt idx="18">
                  <c:v>4.048</c:v>
                </c:pt>
                <c:pt idx="19">
                  <c:v>4.9359999999999999</c:v>
                </c:pt>
                <c:pt idx="20">
                  <c:v>5.4130000000000003</c:v>
                </c:pt>
                <c:pt idx="21">
                  <c:v>5.1829999999999998</c:v>
                </c:pt>
                <c:pt idx="22">
                  <c:v>4.8460000000000001</c:v>
                </c:pt>
                <c:pt idx="23">
                  <c:v>4.6280000000000001</c:v>
                </c:pt>
                <c:pt idx="24">
                  <c:v>4.4610000000000003</c:v>
                </c:pt>
                <c:pt idx="25">
                  <c:v>4.41</c:v>
                </c:pt>
                <c:pt idx="26">
                  <c:v>4.4009999999999998</c:v>
                </c:pt>
                <c:pt idx="27">
                  <c:v>4.3179999999999996</c:v>
                </c:pt>
                <c:pt idx="28">
                  <c:v>4.0540000000000003</c:v>
                </c:pt>
                <c:pt idx="29">
                  <c:v>3.5489999999999999</c:v>
                </c:pt>
                <c:pt idx="30">
                  <c:v>3.5169999999999999</c:v>
                </c:pt>
                <c:pt idx="31">
                  <c:v>3.6110000000000002</c:v>
                </c:pt>
                <c:pt idx="32">
                  <c:v>3.7080000000000002</c:v>
                </c:pt>
                <c:pt idx="33">
                  <c:v>3.7570000000000001</c:v>
                </c:pt>
                <c:pt idx="34">
                  <c:v>3.8130000000000002</c:v>
                </c:pt>
                <c:pt idx="35">
                  <c:v>4.0960000000000001</c:v>
                </c:pt>
                <c:pt idx="36">
                  <c:v>4.12</c:v>
                </c:pt>
                <c:pt idx="37">
                  <c:v>4.0179999999999998</c:v>
                </c:pt>
                <c:pt idx="38">
                  <c:v>4.0670000000000002</c:v>
                </c:pt>
                <c:pt idx="39">
                  <c:v>4.4930000000000003</c:v>
                </c:pt>
                <c:pt idx="40">
                  <c:v>5.3220000000000001</c:v>
                </c:pt>
                <c:pt idx="41">
                  <c:v>5.9829999999999997</c:v>
                </c:pt>
                <c:pt idx="42">
                  <c:v>6.2279999999999998</c:v>
                </c:pt>
                <c:pt idx="43">
                  <c:v>6.47</c:v>
                </c:pt>
                <c:pt idx="44">
                  <c:v>6.86</c:v>
                </c:pt>
                <c:pt idx="45">
                  <c:v>7.3129999999999997</c:v>
                </c:pt>
                <c:pt idx="46">
                  <c:v>7.524</c:v>
                </c:pt>
                <c:pt idx="47">
                  <c:v>7.5570000000000004</c:v>
                </c:pt>
                <c:pt idx="48">
                  <c:v>6.6180000000000003</c:v>
                </c:pt>
                <c:pt idx="49">
                  <c:v>6.056</c:v>
                </c:pt>
                <c:pt idx="50">
                  <c:v>5.88</c:v>
                </c:pt>
                <c:pt idx="51">
                  <c:v>5.6580000000000004</c:v>
                </c:pt>
                <c:pt idx="52">
                  <c:v>4.9889999999999999</c:v>
                </c:pt>
                <c:pt idx="53">
                  <c:v>4.7910000000000004</c:v>
                </c:pt>
                <c:pt idx="54">
                  <c:v>5.48</c:v>
                </c:pt>
                <c:pt idx="55">
                  <c:v>5.95</c:v>
                </c:pt>
                <c:pt idx="56">
                  <c:v>6.0460000000000003</c:v>
                </c:pt>
                <c:pt idx="57">
                  <c:v>5.9279999999999999</c:v>
                </c:pt>
                <c:pt idx="58">
                  <c:v>5.92</c:v>
                </c:pt>
                <c:pt idx="59">
                  <c:v>5.92</c:v>
                </c:pt>
                <c:pt idx="60">
                  <c:v>5.9269999999999996</c:v>
                </c:pt>
                <c:pt idx="61">
                  <c:v>5.9359999999999999</c:v>
                </c:pt>
                <c:pt idx="62">
                  <c:v>5.9480000000000004</c:v>
                </c:pt>
                <c:pt idx="63">
                  <c:v>5.9119999999999999</c:v>
                </c:pt>
                <c:pt idx="64">
                  <c:v>5.7450000000000001</c:v>
                </c:pt>
                <c:pt idx="65">
                  <c:v>5.6950000000000003</c:v>
                </c:pt>
                <c:pt idx="66">
                  <c:v>5.69</c:v>
                </c:pt>
                <c:pt idx="67">
                  <c:v>5.6959999999999997</c:v>
                </c:pt>
                <c:pt idx="68">
                  <c:v>5.68</c:v>
                </c:pt>
                <c:pt idx="69">
                  <c:v>5.65</c:v>
                </c:pt>
                <c:pt idx="70">
                  <c:v>5.67</c:v>
                </c:pt>
                <c:pt idx="71">
                  <c:v>5.9790000000000001</c:v>
                </c:pt>
                <c:pt idx="72">
                  <c:v>6.5659999999999998</c:v>
                </c:pt>
                <c:pt idx="73">
                  <c:v>7.0090000000000003</c:v>
                </c:pt>
                <c:pt idx="74">
                  <c:v>7.399</c:v>
                </c:pt>
                <c:pt idx="75">
                  <c:v>7.7409999999999997</c:v>
                </c:pt>
                <c:pt idx="76">
                  <c:v>7.85</c:v>
                </c:pt>
                <c:pt idx="77">
                  <c:v>7.85</c:v>
                </c:pt>
                <c:pt idx="78">
                  <c:v>7.8570000000000002</c:v>
                </c:pt>
                <c:pt idx="79">
                  <c:v>7.9160000000000004</c:v>
                </c:pt>
                <c:pt idx="80">
                  <c:v>7.96</c:v>
                </c:pt>
                <c:pt idx="81">
                  <c:v>7.96</c:v>
                </c:pt>
                <c:pt idx="82">
                  <c:v>7.96</c:v>
                </c:pt>
                <c:pt idx="83">
                  <c:v>7.96</c:v>
                </c:pt>
                <c:pt idx="84">
                  <c:v>7.79</c:v>
                </c:pt>
                <c:pt idx="85">
                  <c:v>7.1319999999999997</c:v>
                </c:pt>
                <c:pt idx="86">
                  <c:v>6.7560000000000002</c:v>
                </c:pt>
                <c:pt idx="87">
                  <c:v>7.0439999999999996</c:v>
                </c:pt>
                <c:pt idx="88">
                  <c:v>7.5339999999999998</c:v>
                </c:pt>
                <c:pt idx="89">
                  <c:v>7.7930000000000001</c:v>
                </c:pt>
                <c:pt idx="90">
                  <c:v>7.82</c:v>
                </c:pt>
                <c:pt idx="91">
                  <c:v>7.5949999999999998</c:v>
                </c:pt>
                <c:pt idx="92">
                  <c:v>7.1289999999999996</c:v>
                </c:pt>
                <c:pt idx="93">
                  <c:v>6.4349999999999996</c:v>
                </c:pt>
                <c:pt idx="94">
                  <c:v>5.5179999999999998</c:v>
                </c:pt>
                <c:pt idx="95">
                  <c:v>4.0960000000000001</c:v>
                </c:pt>
                <c:pt idx="96">
                  <c:v>3.347</c:v>
                </c:pt>
                <c:pt idx="97">
                  <c:v>3.2349999999999999</c:v>
                </c:pt>
                <c:pt idx="98">
                  <c:v>3.5419999999999998</c:v>
                </c:pt>
                <c:pt idx="99">
                  <c:v>3.9820000000000002</c:v>
                </c:pt>
                <c:pt idx="100">
                  <c:v>4.1920000000000002</c:v>
                </c:pt>
                <c:pt idx="101">
                  <c:v>4.2169999999999996</c:v>
                </c:pt>
                <c:pt idx="102">
                  <c:v>4.2270000000000003</c:v>
                </c:pt>
                <c:pt idx="103">
                  <c:v>4.2919999999999998</c:v>
                </c:pt>
                <c:pt idx="104">
                  <c:v>4.3520000000000003</c:v>
                </c:pt>
                <c:pt idx="105">
                  <c:v>4.415</c:v>
                </c:pt>
                <c:pt idx="106">
                  <c:v>4.5510000000000002</c:v>
                </c:pt>
                <c:pt idx="107">
                  <c:v>4.5590000000000002</c:v>
                </c:pt>
                <c:pt idx="108">
                  <c:v>4.6269999999999998</c:v>
                </c:pt>
                <c:pt idx="109">
                  <c:v>4.6500000000000004</c:v>
                </c:pt>
                <c:pt idx="110">
                  <c:v>4.6500000000000004</c:v>
                </c:pt>
                <c:pt idx="111">
                  <c:v>4.6260000000000003</c:v>
                </c:pt>
                <c:pt idx="112">
                  <c:v>4.492</c:v>
                </c:pt>
                <c:pt idx="113">
                  <c:v>3.79</c:v>
                </c:pt>
                <c:pt idx="114">
                  <c:v>3.573</c:v>
                </c:pt>
                <c:pt idx="115">
                  <c:v>3.681</c:v>
                </c:pt>
                <c:pt idx="116">
                  <c:v>3.794</c:v>
                </c:pt>
                <c:pt idx="117">
                  <c:v>3.8</c:v>
                </c:pt>
                <c:pt idx="118">
                  <c:v>3.8119999999999998</c:v>
                </c:pt>
                <c:pt idx="119">
                  <c:v>4.0190000000000001</c:v>
                </c:pt>
                <c:pt idx="120">
                  <c:v>4.7290000000000001</c:v>
                </c:pt>
                <c:pt idx="121">
                  <c:v>5.1319999999999997</c:v>
                </c:pt>
                <c:pt idx="122">
                  <c:v>5.6310000000000002</c:v>
                </c:pt>
                <c:pt idx="123">
                  <c:v>6.0309999999999997</c:v>
                </c:pt>
                <c:pt idx="124">
                  <c:v>5.3769999999999998</c:v>
                </c:pt>
                <c:pt idx="125">
                  <c:v>4.9530000000000003</c:v>
                </c:pt>
                <c:pt idx="126">
                  <c:v>4.74</c:v>
                </c:pt>
                <c:pt idx="127">
                  <c:v>4.6349999999999998</c:v>
                </c:pt>
                <c:pt idx="128">
                  <c:v>4.5549999999999997</c:v>
                </c:pt>
                <c:pt idx="129">
                  <c:v>4.4779999999999998</c:v>
                </c:pt>
                <c:pt idx="130">
                  <c:v>4.484</c:v>
                </c:pt>
                <c:pt idx="131">
                  <c:v>4.6669999999999998</c:v>
                </c:pt>
                <c:pt idx="132">
                  <c:v>5.3730000000000002</c:v>
                </c:pt>
                <c:pt idx="133">
                  <c:v>5.6669999999999998</c:v>
                </c:pt>
                <c:pt idx="134">
                  <c:v>5.9610000000000003</c:v>
                </c:pt>
                <c:pt idx="135">
                  <c:v>6.415</c:v>
                </c:pt>
                <c:pt idx="136">
                  <c:v>6.6210000000000004</c:v>
                </c:pt>
                <c:pt idx="137">
                  <c:v>6.2229999999999999</c:v>
                </c:pt>
                <c:pt idx="138">
                  <c:v>5.4989999999999997</c:v>
                </c:pt>
                <c:pt idx="139">
                  <c:v>5.1159999999999997</c:v>
                </c:pt>
                <c:pt idx="140">
                  <c:v>5.1459999999999999</c:v>
                </c:pt>
                <c:pt idx="141">
                  <c:v>5.39</c:v>
                </c:pt>
                <c:pt idx="142">
                  <c:v>5.3949999999999996</c:v>
                </c:pt>
                <c:pt idx="143">
                  <c:v>5.4539999999999997</c:v>
                </c:pt>
                <c:pt idx="144">
                  <c:v>5.6449999999999996</c:v>
                </c:pt>
                <c:pt idx="145">
                  <c:v>6.1580000000000004</c:v>
                </c:pt>
                <c:pt idx="146">
                  <c:v>6.6879999999999997</c:v>
                </c:pt>
                <c:pt idx="147">
                  <c:v>7.032</c:v>
                </c:pt>
                <c:pt idx="148">
                  <c:v>7.2789999999999999</c:v>
                </c:pt>
                <c:pt idx="149">
                  <c:v>7.2619999999999996</c:v>
                </c:pt>
                <c:pt idx="150">
                  <c:v>7.6890000000000001</c:v>
                </c:pt>
                <c:pt idx="151">
                  <c:v>7.84</c:v>
                </c:pt>
                <c:pt idx="152">
                  <c:v>7.7949999999999999</c:v>
                </c:pt>
                <c:pt idx="153">
                  <c:v>6.9909999999999997</c:v>
                </c:pt>
                <c:pt idx="154">
                  <c:v>4.2439999999999998</c:v>
                </c:pt>
                <c:pt idx="155">
                  <c:v>3.7010000000000001</c:v>
                </c:pt>
                <c:pt idx="156">
                  <c:v>3.677</c:v>
                </c:pt>
                <c:pt idx="157">
                  <c:v>4.3540000000000001</c:v>
                </c:pt>
                <c:pt idx="158">
                  <c:v>5.0540000000000003</c:v>
                </c:pt>
                <c:pt idx="159">
                  <c:v>5.3339999999999996</c:v>
                </c:pt>
                <c:pt idx="160">
                  <c:v>5.35</c:v>
                </c:pt>
                <c:pt idx="161">
                  <c:v>5.35</c:v>
                </c:pt>
                <c:pt idx="162">
                  <c:v>5.4889999999999999</c:v>
                </c:pt>
                <c:pt idx="163">
                  <c:v>6.1529999999999996</c:v>
                </c:pt>
                <c:pt idx="164">
                  <c:v>6.65</c:v>
                </c:pt>
                <c:pt idx="165">
                  <c:v>6.5049999999999999</c:v>
                </c:pt>
                <c:pt idx="166">
                  <c:v>5.8730000000000002</c:v>
                </c:pt>
                <c:pt idx="167">
                  <c:v>4.8620000000000001</c:v>
                </c:pt>
                <c:pt idx="168">
                  <c:v>4.4169999999999998</c:v>
                </c:pt>
                <c:pt idx="169">
                  <c:v>4.0789999999999997</c:v>
                </c:pt>
                <c:pt idx="170">
                  <c:v>3.9889999999999999</c:v>
                </c:pt>
                <c:pt idx="171">
                  <c:v>4.3769999999999998</c:v>
                </c:pt>
                <c:pt idx="172">
                  <c:v>5.2930000000000001</c:v>
                </c:pt>
                <c:pt idx="173">
                  <c:v>5.3620000000000001</c:v>
                </c:pt>
                <c:pt idx="174">
                  <c:v>5.7320000000000002</c:v>
                </c:pt>
                <c:pt idx="175">
                  <c:v>6.2130000000000001</c:v>
                </c:pt>
                <c:pt idx="176">
                  <c:v>6.4340000000000002</c:v>
                </c:pt>
                <c:pt idx="177">
                  <c:v>6.274</c:v>
                </c:pt>
                <c:pt idx="178">
                  <c:v>6.0839999999999996</c:v>
                </c:pt>
                <c:pt idx="179">
                  <c:v>5.9249999999999998</c:v>
                </c:pt>
                <c:pt idx="180">
                  <c:v>5.7249999999999996</c:v>
                </c:pt>
                <c:pt idx="181">
                  <c:v>5.6029999999999998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856704"/>
        <c:axId val="178858624"/>
      </c:scatterChart>
      <c:valAx>
        <c:axId val="17885670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858624"/>
        <c:crosses val="autoZero"/>
        <c:crossBetween val="midCat"/>
      </c:valAx>
      <c:valAx>
        <c:axId val="178858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88567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8.3000000000000001E-3</c:v>
                </c:pt>
                <c:pt idx="1">
                  <c:v>9.4999999999999998E-3</c:v>
                </c:pt>
                <c:pt idx="2">
                  <c:v>1.1900000000000001E-2</c:v>
                </c:pt>
                <c:pt idx="3">
                  <c:v>8.6999999999999994E-3</c:v>
                </c:pt>
                <c:pt idx="4">
                  <c:v>6.1000000000000004E-3</c:v>
                </c:pt>
                <c:pt idx="5">
                  <c:v>5.0000000000000001E-3</c:v>
                </c:pt>
                <c:pt idx="6">
                  <c:v>6.3E-3</c:v>
                </c:pt>
                <c:pt idx="7">
                  <c:v>8.8000000000000005E-3</c:v>
                </c:pt>
                <c:pt idx="8">
                  <c:v>8.0000000000000002E-3</c:v>
                </c:pt>
                <c:pt idx="9">
                  <c:v>8.8000000000000005E-3</c:v>
                </c:pt>
                <c:pt idx="10">
                  <c:v>7.7000000000000002E-3</c:v>
                </c:pt>
                <c:pt idx="11">
                  <c:v>2.5999999999999999E-3</c:v>
                </c:pt>
                <c:pt idx="12">
                  <c:v>2.9999999999999997E-4</c:v>
                </c:pt>
                <c:pt idx="13">
                  <c:v>5.4999999999999997E-3</c:v>
                </c:pt>
                <c:pt idx="14">
                  <c:v>7.9000000000000008E-3</c:v>
                </c:pt>
                <c:pt idx="15">
                  <c:v>6.4000000000000003E-3</c:v>
                </c:pt>
                <c:pt idx="16">
                  <c:v>7.9000000000000008E-3</c:v>
                </c:pt>
                <c:pt idx="17">
                  <c:v>8.5000000000000006E-3</c:v>
                </c:pt>
                <c:pt idx="18">
                  <c:v>7.7000000000000002E-3</c:v>
                </c:pt>
                <c:pt idx="19">
                  <c:v>6.7999999999999996E-3</c:v>
                </c:pt>
                <c:pt idx="20">
                  <c:v>6.0000000000000001E-3</c:v>
                </c:pt>
                <c:pt idx="21">
                  <c:v>6.7999999999999996E-3</c:v>
                </c:pt>
                <c:pt idx="22">
                  <c:v>7.0000000000000001E-3</c:v>
                </c:pt>
                <c:pt idx="23">
                  <c:v>7.0000000000000001E-3</c:v>
                </c:pt>
                <c:pt idx="24">
                  <c:v>7.0000000000000001E-3</c:v>
                </c:pt>
                <c:pt idx="25">
                  <c:v>7.3000000000000001E-3</c:v>
                </c:pt>
                <c:pt idx="26">
                  <c:v>8.8999999999999999E-3</c:v>
                </c:pt>
                <c:pt idx="27">
                  <c:v>1.06E-2</c:v>
                </c:pt>
                <c:pt idx="28">
                  <c:v>1.04E-2</c:v>
                </c:pt>
                <c:pt idx="29">
                  <c:v>9.4999999999999998E-3</c:v>
                </c:pt>
                <c:pt idx="30">
                  <c:v>7.7000000000000002E-3</c:v>
                </c:pt>
                <c:pt idx="31">
                  <c:v>5.4999999999999997E-3</c:v>
                </c:pt>
                <c:pt idx="32">
                  <c:v>7.9000000000000008E-3</c:v>
                </c:pt>
                <c:pt idx="33">
                  <c:v>8.0000000000000002E-3</c:v>
                </c:pt>
                <c:pt idx="34">
                  <c:v>7.4000000000000003E-3</c:v>
                </c:pt>
                <c:pt idx="35">
                  <c:v>8.3999999999999995E-3</c:v>
                </c:pt>
                <c:pt idx="36">
                  <c:v>1.03E-2</c:v>
                </c:pt>
                <c:pt idx="37">
                  <c:v>1.0200000000000001E-2</c:v>
                </c:pt>
                <c:pt idx="38">
                  <c:v>6.1000000000000004E-3</c:v>
                </c:pt>
                <c:pt idx="39">
                  <c:v>0.01</c:v>
                </c:pt>
                <c:pt idx="40">
                  <c:v>7.1999999999999998E-3</c:v>
                </c:pt>
                <c:pt idx="41">
                  <c:v>5.0000000000000001E-3</c:v>
                </c:pt>
                <c:pt idx="42">
                  <c:v>4.7000000000000002E-3</c:v>
                </c:pt>
                <c:pt idx="43">
                  <c:v>4.4999999999999997E-3</c:v>
                </c:pt>
                <c:pt idx="44">
                  <c:v>6.8999999999999999E-3</c:v>
                </c:pt>
                <c:pt idx="45">
                  <c:v>7.0000000000000001E-3</c:v>
                </c:pt>
                <c:pt idx="46">
                  <c:v>7.0000000000000001E-3</c:v>
                </c:pt>
                <c:pt idx="47">
                  <c:v>7.4999999999999997E-3</c:v>
                </c:pt>
                <c:pt idx="48">
                  <c:v>6.4000000000000003E-3</c:v>
                </c:pt>
                <c:pt idx="49">
                  <c:v>3.2000000000000002E-3</c:v>
                </c:pt>
                <c:pt idx="50">
                  <c:v>4.0000000000000001E-3</c:v>
                </c:pt>
                <c:pt idx="51">
                  <c:v>9.7999999999999997E-3</c:v>
                </c:pt>
                <c:pt idx="52">
                  <c:v>1.1599999999999999E-2</c:v>
                </c:pt>
                <c:pt idx="53">
                  <c:v>9.5999999999999992E-3</c:v>
                </c:pt>
                <c:pt idx="54">
                  <c:v>7.0000000000000001E-3</c:v>
                </c:pt>
                <c:pt idx="55">
                  <c:v>6.7999999999999996E-3</c:v>
                </c:pt>
                <c:pt idx="56">
                  <c:v>6.0000000000000001E-3</c:v>
                </c:pt>
                <c:pt idx="57">
                  <c:v>6.7999999999999996E-3</c:v>
                </c:pt>
                <c:pt idx="58">
                  <c:v>5.7000000000000002E-3</c:v>
                </c:pt>
                <c:pt idx="59">
                  <c:v>6.0000000000000001E-3</c:v>
                </c:pt>
                <c:pt idx="60">
                  <c:v>7.3000000000000001E-3</c:v>
                </c:pt>
                <c:pt idx="61">
                  <c:v>8.0000000000000002E-3</c:v>
                </c:pt>
                <c:pt idx="62">
                  <c:v>8.0000000000000002E-3</c:v>
                </c:pt>
                <c:pt idx="63">
                  <c:v>1.04E-2</c:v>
                </c:pt>
                <c:pt idx="64">
                  <c:v>9.1000000000000004E-3</c:v>
                </c:pt>
                <c:pt idx="65">
                  <c:v>7.4999999999999997E-3</c:v>
                </c:pt>
                <c:pt idx="66">
                  <c:v>7.3000000000000001E-3</c:v>
                </c:pt>
                <c:pt idx="67">
                  <c:v>8.3000000000000001E-3</c:v>
                </c:pt>
                <c:pt idx="68">
                  <c:v>0.01</c:v>
                </c:pt>
                <c:pt idx="69">
                  <c:v>0.01</c:v>
                </c:pt>
                <c:pt idx="70">
                  <c:v>7.4999999999999997E-3</c:v>
                </c:pt>
                <c:pt idx="71">
                  <c:v>6.4999999999999997E-3</c:v>
                </c:pt>
                <c:pt idx="72">
                  <c:v>7.6E-3</c:v>
                </c:pt>
                <c:pt idx="73">
                  <c:v>8.8000000000000005E-3</c:v>
                </c:pt>
                <c:pt idx="74">
                  <c:v>8.0000000000000002E-3</c:v>
                </c:pt>
                <c:pt idx="75">
                  <c:v>8.0000000000000002E-3</c:v>
                </c:pt>
                <c:pt idx="76">
                  <c:v>8.6E-3</c:v>
                </c:pt>
                <c:pt idx="77">
                  <c:v>7.6E-3</c:v>
                </c:pt>
                <c:pt idx="78">
                  <c:v>6.3E-3</c:v>
                </c:pt>
                <c:pt idx="79">
                  <c:v>7.0000000000000001E-3</c:v>
                </c:pt>
                <c:pt idx="80">
                  <c:v>7.0000000000000001E-3</c:v>
                </c:pt>
                <c:pt idx="81">
                  <c:v>7.0000000000000001E-3</c:v>
                </c:pt>
                <c:pt idx="82">
                  <c:v>7.6E-3</c:v>
                </c:pt>
                <c:pt idx="83">
                  <c:v>9.4000000000000004E-3</c:v>
                </c:pt>
                <c:pt idx="84">
                  <c:v>1.0999999999999999E-2</c:v>
                </c:pt>
                <c:pt idx="85">
                  <c:v>1.04E-2</c:v>
                </c:pt>
                <c:pt idx="86">
                  <c:v>7.1999999999999998E-3</c:v>
                </c:pt>
                <c:pt idx="87">
                  <c:v>8.6E-3</c:v>
                </c:pt>
                <c:pt idx="88">
                  <c:v>8.9999999999999993E-3</c:v>
                </c:pt>
                <c:pt idx="89">
                  <c:v>8.0999999999999996E-3</c:v>
                </c:pt>
                <c:pt idx="90">
                  <c:v>4.8999999999999998E-3</c:v>
                </c:pt>
                <c:pt idx="91">
                  <c:v>8.9999999999999998E-4</c:v>
                </c:pt>
                <c:pt idx="92">
                  <c:v>5.7000000000000002E-3</c:v>
                </c:pt>
                <c:pt idx="93">
                  <c:v>6.7999999999999996E-3</c:v>
                </c:pt>
                <c:pt idx="94">
                  <c:v>8.2000000000000007E-3</c:v>
                </c:pt>
                <c:pt idx="95">
                  <c:v>8.5000000000000006E-3</c:v>
                </c:pt>
                <c:pt idx="96">
                  <c:v>8.9999999999999993E-3</c:v>
                </c:pt>
                <c:pt idx="97">
                  <c:v>1.06E-2</c:v>
                </c:pt>
                <c:pt idx="98">
                  <c:v>8.0999999999999996E-3</c:v>
                </c:pt>
                <c:pt idx="99">
                  <c:v>7.1999999999999998E-3</c:v>
                </c:pt>
                <c:pt idx="100">
                  <c:v>7.0000000000000001E-3</c:v>
                </c:pt>
                <c:pt idx="101">
                  <c:v>6.4999999999999997E-3</c:v>
                </c:pt>
                <c:pt idx="102">
                  <c:v>6.3E-3</c:v>
                </c:pt>
                <c:pt idx="103">
                  <c:v>7.1999999999999998E-3</c:v>
                </c:pt>
                <c:pt idx="104">
                  <c:v>8.0000000000000002E-3</c:v>
                </c:pt>
                <c:pt idx="105">
                  <c:v>9.5999999999999992E-3</c:v>
                </c:pt>
                <c:pt idx="106">
                  <c:v>9.4000000000000004E-3</c:v>
                </c:pt>
                <c:pt idx="107">
                  <c:v>8.5000000000000006E-3</c:v>
                </c:pt>
                <c:pt idx="108">
                  <c:v>8.3000000000000001E-3</c:v>
                </c:pt>
                <c:pt idx="109">
                  <c:v>8.8999999999999999E-3</c:v>
                </c:pt>
                <c:pt idx="110">
                  <c:v>8.0000000000000002E-3</c:v>
                </c:pt>
                <c:pt idx="111">
                  <c:v>8.8000000000000005E-3</c:v>
                </c:pt>
                <c:pt idx="112">
                  <c:v>8.9999999999999993E-3</c:v>
                </c:pt>
                <c:pt idx="113">
                  <c:v>9.4999999999999998E-3</c:v>
                </c:pt>
                <c:pt idx="114">
                  <c:v>0.01</c:v>
                </c:pt>
                <c:pt idx="115">
                  <c:v>0.01</c:v>
                </c:pt>
                <c:pt idx="116">
                  <c:v>0.01</c:v>
                </c:pt>
                <c:pt idx="117">
                  <c:v>0.01</c:v>
                </c:pt>
                <c:pt idx="118">
                  <c:v>7.4999999999999997E-3</c:v>
                </c:pt>
                <c:pt idx="119">
                  <c:v>6.0000000000000001E-3</c:v>
                </c:pt>
                <c:pt idx="120">
                  <c:v>6.0000000000000001E-3</c:v>
                </c:pt>
                <c:pt idx="121">
                  <c:v>6.0000000000000001E-3</c:v>
                </c:pt>
                <c:pt idx="122">
                  <c:v>6.0000000000000001E-3</c:v>
                </c:pt>
                <c:pt idx="123">
                  <c:v>7.6E-3</c:v>
                </c:pt>
                <c:pt idx="124">
                  <c:v>8.0000000000000002E-3</c:v>
                </c:pt>
                <c:pt idx="125">
                  <c:v>8.5000000000000006E-3</c:v>
                </c:pt>
                <c:pt idx="126">
                  <c:v>8.9999999999999993E-3</c:v>
                </c:pt>
                <c:pt idx="127">
                  <c:v>8.9999999999999993E-3</c:v>
                </c:pt>
                <c:pt idx="128">
                  <c:v>8.9999999999999993E-3</c:v>
                </c:pt>
                <c:pt idx="129">
                  <c:v>8.9999999999999993E-3</c:v>
                </c:pt>
                <c:pt idx="130">
                  <c:v>7.1999999999999998E-3</c:v>
                </c:pt>
                <c:pt idx="131">
                  <c:v>6.8999999999999999E-3</c:v>
                </c:pt>
                <c:pt idx="132">
                  <c:v>8.0000000000000002E-3</c:v>
                </c:pt>
                <c:pt idx="133">
                  <c:v>7.7000000000000002E-3</c:v>
                </c:pt>
                <c:pt idx="134">
                  <c:v>6.0000000000000001E-3</c:v>
                </c:pt>
                <c:pt idx="135">
                  <c:v>6.7999999999999996E-3</c:v>
                </c:pt>
                <c:pt idx="136">
                  <c:v>8.2000000000000007E-3</c:v>
                </c:pt>
                <c:pt idx="137">
                  <c:v>9.4999999999999998E-3</c:v>
                </c:pt>
                <c:pt idx="138">
                  <c:v>9.4000000000000004E-3</c:v>
                </c:pt>
                <c:pt idx="139">
                  <c:v>7.7999999999999996E-3</c:v>
                </c:pt>
                <c:pt idx="140">
                  <c:v>6.1000000000000004E-3</c:v>
                </c:pt>
                <c:pt idx="141">
                  <c:v>6.7999999999999996E-3</c:v>
                </c:pt>
                <c:pt idx="142">
                  <c:v>8.2000000000000007E-3</c:v>
                </c:pt>
                <c:pt idx="143">
                  <c:v>7.7000000000000002E-3</c:v>
                </c:pt>
                <c:pt idx="144">
                  <c:v>6.6E-3</c:v>
                </c:pt>
                <c:pt idx="145">
                  <c:v>7.9000000000000008E-3</c:v>
                </c:pt>
                <c:pt idx="146">
                  <c:v>7.1000000000000004E-3</c:v>
                </c:pt>
                <c:pt idx="147">
                  <c:v>1.0800000000000001E-2</c:v>
                </c:pt>
                <c:pt idx="148">
                  <c:v>8.9999999999999993E-3</c:v>
                </c:pt>
                <c:pt idx="149">
                  <c:v>7.0000000000000001E-3</c:v>
                </c:pt>
                <c:pt idx="150">
                  <c:v>7.0000000000000001E-3</c:v>
                </c:pt>
                <c:pt idx="151">
                  <c:v>6.6E-3</c:v>
                </c:pt>
                <c:pt idx="152">
                  <c:v>3.0999999999999999E-3</c:v>
                </c:pt>
                <c:pt idx="153">
                  <c:v>2.2000000000000001E-3</c:v>
                </c:pt>
                <c:pt idx="154">
                  <c:v>6.1999999999999998E-3</c:v>
                </c:pt>
                <c:pt idx="155">
                  <c:v>8.9999999999999993E-3</c:v>
                </c:pt>
                <c:pt idx="156">
                  <c:v>9.2999999999999992E-3</c:v>
                </c:pt>
                <c:pt idx="157">
                  <c:v>9.7999999999999997E-3</c:v>
                </c:pt>
                <c:pt idx="158">
                  <c:v>8.0999999999999996E-3</c:v>
                </c:pt>
                <c:pt idx="159">
                  <c:v>1.34E-2</c:v>
                </c:pt>
                <c:pt idx="160">
                  <c:v>8.9999999999999993E-3</c:v>
                </c:pt>
                <c:pt idx="161">
                  <c:v>5.4000000000000003E-3</c:v>
                </c:pt>
                <c:pt idx="162">
                  <c:v>6.3E-3</c:v>
                </c:pt>
                <c:pt idx="163">
                  <c:v>7.0000000000000001E-3</c:v>
                </c:pt>
                <c:pt idx="164">
                  <c:v>7.0000000000000001E-3</c:v>
                </c:pt>
                <c:pt idx="165">
                  <c:v>6.1999999999999998E-3</c:v>
                </c:pt>
                <c:pt idx="166">
                  <c:v>1.8E-3</c:v>
                </c:pt>
                <c:pt idx="167">
                  <c:v>3.8999999999999998E-3</c:v>
                </c:pt>
                <c:pt idx="168">
                  <c:v>1.17E-2</c:v>
                </c:pt>
                <c:pt idx="169">
                  <c:v>1.5800000000000002E-2</c:v>
                </c:pt>
                <c:pt idx="170">
                  <c:v>1.41E-2</c:v>
                </c:pt>
                <c:pt idx="171">
                  <c:v>8.6E-3</c:v>
                </c:pt>
                <c:pt idx="172">
                  <c:v>6.4000000000000003E-3</c:v>
                </c:pt>
                <c:pt idx="173">
                  <c:v>6.0000000000000001E-3</c:v>
                </c:pt>
                <c:pt idx="174">
                  <c:v>6.3E-3</c:v>
                </c:pt>
                <c:pt idx="175">
                  <c:v>7.0000000000000001E-3</c:v>
                </c:pt>
                <c:pt idx="176">
                  <c:v>7.0000000000000001E-3</c:v>
                </c:pt>
                <c:pt idx="177">
                  <c:v>8.6E-3</c:v>
                </c:pt>
                <c:pt idx="178">
                  <c:v>8.3999999999999995E-3</c:v>
                </c:pt>
                <c:pt idx="179">
                  <c:v>8.3999999999999995E-3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8.3999999999999995E-3</c:v>
                </c:pt>
                <c:pt idx="1">
                  <c:v>9.2999999999999992E-3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1.06E-2</c:v>
                </c:pt>
                <c:pt idx="6">
                  <c:v>9.1999999999999998E-3</c:v>
                </c:pt>
                <c:pt idx="7">
                  <c:v>7.3000000000000001E-3</c:v>
                </c:pt>
                <c:pt idx="8">
                  <c:v>8.0000000000000002E-3</c:v>
                </c:pt>
                <c:pt idx="9">
                  <c:v>8.0000000000000002E-3</c:v>
                </c:pt>
                <c:pt idx="10">
                  <c:v>8.0000000000000002E-3</c:v>
                </c:pt>
                <c:pt idx="11">
                  <c:v>8.6E-3</c:v>
                </c:pt>
                <c:pt idx="12">
                  <c:v>3.0000000000000001E-3</c:v>
                </c:pt>
                <c:pt idx="13">
                  <c:v>-5.9999999999999995E-4</c:v>
                </c:pt>
                <c:pt idx="14">
                  <c:v>8.3999999999999995E-3</c:v>
                </c:pt>
                <c:pt idx="15">
                  <c:v>1.18E-2</c:v>
                </c:pt>
                <c:pt idx="16">
                  <c:v>1.2E-2</c:v>
                </c:pt>
                <c:pt idx="17">
                  <c:v>8.5000000000000006E-3</c:v>
                </c:pt>
                <c:pt idx="18">
                  <c:v>6.8999999999999999E-3</c:v>
                </c:pt>
                <c:pt idx="19">
                  <c:v>7.7000000000000002E-3</c:v>
                </c:pt>
                <c:pt idx="20">
                  <c:v>7.0000000000000001E-3</c:v>
                </c:pt>
                <c:pt idx="21">
                  <c:v>7.0000000000000001E-3</c:v>
                </c:pt>
                <c:pt idx="22">
                  <c:v>7.0000000000000001E-3</c:v>
                </c:pt>
                <c:pt idx="23">
                  <c:v>6.4000000000000003E-3</c:v>
                </c:pt>
                <c:pt idx="24">
                  <c:v>6.4000000000000003E-3</c:v>
                </c:pt>
                <c:pt idx="25">
                  <c:v>7.0000000000000001E-3</c:v>
                </c:pt>
                <c:pt idx="26">
                  <c:v>6.7999999999999996E-3</c:v>
                </c:pt>
                <c:pt idx="27">
                  <c:v>5.1999999999999998E-3</c:v>
                </c:pt>
                <c:pt idx="28">
                  <c:v>5.7999999999999996E-3</c:v>
                </c:pt>
                <c:pt idx="29">
                  <c:v>6.6E-3</c:v>
                </c:pt>
                <c:pt idx="30">
                  <c:v>8.6999999999999994E-3</c:v>
                </c:pt>
                <c:pt idx="31">
                  <c:v>1.0500000000000001E-2</c:v>
                </c:pt>
                <c:pt idx="32">
                  <c:v>8.8999999999999999E-3</c:v>
                </c:pt>
                <c:pt idx="33">
                  <c:v>8.0999999999999996E-3</c:v>
                </c:pt>
                <c:pt idx="34">
                  <c:v>8.0000000000000002E-3</c:v>
                </c:pt>
                <c:pt idx="35">
                  <c:v>8.0000000000000002E-3</c:v>
                </c:pt>
                <c:pt idx="36">
                  <c:v>8.0000000000000002E-3</c:v>
                </c:pt>
                <c:pt idx="37">
                  <c:v>9.2999999999999992E-3</c:v>
                </c:pt>
                <c:pt idx="38">
                  <c:v>1.2500000000000001E-2</c:v>
                </c:pt>
                <c:pt idx="39">
                  <c:v>8.2000000000000007E-3</c:v>
                </c:pt>
                <c:pt idx="40">
                  <c:v>8.8000000000000005E-3</c:v>
                </c:pt>
                <c:pt idx="41">
                  <c:v>1.0200000000000001E-2</c:v>
                </c:pt>
                <c:pt idx="42">
                  <c:v>9.2999999999999992E-3</c:v>
                </c:pt>
                <c:pt idx="43">
                  <c:v>6.7000000000000002E-3</c:v>
                </c:pt>
                <c:pt idx="44">
                  <c:v>6.3E-3</c:v>
                </c:pt>
                <c:pt idx="45">
                  <c:v>8.8999999999999999E-3</c:v>
                </c:pt>
                <c:pt idx="46">
                  <c:v>8.2000000000000007E-3</c:v>
                </c:pt>
                <c:pt idx="47">
                  <c:v>7.4000000000000003E-3</c:v>
                </c:pt>
                <c:pt idx="48">
                  <c:v>5.7000000000000002E-3</c:v>
                </c:pt>
                <c:pt idx="49">
                  <c:v>4.0000000000000001E-3</c:v>
                </c:pt>
                <c:pt idx="50">
                  <c:v>4.4000000000000003E-3</c:v>
                </c:pt>
                <c:pt idx="51">
                  <c:v>6.7999999999999996E-3</c:v>
                </c:pt>
                <c:pt idx="52">
                  <c:v>9.2999999999999992E-3</c:v>
                </c:pt>
                <c:pt idx="53">
                  <c:v>1.35E-2</c:v>
                </c:pt>
                <c:pt idx="54">
                  <c:v>1.2999999999999999E-2</c:v>
                </c:pt>
                <c:pt idx="55">
                  <c:v>8.5000000000000006E-3</c:v>
                </c:pt>
                <c:pt idx="56">
                  <c:v>6.8999999999999999E-3</c:v>
                </c:pt>
                <c:pt idx="57">
                  <c:v>6.0000000000000001E-3</c:v>
                </c:pt>
                <c:pt idx="58">
                  <c:v>5.1999999999999998E-3</c:v>
                </c:pt>
                <c:pt idx="59">
                  <c:v>5.0000000000000001E-3</c:v>
                </c:pt>
                <c:pt idx="60">
                  <c:v>5.4000000000000003E-3</c:v>
                </c:pt>
                <c:pt idx="61">
                  <c:v>7.0000000000000001E-3</c:v>
                </c:pt>
                <c:pt idx="62">
                  <c:v>9.9000000000000008E-3</c:v>
                </c:pt>
                <c:pt idx="63">
                  <c:v>8.9999999999999993E-3</c:v>
                </c:pt>
                <c:pt idx="64">
                  <c:v>9.7999999999999997E-3</c:v>
                </c:pt>
                <c:pt idx="65">
                  <c:v>7.6E-3</c:v>
                </c:pt>
                <c:pt idx="66">
                  <c:v>6.4000000000000003E-3</c:v>
                </c:pt>
                <c:pt idx="67">
                  <c:v>7.3000000000000001E-3</c:v>
                </c:pt>
                <c:pt idx="68">
                  <c:v>8.0000000000000002E-3</c:v>
                </c:pt>
                <c:pt idx="69">
                  <c:v>8.0000000000000002E-3</c:v>
                </c:pt>
                <c:pt idx="70">
                  <c:v>8.8000000000000005E-3</c:v>
                </c:pt>
                <c:pt idx="71">
                  <c:v>8.9999999999999993E-3</c:v>
                </c:pt>
                <c:pt idx="72">
                  <c:v>8.6E-3</c:v>
                </c:pt>
                <c:pt idx="73">
                  <c:v>8.0000000000000002E-3</c:v>
                </c:pt>
                <c:pt idx="74">
                  <c:v>8.2000000000000007E-3</c:v>
                </c:pt>
                <c:pt idx="75">
                  <c:v>9.9000000000000008E-3</c:v>
                </c:pt>
                <c:pt idx="76">
                  <c:v>7.7000000000000002E-3</c:v>
                </c:pt>
                <c:pt idx="77">
                  <c:v>7.6E-3</c:v>
                </c:pt>
                <c:pt idx="78">
                  <c:v>8.3999999999999995E-3</c:v>
                </c:pt>
                <c:pt idx="79">
                  <c:v>8.9999999999999993E-3</c:v>
                </c:pt>
                <c:pt idx="80">
                  <c:v>8.8000000000000005E-3</c:v>
                </c:pt>
                <c:pt idx="81">
                  <c:v>7.1000000000000004E-3</c:v>
                </c:pt>
                <c:pt idx="82">
                  <c:v>7.0000000000000001E-3</c:v>
                </c:pt>
                <c:pt idx="83">
                  <c:v>7.6E-3</c:v>
                </c:pt>
                <c:pt idx="84">
                  <c:v>8.0000000000000002E-3</c:v>
                </c:pt>
                <c:pt idx="85">
                  <c:v>8.5000000000000006E-3</c:v>
                </c:pt>
                <c:pt idx="86">
                  <c:v>9.5999999999999992E-3</c:v>
                </c:pt>
                <c:pt idx="87">
                  <c:v>7.1999999999999998E-3</c:v>
                </c:pt>
                <c:pt idx="88">
                  <c:v>7.7999999999999996E-3</c:v>
                </c:pt>
                <c:pt idx="89">
                  <c:v>7.4000000000000003E-3</c:v>
                </c:pt>
                <c:pt idx="90">
                  <c:v>6.6E-3</c:v>
                </c:pt>
                <c:pt idx="91">
                  <c:v>6.0000000000000001E-3</c:v>
                </c:pt>
                <c:pt idx="92">
                  <c:v>5.5999999999999999E-3</c:v>
                </c:pt>
                <c:pt idx="93">
                  <c:v>2.2000000000000001E-3</c:v>
                </c:pt>
                <c:pt idx="94">
                  <c:v>6.4999999999999997E-3</c:v>
                </c:pt>
                <c:pt idx="95">
                  <c:v>9.1999999999999998E-3</c:v>
                </c:pt>
                <c:pt idx="96">
                  <c:v>0.01</c:v>
                </c:pt>
                <c:pt idx="97">
                  <c:v>9.7000000000000003E-3</c:v>
                </c:pt>
                <c:pt idx="98">
                  <c:v>8.9999999999999993E-3</c:v>
                </c:pt>
                <c:pt idx="99">
                  <c:v>8.9999999999999993E-3</c:v>
                </c:pt>
                <c:pt idx="100">
                  <c:v>8.2000000000000007E-3</c:v>
                </c:pt>
                <c:pt idx="101">
                  <c:v>7.4000000000000003E-3</c:v>
                </c:pt>
                <c:pt idx="102">
                  <c:v>7.7999999999999996E-3</c:v>
                </c:pt>
                <c:pt idx="103">
                  <c:v>8.9999999999999993E-3</c:v>
                </c:pt>
                <c:pt idx="104">
                  <c:v>8.8999999999999999E-3</c:v>
                </c:pt>
                <c:pt idx="105">
                  <c:v>8.0000000000000002E-3</c:v>
                </c:pt>
                <c:pt idx="106">
                  <c:v>8.8000000000000005E-3</c:v>
                </c:pt>
                <c:pt idx="107">
                  <c:v>8.9999999999999993E-3</c:v>
                </c:pt>
                <c:pt idx="108">
                  <c:v>8.9999999999999993E-3</c:v>
                </c:pt>
                <c:pt idx="109">
                  <c:v>8.9999999999999993E-3</c:v>
                </c:pt>
                <c:pt idx="110">
                  <c:v>8.8999999999999999E-3</c:v>
                </c:pt>
                <c:pt idx="111">
                  <c:v>8.0999999999999996E-3</c:v>
                </c:pt>
                <c:pt idx="112">
                  <c:v>7.1999999999999998E-3</c:v>
                </c:pt>
                <c:pt idx="113">
                  <c:v>7.6E-3</c:v>
                </c:pt>
                <c:pt idx="114">
                  <c:v>8.3999999999999995E-3</c:v>
                </c:pt>
                <c:pt idx="115">
                  <c:v>8.5000000000000006E-3</c:v>
                </c:pt>
                <c:pt idx="116">
                  <c:v>7.1000000000000004E-3</c:v>
                </c:pt>
                <c:pt idx="117">
                  <c:v>7.9000000000000008E-3</c:v>
                </c:pt>
                <c:pt idx="118">
                  <c:v>7.1999999999999998E-3</c:v>
                </c:pt>
                <c:pt idx="119">
                  <c:v>8.8000000000000005E-3</c:v>
                </c:pt>
                <c:pt idx="120">
                  <c:v>0.01</c:v>
                </c:pt>
                <c:pt idx="121">
                  <c:v>9.1999999999999998E-3</c:v>
                </c:pt>
                <c:pt idx="122">
                  <c:v>7.1999999999999998E-3</c:v>
                </c:pt>
                <c:pt idx="123">
                  <c:v>8.8999999999999999E-3</c:v>
                </c:pt>
                <c:pt idx="124">
                  <c:v>8.2000000000000007E-3</c:v>
                </c:pt>
                <c:pt idx="125">
                  <c:v>8.0000000000000002E-3</c:v>
                </c:pt>
                <c:pt idx="126">
                  <c:v>7.6E-3</c:v>
                </c:pt>
                <c:pt idx="127">
                  <c:v>7.6E-3</c:v>
                </c:pt>
                <c:pt idx="128">
                  <c:v>8.9999999999999993E-3</c:v>
                </c:pt>
                <c:pt idx="129">
                  <c:v>8.9999999999999993E-3</c:v>
                </c:pt>
                <c:pt idx="130">
                  <c:v>8.9999999999999993E-3</c:v>
                </c:pt>
                <c:pt idx="131">
                  <c:v>8.3999999999999995E-3</c:v>
                </c:pt>
                <c:pt idx="132">
                  <c:v>9.1999999999999998E-3</c:v>
                </c:pt>
                <c:pt idx="133">
                  <c:v>1.03E-2</c:v>
                </c:pt>
                <c:pt idx="134">
                  <c:v>7.9000000000000008E-3</c:v>
                </c:pt>
                <c:pt idx="135">
                  <c:v>7.1000000000000004E-3</c:v>
                </c:pt>
                <c:pt idx="136">
                  <c:v>6.1999999999999998E-3</c:v>
                </c:pt>
                <c:pt idx="137">
                  <c:v>7.7999999999999996E-3</c:v>
                </c:pt>
                <c:pt idx="138">
                  <c:v>9.4000000000000004E-3</c:v>
                </c:pt>
                <c:pt idx="139">
                  <c:v>0.01</c:v>
                </c:pt>
                <c:pt idx="140">
                  <c:v>0.01</c:v>
                </c:pt>
                <c:pt idx="141">
                  <c:v>0.01</c:v>
                </c:pt>
                <c:pt idx="142">
                  <c:v>9.2999999999999992E-3</c:v>
                </c:pt>
                <c:pt idx="143">
                  <c:v>7.7999999999999996E-3</c:v>
                </c:pt>
                <c:pt idx="144">
                  <c:v>7.4000000000000003E-3</c:v>
                </c:pt>
                <c:pt idx="145">
                  <c:v>8.5000000000000006E-3</c:v>
                </c:pt>
                <c:pt idx="146">
                  <c:v>9.7999999999999997E-3</c:v>
                </c:pt>
                <c:pt idx="147">
                  <c:v>8.0999999999999996E-3</c:v>
                </c:pt>
                <c:pt idx="148">
                  <c:v>9.4999999999999998E-3</c:v>
                </c:pt>
                <c:pt idx="149">
                  <c:v>0.01</c:v>
                </c:pt>
                <c:pt idx="150">
                  <c:v>8.6999999999999994E-3</c:v>
                </c:pt>
                <c:pt idx="151">
                  <c:v>7.0000000000000001E-3</c:v>
                </c:pt>
                <c:pt idx="152">
                  <c:v>7.0000000000000001E-3</c:v>
                </c:pt>
                <c:pt idx="153">
                  <c:v>7.0000000000000001E-3</c:v>
                </c:pt>
                <c:pt idx="154">
                  <c:v>3.8999999999999998E-3</c:v>
                </c:pt>
                <c:pt idx="155">
                  <c:v>-5.0000000000000001E-4</c:v>
                </c:pt>
                <c:pt idx="156">
                  <c:v>3.8999999999999998E-3</c:v>
                </c:pt>
                <c:pt idx="157">
                  <c:v>1.4200000000000001E-2</c:v>
                </c:pt>
                <c:pt idx="158">
                  <c:v>1.44E-2</c:v>
                </c:pt>
                <c:pt idx="159">
                  <c:v>9.4000000000000004E-3</c:v>
                </c:pt>
                <c:pt idx="160">
                  <c:v>7.4999999999999997E-3</c:v>
                </c:pt>
                <c:pt idx="161">
                  <c:v>8.0999999999999996E-3</c:v>
                </c:pt>
                <c:pt idx="162">
                  <c:v>9.4000000000000004E-3</c:v>
                </c:pt>
                <c:pt idx="163">
                  <c:v>0.01</c:v>
                </c:pt>
                <c:pt idx="164">
                  <c:v>9.7000000000000003E-3</c:v>
                </c:pt>
                <c:pt idx="165">
                  <c:v>7.1999999999999998E-3</c:v>
                </c:pt>
                <c:pt idx="166">
                  <c:v>6.1999999999999998E-3</c:v>
                </c:pt>
                <c:pt idx="167">
                  <c:v>2E-3</c:v>
                </c:pt>
                <c:pt idx="168">
                  <c:v>2.5999999999999999E-3</c:v>
                </c:pt>
                <c:pt idx="169">
                  <c:v>1.04E-2</c:v>
                </c:pt>
                <c:pt idx="170">
                  <c:v>1.7500000000000002E-2</c:v>
                </c:pt>
                <c:pt idx="171">
                  <c:v>1.34E-2</c:v>
                </c:pt>
                <c:pt idx="172">
                  <c:v>8.5000000000000006E-3</c:v>
                </c:pt>
                <c:pt idx="173">
                  <c:v>7.0000000000000001E-3</c:v>
                </c:pt>
                <c:pt idx="174">
                  <c:v>8.2000000000000007E-3</c:v>
                </c:pt>
                <c:pt idx="175">
                  <c:v>9.4999999999999998E-3</c:v>
                </c:pt>
                <c:pt idx="176">
                  <c:v>7.4999999999999997E-3</c:v>
                </c:pt>
                <c:pt idx="177">
                  <c:v>3.3E-3</c:v>
                </c:pt>
                <c:pt idx="178">
                  <c:v>6.7999999999999996E-3</c:v>
                </c:pt>
                <c:pt idx="179">
                  <c:v>8.6E-3</c:v>
                </c:pt>
                <c:pt idx="180">
                  <c:v>8.9999999999999993E-3</c:v>
                </c:pt>
                <c:pt idx="181">
                  <c:v>8.9999999999999993E-3</c:v>
                </c:pt>
                <c:pt idx="182">
                  <c:v>8.8999999999999999E-3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data'!$D$10:$D$200</c:f>
              <c:numCache>
                <c:formatCode>General</c:formatCode>
                <c:ptCount val="191"/>
                <c:pt idx="0">
                  <c:v>8.8999999999999999E-3</c:v>
                </c:pt>
                <c:pt idx="1">
                  <c:v>8.0999999999999996E-3</c:v>
                </c:pt>
                <c:pt idx="2">
                  <c:v>6.4999999999999997E-3</c:v>
                </c:pt>
                <c:pt idx="3">
                  <c:v>8.8000000000000005E-3</c:v>
                </c:pt>
                <c:pt idx="4">
                  <c:v>1.0200000000000001E-2</c:v>
                </c:pt>
                <c:pt idx="5">
                  <c:v>8.0999999999999996E-3</c:v>
                </c:pt>
                <c:pt idx="6">
                  <c:v>5.1999999999999998E-3</c:v>
                </c:pt>
                <c:pt idx="7">
                  <c:v>6.8999999999999999E-3</c:v>
                </c:pt>
                <c:pt idx="8">
                  <c:v>9.2999999999999992E-3</c:v>
                </c:pt>
                <c:pt idx="9">
                  <c:v>8.8999999999999999E-3</c:v>
                </c:pt>
                <c:pt idx="10">
                  <c:v>8.0000000000000002E-3</c:v>
                </c:pt>
                <c:pt idx="11">
                  <c:v>7.7000000000000002E-3</c:v>
                </c:pt>
                <c:pt idx="12">
                  <c:v>6.8999999999999999E-3</c:v>
                </c:pt>
                <c:pt idx="13">
                  <c:v>6.1000000000000004E-3</c:v>
                </c:pt>
                <c:pt idx="14">
                  <c:v>1.5E-3</c:v>
                </c:pt>
                <c:pt idx="15">
                  <c:v>5.1000000000000004E-3</c:v>
                </c:pt>
                <c:pt idx="16">
                  <c:v>9.4000000000000004E-3</c:v>
                </c:pt>
                <c:pt idx="17">
                  <c:v>9.7999999999999997E-3</c:v>
                </c:pt>
                <c:pt idx="18">
                  <c:v>9.4999999999999998E-3</c:v>
                </c:pt>
                <c:pt idx="19">
                  <c:v>1.44E-2</c:v>
                </c:pt>
                <c:pt idx="20">
                  <c:v>9.7999999999999997E-3</c:v>
                </c:pt>
                <c:pt idx="21">
                  <c:v>7.4000000000000003E-3</c:v>
                </c:pt>
                <c:pt idx="22">
                  <c:v>7.7999999999999996E-3</c:v>
                </c:pt>
                <c:pt idx="23">
                  <c:v>9.1999999999999998E-3</c:v>
                </c:pt>
                <c:pt idx="24">
                  <c:v>1.01E-2</c:v>
                </c:pt>
                <c:pt idx="25">
                  <c:v>1.09E-2</c:v>
                </c:pt>
                <c:pt idx="26">
                  <c:v>8.8000000000000005E-3</c:v>
                </c:pt>
                <c:pt idx="27">
                  <c:v>8.0000000000000002E-3</c:v>
                </c:pt>
                <c:pt idx="28">
                  <c:v>8.0000000000000002E-3</c:v>
                </c:pt>
                <c:pt idx="29">
                  <c:v>8.6999999999999994E-3</c:v>
                </c:pt>
                <c:pt idx="30">
                  <c:v>1.0999999999999999E-2</c:v>
                </c:pt>
                <c:pt idx="31">
                  <c:v>1.0999999999999999E-2</c:v>
                </c:pt>
                <c:pt idx="32">
                  <c:v>9.4999999999999998E-3</c:v>
                </c:pt>
                <c:pt idx="33">
                  <c:v>8.9999999999999993E-3</c:v>
                </c:pt>
                <c:pt idx="34">
                  <c:v>8.9999999999999993E-3</c:v>
                </c:pt>
                <c:pt idx="35">
                  <c:v>8.5000000000000006E-3</c:v>
                </c:pt>
                <c:pt idx="36">
                  <c:v>7.0000000000000001E-3</c:v>
                </c:pt>
                <c:pt idx="37">
                  <c:v>7.0000000000000001E-3</c:v>
                </c:pt>
                <c:pt idx="38">
                  <c:v>7.7000000000000002E-3</c:v>
                </c:pt>
                <c:pt idx="39">
                  <c:v>1.03E-2</c:v>
                </c:pt>
                <c:pt idx="40">
                  <c:v>1.1599999999999999E-2</c:v>
                </c:pt>
                <c:pt idx="41">
                  <c:v>1.01E-2</c:v>
                </c:pt>
                <c:pt idx="42">
                  <c:v>6.8999999999999999E-3</c:v>
                </c:pt>
                <c:pt idx="43">
                  <c:v>6.1000000000000004E-3</c:v>
                </c:pt>
                <c:pt idx="44">
                  <c:v>5.3E-3</c:v>
                </c:pt>
                <c:pt idx="45">
                  <c:v>6.1000000000000004E-3</c:v>
                </c:pt>
                <c:pt idx="46">
                  <c:v>6.6E-3</c:v>
                </c:pt>
                <c:pt idx="47">
                  <c:v>6.0000000000000001E-3</c:v>
                </c:pt>
                <c:pt idx="48">
                  <c:v>6.1999999999999998E-3</c:v>
                </c:pt>
                <c:pt idx="49">
                  <c:v>7.7999999999999996E-3</c:v>
                </c:pt>
                <c:pt idx="50">
                  <c:v>8.6999999999999994E-3</c:v>
                </c:pt>
                <c:pt idx="51">
                  <c:v>7.9000000000000008E-3</c:v>
                </c:pt>
                <c:pt idx="52">
                  <c:v>6.6E-3</c:v>
                </c:pt>
                <c:pt idx="53">
                  <c:v>6.4999999999999997E-3</c:v>
                </c:pt>
                <c:pt idx="54">
                  <c:v>8.2000000000000007E-3</c:v>
                </c:pt>
                <c:pt idx="55">
                  <c:v>9.7999999999999997E-3</c:v>
                </c:pt>
                <c:pt idx="56">
                  <c:v>7.0000000000000001E-3</c:v>
                </c:pt>
                <c:pt idx="57">
                  <c:v>7.1000000000000004E-3</c:v>
                </c:pt>
                <c:pt idx="58">
                  <c:v>8.0000000000000002E-3</c:v>
                </c:pt>
                <c:pt idx="59">
                  <c:v>8.0000000000000002E-3</c:v>
                </c:pt>
                <c:pt idx="60">
                  <c:v>8.0000000000000002E-3</c:v>
                </c:pt>
                <c:pt idx="61">
                  <c:v>8.0000000000000002E-3</c:v>
                </c:pt>
                <c:pt idx="62">
                  <c:v>8.0000000000000002E-3</c:v>
                </c:pt>
                <c:pt idx="63">
                  <c:v>8.0000000000000002E-3</c:v>
                </c:pt>
                <c:pt idx="64">
                  <c:v>8.3999999999999995E-3</c:v>
                </c:pt>
                <c:pt idx="65">
                  <c:v>8.9999999999999993E-3</c:v>
                </c:pt>
                <c:pt idx="66">
                  <c:v>8.9999999999999993E-3</c:v>
                </c:pt>
                <c:pt idx="67">
                  <c:v>8.9999999999999993E-3</c:v>
                </c:pt>
                <c:pt idx="68">
                  <c:v>8.9999999999999993E-3</c:v>
                </c:pt>
                <c:pt idx="69">
                  <c:v>8.9999999999999993E-3</c:v>
                </c:pt>
                <c:pt idx="70">
                  <c:v>8.9999999999999993E-3</c:v>
                </c:pt>
                <c:pt idx="71">
                  <c:v>9.7000000000000003E-3</c:v>
                </c:pt>
                <c:pt idx="72">
                  <c:v>1.18E-2</c:v>
                </c:pt>
                <c:pt idx="73">
                  <c:v>9.2999999999999992E-3</c:v>
                </c:pt>
                <c:pt idx="74">
                  <c:v>7.4999999999999997E-3</c:v>
                </c:pt>
                <c:pt idx="75">
                  <c:v>7.0000000000000001E-3</c:v>
                </c:pt>
                <c:pt idx="76">
                  <c:v>7.0000000000000001E-3</c:v>
                </c:pt>
                <c:pt idx="77">
                  <c:v>6.7999999999999996E-3</c:v>
                </c:pt>
                <c:pt idx="78">
                  <c:v>6.0000000000000001E-3</c:v>
                </c:pt>
                <c:pt idx="79">
                  <c:v>6.0000000000000001E-3</c:v>
                </c:pt>
                <c:pt idx="80">
                  <c:v>6.0000000000000001E-3</c:v>
                </c:pt>
                <c:pt idx="81">
                  <c:v>6.6E-3</c:v>
                </c:pt>
                <c:pt idx="82">
                  <c:v>7.0000000000000001E-3</c:v>
                </c:pt>
                <c:pt idx="83">
                  <c:v>7.0000000000000001E-3</c:v>
                </c:pt>
                <c:pt idx="84">
                  <c:v>6.8999999999999999E-3</c:v>
                </c:pt>
                <c:pt idx="85">
                  <c:v>6.1000000000000004E-3</c:v>
                </c:pt>
                <c:pt idx="86">
                  <c:v>8.9999999999999993E-3</c:v>
                </c:pt>
                <c:pt idx="87">
                  <c:v>9.4000000000000004E-3</c:v>
                </c:pt>
                <c:pt idx="88">
                  <c:v>8.2000000000000007E-3</c:v>
                </c:pt>
                <c:pt idx="89">
                  <c:v>6.7999999999999996E-3</c:v>
                </c:pt>
                <c:pt idx="90">
                  <c:v>6.0000000000000001E-3</c:v>
                </c:pt>
                <c:pt idx="91">
                  <c:v>6.0000000000000001E-3</c:v>
                </c:pt>
                <c:pt idx="92">
                  <c:v>6.0000000000000001E-3</c:v>
                </c:pt>
                <c:pt idx="93">
                  <c:v>7.7000000000000002E-3</c:v>
                </c:pt>
                <c:pt idx="94">
                  <c:v>5.7999999999999996E-3</c:v>
                </c:pt>
                <c:pt idx="95">
                  <c:v>1.6999999999999999E-3</c:v>
                </c:pt>
                <c:pt idx="96">
                  <c:v>4.4000000000000003E-3</c:v>
                </c:pt>
                <c:pt idx="97">
                  <c:v>9.4999999999999998E-3</c:v>
                </c:pt>
                <c:pt idx="98">
                  <c:v>0.01</c:v>
                </c:pt>
                <c:pt idx="99">
                  <c:v>1.06E-2</c:v>
                </c:pt>
                <c:pt idx="100">
                  <c:v>1.0200000000000001E-2</c:v>
                </c:pt>
                <c:pt idx="101">
                  <c:v>8.8000000000000005E-3</c:v>
                </c:pt>
                <c:pt idx="102">
                  <c:v>8.0000000000000002E-3</c:v>
                </c:pt>
                <c:pt idx="103">
                  <c:v>8.0000000000000002E-3</c:v>
                </c:pt>
                <c:pt idx="104">
                  <c:v>8.0000000000000002E-3</c:v>
                </c:pt>
                <c:pt idx="105">
                  <c:v>8.0000000000000002E-3</c:v>
                </c:pt>
                <c:pt idx="106">
                  <c:v>7.6E-3</c:v>
                </c:pt>
                <c:pt idx="107">
                  <c:v>7.0000000000000001E-3</c:v>
                </c:pt>
                <c:pt idx="108">
                  <c:v>7.0000000000000001E-3</c:v>
                </c:pt>
                <c:pt idx="109">
                  <c:v>7.0000000000000001E-3</c:v>
                </c:pt>
                <c:pt idx="110">
                  <c:v>7.0000000000000001E-3</c:v>
                </c:pt>
                <c:pt idx="111">
                  <c:v>7.0000000000000001E-3</c:v>
                </c:pt>
                <c:pt idx="112">
                  <c:v>7.4000000000000003E-3</c:v>
                </c:pt>
                <c:pt idx="113">
                  <c:v>7.7999999999999996E-3</c:v>
                </c:pt>
                <c:pt idx="114">
                  <c:v>7.1000000000000004E-3</c:v>
                </c:pt>
                <c:pt idx="115">
                  <c:v>8.8000000000000005E-3</c:v>
                </c:pt>
                <c:pt idx="116">
                  <c:v>8.3000000000000001E-3</c:v>
                </c:pt>
                <c:pt idx="117">
                  <c:v>8.0000000000000002E-3</c:v>
                </c:pt>
                <c:pt idx="118">
                  <c:v>8.0000000000000002E-3</c:v>
                </c:pt>
                <c:pt idx="119">
                  <c:v>8.5000000000000006E-3</c:v>
                </c:pt>
                <c:pt idx="120">
                  <c:v>0.01</c:v>
                </c:pt>
                <c:pt idx="121">
                  <c:v>0.01</c:v>
                </c:pt>
                <c:pt idx="122">
                  <c:v>9.2999999999999992E-3</c:v>
                </c:pt>
                <c:pt idx="123">
                  <c:v>6.1999999999999998E-3</c:v>
                </c:pt>
                <c:pt idx="124">
                  <c:v>4.4000000000000003E-3</c:v>
                </c:pt>
                <c:pt idx="125">
                  <c:v>5.7000000000000002E-3</c:v>
                </c:pt>
                <c:pt idx="126">
                  <c:v>8.0000000000000002E-3</c:v>
                </c:pt>
                <c:pt idx="127">
                  <c:v>8.0000000000000002E-3</c:v>
                </c:pt>
                <c:pt idx="128">
                  <c:v>8.6999999999999994E-3</c:v>
                </c:pt>
                <c:pt idx="129">
                  <c:v>8.9999999999999993E-3</c:v>
                </c:pt>
                <c:pt idx="130">
                  <c:v>8.9999999999999993E-3</c:v>
                </c:pt>
                <c:pt idx="131">
                  <c:v>8.9999999999999993E-3</c:v>
                </c:pt>
                <c:pt idx="132">
                  <c:v>8.8000000000000005E-3</c:v>
                </c:pt>
                <c:pt idx="133">
                  <c:v>6.3E-3</c:v>
                </c:pt>
                <c:pt idx="134">
                  <c:v>6.0000000000000001E-3</c:v>
                </c:pt>
                <c:pt idx="135">
                  <c:v>8.3000000000000001E-3</c:v>
                </c:pt>
                <c:pt idx="136">
                  <c:v>9.1999999999999998E-3</c:v>
                </c:pt>
                <c:pt idx="137">
                  <c:v>7.4000000000000003E-3</c:v>
                </c:pt>
                <c:pt idx="138">
                  <c:v>5.4000000000000003E-3</c:v>
                </c:pt>
                <c:pt idx="139">
                  <c:v>1.04E-2</c:v>
                </c:pt>
                <c:pt idx="140">
                  <c:v>1.03E-2</c:v>
                </c:pt>
                <c:pt idx="141">
                  <c:v>8.8999999999999999E-3</c:v>
                </c:pt>
                <c:pt idx="142">
                  <c:v>8.0000000000000002E-3</c:v>
                </c:pt>
                <c:pt idx="143">
                  <c:v>7.7999999999999996E-3</c:v>
                </c:pt>
                <c:pt idx="144">
                  <c:v>7.1999999999999998E-3</c:v>
                </c:pt>
                <c:pt idx="145">
                  <c:v>1.24E-2</c:v>
                </c:pt>
                <c:pt idx="146">
                  <c:v>8.6E-3</c:v>
                </c:pt>
                <c:pt idx="147">
                  <c:v>7.6E-3</c:v>
                </c:pt>
                <c:pt idx="148">
                  <c:v>7.3000000000000001E-3</c:v>
                </c:pt>
                <c:pt idx="149">
                  <c:v>6.7999999999999996E-3</c:v>
                </c:pt>
                <c:pt idx="150">
                  <c:v>9.9000000000000008E-3</c:v>
                </c:pt>
                <c:pt idx="151">
                  <c:v>7.3000000000000001E-3</c:v>
                </c:pt>
                <c:pt idx="152">
                  <c:v>7.0000000000000001E-3</c:v>
                </c:pt>
                <c:pt idx="153">
                  <c:v>3.0999999999999999E-3</c:v>
                </c:pt>
                <c:pt idx="154">
                  <c:v>1.9E-3</c:v>
                </c:pt>
                <c:pt idx="155">
                  <c:v>6.0000000000000001E-3</c:v>
                </c:pt>
                <c:pt idx="156">
                  <c:v>0.01</c:v>
                </c:pt>
                <c:pt idx="157">
                  <c:v>0.01</c:v>
                </c:pt>
                <c:pt idx="158">
                  <c:v>1.0699999999999999E-2</c:v>
                </c:pt>
                <c:pt idx="159">
                  <c:v>9.2999999999999992E-3</c:v>
                </c:pt>
                <c:pt idx="160">
                  <c:v>8.0000000000000002E-3</c:v>
                </c:pt>
                <c:pt idx="161">
                  <c:v>8.0000000000000002E-3</c:v>
                </c:pt>
                <c:pt idx="162">
                  <c:v>8.0999999999999996E-3</c:v>
                </c:pt>
                <c:pt idx="163">
                  <c:v>1.1599999999999999E-2</c:v>
                </c:pt>
                <c:pt idx="164">
                  <c:v>8.9999999999999993E-3</c:v>
                </c:pt>
                <c:pt idx="165">
                  <c:v>7.4000000000000003E-3</c:v>
                </c:pt>
                <c:pt idx="166">
                  <c:v>5.1999999999999998E-3</c:v>
                </c:pt>
                <c:pt idx="167">
                  <c:v>3.3E-3</c:v>
                </c:pt>
                <c:pt idx="168">
                  <c:v>8.0000000000000002E-3</c:v>
                </c:pt>
                <c:pt idx="169">
                  <c:v>8.0000000000000002E-3</c:v>
                </c:pt>
                <c:pt idx="170">
                  <c:v>1.0200000000000001E-2</c:v>
                </c:pt>
                <c:pt idx="171">
                  <c:v>1.0999999999999999E-2</c:v>
                </c:pt>
                <c:pt idx="172">
                  <c:v>1.0999999999999999E-2</c:v>
                </c:pt>
                <c:pt idx="173">
                  <c:v>1.06E-2</c:v>
                </c:pt>
                <c:pt idx="174">
                  <c:v>8.8999999999999999E-3</c:v>
                </c:pt>
                <c:pt idx="175">
                  <c:v>7.1999999999999998E-3</c:v>
                </c:pt>
                <c:pt idx="176">
                  <c:v>6.3E-3</c:v>
                </c:pt>
                <c:pt idx="177">
                  <c:v>6.6E-3</c:v>
                </c:pt>
                <c:pt idx="178">
                  <c:v>7.7000000000000002E-3</c:v>
                </c:pt>
                <c:pt idx="179">
                  <c:v>9.1999999999999998E-3</c:v>
                </c:pt>
                <c:pt idx="180">
                  <c:v>9.7999999999999997E-3</c:v>
                </c:pt>
                <c:pt idx="181">
                  <c:v>5.4999999999999997E-3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898048"/>
        <c:axId val="178899968"/>
      </c:scatterChart>
      <c:valAx>
        <c:axId val="17889804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899968"/>
        <c:crosses val="autoZero"/>
        <c:crossBetween val="midCat"/>
      </c:valAx>
      <c:valAx>
        <c:axId val="178899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88980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N0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data'!$F$10:$F$200</c:f>
              <c:numCache>
                <c:formatCode>General</c:formatCode>
                <c:ptCount val="191"/>
                <c:pt idx="0">
                  <c:v>384.2</c:v>
                </c:pt>
                <c:pt idx="1">
                  <c:v>383.7</c:v>
                </c:pt>
                <c:pt idx="2">
                  <c:v>385.3</c:v>
                </c:pt>
                <c:pt idx="3">
                  <c:v>390.4</c:v>
                </c:pt>
                <c:pt idx="4">
                  <c:v>392</c:v>
                </c:pt>
                <c:pt idx="5">
                  <c:v>391.9</c:v>
                </c:pt>
                <c:pt idx="6">
                  <c:v>388.5</c:v>
                </c:pt>
                <c:pt idx="7">
                  <c:v>382.6</c:v>
                </c:pt>
                <c:pt idx="8">
                  <c:v>382</c:v>
                </c:pt>
                <c:pt idx="9">
                  <c:v>382</c:v>
                </c:pt>
                <c:pt idx="10">
                  <c:v>382</c:v>
                </c:pt>
                <c:pt idx="11">
                  <c:v>368.6</c:v>
                </c:pt>
                <c:pt idx="12">
                  <c:v>339.7</c:v>
                </c:pt>
                <c:pt idx="13">
                  <c:v>328</c:v>
                </c:pt>
                <c:pt idx="14">
                  <c:v>332.5</c:v>
                </c:pt>
                <c:pt idx="15">
                  <c:v>345.8</c:v>
                </c:pt>
                <c:pt idx="16">
                  <c:v>353</c:v>
                </c:pt>
                <c:pt idx="17">
                  <c:v>361.5</c:v>
                </c:pt>
                <c:pt idx="18">
                  <c:v>368.4</c:v>
                </c:pt>
                <c:pt idx="19">
                  <c:v>371.5</c:v>
                </c:pt>
                <c:pt idx="20">
                  <c:v>376.8</c:v>
                </c:pt>
                <c:pt idx="21">
                  <c:v>382.9</c:v>
                </c:pt>
                <c:pt idx="22">
                  <c:v>387.8</c:v>
                </c:pt>
                <c:pt idx="23">
                  <c:v>390.4</c:v>
                </c:pt>
                <c:pt idx="24">
                  <c:v>390.2</c:v>
                </c:pt>
                <c:pt idx="25">
                  <c:v>386.6</c:v>
                </c:pt>
                <c:pt idx="26">
                  <c:v>375.5</c:v>
                </c:pt>
                <c:pt idx="27">
                  <c:v>364.8</c:v>
                </c:pt>
                <c:pt idx="28">
                  <c:v>360.5</c:v>
                </c:pt>
                <c:pt idx="29">
                  <c:v>360.3</c:v>
                </c:pt>
                <c:pt idx="30">
                  <c:v>363.2</c:v>
                </c:pt>
                <c:pt idx="31">
                  <c:v>346.1</c:v>
                </c:pt>
                <c:pt idx="32">
                  <c:v>336.3</c:v>
                </c:pt>
                <c:pt idx="33">
                  <c:v>335.3</c:v>
                </c:pt>
                <c:pt idx="34">
                  <c:v>346.4</c:v>
                </c:pt>
                <c:pt idx="35">
                  <c:v>359.3</c:v>
                </c:pt>
                <c:pt idx="36">
                  <c:v>371.4</c:v>
                </c:pt>
                <c:pt idx="37">
                  <c:v>384.3</c:v>
                </c:pt>
                <c:pt idx="38">
                  <c:v>390.8</c:v>
                </c:pt>
                <c:pt idx="39">
                  <c:v>393.1</c:v>
                </c:pt>
                <c:pt idx="40">
                  <c:v>393.4</c:v>
                </c:pt>
                <c:pt idx="41">
                  <c:v>390.5</c:v>
                </c:pt>
                <c:pt idx="42">
                  <c:v>384</c:v>
                </c:pt>
                <c:pt idx="43">
                  <c:v>376.2</c:v>
                </c:pt>
                <c:pt idx="44">
                  <c:v>371.5</c:v>
                </c:pt>
                <c:pt idx="45">
                  <c:v>371.1</c:v>
                </c:pt>
                <c:pt idx="46">
                  <c:v>373.9</c:v>
                </c:pt>
                <c:pt idx="47">
                  <c:v>377.1</c:v>
                </c:pt>
                <c:pt idx="48">
                  <c:v>378.9</c:v>
                </c:pt>
                <c:pt idx="49">
                  <c:v>367.1</c:v>
                </c:pt>
                <c:pt idx="50">
                  <c:v>345.9</c:v>
                </c:pt>
                <c:pt idx="51">
                  <c:v>337.3</c:v>
                </c:pt>
                <c:pt idx="52">
                  <c:v>347.7</c:v>
                </c:pt>
                <c:pt idx="53">
                  <c:v>369.7</c:v>
                </c:pt>
                <c:pt idx="54">
                  <c:v>383.4</c:v>
                </c:pt>
                <c:pt idx="55">
                  <c:v>387.6</c:v>
                </c:pt>
                <c:pt idx="56">
                  <c:v>388.3</c:v>
                </c:pt>
                <c:pt idx="57">
                  <c:v>388.4</c:v>
                </c:pt>
                <c:pt idx="58">
                  <c:v>388.3</c:v>
                </c:pt>
                <c:pt idx="59">
                  <c:v>385.8</c:v>
                </c:pt>
                <c:pt idx="60">
                  <c:v>384.3</c:v>
                </c:pt>
                <c:pt idx="61">
                  <c:v>384.1</c:v>
                </c:pt>
                <c:pt idx="62">
                  <c:v>384.7</c:v>
                </c:pt>
                <c:pt idx="63">
                  <c:v>388.1</c:v>
                </c:pt>
                <c:pt idx="64">
                  <c:v>391.5</c:v>
                </c:pt>
                <c:pt idx="65">
                  <c:v>390.3</c:v>
                </c:pt>
                <c:pt idx="66">
                  <c:v>381.6</c:v>
                </c:pt>
                <c:pt idx="67">
                  <c:v>376.6</c:v>
                </c:pt>
                <c:pt idx="68">
                  <c:v>377.8</c:v>
                </c:pt>
                <c:pt idx="69">
                  <c:v>385.8</c:v>
                </c:pt>
                <c:pt idx="70">
                  <c:v>391.3</c:v>
                </c:pt>
                <c:pt idx="71">
                  <c:v>391.8</c:v>
                </c:pt>
                <c:pt idx="72">
                  <c:v>389.9</c:v>
                </c:pt>
                <c:pt idx="73">
                  <c:v>388.9</c:v>
                </c:pt>
                <c:pt idx="74">
                  <c:v>388.7</c:v>
                </c:pt>
                <c:pt idx="75">
                  <c:v>388.7</c:v>
                </c:pt>
                <c:pt idx="76">
                  <c:v>387.5</c:v>
                </c:pt>
                <c:pt idx="77">
                  <c:v>386.2</c:v>
                </c:pt>
                <c:pt idx="78">
                  <c:v>387.2</c:v>
                </c:pt>
                <c:pt idx="79">
                  <c:v>392.5</c:v>
                </c:pt>
                <c:pt idx="80">
                  <c:v>395.6</c:v>
                </c:pt>
                <c:pt idx="81">
                  <c:v>396.3</c:v>
                </c:pt>
                <c:pt idx="82">
                  <c:v>396.1</c:v>
                </c:pt>
                <c:pt idx="83">
                  <c:v>390.6</c:v>
                </c:pt>
                <c:pt idx="84">
                  <c:v>384.6</c:v>
                </c:pt>
                <c:pt idx="85">
                  <c:v>384.1</c:v>
                </c:pt>
                <c:pt idx="86">
                  <c:v>387.1</c:v>
                </c:pt>
                <c:pt idx="87">
                  <c:v>390.6</c:v>
                </c:pt>
                <c:pt idx="88">
                  <c:v>392.3</c:v>
                </c:pt>
                <c:pt idx="89">
                  <c:v>392.5</c:v>
                </c:pt>
                <c:pt idx="90">
                  <c:v>390.2</c:v>
                </c:pt>
                <c:pt idx="91">
                  <c:v>368.4</c:v>
                </c:pt>
                <c:pt idx="92">
                  <c:v>336.6</c:v>
                </c:pt>
                <c:pt idx="93">
                  <c:v>303.89999999999998</c:v>
                </c:pt>
                <c:pt idx="94">
                  <c:v>293.8</c:v>
                </c:pt>
                <c:pt idx="95">
                  <c:v>301</c:v>
                </c:pt>
                <c:pt idx="96">
                  <c:v>313.3</c:v>
                </c:pt>
                <c:pt idx="97">
                  <c:v>327.9</c:v>
                </c:pt>
                <c:pt idx="98">
                  <c:v>343.7</c:v>
                </c:pt>
                <c:pt idx="99">
                  <c:v>351</c:v>
                </c:pt>
                <c:pt idx="100">
                  <c:v>358.5</c:v>
                </c:pt>
                <c:pt idx="101">
                  <c:v>364.3</c:v>
                </c:pt>
                <c:pt idx="102">
                  <c:v>369.2</c:v>
                </c:pt>
                <c:pt idx="103">
                  <c:v>372.4</c:v>
                </c:pt>
                <c:pt idx="104">
                  <c:v>373.1</c:v>
                </c:pt>
                <c:pt idx="105">
                  <c:v>372.8</c:v>
                </c:pt>
                <c:pt idx="106">
                  <c:v>371.3</c:v>
                </c:pt>
                <c:pt idx="107">
                  <c:v>370.2</c:v>
                </c:pt>
                <c:pt idx="108">
                  <c:v>372.4</c:v>
                </c:pt>
                <c:pt idx="109">
                  <c:v>374</c:v>
                </c:pt>
                <c:pt idx="110">
                  <c:v>373.2</c:v>
                </c:pt>
                <c:pt idx="111">
                  <c:v>369.3</c:v>
                </c:pt>
                <c:pt idx="112">
                  <c:v>366.4</c:v>
                </c:pt>
                <c:pt idx="113">
                  <c:v>363</c:v>
                </c:pt>
                <c:pt idx="114">
                  <c:v>358.9</c:v>
                </c:pt>
                <c:pt idx="115">
                  <c:v>359.3</c:v>
                </c:pt>
                <c:pt idx="116">
                  <c:v>361.5</c:v>
                </c:pt>
                <c:pt idx="117">
                  <c:v>363.9</c:v>
                </c:pt>
                <c:pt idx="118">
                  <c:v>371.6</c:v>
                </c:pt>
                <c:pt idx="119">
                  <c:v>375.5</c:v>
                </c:pt>
                <c:pt idx="120">
                  <c:v>376.4</c:v>
                </c:pt>
                <c:pt idx="121">
                  <c:v>376.2</c:v>
                </c:pt>
                <c:pt idx="122">
                  <c:v>371.3</c:v>
                </c:pt>
                <c:pt idx="123">
                  <c:v>365.5</c:v>
                </c:pt>
                <c:pt idx="124">
                  <c:v>361.6</c:v>
                </c:pt>
                <c:pt idx="125">
                  <c:v>360.4</c:v>
                </c:pt>
                <c:pt idx="126">
                  <c:v>359.6</c:v>
                </c:pt>
                <c:pt idx="127">
                  <c:v>358</c:v>
                </c:pt>
                <c:pt idx="128">
                  <c:v>363.6</c:v>
                </c:pt>
                <c:pt idx="129">
                  <c:v>374.1</c:v>
                </c:pt>
                <c:pt idx="130">
                  <c:v>382.9</c:v>
                </c:pt>
                <c:pt idx="131">
                  <c:v>387.1</c:v>
                </c:pt>
                <c:pt idx="132">
                  <c:v>388.3</c:v>
                </c:pt>
                <c:pt idx="133">
                  <c:v>387.3</c:v>
                </c:pt>
                <c:pt idx="134">
                  <c:v>382.2</c:v>
                </c:pt>
                <c:pt idx="135">
                  <c:v>376.8</c:v>
                </c:pt>
                <c:pt idx="136">
                  <c:v>374</c:v>
                </c:pt>
                <c:pt idx="137">
                  <c:v>370.3</c:v>
                </c:pt>
                <c:pt idx="138">
                  <c:v>368.9</c:v>
                </c:pt>
                <c:pt idx="139">
                  <c:v>372.3</c:v>
                </c:pt>
                <c:pt idx="140">
                  <c:v>378.7</c:v>
                </c:pt>
                <c:pt idx="141">
                  <c:v>380.2</c:v>
                </c:pt>
                <c:pt idx="142">
                  <c:v>380.1</c:v>
                </c:pt>
                <c:pt idx="143">
                  <c:v>381.4</c:v>
                </c:pt>
                <c:pt idx="144">
                  <c:v>384.4</c:v>
                </c:pt>
                <c:pt idx="145">
                  <c:v>385.8</c:v>
                </c:pt>
                <c:pt idx="146">
                  <c:v>387.7</c:v>
                </c:pt>
                <c:pt idx="147">
                  <c:v>388.6</c:v>
                </c:pt>
                <c:pt idx="148">
                  <c:v>389.5</c:v>
                </c:pt>
                <c:pt idx="149">
                  <c:v>389.5</c:v>
                </c:pt>
                <c:pt idx="150">
                  <c:v>386.3</c:v>
                </c:pt>
                <c:pt idx="151">
                  <c:v>383.2</c:v>
                </c:pt>
                <c:pt idx="152">
                  <c:v>368.1</c:v>
                </c:pt>
                <c:pt idx="153">
                  <c:v>337.7</c:v>
                </c:pt>
                <c:pt idx="154">
                  <c:v>320</c:v>
                </c:pt>
                <c:pt idx="155">
                  <c:v>316.60000000000002</c:v>
                </c:pt>
                <c:pt idx="156">
                  <c:v>319.2</c:v>
                </c:pt>
                <c:pt idx="157">
                  <c:v>335.8</c:v>
                </c:pt>
                <c:pt idx="158">
                  <c:v>341.3</c:v>
                </c:pt>
                <c:pt idx="159">
                  <c:v>344.9</c:v>
                </c:pt>
                <c:pt idx="160">
                  <c:v>366.8</c:v>
                </c:pt>
                <c:pt idx="161">
                  <c:v>379.4</c:v>
                </c:pt>
                <c:pt idx="162">
                  <c:v>384.8</c:v>
                </c:pt>
                <c:pt idx="163">
                  <c:v>385.6</c:v>
                </c:pt>
                <c:pt idx="164">
                  <c:v>385.8</c:v>
                </c:pt>
                <c:pt idx="165">
                  <c:v>387.7</c:v>
                </c:pt>
                <c:pt idx="166">
                  <c:v>368.6</c:v>
                </c:pt>
                <c:pt idx="167">
                  <c:v>313.3</c:v>
                </c:pt>
                <c:pt idx="168">
                  <c:v>277.3</c:v>
                </c:pt>
                <c:pt idx="169">
                  <c:v>290.2</c:v>
                </c:pt>
                <c:pt idx="170">
                  <c:v>326</c:v>
                </c:pt>
                <c:pt idx="171">
                  <c:v>360.4</c:v>
                </c:pt>
                <c:pt idx="172">
                  <c:v>378.2</c:v>
                </c:pt>
                <c:pt idx="173">
                  <c:v>387</c:v>
                </c:pt>
                <c:pt idx="174">
                  <c:v>388.9</c:v>
                </c:pt>
                <c:pt idx="175">
                  <c:v>388.7</c:v>
                </c:pt>
                <c:pt idx="176">
                  <c:v>385.8</c:v>
                </c:pt>
                <c:pt idx="177">
                  <c:v>381.8</c:v>
                </c:pt>
                <c:pt idx="178">
                  <c:v>383.2</c:v>
                </c:pt>
                <c:pt idx="179">
                  <c:v>386.6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data'!$F$10:$F$200</c:f>
              <c:numCache>
                <c:formatCode>General</c:formatCode>
                <c:ptCount val="191"/>
                <c:pt idx="0">
                  <c:v>386.6</c:v>
                </c:pt>
                <c:pt idx="1">
                  <c:v>386.4</c:v>
                </c:pt>
                <c:pt idx="2">
                  <c:v>381.9</c:v>
                </c:pt>
                <c:pt idx="3">
                  <c:v>379.1</c:v>
                </c:pt>
                <c:pt idx="4">
                  <c:v>381.3</c:v>
                </c:pt>
                <c:pt idx="5">
                  <c:v>388</c:v>
                </c:pt>
                <c:pt idx="6">
                  <c:v>393.6</c:v>
                </c:pt>
                <c:pt idx="7">
                  <c:v>395.3</c:v>
                </c:pt>
                <c:pt idx="8">
                  <c:v>394.9</c:v>
                </c:pt>
                <c:pt idx="9">
                  <c:v>390.4</c:v>
                </c:pt>
                <c:pt idx="10">
                  <c:v>386.7</c:v>
                </c:pt>
                <c:pt idx="11">
                  <c:v>384.1</c:v>
                </c:pt>
                <c:pt idx="12">
                  <c:v>378.5</c:v>
                </c:pt>
                <c:pt idx="13">
                  <c:v>342.2</c:v>
                </c:pt>
                <c:pt idx="14">
                  <c:v>307.10000000000002</c:v>
                </c:pt>
                <c:pt idx="15">
                  <c:v>306.5</c:v>
                </c:pt>
                <c:pt idx="16">
                  <c:v>332.8</c:v>
                </c:pt>
                <c:pt idx="17">
                  <c:v>354</c:v>
                </c:pt>
                <c:pt idx="18">
                  <c:v>355.8</c:v>
                </c:pt>
                <c:pt idx="19">
                  <c:v>356</c:v>
                </c:pt>
                <c:pt idx="20">
                  <c:v>360.4</c:v>
                </c:pt>
                <c:pt idx="21">
                  <c:v>364.4</c:v>
                </c:pt>
                <c:pt idx="22">
                  <c:v>367.4</c:v>
                </c:pt>
                <c:pt idx="23">
                  <c:v>370</c:v>
                </c:pt>
                <c:pt idx="24">
                  <c:v>371.1</c:v>
                </c:pt>
                <c:pt idx="25">
                  <c:v>372.8</c:v>
                </c:pt>
                <c:pt idx="26">
                  <c:v>372</c:v>
                </c:pt>
                <c:pt idx="27">
                  <c:v>358</c:v>
                </c:pt>
                <c:pt idx="28">
                  <c:v>350.1</c:v>
                </c:pt>
                <c:pt idx="29">
                  <c:v>345.1</c:v>
                </c:pt>
                <c:pt idx="30">
                  <c:v>327.7</c:v>
                </c:pt>
                <c:pt idx="31">
                  <c:v>323.2</c:v>
                </c:pt>
                <c:pt idx="32">
                  <c:v>328.2</c:v>
                </c:pt>
                <c:pt idx="33">
                  <c:v>338.6</c:v>
                </c:pt>
                <c:pt idx="34">
                  <c:v>345.2</c:v>
                </c:pt>
                <c:pt idx="35">
                  <c:v>346.7</c:v>
                </c:pt>
                <c:pt idx="36">
                  <c:v>346.9</c:v>
                </c:pt>
                <c:pt idx="37">
                  <c:v>347.4</c:v>
                </c:pt>
                <c:pt idx="38">
                  <c:v>357.3</c:v>
                </c:pt>
                <c:pt idx="39">
                  <c:v>370.1</c:v>
                </c:pt>
                <c:pt idx="40">
                  <c:v>380.6</c:v>
                </c:pt>
                <c:pt idx="41">
                  <c:v>387</c:v>
                </c:pt>
                <c:pt idx="42">
                  <c:v>388.4</c:v>
                </c:pt>
                <c:pt idx="43">
                  <c:v>387.4</c:v>
                </c:pt>
                <c:pt idx="44">
                  <c:v>381.9</c:v>
                </c:pt>
                <c:pt idx="45">
                  <c:v>377.2</c:v>
                </c:pt>
                <c:pt idx="46">
                  <c:v>376.9</c:v>
                </c:pt>
                <c:pt idx="47">
                  <c:v>376.9</c:v>
                </c:pt>
                <c:pt idx="48">
                  <c:v>376.5</c:v>
                </c:pt>
                <c:pt idx="49">
                  <c:v>374.3</c:v>
                </c:pt>
                <c:pt idx="50">
                  <c:v>367.2</c:v>
                </c:pt>
                <c:pt idx="51">
                  <c:v>352.4</c:v>
                </c:pt>
                <c:pt idx="52">
                  <c:v>339.8</c:v>
                </c:pt>
                <c:pt idx="53">
                  <c:v>335.7</c:v>
                </c:pt>
                <c:pt idx="54">
                  <c:v>348.5</c:v>
                </c:pt>
                <c:pt idx="55">
                  <c:v>367.2</c:v>
                </c:pt>
                <c:pt idx="56">
                  <c:v>380</c:v>
                </c:pt>
                <c:pt idx="57">
                  <c:v>388.3</c:v>
                </c:pt>
                <c:pt idx="58">
                  <c:v>389.9</c:v>
                </c:pt>
                <c:pt idx="59">
                  <c:v>390.7</c:v>
                </c:pt>
                <c:pt idx="60">
                  <c:v>390.2</c:v>
                </c:pt>
                <c:pt idx="61">
                  <c:v>386.2</c:v>
                </c:pt>
                <c:pt idx="62">
                  <c:v>380.9</c:v>
                </c:pt>
                <c:pt idx="63">
                  <c:v>378.3</c:v>
                </c:pt>
                <c:pt idx="64">
                  <c:v>379.4</c:v>
                </c:pt>
                <c:pt idx="65">
                  <c:v>386.7</c:v>
                </c:pt>
                <c:pt idx="66">
                  <c:v>389.5</c:v>
                </c:pt>
                <c:pt idx="67">
                  <c:v>389.6</c:v>
                </c:pt>
                <c:pt idx="68">
                  <c:v>389.8</c:v>
                </c:pt>
                <c:pt idx="69">
                  <c:v>390</c:v>
                </c:pt>
                <c:pt idx="70">
                  <c:v>390</c:v>
                </c:pt>
                <c:pt idx="71">
                  <c:v>390.6</c:v>
                </c:pt>
                <c:pt idx="72">
                  <c:v>392.6</c:v>
                </c:pt>
                <c:pt idx="73">
                  <c:v>392.9</c:v>
                </c:pt>
                <c:pt idx="74">
                  <c:v>392.8</c:v>
                </c:pt>
                <c:pt idx="75">
                  <c:v>392.5</c:v>
                </c:pt>
                <c:pt idx="76">
                  <c:v>392.5</c:v>
                </c:pt>
                <c:pt idx="77">
                  <c:v>392.8</c:v>
                </c:pt>
                <c:pt idx="78">
                  <c:v>391.4</c:v>
                </c:pt>
                <c:pt idx="79">
                  <c:v>387.6</c:v>
                </c:pt>
                <c:pt idx="80">
                  <c:v>387.2</c:v>
                </c:pt>
                <c:pt idx="81">
                  <c:v>390.9</c:v>
                </c:pt>
                <c:pt idx="82">
                  <c:v>393</c:v>
                </c:pt>
                <c:pt idx="83">
                  <c:v>393.6</c:v>
                </c:pt>
                <c:pt idx="84">
                  <c:v>394.7</c:v>
                </c:pt>
                <c:pt idx="85">
                  <c:v>395.1</c:v>
                </c:pt>
                <c:pt idx="86">
                  <c:v>394.1</c:v>
                </c:pt>
                <c:pt idx="87">
                  <c:v>389.2</c:v>
                </c:pt>
                <c:pt idx="88">
                  <c:v>386</c:v>
                </c:pt>
                <c:pt idx="89">
                  <c:v>385.9</c:v>
                </c:pt>
                <c:pt idx="90">
                  <c:v>388.6</c:v>
                </c:pt>
                <c:pt idx="91">
                  <c:v>390.3</c:v>
                </c:pt>
                <c:pt idx="92">
                  <c:v>387.5</c:v>
                </c:pt>
                <c:pt idx="93">
                  <c:v>355.9</c:v>
                </c:pt>
                <c:pt idx="94">
                  <c:v>329.2</c:v>
                </c:pt>
                <c:pt idx="95">
                  <c:v>316.39999999999998</c:v>
                </c:pt>
                <c:pt idx="96">
                  <c:v>312.39999999999998</c:v>
                </c:pt>
                <c:pt idx="97">
                  <c:v>322.3</c:v>
                </c:pt>
                <c:pt idx="98">
                  <c:v>338.7</c:v>
                </c:pt>
                <c:pt idx="99">
                  <c:v>351</c:v>
                </c:pt>
                <c:pt idx="100">
                  <c:v>358.8</c:v>
                </c:pt>
                <c:pt idx="101">
                  <c:v>365.6</c:v>
                </c:pt>
                <c:pt idx="102">
                  <c:v>368.3</c:v>
                </c:pt>
                <c:pt idx="103">
                  <c:v>368.4</c:v>
                </c:pt>
                <c:pt idx="104">
                  <c:v>368.4</c:v>
                </c:pt>
                <c:pt idx="105">
                  <c:v>368.3</c:v>
                </c:pt>
                <c:pt idx="106">
                  <c:v>364.7</c:v>
                </c:pt>
                <c:pt idx="107">
                  <c:v>362.4</c:v>
                </c:pt>
                <c:pt idx="108">
                  <c:v>362</c:v>
                </c:pt>
                <c:pt idx="109">
                  <c:v>361.1</c:v>
                </c:pt>
                <c:pt idx="110">
                  <c:v>359.3</c:v>
                </c:pt>
                <c:pt idx="111">
                  <c:v>359.2</c:v>
                </c:pt>
                <c:pt idx="112">
                  <c:v>360.8</c:v>
                </c:pt>
                <c:pt idx="113">
                  <c:v>362.5</c:v>
                </c:pt>
                <c:pt idx="114">
                  <c:v>362.7</c:v>
                </c:pt>
                <c:pt idx="115">
                  <c:v>356.8</c:v>
                </c:pt>
                <c:pt idx="116">
                  <c:v>345.1</c:v>
                </c:pt>
                <c:pt idx="117">
                  <c:v>342.5</c:v>
                </c:pt>
                <c:pt idx="118">
                  <c:v>350.1</c:v>
                </c:pt>
                <c:pt idx="119">
                  <c:v>356.1</c:v>
                </c:pt>
                <c:pt idx="120">
                  <c:v>361.8</c:v>
                </c:pt>
                <c:pt idx="121">
                  <c:v>370.9</c:v>
                </c:pt>
                <c:pt idx="122">
                  <c:v>373.5</c:v>
                </c:pt>
                <c:pt idx="123">
                  <c:v>373</c:v>
                </c:pt>
                <c:pt idx="124">
                  <c:v>367.8</c:v>
                </c:pt>
                <c:pt idx="125">
                  <c:v>364.7</c:v>
                </c:pt>
                <c:pt idx="126">
                  <c:v>364.5</c:v>
                </c:pt>
                <c:pt idx="127">
                  <c:v>364.3</c:v>
                </c:pt>
                <c:pt idx="128">
                  <c:v>361.7</c:v>
                </c:pt>
                <c:pt idx="129">
                  <c:v>359.8</c:v>
                </c:pt>
                <c:pt idx="130">
                  <c:v>359.5</c:v>
                </c:pt>
                <c:pt idx="131">
                  <c:v>360.9</c:v>
                </c:pt>
                <c:pt idx="132">
                  <c:v>368.4</c:v>
                </c:pt>
                <c:pt idx="133">
                  <c:v>377.9</c:v>
                </c:pt>
                <c:pt idx="134">
                  <c:v>386.9</c:v>
                </c:pt>
                <c:pt idx="135">
                  <c:v>390.3</c:v>
                </c:pt>
                <c:pt idx="136">
                  <c:v>390.4</c:v>
                </c:pt>
                <c:pt idx="137">
                  <c:v>386.4</c:v>
                </c:pt>
                <c:pt idx="138">
                  <c:v>379.6</c:v>
                </c:pt>
                <c:pt idx="139">
                  <c:v>376.8</c:v>
                </c:pt>
                <c:pt idx="140">
                  <c:v>375.2</c:v>
                </c:pt>
                <c:pt idx="141">
                  <c:v>373.2</c:v>
                </c:pt>
                <c:pt idx="142">
                  <c:v>372.5</c:v>
                </c:pt>
                <c:pt idx="143">
                  <c:v>379.4</c:v>
                </c:pt>
                <c:pt idx="144">
                  <c:v>384.8</c:v>
                </c:pt>
                <c:pt idx="145">
                  <c:v>389.6</c:v>
                </c:pt>
                <c:pt idx="146">
                  <c:v>394.3</c:v>
                </c:pt>
                <c:pt idx="147">
                  <c:v>394.8</c:v>
                </c:pt>
                <c:pt idx="148">
                  <c:v>392.2</c:v>
                </c:pt>
                <c:pt idx="149">
                  <c:v>390.9</c:v>
                </c:pt>
                <c:pt idx="150">
                  <c:v>391.3</c:v>
                </c:pt>
                <c:pt idx="151">
                  <c:v>392.1</c:v>
                </c:pt>
                <c:pt idx="152">
                  <c:v>392.2</c:v>
                </c:pt>
                <c:pt idx="153">
                  <c:v>390.9</c:v>
                </c:pt>
                <c:pt idx="154">
                  <c:v>386.7</c:v>
                </c:pt>
                <c:pt idx="155">
                  <c:v>322.2</c:v>
                </c:pt>
                <c:pt idx="156">
                  <c:v>236.5</c:v>
                </c:pt>
                <c:pt idx="157">
                  <c:v>225.1</c:v>
                </c:pt>
                <c:pt idx="158">
                  <c:v>280.7</c:v>
                </c:pt>
                <c:pt idx="159">
                  <c:v>329.3</c:v>
                </c:pt>
                <c:pt idx="160">
                  <c:v>355.8</c:v>
                </c:pt>
                <c:pt idx="161">
                  <c:v>361.9</c:v>
                </c:pt>
                <c:pt idx="162">
                  <c:v>363.1</c:v>
                </c:pt>
                <c:pt idx="163">
                  <c:v>371.9</c:v>
                </c:pt>
                <c:pt idx="164">
                  <c:v>385.8</c:v>
                </c:pt>
                <c:pt idx="165">
                  <c:v>391.9</c:v>
                </c:pt>
                <c:pt idx="166">
                  <c:v>391.5</c:v>
                </c:pt>
                <c:pt idx="167">
                  <c:v>365.4</c:v>
                </c:pt>
                <c:pt idx="168">
                  <c:v>306</c:v>
                </c:pt>
                <c:pt idx="169">
                  <c:v>247.8</c:v>
                </c:pt>
                <c:pt idx="170">
                  <c:v>265</c:v>
                </c:pt>
                <c:pt idx="171">
                  <c:v>323.10000000000002</c:v>
                </c:pt>
                <c:pt idx="172">
                  <c:v>363.2</c:v>
                </c:pt>
                <c:pt idx="173">
                  <c:v>379</c:v>
                </c:pt>
                <c:pt idx="174">
                  <c:v>385.9</c:v>
                </c:pt>
                <c:pt idx="175">
                  <c:v>391.5</c:v>
                </c:pt>
                <c:pt idx="176">
                  <c:v>394.1</c:v>
                </c:pt>
                <c:pt idx="177">
                  <c:v>385.8</c:v>
                </c:pt>
                <c:pt idx="178">
                  <c:v>378.3</c:v>
                </c:pt>
                <c:pt idx="179">
                  <c:v>377.4</c:v>
                </c:pt>
                <c:pt idx="180">
                  <c:v>377.5</c:v>
                </c:pt>
                <c:pt idx="181">
                  <c:v>377.9</c:v>
                </c:pt>
                <c:pt idx="182">
                  <c:v>378.5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data'!$F$10:$F$200</c:f>
              <c:numCache>
                <c:formatCode>General</c:formatCode>
                <c:ptCount val="191"/>
                <c:pt idx="0">
                  <c:v>378.5</c:v>
                </c:pt>
                <c:pt idx="1">
                  <c:v>383.1</c:v>
                </c:pt>
                <c:pt idx="2">
                  <c:v>388.4</c:v>
                </c:pt>
                <c:pt idx="3">
                  <c:v>392.7</c:v>
                </c:pt>
                <c:pt idx="4">
                  <c:v>394.2</c:v>
                </c:pt>
                <c:pt idx="5">
                  <c:v>394.8</c:v>
                </c:pt>
                <c:pt idx="6">
                  <c:v>394</c:v>
                </c:pt>
                <c:pt idx="7">
                  <c:v>390.4</c:v>
                </c:pt>
                <c:pt idx="8">
                  <c:v>389.8</c:v>
                </c:pt>
                <c:pt idx="9">
                  <c:v>390.9</c:v>
                </c:pt>
                <c:pt idx="10">
                  <c:v>390.7</c:v>
                </c:pt>
                <c:pt idx="11">
                  <c:v>388.7</c:v>
                </c:pt>
                <c:pt idx="12">
                  <c:v>385.9</c:v>
                </c:pt>
                <c:pt idx="13">
                  <c:v>379</c:v>
                </c:pt>
                <c:pt idx="14">
                  <c:v>352.4</c:v>
                </c:pt>
                <c:pt idx="15">
                  <c:v>292.10000000000002</c:v>
                </c:pt>
                <c:pt idx="16">
                  <c:v>269.89999999999998</c:v>
                </c:pt>
                <c:pt idx="17">
                  <c:v>280.10000000000002</c:v>
                </c:pt>
                <c:pt idx="18">
                  <c:v>297</c:v>
                </c:pt>
                <c:pt idx="19">
                  <c:v>319</c:v>
                </c:pt>
                <c:pt idx="20">
                  <c:v>349.7</c:v>
                </c:pt>
                <c:pt idx="21">
                  <c:v>363.3</c:v>
                </c:pt>
                <c:pt idx="22">
                  <c:v>368.1</c:v>
                </c:pt>
                <c:pt idx="23">
                  <c:v>367.5</c:v>
                </c:pt>
                <c:pt idx="24">
                  <c:v>363.7</c:v>
                </c:pt>
                <c:pt idx="25">
                  <c:v>360.3</c:v>
                </c:pt>
                <c:pt idx="26">
                  <c:v>360.1</c:v>
                </c:pt>
                <c:pt idx="27">
                  <c:v>359.2</c:v>
                </c:pt>
                <c:pt idx="28">
                  <c:v>357.6</c:v>
                </c:pt>
                <c:pt idx="29">
                  <c:v>346.9</c:v>
                </c:pt>
                <c:pt idx="30">
                  <c:v>333.5</c:v>
                </c:pt>
                <c:pt idx="31">
                  <c:v>327.60000000000002</c:v>
                </c:pt>
                <c:pt idx="32">
                  <c:v>332.6</c:v>
                </c:pt>
                <c:pt idx="33">
                  <c:v>339.2</c:v>
                </c:pt>
                <c:pt idx="34">
                  <c:v>343.2</c:v>
                </c:pt>
                <c:pt idx="35">
                  <c:v>346.6</c:v>
                </c:pt>
                <c:pt idx="36">
                  <c:v>355.1</c:v>
                </c:pt>
                <c:pt idx="37">
                  <c:v>360.2</c:v>
                </c:pt>
                <c:pt idx="38">
                  <c:v>359.2</c:v>
                </c:pt>
                <c:pt idx="39">
                  <c:v>356.8</c:v>
                </c:pt>
                <c:pt idx="40">
                  <c:v>360.8</c:v>
                </c:pt>
                <c:pt idx="41">
                  <c:v>376.7</c:v>
                </c:pt>
                <c:pt idx="42">
                  <c:v>388.5</c:v>
                </c:pt>
                <c:pt idx="43">
                  <c:v>394.1</c:v>
                </c:pt>
                <c:pt idx="44">
                  <c:v>395.7</c:v>
                </c:pt>
                <c:pt idx="45">
                  <c:v>394.5</c:v>
                </c:pt>
                <c:pt idx="46">
                  <c:v>390.8</c:v>
                </c:pt>
                <c:pt idx="47">
                  <c:v>388.6</c:v>
                </c:pt>
                <c:pt idx="48">
                  <c:v>384</c:v>
                </c:pt>
                <c:pt idx="49">
                  <c:v>369.8</c:v>
                </c:pt>
                <c:pt idx="50">
                  <c:v>363.4</c:v>
                </c:pt>
                <c:pt idx="51">
                  <c:v>367.8</c:v>
                </c:pt>
                <c:pt idx="52">
                  <c:v>370.8</c:v>
                </c:pt>
                <c:pt idx="53">
                  <c:v>356.7</c:v>
                </c:pt>
                <c:pt idx="54">
                  <c:v>350.8</c:v>
                </c:pt>
                <c:pt idx="55">
                  <c:v>360.1</c:v>
                </c:pt>
                <c:pt idx="56">
                  <c:v>374.2</c:v>
                </c:pt>
                <c:pt idx="57">
                  <c:v>382.2</c:v>
                </c:pt>
                <c:pt idx="58">
                  <c:v>384.9</c:v>
                </c:pt>
                <c:pt idx="59">
                  <c:v>385.3</c:v>
                </c:pt>
                <c:pt idx="60">
                  <c:v>385.8</c:v>
                </c:pt>
                <c:pt idx="61">
                  <c:v>389.6</c:v>
                </c:pt>
                <c:pt idx="62">
                  <c:v>391.4</c:v>
                </c:pt>
                <c:pt idx="63">
                  <c:v>391.5</c:v>
                </c:pt>
                <c:pt idx="64">
                  <c:v>390</c:v>
                </c:pt>
                <c:pt idx="65">
                  <c:v>386</c:v>
                </c:pt>
                <c:pt idx="66">
                  <c:v>384.9</c:v>
                </c:pt>
                <c:pt idx="67">
                  <c:v>385.2</c:v>
                </c:pt>
                <c:pt idx="68">
                  <c:v>386.5</c:v>
                </c:pt>
                <c:pt idx="69">
                  <c:v>386.4</c:v>
                </c:pt>
                <c:pt idx="70">
                  <c:v>385.4</c:v>
                </c:pt>
                <c:pt idx="71">
                  <c:v>386.5</c:v>
                </c:pt>
                <c:pt idx="72">
                  <c:v>389.9</c:v>
                </c:pt>
                <c:pt idx="73">
                  <c:v>393.4</c:v>
                </c:pt>
                <c:pt idx="74">
                  <c:v>395.3</c:v>
                </c:pt>
                <c:pt idx="75">
                  <c:v>396.3</c:v>
                </c:pt>
                <c:pt idx="76">
                  <c:v>396.6</c:v>
                </c:pt>
                <c:pt idx="77">
                  <c:v>396</c:v>
                </c:pt>
                <c:pt idx="78">
                  <c:v>393.5</c:v>
                </c:pt>
                <c:pt idx="79">
                  <c:v>392.8</c:v>
                </c:pt>
                <c:pt idx="80">
                  <c:v>393</c:v>
                </c:pt>
                <c:pt idx="81">
                  <c:v>394.8</c:v>
                </c:pt>
                <c:pt idx="82">
                  <c:v>395.8</c:v>
                </c:pt>
                <c:pt idx="83">
                  <c:v>396</c:v>
                </c:pt>
                <c:pt idx="84">
                  <c:v>396.1</c:v>
                </c:pt>
                <c:pt idx="85">
                  <c:v>395.3</c:v>
                </c:pt>
                <c:pt idx="86">
                  <c:v>388.1</c:v>
                </c:pt>
                <c:pt idx="87">
                  <c:v>386.3</c:v>
                </c:pt>
                <c:pt idx="88">
                  <c:v>387.4</c:v>
                </c:pt>
                <c:pt idx="89">
                  <c:v>391.4</c:v>
                </c:pt>
                <c:pt idx="90">
                  <c:v>395</c:v>
                </c:pt>
                <c:pt idx="91">
                  <c:v>399.1</c:v>
                </c:pt>
                <c:pt idx="92">
                  <c:v>400</c:v>
                </c:pt>
                <c:pt idx="93">
                  <c:v>392.2</c:v>
                </c:pt>
                <c:pt idx="94">
                  <c:v>386</c:v>
                </c:pt>
                <c:pt idx="95">
                  <c:v>360.9</c:v>
                </c:pt>
                <c:pt idx="96">
                  <c:v>332.6</c:v>
                </c:pt>
                <c:pt idx="97">
                  <c:v>302.89999999999998</c:v>
                </c:pt>
                <c:pt idx="98">
                  <c:v>295.89999999999998</c:v>
                </c:pt>
                <c:pt idx="99">
                  <c:v>305.3</c:v>
                </c:pt>
                <c:pt idx="100">
                  <c:v>324.5</c:v>
                </c:pt>
                <c:pt idx="101">
                  <c:v>334.5</c:v>
                </c:pt>
                <c:pt idx="102">
                  <c:v>342.2</c:v>
                </c:pt>
                <c:pt idx="103">
                  <c:v>345</c:v>
                </c:pt>
                <c:pt idx="104">
                  <c:v>346.9</c:v>
                </c:pt>
                <c:pt idx="105">
                  <c:v>351.3</c:v>
                </c:pt>
                <c:pt idx="106">
                  <c:v>356.4</c:v>
                </c:pt>
                <c:pt idx="107">
                  <c:v>362.1</c:v>
                </c:pt>
                <c:pt idx="108">
                  <c:v>365.5</c:v>
                </c:pt>
                <c:pt idx="109">
                  <c:v>369.3</c:v>
                </c:pt>
                <c:pt idx="110">
                  <c:v>372.7</c:v>
                </c:pt>
                <c:pt idx="111">
                  <c:v>373.8</c:v>
                </c:pt>
                <c:pt idx="112">
                  <c:v>373</c:v>
                </c:pt>
                <c:pt idx="113">
                  <c:v>362.9</c:v>
                </c:pt>
                <c:pt idx="114">
                  <c:v>341.9</c:v>
                </c:pt>
                <c:pt idx="115">
                  <c:v>332.2</c:v>
                </c:pt>
                <c:pt idx="116">
                  <c:v>331.1</c:v>
                </c:pt>
                <c:pt idx="117">
                  <c:v>339.2</c:v>
                </c:pt>
                <c:pt idx="118">
                  <c:v>344.3</c:v>
                </c:pt>
                <c:pt idx="119">
                  <c:v>348.8</c:v>
                </c:pt>
                <c:pt idx="120">
                  <c:v>359.4</c:v>
                </c:pt>
                <c:pt idx="121">
                  <c:v>372.1</c:v>
                </c:pt>
                <c:pt idx="122">
                  <c:v>380</c:v>
                </c:pt>
                <c:pt idx="123">
                  <c:v>385.2</c:v>
                </c:pt>
                <c:pt idx="124">
                  <c:v>387.2</c:v>
                </c:pt>
                <c:pt idx="125">
                  <c:v>381.3</c:v>
                </c:pt>
                <c:pt idx="126">
                  <c:v>370.5</c:v>
                </c:pt>
                <c:pt idx="127">
                  <c:v>359.5</c:v>
                </c:pt>
                <c:pt idx="128">
                  <c:v>353.3</c:v>
                </c:pt>
                <c:pt idx="129">
                  <c:v>351.8</c:v>
                </c:pt>
                <c:pt idx="130">
                  <c:v>351.1</c:v>
                </c:pt>
                <c:pt idx="131">
                  <c:v>352.1</c:v>
                </c:pt>
                <c:pt idx="132">
                  <c:v>361.4</c:v>
                </c:pt>
                <c:pt idx="133">
                  <c:v>372.2</c:v>
                </c:pt>
                <c:pt idx="134">
                  <c:v>381.4</c:v>
                </c:pt>
                <c:pt idx="135">
                  <c:v>388.1</c:v>
                </c:pt>
                <c:pt idx="136">
                  <c:v>394.7</c:v>
                </c:pt>
                <c:pt idx="137">
                  <c:v>396.4</c:v>
                </c:pt>
                <c:pt idx="138">
                  <c:v>390.8</c:v>
                </c:pt>
                <c:pt idx="139">
                  <c:v>376.5</c:v>
                </c:pt>
                <c:pt idx="140">
                  <c:v>371.9</c:v>
                </c:pt>
                <c:pt idx="141">
                  <c:v>372.8</c:v>
                </c:pt>
                <c:pt idx="142">
                  <c:v>376.9</c:v>
                </c:pt>
                <c:pt idx="143">
                  <c:v>377.7</c:v>
                </c:pt>
                <c:pt idx="144">
                  <c:v>380</c:v>
                </c:pt>
                <c:pt idx="145">
                  <c:v>383.8</c:v>
                </c:pt>
                <c:pt idx="146">
                  <c:v>386.8</c:v>
                </c:pt>
                <c:pt idx="147">
                  <c:v>391.1</c:v>
                </c:pt>
                <c:pt idx="148">
                  <c:v>393.1</c:v>
                </c:pt>
                <c:pt idx="149">
                  <c:v>391.8</c:v>
                </c:pt>
                <c:pt idx="150">
                  <c:v>390.3</c:v>
                </c:pt>
                <c:pt idx="151">
                  <c:v>391.5</c:v>
                </c:pt>
                <c:pt idx="152">
                  <c:v>392</c:v>
                </c:pt>
                <c:pt idx="153">
                  <c:v>388.5</c:v>
                </c:pt>
                <c:pt idx="154">
                  <c:v>347.8</c:v>
                </c:pt>
                <c:pt idx="155">
                  <c:v>298.39999999999998</c:v>
                </c:pt>
                <c:pt idx="156">
                  <c:v>286.8</c:v>
                </c:pt>
                <c:pt idx="157">
                  <c:v>290.8</c:v>
                </c:pt>
                <c:pt idx="158">
                  <c:v>316.5</c:v>
                </c:pt>
                <c:pt idx="159">
                  <c:v>348.2</c:v>
                </c:pt>
                <c:pt idx="160">
                  <c:v>364.1</c:v>
                </c:pt>
                <c:pt idx="161">
                  <c:v>371.5</c:v>
                </c:pt>
                <c:pt idx="162">
                  <c:v>376.6</c:v>
                </c:pt>
                <c:pt idx="163">
                  <c:v>384.4</c:v>
                </c:pt>
                <c:pt idx="164">
                  <c:v>393.6</c:v>
                </c:pt>
                <c:pt idx="165">
                  <c:v>396.5</c:v>
                </c:pt>
                <c:pt idx="166">
                  <c:v>394.3</c:v>
                </c:pt>
                <c:pt idx="167">
                  <c:v>378.8</c:v>
                </c:pt>
                <c:pt idx="168">
                  <c:v>357.3</c:v>
                </c:pt>
                <c:pt idx="169">
                  <c:v>344.7</c:v>
                </c:pt>
                <c:pt idx="170">
                  <c:v>332.7</c:v>
                </c:pt>
                <c:pt idx="171">
                  <c:v>330.5</c:v>
                </c:pt>
                <c:pt idx="172">
                  <c:v>340.8</c:v>
                </c:pt>
                <c:pt idx="173">
                  <c:v>363</c:v>
                </c:pt>
                <c:pt idx="174">
                  <c:v>377.7</c:v>
                </c:pt>
                <c:pt idx="175">
                  <c:v>386.4</c:v>
                </c:pt>
                <c:pt idx="176">
                  <c:v>392.3</c:v>
                </c:pt>
                <c:pt idx="177">
                  <c:v>393.1</c:v>
                </c:pt>
                <c:pt idx="178">
                  <c:v>392</c:v>
                </c:pt>
                <c:pt idx="179">
                  <c:v>387.8</c:v>
                </c:pt>
                <c:pt idx="180">
                  <c:v>385.2</c:v>
                </c:pt>
                <c:pt idx="181">
                  <c:v>384.7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991104"/>
        <c:axId val="178993024"/>
      </c:scatterChart>
      <c:valAx>
        <c:axId val="17899110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993024"/>
        <c:crosses val="autoZero"/>
        <c:crossBetween val="midCat"/>
      </c:valAx>
      <c:valAx>
        <c:axId val="178993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89911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data'!$H$10:$H$200</c:f>
              <c:numCache>
                <c:formatCode>General</c:formatCode>
                <c:ptCount val="191"/>
                <c:pt idx="0">
                  <c:v>0</c:v>
                </c:pt>
                <c:pt idx="1">
                  <c:v>0</c:v>
                </c:pt>
                <c:pt idx="2">
                  <c:v>-9.5</c:v>
                </c:pt>
                <c:pt idx="3">
                  <c:v>0</c:v>
                </c:pt>
                <c:pt idx="4">
                  <c:v>-6.7</c:v>
                </c:pt>
                <c:pt idx="5">
                  <c:v>-10</c:v>
                </c:pt>
                <c:pt idx="6">
                  <c:v>0</c:v>
                </c:pt>
                <c:pt idx="7">
                  <c:v>-16.899999999999999</c:v>
                </c:pt>
                <c:pt idx="8">
                  <c:v>-4.3</c:v>
                </c:pt>
                <c:pt idx="9">
                  <c:v>-3.3</c:v>
                </c:pt>
                <c:pt idx="10">
                  <c:v>-10</c:v>
                </c:pt>
                <c:pt idx="11">
                  <c:v>0</c:v>
                </c:pt>
                <c:pt idx="12">
                  <c:v>-16.7</c:v>
                </c:pt>
                <c:pt idx="13">
                  <c:v>-9.4</c:v>
                </c:pt>
                <c:pt idx="14">
                  <c:v>0</c:v>
                </c:pt>
                <c:pt idx="15">
                  <c:v>-20</c:v>
                </c:pt>
                <c:pt idx="16">
                  <c:v>-3</c:v>
                </c:pt>
                <c:pt idx="17">
                  <c:v>-10</c:v>
                </c:pt>
                <c:pt idx="18">
                  <c:v>-13.3</c:v>
                </c:pt>
                <c:pt idx="19">
                  <c:v>0</c:v>
                </c:pt>
                <c:pt idx="20">
                  <c:v>-6.7</c:v>
                </c:pt>
                <c:pt idx="21">
                  <c:v>0</c:v>
                </c:pt>
                <c:pt idx="22">
                  <c:v>0</c:v>
                </c:pt>
                <c:pt idx="23">
                  <c:v>6.9</c:v>
                </c:pt>
                <c:pt idx="24">
                  <c:v>35.1</c:v>
                </c:pt>
                <c:pt idx="25">
                  <c:v>10</c:v>
                </c:pt>
                <c:pt idx="26">
                  <c:v>30.2</c:v>
                </c:pt>
                <c:pt idx="27">
                  <c:v>33.5</c:v>
                </c:pt>
                <c:pt idx="28">
                  <c:v>20</c:v>
                </c:pt>
                <c:pt idx="29">
                  <c:v>43.3</c:v>
                </c:pt>
                <c:pt idx="30">
                  <c:v>16.399999999999999</c:v>
                </c:pt>
                <c:pt idx="31">
                  <c:v>13</c:v>
                </c:pt>
                <c:pt idx="32">
                  <c:v>23</c:v>
                </c:pt>
                <c:pt idx="33">
                  <c:v>10</c:v>
                </c:pt>
                <c:pt idx="34">
                  <c:v>30</c:v>
                </c:pt>
                <c:pt idx="35">
                  <c:v>9.1</c:v>
                </c:pt>
                <c:pt idx="36">
                  <c:v>6.7</c:v>
                </c:pt>
                <c:pt idx="37">
                  <c:v>23.1</c:v>
                </c:pt>
                <c:pt idx="38">
                  <c:v>10</c:v>
                </c:pt>
                <c:pt idx="39">
                  <c:v>33.6</c:v>
                </c:pt>
                <c:pt idx="40">
                  <c:v>17.100000000000001</c:v>
                </c:pt>
                <c:pt idx="41">
                  <c:v>2.2000000000000002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6.6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-6.8</c:v>
                </c:pt>
                <c:pt idx="52">
                  <c:v>-2.5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7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-6.7</c:v>
                </c:pt>
                <c:pt idx="67">
                  <c:v>-3.9</c:v>
                </c:pt>
                <c:pt idx="68">
                  <c:v>0</c:v>
                </c:pt>
                <c:pt idx="69">
                  <c:v>-6.9</c:v>
                </c:pt>
                <c:pt idx="70">
                  <c:v>0</c:v>
                </c:pt>
                <c:pt idx="71">
                  <c:v>-6.7</c:v>
                </c:pt>
                <c:pt idx="72">
                  <c:v>-13.5</c:v>
                </c:pt>
                <c:pt idx="73">
                  <c:v>-4.5999999999999996</c:v>
                </c:pt>
                <c:pt idx="74">
                  <c:v>-10</c:v>
                </c:pt>
                <c:pt idx="75">
                  <c:v>-1.5</c:v>
                </c:pt>
                <c:pt idx="76">
                  <c:v>0</c:v>
                </c:pt>
                <c:pt idx="77">
                  <c:v>-3.3</c:v>
                </c:pt>
                <c:pt idx="78">
                  <c:v>0</c:v>
                </c:pt>
                <c:pt idx="79">
                  <c:v>-9.3000000000000007</c:v>
                </c:pt>
                <c:pt idx="80">
                  <c:v>-3.5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-7</c:v>
                </c:pt>
                <c:pt idx="85">
                  <c:v>-2.8</c:v>
                </c:pt>
                <c:pt idx="86">
                  <c:v>0</c:v>
                </c:pt>
                <c:pt idx="87">
                  <c:v>-10</c:v>
                </c:pt>
                <c:pt idx="88">
                  <c:v>0</c:v>
                </c:pt>
                <c:pt idx="89">
                  <c:v>0</c:v>
                </c:pt>
                <c:pt idx="90">
                  <c:v>-10</c:v>
                </c:pt>
                <c:pt idx="91">
                  <c:v>0</c:v>
                </c:pt>
                <c:pt idx="92">
                  <c:v>-10</c:v>
                </c:pt>
                <c:pt idx="93">
                  <c:v>-3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-6.7</c:v>
                </c:pt>
                <c:pt idx="98">
                  <c:v>-3.9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-6.6</c:v>
                </c:pt>
                <c:pt idx="103">
                  <c:v>-10</c:v>
                </c:pt>
                <c:pt idx="104">
                  <c:v>0</c:v>
                </c:pt>
                <c:pt idx="105">
                  <c:v>-6.6</c:v>
                </c:pt>
                <c:pt idx="106">
                  <c:v>0</c:v>
                </c:pt>
                <c:pt idx="107">
                  <c:v>-7.8</c:v>
                </c:pt>
                <c:pt idx="108">
                  <c:v>-6.6</c:v>
                </c:pt>
                <c:pt idx="109">
                  <c:v>0</c:v>
                </c:pt>
                <c:pt idx="110">
                  <c:v>-6.6</c:v>
                </c:pt>
                <c:pt idx="111">
                  <c:v>-3.3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-7.1</c:v>
                </c:pt>
                <c:pt idx="116">
                  <c:v>-3.1</c:v>
                </c:pt>
                <c:pt idx="117">
                  <c:v>0</c:v>
                </c:pt>
                <c:pt idx="118">
                  <c:v>-7.8</c:v>
                </c:pt>
                <c:pt idx="119">
                  <c:v>-3.9</c:v>
                </c:pt>
                <c:pt idx="120">
                  <c:v>-7.2</c:v>
                </c:pt>
                <c:pt idx="121">
                  <c:v>-10</c:v>
                </c:pt>
                <c:pt idx="122">
                  <c:v>0</c:v>
                </c:pt>
                <c:pt idx="123">
                  <c:v>-14.5</c:v>
                </c:pt>
                <c:pt idx="124">
                  <c:v>-13.5</c:v>
                </c:pt>
                <c:pt idx="125">
                  <c:v>0</c:v>
                </c:pt>
                <c:pt idx="126">
                  <c:v>-5.8</c:v>
                </c:pt>
                <c:pt idx="127">
                  <c:v>6.8</c:v>
                </c:pt>
                <c:pt idx="128">
                  <c:v>10</c:v>
                </c:pt>
                <c:pt idx="129">
                  <c:v>17.5</c:v>
                </c:pt>
                <c:pt idx="130">
                  <c:v>27.1</c:v>
                </c:pt>
                <c:pt idx="131">
                  <c:v>20</c:v>
                </c:pt>
                <c:pt idx="132">
                  <c:v>36.5</c:v>
                </c:pt>
                <c:pt idx="133">
                  <c:v>23.2</c:v>
                </c:pt>
                <c:pt idx="134">
                  <c:v>21.1</c:v>
                </c:pt>
                <c:pt idx="135">
                  <c:v>40.1</c:v>
                </c:pt>
                <c:pt idx="136">
                  <c:v>23.1</c:v>
                </c:pt>
                <c:pt idx="137">
                  <c:v>33.700000000000003</c:v>
                </c:pt>
                <c:pt idx="138">
                  <c:v>33.6</c:v>
                </c:pt>
                <c:pt idx="139">
                  <c:v>20</c:v>
                </c:pt>
                <c:pt idx="140">
                  <c:v>45.5</c:v>
                </c:pt>
                <c:pt idx="141">
                  <c:v>30.1</c:v>
                </c:pt>
                <c:pt idx="142">
                  <c:v>30.1</c:v>
                </c:pt>
                <c:pt idx="143">
                  <c:v>36.6</c:v>
                </c:pt>
                <c:pt idx="144">
                  <c:v>20</c:v>
                </c:pt>
                <c:pt idx="145">
                  <c:v>29.1</c:v>
                </c:pt>
                <c:pt idx="146">
                  <c:v>20</c:v>
                </c:pt>
                <c:pt idx="147">
                  <c:v>10</c:v>
                </c:pt>
                <c:pt idx="148">
                  <c:v>3.4</c:v>
                </c:pt>
                <c:pt idx="149">
                  <c:v>0</c:v>
                </c:pt>
                <c:pt idx="150">
                  <c:v>6.4</c:v>
                </c:pt>
                <c:pt idx="151">
                  <c:v>2.6</c:v>
                </c:pt>
                <c:pt idx="152">
                  <c:v>-3.4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-0.7</c:v>
                </c:pt>
                <c:pt idx="157">
                  <c:v>-10</c:v>
                </c:pt>
                <c:pt idx="158">
                  <c:v>-1.5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-7.5</c:v>
                </c:pt>
                <c:pt idx="163">
                  <c:v>0</c:v>
                </c:pt>
                <c:pt idx="164">
                  <c:v>-5.0999999999999996</c:v>
                </c:pt>
                <c:pt idx="165">
                  <c:v>-3.5</c:v>
                </c:pt>
                <c:pt idx="166">
                  <c:v>0</c:v>
                </c:pt>
                <c:pt idx="167">
                  <c:v>-9.3000000000000007</c:v>
                </c:pt>
                <c:pt idx="168">
                  <c:v>0</c:v>
                </c:pt>
                <c:pt idx="169">
                  <c:v>0</c:v>
                </c:pt>
                <c:pt idx="170">
                  <c:v>-6.7</c:v>
                </c:pt>
                <c:pt idx="171">
                  <c:v>6.6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-9.9</c:v>
                </c:pt>
                <c:pt idx="179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data'!$H$10:$H$200</c:f>
              <c:numCache>
                <c:formatCode>General</c:formatCode>
                <c:ptCount val="1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-3.5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-10</c:v>
                </c:pt>
                <c:pt idx="15">
                  <c:v>0</c:v>
                </c:pt>
                <c:pt idx="16">
                  <c:v>0</c:v>
                </c:pt>
                <c:pt idx="17">
                  <c:v>-3.2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-10</c:v>
                </c:pt>
                <c:pt idx="38">
                  <c:v>-2.2999999999999998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10</c:v>
                </c:pt>
                <c:pt idx="53">
                  <c:v>16.600000000000001</c:v>
                </c:pt>
                <c:pt idx="54">
                  <c:v>39.200000000000003</c:v>
                </c:pt>
                <c:pt idx="55">
                  <c:v>16.399999999999999</c:v>
                </c:pt>
                <c:pt idx="56">
                  <c:v>23.3</c:v>
                </c:pt>
                <c:pt idx="57">
                  <c:v>26.2</c:v>
                </c:pt>
                <c:pt idx="58">
                  <c:v>10</c:v>
                </c:pt>
                <c:pt idx="59">
                  <c:v>36.9</c:v>
                </c:pt>
                <c:pt idx="60">
                  <c:v>16.899999999999999</c:v>
                </c:pt>
                <c:pt idx="61">
                  <c:v>23.3</c:v>
                </c:pt>
                <c:pt idx="62">
                  <c:v>39.6</c:v>
                </c:pt>
                <c:pt idx="63">
                  <c:v>20</c:v>
                </c:pt>
                <c:pt idx="64">
                  <c:v>43.5</c:v>
                </c:pt>
                <c:pt idx="65">
                  <c:v>28.6</c:v>
                </c:pt>
                <c:pt idx="66">
                  <c:v>16.7</c:v>
                </c:pt>
                <c:pt idx="67">
                  <c:v>33.299999999999997</c:v>
                </c:pt>
                <c:pt idx="68">
                  <c:v>13.2</c:v>
                </c:pt>
                <c:pt idx="69">
                  <c:v>33.5</c:v>
                </c:pt>
                <c:pt idx="70">
                  <c:v>26.7</c:v>
                </c:pt>
                <c:pt idx="71">
                  <c:v>20</c:v>
                </c:pt>
                <c:pt idx="72">
                  <c:v>20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-10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-10</c:v>
                </c:pt>
                <c:pt idx="110">
                  <c:v>-3.3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-6.9</c:v>
                </c:pt>
                <c:pt idx="118">
                  <c:v>-3.1</c:v>
                </c:pt>
                <c:pt idx="119">
                  <c:v>0</c:v>
                </c:pt>
                <c:pt idx="120">
                  <c:v>-9.3000000000000007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-3.5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6.4</c:v>
                </c:pt>
                <c:pt idx="137">
                  <c:v>0</c:v>
                </c:pt>
                <c:pt idx="138">
                  <c:v>0</c:v>
                </c:pt>
                <c:pt idx="139">
                  <c:v>7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13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-9.4</c:v>
                </c:pt>
                <c:pt idx="162">
                  <c:v>0</c:v>
                </c:pt>
                <c:pt idx="163">
                  <c:v>0</c:v>
                </c:pt>
                <c:pt idx="164">
                  <c:v>0.6</c:v>
                </c:pt>
                <c:pt idx="165">
                  <c:v>10</c:v>
                </c:pt>
                <c:pt idx="166">
                  <c:v>0</c:v>
                </c:pt>
                <c:pt idx="167">
                  <c:v>0</c:v>
                </c:pt>
                <c:pt idx="168">
                  <c:v>3.5</c:v>
                </c:pt>
                <c:pt idx="169">
                  <c:v>0</c:v>
                </c:pt>
                <c:pt idx="170">
                  <c:v>7.9</c:v>
                </c:pt>
                <c:pt idx="171">
                  <c:v>0</c:v>
                </c:pt>
                <c:pt idx="172">
                  <c:v>0</c:v>
                </c:pt>
                <c:pt idx="173">
                  <c:v>3.6</c:v>
                </c:pt>
                <c:pt idx="174">
                  <c:v>0</c:v>
                </c:pt>
                <c:pt idx="175">
                  <c:v>9.9</c:v>
                </c:pt>
                <c:pt idx="176">
                  <c:v>0</c:v>
                </c:pt>
                <c:pt idx="177">
                  <c:v>0</c:v>
                </c:pt>
                <c:pt idx="178">
                  <c:v>6.9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-6.9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data'!$H$10:$H$200</c:f>
              <c:numCache>
                <c:formatCode>General</c:formatCode>
                <c:ptCount val="191"/>
                <c:pt idx="0">
                  <c:v>-6.9</c:v>
                </c:pt>
                <c:pt idx="1">
                  <c:v>0</c:v>
                </c:pt>
                <c:pt idx="2">
                  <c:v>0</c:v>
                </c:pt>
                <c:pt idx="3">
                  <c:v>6.7</c:v>
                </c:pt>
                <c:pt idx="4">
                  <c:v>9.1</c:v>
                </c:pt>
                <c:pt idx="5">
                  <c:v>0</c:v>
                </c:pt>
                <c:pt idx="6">
                  <c:v>16.8</c:v>
                </c:pt>
                <c:pt idx="7">
                  <c:v>3.4</c:v>
                </c:pt>
                <c:pt idx="8">
                  <c:v>6.7</c:v>
                </c:pt>
                <c:pt idx="9">
                  <c:v>13.2</c:v>
                </c:pt>
                <c:pt idx="10">
                  <c:v>2.2999999999999998</c:v>
                </c:pt>
                <c:pt idx="11">
                  <c:v>16.899999999999999</c:v>
                </c:pt>
                <c:pt idx="12">
                  <c:v>2.8</c:v>
                </c:pt>
                <c:pt idx="13">
                  <c:v>6.8</c:v>
                </c:pt>
                <c:pt idx="14">
                  <c:v>20</c:v>
                </c:pt>
                <c:pt idx="15">
                  <c:v>0</c:v>
                </c:pt>
                <c:pt idx="16">
                  <c:v>13.2</c:v>
                </c:pt>
                <c:pt idx="17">
                  <c:v>16.399999999999999</c:v>
                </c:pt>
                <c:pt idx="18">
                  <c:v>0</c:v>
                </c:pt>
                <c:pt idx="19">
                  <c:v>23.6</c:v>
                </c:pt>
                <c:pt idx="20">
                  <c:v>3.8</c:v>
                </c:pt>
                <c:pt idx="21">
                  <c:v>7.7</c:v>
                </c:pt>
                <c:pt idx="22">
                  <c:v>13.2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-6.4</c:v>
                </c:pt>
                <c:pt idx="32">
                  <c:v>0</c:v>
                </c:pt>
                <c:pt idx="33">
                  <c:v>-7</c:v>
                </c:pt>
                <c:pt idx="34">
                  <c:v>-3.9</c:v>
                </c:pt>
                <c:pt idx="35">
                  <c:v>0</c:v>
                </c:pt>
                <c:pt idx="36">
                  <c:v>-16.7</c:v>
                </c:pt>
                <c:pt idx="37">
                  <c:v>0</c:v>
                </c:pt>
                <c:pt idx="38">
                  <c:v>-6.3</c:v>
                </c:pt>
                <c:pt idx="39">
                  <c:v>0</c:v>
                </c:pt>
                <c:pt idx="40">
                  <c:v>0</c:v>
                </c:pt>
                <c:pt idx="41">
                  <c:v>-7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-3.4</c:v>
                </c:pt>
                <c:pt idx="53">
                  <c:v>0</c:v>
                </c:pt>
                <c:pt idx="54">
                  <c:v>-7.6</c:v>
                </c:pt>
                <c:pt idx="55">
                  <c:v>0</c:v>
                </c:pt>
                <c:pt idx="56">
                  <c:v>-6.7</c:v>
                </c:pt>
                <c:pt idx="57">
                  <c:v>-3.8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7.7</c:v>
                </c:pt>
                <c:pt idx="66">
                  <c:v>3.3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6.6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</c:v>
                </c:pt>
                <c:pt idx="88">
                  <c:v>0</c:v>
                </c:pt>
                <c:pt idx="89">
                  <c:v>3</c:v>
                </c:pt>
                <c:pt idx="90">
                  <c:v>-6.8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-6.6</c:v>
                </c:pt>
                <c:pt idx="96">
                  <c:v>-3.1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-8.8000000000000007</c:v>
                </c:pt>
                <c:pt idx="104">
                  <c:v>0</c:v>
                </c:pt>
                <c:pt idx="105">
                  <c:v>0</c:v>
                </c:pt>
                <c:pt idx="106">
                  <c:v>-3.9</c:v>
                </c:pt>
                <c:pt idx="107">
                  <c:v>0</c:v>
                </c:pt>
                <c:pt idx="108">
                  <c:v>-6.8</c:v>
                </c:pt>
                <c:pt idx="109">
                  <c:v>-2.5</c:v>
                </c:pt>
                <c:pt idx="110">
                  <c:v>0</c:v>
                </c:pt>
                <c:pt idx="111">
                  <c:v>-10</c:v>
                </c:pt>
                <c:pt idx="112">
                  <c:v>0</c:v>
                </c:pt>
                <c:pt idx="113">
                  <c:v>-8.4</c:v>
                </c:pt>
                <c:pt idx="114">
                  <c:v>0</c:v>
                </c:pt>
                <c:pt idx="115">
                  <c:v>0</c:v>
                </c:pt>
                <c:pt idx="116">
                  <c:v>-6.9</c:v>
                </c:pt>
                <c:pt idx="117">
                  <c:v>0</c:v>
                </c:pt>
                <c:pt idx="118">
                  <c:v>-6.2</c:v>
                </c:pt>
                <c:pt idx="119">
                  <c:v>-3.4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-3.2</c:v>
                </c:pt>
                <c:pt idx="125">
                  <c:v>0</c:v>
                </c:pt>
                <c:pt idx="126">
                  <c:v>0</c:v>
                </c:pt>
                <c:pt idx="127">
                  <c:v>11.5</c:v>
                </c:pt>
                <c:pt idx="128">
                  <c:v>23</c:v>
                </c:pt>
                <c:pt idx="129">
                  <c:v>11.7</c:v>
                </c:pt>
                <c:pt idx="130">
                  <c:v>26.5</c:v>
                </c:pt>
                <c:pt idx="131">
                  <c:v>22.4</c:v>
                </c:pt>
                <c:pt idx="132">
                  <c:v>10</c:v>
                </c:pt>
                <c:pt idx="133">
                  <c:v>20</c:v>
                </c:pt>
                <c:pt idx="134">
                  <c:v>0</c:v>
                </c:pt>
                <c:pt idx="135">
                  <c:v>16.399999999999999</c:v>
                </c:pt>
                <c:pt idx="136">
                  <c:v>9.3000000000000007</c:v>
                </c:pt>
                <c:pt idx="137">
                  <c:v>6.7</c:v>
                </c:pt>
                <c:pt idx="138">
                  <c:v>23.3</c:v>
                </c:pt>
                <c:pt idx="139">
                  <c:v>3.2</c:v>
                </c:pt>
                <c:pt idx="140">
                  <c:v>6.9</c:v>
                </c:pt>
                <c:pt idx="141">
                  <c:v>3.3</c:v>
                </c:pt>
                <c:pt idx="142">
                  <c:v>0</c:v>
                </c:pt>
                <c:pt idx="143">
                  <c:v>-3.2</c:v>
                </c:pt>
                <c:pt idx="144">
                  <c:v>-10</c:v>
                </c:pt>
                <c:pt idx="145">
                  <c:v>-6.2</c:v>
                </c:pt>
                <c:pt idx="146">
                  <c:v>0</c:v>
                </c:pt>
                <c:pt idx="147">
                  <c:v>-9.9</c:v>
                </c:pt>
                <c:pt idx="148">
                  <c:v>0</c:v>
                </c:pt>
                <c:pt idx="149">
                  <c:v>-6.7</c:v>
                </c:pt>
                <c:pt idx="150">
                  <c:v>0</c:v>
                </c:pt>
                <c:pt idx="151">
                  <c:v>0</c:v>
                </c:pt>
                <c:pt idx="152">
                  <c:v>-10</c:v>
                </c:pt>
                <c:pt idx="153">
                  <c:v>-2.5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7.1</c:v>
                </c:pt>
                <c:pt idx="167">
                  <c:v>3.4</c:v>
                </c:pt>
                <c:pt idx="168">
                  <c:v>0</c:v>
                </c:pt>
                <c:pt idx="169">
                  <c:v>10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10</c:v>
                </c:pt>
                <c:pt idx="175">
                  <c:v>2.5</c:v>
                </c:pt>
                <c:pt idx="176">
                  <c:v>0</c:v>
                </c:pt>
                <c:pt idx="177">
                  <c:v>9.6999999999999993</c:v>
                </c:pt>
                <c:pt idx="178">
                  <c:v>0</c:v>
                </c:pt>
                <c:pt idx="179">
                  <c:v>6.9</c:v>
                </c:pt>
                <c:pt idx="180">
                  <c:v>0</c:v>
                </c:pt>
                <c:pt idx="18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130368"/>
        <c:axId val="179132288"/>
      </c:scatterChart>
      <c:valAx>
        <c:axId val="179130368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132288"/>
        <c:crossesAt val="-10"/>
        <c:crossBetween val="midCat"/>
      </c:valAx>
      <c:valAx>
        <c:axId val="179132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91303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206"/>
  <sheetViews>
    <sheetView workbookViewId="0">
      <pane xSplit="2" ySplit="3" topLeftCell="C1067" activePane="bottomRight" state="frozen"/>
      <selection pane="topRight" activeCell="C1" sqref="C1"/>
      <selection pane="bottomLeft" activeCell="A4" sqref="A4"/>
      <selection pane="bottomRight" activeCell="I1007" sqref="I1007"/>
    </sheetView>
  </sheetViews>
  <sheetFormatPr defaultRowHeight="15" x14ac:dyDescent="0.25"/>
  <cols>
    <col min="1" max="1" width="19.140625" style="4" customWidth="1"/>
    <col min="2" max="2" width="15.5703125" style="4" customWidth="1"/>
    <col min="3" max="3" width="13" style="4" customWidth="1"/>
    <col min="4" max="4" width="11.5703125" style="4" customWidth="1"/>
    <col min="5" max="5" width="16.7109375" style="4" bestFit="1" customWidth="1"/>
    <col min="6" max="6" width="16" style="4" customWidth="1"/>
    <col min="7" max="7" width="11.85546875" style="4" bestFit="1" customWidth="1"/>
    <col min="8" max="8" width="8.85546875" style="4" bestFit="1" customWidth="1"/>
    <col min="9" max="9" width="9.85546875" style="4" bestFit="1" customWidth="1"/>
    <col min="10" max="10" width="10.42578125" style="4" bestFit="1" customWidth="1"/>
    <col min="11" max="11" width="27.28515625" style="4" bestFit="1" customWidth="1"/>
    <col min="12" max="12" width="29.42578125" style="4" customWidth="1"/>
    <col min="13" max="13" width="7.85546875" style="4" bestFit="1" customWidth="1"/>
    <col min="14" max="14" width="10" style="4" bestFit="1" customWidth="1"/>
    <col min="15" max="17" width="9.140625" style="4"/>
    <col min="18" max="19" width="10.140625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4" width="13.140625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2" width="11.5703125" style="4" bestFit="1" customWidth="1"/>
    <col min="43" max="43" width="10" style="4" bestFit="1" customWidth="1"/>
    <col min="44" max="44" width="10.7109375" style="4" bestFit="1" customWidth="1"/>
    <col min="45" max="45" width="9.28515625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1.85546875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7.85546875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4" width="10.7109375" style="4" bestFit="1" customWidth="1"/>
    <col min="75" max="16384" width="9.140625" style="4"/>
  </cols>
  <sheetData>
    <row r="1" spans="1:76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172</v>
      </c>
      <c r="BX1" s="1" t="s">
        <v>196</v>
      </c>
    </row>
    <row r="2" spans="1:76" s="1" customFormat="1" x14ac:dyDescent="0.25">
      <c r="A2" s="1" t="s">
        <v>72</v>
      </c>
      <c r="B2" s="1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197</v>
      </c>
      <c r="BX2" s="1" t="s">
        <v>198</v>
      </c>
    </row>
    <row r="3" spans="1:76" s="1" customFormat="1" x14ac:dyDescent="0.25">
      <c r="A3" s="1" t="s">
        <v>145</v>
      </c>
      <c r="B3" s="1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</row>
    <row r="4" spans="1:76" x14ac:dyDescent="0.25">
      <c r="A4" s="35">
        <v>43165</v>
      </c>
      <c r="B4" s="34">
        <v>0.40454006944444448</v>
      </c>
      <c r="C4" s="34">
        <v>0.02</v>
      </c>
      <c r="D4" s="34">
        <v>0</v>
      </c>
      <c r="E4" s="34">
        <v>0</v>
      </c>
      <c r="F4" s="34">
        <v>0.2</v>
      </c>
      <c r="G4" s="34">
        <v>0</v>
      </c>
      <c r="H4" s="34">
        <v>0</v>
      </c>
      <c r="I4" s="34"/>
      <c r="J4" s="34">
        <v>21</v>
      </c>
      <c r="K4" s="34">
        <v>1</v>
      </c>
      <c r="L4" s="34">
        <v>0.02</v>
      </c>
      <c r="M4" s="34">
        <v>0</v>
      </c>
      <c r="N4" s="34">
        <v>0.2</v>
      </c>
      <c r="O4" s="34">
        <v>0</v>
      </c>
      <c r="P4" s="34">
        <v>0.2</v>
      </c>
      <c r="Q4" s="34">
        <v>0.15790000000000001</v>
      </c>
      <c r="R4" s="34">
        <v>0</v>
      </c>
      <c r="S4" s="34">
        <v>0.2</v>
      </c>
      <c r="T4" s="34">
        <v>0</v>
      </c>
      <c r="U4" s="34"/>
      <c r="V4" s="34"/>
      <c r="W4" s="34">
        <v>0</v>
      </c>
      <c r="X4" s="34">
        <v>21</v>
      </c>
      <c r="Y4" s="34">
        <v>12.2</v>
      </c>
      <c r="Z4" s="34">
        <v>886</v>
      </c>
      <c r="AA4" s="34">
        <v>913</v>
      </c>
      <c r="AB4" s="34">
        <v>920</v>
      </c>
      <c r="AC4" s="34">
        <v>67</v>
      </c>
      <c r="AD4" s="34">
        <v>18.260000000000002</v>
      </c>
      <c r="AE4" s="34">
        <v>0.42</v>
      </c>
      <c r="AF4" s="34">
        <v>979</v>
      </c>
      <c r="AG4" s="34">
        <v>0</v>
      </c>
      <c r="AH4" s="34">
        <v>83</v>
      </c>
      <c r="AI4" s="34">
        <v>35</v>
      </c>
      <c r="AJ4" s="34">
        <v>189</v>
      </c>
      <c r="AK4" s="34">
        <v>167</v>
      </c>
      <c r="AL4" s="34">
        <v>3.8</v>
      </c>
      <c r="AM4" s="34">
        <v>176</v>
      </c>
      <c r="AN4" s="34" t="s">
        <v>155</v>
      </c>
      <c r="AO4" s="34">
        <v>2</v>
      </c>
      <c r="AP4" s="34">
        <v>0.61368055555555556</v>
      </c>
      <c r="AQ4" s="34">
        <v>47.158566999999998</v>
      </c>
      <c r="AR4" s="34">
        <v>-88.489687000000004</v>
      </c>
      <c r="AS4" s="34">
        <v>315.3</v>
      </c>
      <c r="AT4" s="34">
        <v>0</v>
      </c>
      <c r="AU4" s="34">
        <v>12</v>
      </c>
      <c r="AV4" s="34">
        <v>10</v>
      </c>
      <c r="AW4" s="34" t="s">
        <v>199</v>
      </c>
      <c r="AX4" s="34">
        <v>0.9</v>
      </c>
      <c r="AY4" s="34">
        <v>1.4</v>
      </c>
      <c r="AZ4" s="34">
        <v>1.7</v>
      </c>
      <c r="BA4" s="34">
        <v>14.186999999999999</v>
      </c>
      <c r="BB4" s="34">
        <v>450</v>
      </c>
      <c r="BC4" s="34">
        <v>31.72</v>
      </c>
      <c r="BD4" s="34">
        <v>0.41899999999999998</v>
      </c>
      <c r="BE4" s="34">
        <v>0</v>
      </c>
      <c r="BF4" s="34">
        <v>0</v>
      </c>
      <c r="BG4" s="34">
        <v>0</v>
      </c>
      <c r="BH4" s="34">
        <v>0</v>
      </c>
      <c r="BI4" s="34">
        <v>0</v>
      </c>
      <c r="BJ4" s="34">
        <v>0</v>
      </c>
      <c r="BK4" s="34">
        <v>0</v>
      </c>
      <c r="BL4" s="34">
        <v>0</v>
      </c>
      <c r="BM4" s="34">
        <v>0</v>
      </c>
      <c r="BN4" s="34">
        <v>0</v>
      </c>
      <c r="BO4" s="34">
        <v>0</v>
      </c>
      <c r="BP4" s="34"/>
      <c r="BQ4" s="34">
        <v>0</v>
      </c>
      <c r="BR4" s="34">
        <v>-2.9000000000000001E-2</v>
      </c>
      <c r="BS4" s="34">
        <v>-5</v>
      </c>
      <c r="BT4" s="34">
        <v>8.9999999999999993E-3</v>
      </c>
      <c r="BU4" s="34">
        <v>-0.70868799999999998</v>
      </c>
      <c r="BV4" s="34">
        <v>0</v>
      </c>
      <c r="BW4" s="34" t="s">
        <v>155</v>
      </c>
      <c r="BX4" s="34">
        <v>0.78900000000000003</v>
      </c>
    </row>
    <row r="5" spans="1:76" x14ac:dyDescent="0.25">
      <c r="A5" s="35">
        <v>43165</v>
      </c>
      <c r="B5" s="34">
        <v>0.40455164351851852</v>
      </c>
      <c r="C5" s="34">
        <v>0.02</v>
      </c>
      <c r="D5" s="34">
        <v>0</v>
      </c>
      <c r="E5" s="34">
        <v>0</v>
      </c>
      <c r="F5" s="34">
        <v>0.2</v>
      </c>
      <c r="G5" s="34">
        <v>0</v>
      </c>
      <c r="H5" s="34">
        <v>-16.7</v>
      </c>
      <c r="I5" s="34"/>
      <c r="J5" s="34">
        <v>21</v>
      </c>
      <c r="K5" s="34">
        <v>1</v>
      </c>
      <c r="L5" s="34">
        <v>0.02</v>
      </c>
      <c r="M5" s="34">
        <v>0</v>
      </c>
      <c r="N5" s="34">
        <v>0.2</v>
      </c>
      <c r="O5" s="34">
        <v>0</v>
      </c>
      <c r="P5" s="34">
        <v>0.2</v>
      </c>
      <c r="Q5" s="34">
        <v>0.15790000000000001</v>
      </c>
      <c r="R5" s="34">
        <v>0</v>
      </c>
      <c r="S5" s="34">
        <v>0.2</v>
      </c>
      <c r="T5" s="34">
        <v>0</v>
      </c>
      <c r="U5" s="34"/>
      <c r="V5" s="34"/>
      <c r="W5" s="34">
        <v>0</v>
      </c>
      <c r="X5" s="34">
        <v>21</v>
      </c>
      <c r="Y5" s="34">
        <v>12.3</v>
      </c>
      <c r="Z5" s="34">
        <v>862</v>
      </c>
      <c r="AA5" s="34">
        <v>879</v>
      </c>
      <c r="AB5" s="34">
        <v>899</v>
      </c>
      <c r="AC5" s="34">
        <v>67</v>
      </c>
      <c r="AD5" s="34">
        <v>18.260000000000002</v>
      </c>
      <c r="AE5" s="34">
        <v>0.42</v>
      </c>
      <c r="AF5" s="34">
        <v>979</v>
      </c>
      <c r="AG5" s="34">
        <v>0</v>
      </c>
      <c r="AH5" s="34">
        <v>83</v>
      </c>
      <c r="AI5" s="34">
        <v>35</v>
      </c>
      <c r="AJ5" s="34">
        <v>189</v>
      </c>
      <c r="AK5" s="34">
        <v>167</v>
      </c>
      <c r="AL5" s="34">
        <v>3.9</v>
      </c>
      <c r="AM5" s="34">
        <v>176</v>
      </c>
      <c r="AN5" s="34" t="s">
        <v>155</v>
      </c>
      <c r="AO5" s="34">
        <v>2</v>
      </c>
      <c r="AP5" s="34">
        <v>0.61368055555555556</v>
      </c>
      <c r="AQ5" s="34">
        <v>47.158566999999998</v>
      </c>
      <c r="AR5" s="34">
        <v>-88.489687000000004</v>
      </c>
      <c r="AS5" s="34">
        <v>315.3</v>
      </c>
      <c r="AT5" s="34">
        <v>0</v>
      </c>
      <c r="AU5" s="34">
        <v>12</v>
      </c>
      <c r="AV5" s="34">
        <v>10</v>
      </c>
      <c r="AW5" s="34" t="s">
        <v>199</v>
      </c>
      <c r="AX5" s="34">
        <v>0.9</v>
      </c>
      <c r="AY5" s="34">
        <v>1.4</v>
      </c>
      <c r="AZ5" s="34">
        <v>1.7</v>
      </c>
      <c r="BA5" s="34">
        <v>14.186999999999999</v>
      </c>
      <c r="BB5" s="34">
        <v>450</v>
      </c>
      <c r="BC5" s="34">
        <v>31.72</v>
      </c>
      <c r="BD5" s="34">
        <v>0.41899999999999998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>
        <v>0</v>
      </c>
      <c r="BK5" s="34">
        <v>0</v>
      </c>
      <c r="BL5" s="34">
        <v>0</v>
      </c>
      <c r="BM5" s="34">
        <v>0</v>
      </c>
      <c r="BN5" s="34">
        <v>0</v>
      </c>
      <c r="BO5" s="34">
        <v>0</v>
      </c>
      <c r="BP5" s="34"/>
      <c r="BQ5" s="34">
        <v>0</v>
      </c>
      <c r="BR5" s="34">
        <v>-3.2621999999999998E-2</v>
      </c>
      <c r="BS5" s="34">
        <v>-5</v>
      </c>
      <c r="BT5" s="34">
        <v>9.9059999999999999E-3</v>
      </c>
      <c r="BU5" s="34">
        <v>-0.79720299999999999</v>
      </c>
      <c r="BV5" s="34">
        <v>0</v>
      </c>
      <c r="BW5" s="34" t="s">
        <v>155</v>
      </c>
      <c r="BX5" s="34">
        <v>0.78900000000000003</v>
      </c>
    </row>
    <row r="6" spans="1:76" x14ac:dyDescent="0.25">
      <c r="A6" s="35">
        <v>43165</v>
      </c>
      <c r="B6" s="34">
        <v>0.40456321759259262</v>
      </c>
      <c r="C6" s="34">
        <v>0.02</v>
      </c>
      <c r="D6" s="34">
        <v>0</v>
      </c>
      <c r="E6" s="34">
        <v>0</v>
      </c>
      <c r="F6" s="34">
        <v>0.2</v>
      </c>
      <c r="G6" s="34">
        <v>0</v>
      </c>
      <c r="H6" s="34">
        <v>-71.8</v>
      </c>
      <c r="I6" s="34"/>
      <c r="J6" s="34">
        <v>21</v>
      </c>
      <c r="K6" s="34">
        <v>1</v>
      </c>
      <c r="L6" s="34">
        <v>0.02</v>
      </c>
      <c r="M6" s="34">
        <v>0</v>
      </c>
      <c r="N6" s="34">
        <v>0.2</v>
      </c>
      <c r="O6" s="34">
        <v>0</v>
      </c>
      <c r="P6" s="34">
        <v>0.2</v>
      </c>
      <c r="Q6" s="34">
        <v>0.15790000000000001</v>
      </c>
      <c r="R6" s="34">
        <v>0</v>
      </c>
      <c r="S6" s="34">
        <v>0.2</v>
      </c>
      <c r="T6" s="34">
        <v>0</v>
      </c>
      <c r="U6" s="34"/>
      <c r="V6" s="34"/>
      <c r="W6" s="34">
        <v>0</v>
      </c>
      <c r="X6" s="34">
        <v>21</v>
      </c>
      <c r="Y6" s="34">
        <v>12.2</v>
      </c>
      <c r="Z6" s="34">
        <v>853</v>
      </c>
      <c r="AA6" s="34">
        <v>865</v>
      </c>
      <c r="AB6" s="34">
        <v>889</v>
      </c>
      <c r="AC6" s="34">
        <v>67</v>
      </c>
      <c r="AD6" s="34">
        <v>18.260000000000002</v>
      </c>
      <c r="AE6" s="34">
        <v>0.42</v>
      </c>
      <c r="AF6" s="34">
        <v>979</v>
      </c>
      <c r="AG6" s="34">
        <v>0</v>
      </c>
      <c r="AH6" s="34">
        <v>83</v>
      </c>
      <c r="AI6" s="34">
        <v>35</v>
      </c>
      <c r="AJ6" s="34">
        <v>189</v>
      </c>
      <c r="AK6" s="34">
        <v>167</v>
      </c>
      <c r="AL6" s="34">
        <v>3.9</v>
      </c>
      <c r="AM6" s="34">
        <v>176</v>
      </c>
      <c r="AN6" s="34" t="s">
        <v>155</v>
      </c>
      <c r="AO6" s="34">
        <v>2</v>
      </c>
      <c r="AP6" s="34">
        <v>0.6136921296296296</v>
      </c>
      <c r="AQ6" s="34">
        <v>47.158566999999998</v>
      </c>
      <c r="AR6" s="34">
        <v>-88.489687000000004</v>
      </c>
      <c r="AS6" s="34">
        <v>315.39999999999998</v>
      </c>
      <c r="AT6" s="34">
        <v>0</v>
      </c>
      <c r="AU6" s="34">
        <v>12</v>
      </c>
      <c r="AV6" s="34">
        <v>10</v>
      </c>
      <c r="AW6" s="34" t="s">
        <v>199</v>
      </c>
      <c r="AX6" s="34">
        <v>0.9</v>
      </c>
      <c r="AY6" s="34">
        <v>1.4</v>
      </c>
      <c r="AZ6" s="34">
        <v>1.7</v>
      </c>
      <c r="BA6" s="34">
        <v>14.186999999999999</v>
      </c>
      <c r="BB6" s="34">
        <v>450</v>
      </c>
      <c r="BC6" s="34">
        <v>31.72</v>
      </c>
      <c r="BD6" s="34">
        <v>0.41899999999999998</v>
      </c>
      <c r="BE6" s="34">
        <v>0</v>
      </c>
      <c r="BF6" s="34">
        <v>0</v>
      </c>
      <c r="BG6" s="34">
        <v>0</v>
      </c>
      <c r="BH6" s="34">
        <v>0</v>
      </c>
      <c r="BI6" s="34">
        <v>0</v>
      </c>
      <c r="BJ6" s="34">
        <v>0</v>
      </c>
      <c r="BK6" s="34">
        <v>0</v>
      </c>
      <c r="BL6" s="34">
        <v>0</v>
      </c>
      <c r="BM6" s="34">
        <v>0</v>
      </c>
      <c r="BN6" s="34">
        <v>0</v>
      </c>
      <c r="BO6" s="34">
        <v>0</v>
      </c>
      <c r="BP6" s="34"/>
      <c r="BQ6" s="34">
        <v>0</v>
      </c>
      <c r="BR6" s="34">
        <v>-3.7530000000000001E-2</v>
      </c>
      <c r="BS6" s="34">
        <v>-5</v>
      </c>
      <c r="BT6" s="34">
        <v>9.0939999999999997E-3</v>
      </c>
      <c r="BU6" s="34">
        <v>-0.91713900000000004</v>
      </c>
      <c r="BV6" s="34">
        <v>0</v>
      </c>
      <c r="BW6" s="34" t="s">
        <v>155</v>
      </c>
      <c r="BX6" s="34">
        <v>0.78900000000000003</v>
      </c>
    </row>
    <row r="7" spans="1:76" x14ac:dyDescent="0.25">
      <c r="A7" s="35">
        <v>43165</v>
      </c>
      <c r="B7" s="36">
        <v>0.40457479166666666</v>
      </c>
      <c r="C7" s="34">
        <v>0.02</v>
      </c>
      <c r="D7" s="34">
        <v>0</v>
      </c>
      <c r="E7" s="34">
        <v>0</v>
      </c>
      <c r="F7" s="34">
        <v>0.2</v>
      </c>
      <c r="G7" s="34">
        <v>0</v>
      </c>
      <c r="H7" s="34">
        <v>-70.099999999999994</v>
      </c>
      <c r="I7" s="34"/>
      <c r="J7" s="34">
        <v>21</v>
      </c>
      <c r="K7" s="34">
        <v>1</v>
      </c>
      <c r="L7" s="34">
        <v>0.02</v>
      </c>
      <c r="M7" s="34">
        <v>0</v>
      </c>
      <c r="N7" s="34">
        <v>0.2</v>
      </c>
      <c r="O7" s="34">
        <v>0</v>
      </c>
      <c r="P7" s="34">
        <v>0.2</v>
      </c>
      <c r="Q7" s="34">
        <v>0.15790000000000001</v>
      </c>
      <c r="R7" s="34">
        <v>0</v>
      </c>
      <c r="S7" s="34">
        <v>0.2</v>
      </c>
      <c r="T7" s="34">
        <v>0</v>
      </c>
      <c r="U7" s="34"/>
      <c r="V7" s="34"/>
      <c r="W7" s="34">
        <v>0</v>
      </c>
      <c r="X7" s="34">
        <v>21</v>
      </c>
      <c r="Y7" s="34">
        <v>12.2</v>
      </c>
      <c r="Z7" s="34">
        <v>849</v>
      </c>
      <c r="AA7" s="34">
        <v>860</v>
      </c>
      <c r="AB7" s="34">
        <v>885</v>
      </c>
      <c r="AC7" s="34">
        <v>67</v>
      </c>
      <c r="AD7" s="34">
        <v>18.260000000000002</v>
      </c>
      <c r="AE7" s="34">
        <v>0.42</v>
      </c>
      <c r="AF7" s="34">
        <v>979</v>
      </c>
      <c r="AG7" s="34">
        <v>0</v>
      </c>
      <c r="AH7" s="34">
        <v>83</v>
      </c>
      <c r="AI7" s="34">
        <v>35</v>
      </c>
      <c r="AJ7" s="34">
        <v>189</v>
      </c>
      <c r="AK7" s="34">
        <v>167</v>
      </c>
      <c r="AL7" s="34">
        <v>4</v>
      </c>
      <c r="AM7" s="34">
        <v>176</v>
      </c>
      <c r="AN7" s="34" t="s">
        <v>155</v>
      </c>
      <c r="AO7" s="34">
        <v>2</v>
      </c>
      <c r="AP7" s="37">
        <v>0.61370370370370375</v>
      </c>
      <c r="AQ7" s="34">
        <v>47.158566999999998</v>
      </c>
      <c r="AR7" s="34">
        <v>-88.489687000000004</v>
      </c>
      <c r="AS7" s="34">
        <v>315.39999999999998</v>
      </c>
      <c r="AT7" s="34">
        <v>0</v>
      </c>
      <c r="AU7" s="34">
        <v>12</v>
      </c>
      <c r="AV7" s="34">
        <v>10</v>
      </c>
      <c r="AW7" s="34" t="s">
        <v>199</v>
      </c>
      <c r="AX7" s="34">
        <v>0.9</v>
      </c>
      <c r="AY7" s="34">
        <v>1.4</v>
      </c>
      <c r="AZ7" s="34">
        <v>1.7</v>
      </c>
      <c r="BA7" s="34">
        <v>14.186999999999999</v>
      </c>
      <c r="BB7" s="34">
        <v>450</v>
      </c>
      <c r="BC7" s="34">
        <v>31.72</v>
      </c>
      <c r="BD7" s="34">
        <v>0.41899999999999998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>
        <v>0</v>
      </c>
      <c r="BM7" s="34">
        <v>0</v>
      </c>
      <c r="BN7" s="34">
        <v>0</v>
      </c>
      <c r="BO7" s="34">
        <v>0</v>
      </c>
      <c r="BP7" s="34"/>
      <c r="BQ7" s="34">
        <v>0</v>
      </c>
      <c r="BR7" s="34">
        <v>-3.5282000000000001E-2</v>
      </c>
      <c r="BS7" s="34">
        <v>-5</v>
      </c>
      <c r="BT7" s="34">
        <v>9.9059999999999999E-3</v>
      </c>
      <c r="BU7" s="34">
        <v>-0.86220399999999997</v>
      </c>
      <c r="BV7" s="34">
        <v>0</v>
      </c>
      <c r="BW7" s="34" t="s">
        <v>155</v>
      </c>
      <c r="BX7" s="34">
        <v>0.78900000000000003</v>
      </c>
    </row>
    <row r="8" spans="1:76" x14ac:dyDescent="0.25">
      <c r="A8" s="35">
        <v>43165</v>
      </c>
      <c r="B8" s="36">
        <v>0.40458636574074075</v>
      </c>
      <c r="C8" s="34">
        <v>0.02</v>
      </c>
      <c r="D8" s="34">
        <v>0</v>
      </c>
      <c r="E8" s="34">
        <v>0</v>
      </c>
      <c r="F8" s="34">
        <v>0.2</v>
      </c>
      <c r="G8" s="34">
        <v>0</v>
      </c>
      <c r="H8" s="34">
        <v>-83.5</v>
      </c>
      <c r="I8" s="34"/>
      <c r="J8" s="34">
        <v>21</v>
      </c>
      <c r="K8" s="34">
        <v>1</v>
      </c>
      <c r="L8" s="34">
        <v>0.02</v>
      </c>
      <c r="M8" s="34">
        <v>0</v>
      </c>
      <c r="N8" s="34">
        <v>0.2</v>
      </c>
      <c r="O8" s="34">
        <v>0</v>
      </c>
      <c r="P8" s="34">
        <v>0.2</v>
      </c>
      <c r="Q8" s="34">
        <v>0.15790000000000001</v>
      </c>
      <c r="R8" s="34">
        <v>0</v>
      </c>
      <c r="S8" s="34">
        <v>0.2</v>
      </c>
      <c r="T8" s="34">
        <v>0</v>
      </c>
      <c r="U8" s="34"/>
      <c r="V8" s="34"/>
      <c r="W8" s="34">
        <v>0</v>
      </c>
      <c r="X8" s="34">
        <v>21</v>
      </c>
      <c r="Y8" s="34">
        <v>12.2</v>
      </c>
      <c r="Z8" s="34">
        <v>846</v>
      </c>
      <c r="AA8" s="34">
        <v>858</v>
      </c>
      <c r="AB8" s="34">
        <v>884</v>
      </c>
      <c r="AC8" s="34">
        <v>67</v>
      </c>
      <c r="AD8" s="34">
        <v>18.260000000000002</v>
      </c>
      <c r="AE8" s="34">
        <v>0.42</v>
      </c>
      <c r="AF8" s="34">
        <v>979</v>
      </c>
      <c r="AG8" s="34">
        <v>0</v>
      </c>
      <c r="AH8" s="34">
        <v>83</v>
      </c>
      <c r="AI8" s="34">
        <v>35</v>
      </c>
      <c r="AJ8" s="34">
        <v>189.9</v>
      </c>
      <c r="AK8" s="34">
        <v>167.9</v>
      </c>
      <c r="AL8" s="34">
        <v>4.0999999999999996</v>
      </c>
      <c r="AM8" s="34">
        <v>176</v>
      </c>
      <c r="AN8" s="34" t="s">
        <v>155</v>
      </c>
      <c r="AO8" s="34">
        <v>2</v>
      </c>
      <c r="AP8" s="37">
        <v>0.61371527777777779</v>
      </c>
      <c r="AQ8" s="34">
        <v>47.158566999999998</v>
      </c>
      <c r="AR8" s="34">
        <v>-88.489687000000004</v>
      </c>
      <c r="AS8" s="34">
        <v>315.3</v>
      </c>
      <c r="AT8" s="34">
        <v>0</v>
      </c>
      <c r="AU8" s="34">
        <v>12</v>
      </c>
      <c r="AV8" s="34">
        <v>10</v>
      </c>
      <c r="AW8" s="34" t="s">
        <v>199</v>
      </c>
      <c r="AX8" s="34">
        <v>0.9</v>
      </c>
      <c r="AY8" s="34">
        <v>1.4</v>
      </c>
      <c r="AZ8" s="34">
        <v>1.7</v>
      </c>
      <c r="BA8" s="34">
        <v>14.186999999999999</v>
      </c>
      <c r="BB8" s="34">
        <v>450</v>
      </c>
      <c r="BC8" s="34">
        <v>31.72</v>
      </c>
      <c r="BD8" s="34">
        <v>0.41899999999999998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>
        <v>0</v>
      </c>
      <c r="BK8" s="34">
        <v>0</v>
      </c>
      <c r="BL8" s="34">
        <v>0</v>
      </c>
      <c r="BM8" s="34">
        <v>0</v>
      </c>
      <c r="BN8" s="34">
        <v>0</v>
      </c>
      <c r="BO8" s="34">
        <v>0</v>
      </c>
      <c r="BP8" s="34"/>
      <c r="BQ8" s="34">
        <v>0</v>
      </c>
      <c r="BR8" s="34">
        <v>-3.4093999999999999E-2</v>
      </c>
      <c r="BS8" s="34">
        <v>-5</v>
      </c>
      <c r="BT8" s="34">
        <v>9.0939999999999997E-3</v>
      </c>
      <c r="BU8" s="34">
        <v>-0.83317200000000002</v>
      </c>
      <c r="BV8" s="34">
        <v>0</v>
      </c>
      <c r="BW8" s="34" t="s">
        <v>155</v>
      </c>
      <c r="BX8" s="34">
        <v>0.78900000000000003</v>
      </c>
    </row>
    <row r="9" spans="1:76" x14ac:dyDescent="0.25">
      <c r="A9" s="35">
        <v>43165</v>
      </c>
      <c r="B9" s="36">
        <v>0.40459793981481479</v>
      </c>
      <c r="C9" s="34">
        <v>0.02</v>
      </c>
      <c r="D9" s="34">
        <v>0</v>
      </c>
      <c r="E9" s="34">
        <v>0</v>
      </c>
      <c r="F9" s="34">
        <v>0.2</v>
      </c>
      <c r="G9" s="34">
        <v>0</v>
      </c>
      <c r="H9" s="34">
        <v>-107.3</v>
      </c>
      <c r="I9" s="34"/>
      <c r="J9" s="34">
        <v>21</v>
      </c>
      <c r="K9" s="34">
        <v>1</v>
      </c>
      <c r="L9" s="34">
        <v>0.02</v>
      </c>
      <c r="M9" s="34">
        <v>0</v>
      </c>
      <c r="N9" s="34">
        <v>0.2</v>
      </c>
      <c r="O9" s="34">
        <v>0</v>
      </c>
      <c r="P9" s="34">
        <v>0.2</v>
      </c>
      <c r="Q9" s="34">
        <v>0.15790000000000001</v>
      </c>
      <c r="R9" s="34">
        <v>0</v>
      </c>
      <c r="S9" s="34">
        <v>0.2</v>
      </c>
      <c r="T9" s="34">
        <v>0</v>
      </c>
      <c r="U9" s="34"/>
      <c r="V9" s="34"/>
      <c r="W9" s="34">
        <v>0</v>
      </c>
      <c r="X9" s="34">
        <v>21</v>
      </c>
      <c r="Y9" s="34">
        <v>12.1</v>
      </c>
      <c r="Z9" s="34">
        <v>847</v>
      </c>
      <c r="AA9" s="34">
        <v>859</v>
      </c>
      <c r="AB9" s="34">
        <v>884</v>
      </c>
      <c r="AC9" s="34">
        <v>67</v>
      </c>
      <c r="AD9" s="34">
        <v>18.260000000000002</v>
      </c>
      <c r="AE9" s="34">
        <v>0.42</v>
      </c>
      <c r="AF9" s="34">
        <v>979</v>
      </c>
      <c r="AG9" s="34">
        <v>0</v>
      </c>
      <c r="AH9" s="34">
        <v>82.093999999999994</v>
      </c>
      <c r="AI9" s="34">
        <v>35</v>
      </c>
      <c r="AJ9" s="34">
        <v>189.1</v>
      </c>
      <c r="AK9" s="34">
        <v>168</v>
      </c>
      <c r="AL9" s="34">
        <v>4</v>
      </c>
      <c r="AM9" s="34">
        <v>176</v>
      </c>
      <c r="AN9" s="34" t="s">
        <v>155</v>
      </c>
      <c r="AO9" s="34">
        <v>2</v>
      </c>
      <c r="AP9" s="37">
        <v>0.61372685185185183</v>
      </c>
      <c r="AQ9" s="34">
        <v>47.158566999999998</v>
      </c>
      <c r="AR9" s="34">
        <v>-88.489686000000006</v>
      </c>
      <c r="AS9" s="34">
        <v>315.39999999999998</v>
      </c>
      <c r="AT9" s="34">
        <v>0</v>
      </c>
      <c r="AU9" s="34">
        <v>12</v>
      </c>
      <c r="AV9" s="34">
        <v>10</v>
      </c>
      <c r="AW9" s="34" t="s">
        <v>199</v>
      </c>
      <c r="AX9" s="34">
        <v>0.96840000000000004</v>
      </c>
      <c r="AY9" s="34">
        <v>1.4</v>
      </c>
      <c r="AZ9" s="34">
        <v>1.7</v>
      </c>
      <c r="BA9" s="34">
        <v>14.186999999999999</v>
      </c>
      <c r="BB9" s="34">
        <v>450</v>
      </c>
      <c r="BC9" s="34">
        <v>31.72</v>
      </c>
      <c r="BD9" s="34">
        <v>0.41899999999999998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0</v>
      </c>
      <c r="BK9" s="34">
        <v>0</v>
      </c>
      <c r="BL9" s="34">
        <v>0</v>
      </c>
      <c r="BM9" s="34">
        <v>0</v>
      </c>
      <c r="BN9" s="34">
        <v>0</v>
      </c>
      <c r="BO9" s="34">
        <v>0</v>
      </c>
      <c r="BP9" s="34"/>
      <c r="BQ9" s="34">
        <v>0</v>
      </c>
      <c r="BR9" s="34">
        <v>-3.7623999999999998E-2</v>
      </c>
      <c r="BS9" s="34">
        <v>-5</v>
      </c>
      <c r="BT9" s="34">
        <v>9.9059999999999999E-3</v>
      </c>
      <c r="BU9" s="34">
        <v>-0.91943600000000003</v>
      </c>
      <c r="BV9" s="34">
        <v>0</v>
      </c>
      <c r="BW9" s="34" t="s">
        <v>155</v>
      </c>
      <c r="BX9" s="34">
        <v>0.78900000000000003</v>
      </c>
    </row>
    <row r="10" spans="1:76" x14ac:dyDescent="0.25">
      <c r="A10" s="35">
        <v>43165</v>
      </c>
      <c r="B10" s="36">
        <v>0.40460951388888894</v>
      </c>
      <c r="C10" s="34">
        <v>0.02</v>
      </c>
      <c r="D10" s="34">
        <v>0</v>
      </c>
      <c r="E10" s="34">
        <v>0</v>
      </c>
      <c r="F10" s="34">
        <v>0.1</v>
      </c>
      <c r="G10" s="34">
        <v>0</v>
      </c>
      <c r="H10" s="34">
        <v>-73.5</v>
      </c>
      <c r="I10" s="34"/>
      <c r="J10" s="34">
        <v>21</v>
      </c>
      <c r="K10" s="34">
        <v>1</v>
      </c>
      <c r="L10" s="34">
        <v>0.02</v>
      </c>
      <c r="M10" s="34">
        <v>0</v>
      </c>
      <c r="N10" s="34">
        <v>0.1</v>
      </c>
      <c r="O10" s="34">
        <v>0</v>
      </c>
      <c r="P10" s="34">
        <v>0.1</v>
      </c>
      <c r="Q10" s="34">
        <v>7.8899999999999998E-2</v>
      </c>
      <c r="R10" s="34">
        <v>0</v>
      </c>
      <c r="S10" s="34">
        <v>0.1</v>
      </c>
      <c r="T10" s="34">
        <v>0</v>
      </c>
      <c r="U10" s="34"/>
      <c r="V10" s="34"/>
      <c r="W10" s="34">
        <v>0</v>
      </c>
      <c r="X10" s="34">
        <v>21</v>
      </c>
      <c r="Y10" s="34">
        <v>12.2</v>
      </c>
      <c r="Z10" s="34">
        <v>847</v>
      </c>
      <c r="AA10" s="34">
        <v>857</v>
      </c>
      <c r="AB10" s="34">
        <v>884</v>
      </c>
      <c r="AC10" s="34">
        <v>67</v>
      </c>
      <c r="AD10" s="34">
        <v>18.260000000000002</v>
      </c>
      <c r="AE10" s="34">
        <v>0.42</v>
      </c>
      <c r="AF10" s="34">
        <v>979</v>
      </c>
      <c r="AG10" s="34">
        <v>0</v>
      </c>
      <c r="AH10" s="34">
        <v>82</v>
      </c>
      <c r="AI10" s="34">
        <v>35</v>
      </c>
      <c r="AJ10" s="34">
        <v>189.9</v>
      </c>
      <c r="AK10" s="34">
        <v>168</v>
      </c>
      <c r="AL10" s="34">
        <v>4.0999999999999996</v>
      </c>
      <c r="AM10" s="34">
        <v>176</v>
      </c>
      <c r="AN10" s="34" t="s">
        <v>155</v>
      </c>
      <c r="AO10" s="34">
        <v>2</v>
      </c>
      <c r="AP10" s="37">
        <v>0.61373842592592587</v>
      </c>
      <c r="AQ10" s="34">
        <v>47.158566999999998</v>
      </c>
      <c r="AR10" s="34">
        <v>-88.489684999999994</v>
      </c>
      <c r="AS10" s="34">
        <v>315.39999999999998</v>
      </c>
      <c r="AT10" s="34">
        <v>0</v>
      </c>
      <c r="AU10" s="34">
        <v>12</v>
      </c>
      <c r="AV10" s="34">
        <v>9</v>
      </c>
      <c r="AW10" s="34" t="s">
        <v>200</v>
      </c>
      <c r="AX10" s="34">
        <v>1</v>
      </c>
      <c r="AY10" s="34">
        <v>1.4</v>
      </c>
      <c r="AZ10" s="34">
        <v>1.7342</v>
      </c>
      <c r="BA10" s="34">
        <v>14.186999999999999</v>
      </c>
      <c r="BB10" s="34">
        <v>450</v>
      </c>
      <c r="BC10" s="34">
        <v>31.72</v>
      </c>
      <c r="BD10" s="34">
        <v>0.41899999999999998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0</v>
      </c>
      <c r="BK10" s="34">
        <v>0</v>
      </c>
      <c r="BL10" s="34">
        <v>0</v>
      </c>
      <c r="BM10" s="34">
        <v>0</v>
      </c>
      <c r="BN10" s="34">
        <v>0</v>
      </c>
      <c r="BO10" s="34">
        <v>0</v>
      </c>
      <c r="BP10" s="34"/>
      <c r="BQ10" s="34">
        <v>0</v>
      </c>
      <c r="BR10" s="34">
        <v>-3.347E-2</v>
      </c>
      <c r="BS10" s="34">
        <v>-5</v>
      </c>
      <c r="BT10" s="34">
        <v>9.0939999999999997E-3</v>
      </c>
      <c r="BU10" s="34">
        <v>-0.81792399999999998</v>
      </c>
      <c r="BV10" s="34">
        <v>0</v>
      </c>
      <c r="BW10" s="34" t="s">
        <v>155</v>
      </c>
      <c r="BX10" s="34">
        <v>0.78900000000000003</v>
      </c>
    </row>
    <row r="11" spans="1:76" x14ac:dyDescent="0.25">
      <c r="A11" s="35">
        <v>43165</v>
      </c>
      <c r="B11" s="36">
        <v>0.40462108796296298</v>
      </c>
      <c r="C11" s="34">
        <v>0.02</v>
      </c>
      <c r="D11" s="34">
        <v>0</v>
      </c>
      <c r="E11" s="34">
        <v>0</v>
      </c>
      <c r="F11" s="34">
        <v>0</v>
      </c>
      <c r="G11" s="34">
        <v>0</v>
      </c>
      <c r="H11" s="34">
        <v>-104.1</v>
      </c>
      <c r="I11" s="34"/>
      <c r="J11" s="34">
        <v>21</v>
      </c>
      <c r="K11" s="34">
        <v>1</v>
      </c>
      <c r="L11" s="34">
        <v>0.02</v>
      </c>
      <c r="M11" s="34">
        <v>0</v>
      </c>
      <c r="N11" s="34">
        <v>0</v>
      </c>
      <c r="O11" s="34">
        <v>2.23E-2</v>
      </c>
      <c r="P11" s="34">
        <v>0</v>
      </c>
      <c r="Q11" s="34">
        <v>0</v>
      </c>
      <c r="R11" s="34">
        <v>1.7600000000000001E-2</v>
      </c>
      <c r="S11" s="34">
        <v>0</v>
      </c>
      <c r="T11" s="34">
        <v>0</v>
      </c>
      <c r="U11" s="34"/>
      <c r="V11" s="34"/>
      <c r="W11" s="34">
        <v>0</v>
      </c>
      <c r="X11" s="34">
        <v>21</v>
      </c>
      <c r="Y11" s="34">
        <v>12.1</v>
      </c>
      <c r="Z11" s="34">
        <v>847</v>
      </c>
      <c r="AA11" s="34">
        <v>858</v>
      </c>
      <c r="AB11" s="34">
        <v>883</v>
      </c>
      <c r="AC11" s="34">
        <v>67</v>
      </c>
      <c r="AD11" s="34">
        <v>18.260000000000002</v>
      </c>
      <c r="AE11" s="34">
        <v>0.42</v>
      </c>
      <c r="AF11" s="34">
        <v>979</v>
      </c>
      <c r="AG11" s="34">
        <v>0</v>
      </c>
      <c r="AH11" s="34">
        <v>82</v>
      </c>
      <c r="AI11" s="34">
        <v>35</v>
      </c>
      <c r="AJ11" s="34">
        <v>190</v>
      </c>
      <c r="AK11" s="34">
        <v>168</v>
      </c>
      <c r="AL11" s="34">
        <v>4.0999999999999996</v>
      </c>
      <c r="AM11" s="34">
        <v>176</v>
      </c>
      <c r="AN11" s="34" t="s">
        <v>155</v>
      </c>
      <c r="AO11" s="34">
        <v>2</v>
      </c>
      <c r="AP11" s="37">
        <v>0.61373842592592587</v>
      </c>
      <c r="AQ11" s="34">
        <v>47.158566999999998</v>
      </c>
      <c r="AR11" s="34">
        <v>-88.489684999999994</v>
      </c>
      <c r="AS11" s="34">
        <v>315.39999999999998</v>
      </c>
      <c r="AT11" s="34">
        <v>0</v>
      </c>
      <c r="AU11" s="34">
        <v>12</v>
      </c>
      <c r="AV11" s="34">
        <v>9</v>
      </c>
      <c r="AW11" s="34" t="s">
        <v>200</v>
      </c>
      <c r="AX11" s="34">
        <v>1</v>
      </c>
      <c r="AY11" s="34">
        <v>1.4</v>
      </c>
      <c r="AZ11" s="34">
        <v>1.7842</v>
      </c>
      <c r="BA11" s="34">
        <v>14.186999999999999</v>
      </c>
      <c r="BB11" s="34">
        <v>450</v>
      </c>
      <c r="BC11" s="34">
        <v>31.72</v>
      </c>
      <c r="BD11" s="34">
        <v>0.41899999999999998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0</v>
      </c>
      <c r="BK11" s="34">
        <v>0</v>
      </c>
      <c r="BL11" s="34">
        <v>0</v>
      </c>
      <c r="BM11" s="34">
        <v>0</v>
      </c>
      <c r="BN11" s="34">
        <v>0</v>
      </c>
      <c r="BO11" s="34">
        <v>0</v>
      </c>
      <c r="BP11" s="34"/>
      <c r="BQ11" s="34">
        <v>0</v>
      </c>
      <c r="BR11" s="34">
        <v>-3.6623999999999997E-2</v>
      </c>
      <c r="BS11" s="34">
        <v>-5</v>
      </c>
      <c r="BT11" s="34">
        <v>9.9059999999999999E-3</v>
      </c>
      <c r="BU11" s="34">
        <v>-0.89499899999999999</v>
      </c>
      <c r="BV11" s="34">
        <v>0</v>
      </c>
      <c r="BW11" s="34" t="s">
        <v>155</v>
      </c>
      <c r="BX11" s="34">
        <v>0.78900000000000003</v>
      </c>
    </row>
    <row r="12" spans="1:76" x14ac:dyDescent="0.25">
      <c r="A12" s="35">
        <v>43165</v>
      </c>
      <c r="B12" s="36">
        <v>0.40463266203703707</v>
      </c>
      <c r="C12" s="34">
        <v>0.02</v>
      </c>
      <c r="D12" s="34">
        <v>0</v>
      </c>
      <c r="E12" s="34">
        <v>0</v>
      </c>
      <c r="F12" s="34">
        <v>-0.1</v>
      </c>
      <c r="G12" s="34">
        <v>0.1</v>
      </c>
      <c r="H12" s="34">
        <v>-90</v>
      </c>
      <c r="I12" s="34"/>
      <c r="J12" s="34">
        <v>21</v>
      </c>
      <c r="K12" s="34">
        <v>1</v>
      </c>
      <c r="L12" s="34">
        <v>0.02</v>
      </c>
      <c r="M12" s="34">
        <v>0</v>
      </c>
      <c r="N12" s="34">
        <v>0</v>
      </c>
      <c r="O12" s="34">
        <v>0.1</v>
      </c>
      <c r="P12" s="34">
        <v>0.1</v>
      </c>
      <c r="Q12" s="34">
        <v>0</v>
      </c>
      <c r="R12" s="34">
        <v>7.8899999999999998E-2</v>
      </c>
      <c r="S12" s="34">
        <v>0.1</v>
      </c>
      <c r="T12" s="34">
        <v>0</v>
      </c>
      <c r="U12" s="34"/>
      <c r="V12" s="34"/>
      <c r="W12" s="34">
        <v>0</v>
      </c>
      <c r="X12" s="34">
        <v>21</v>
      </c>
      <c r="Y12" s="34">
        <v>12.1</v>
      </c>
      <c r="Z12" s="34">
        <v>847</v>
      </c>
      <c r="AA12" s="34">
        <v>859</v>
      </c>
      <c r="AB12" s="34">
        <v>884</v>
      </c>
      <c r="AC12" s="34">
        <v>67</v>
      </c>
      <c r="AD12" s="34">
        <v>18.260000000000002</v>
      </c>
      <c r="AE12" s="34">
        <v>0.42</v>
      </c>
      <c r="AF12" s="34">
        <v>979</v>
      </c>
      <c r="AG12" s="34">
        <v>0</v>
      </c>
      <c r="AH12" s="34">
        <v>82</v>
      </c>
      <c r="AI12" s="34">
        <v>35</v>
      </c>
      <c r="AJ12" s="34">
        <v>190</v>
      </c>
      <c r="AK12" s="34">
        <v>168</v>
      </c>
      <c r="AL12" s="34">
        <v>4.0999999999999996</v>
      </c>
      <c r="AM12" s="34">
        <v>175.9</v>
      </c>
      <c r="AN12" s="34" t="s">
        <v>155</v>
      </c>
      <c r="AO12" s="34">
        <v>2</v>
      </c>
      <c r="AP12" s="37">
        <v>0.61375000000000002</v>
      </c>
      <c r="AQ12" s="34">
        <v>47.158566999999998</v>
      </c>
      <c r="AR12" s="34">
        <v>-88.489686000000006</v>
      </c>
      <c r="AS12" s="34">
        <v>315.39999999999998</v>
      </c>
      <c r="AT12" s="34">
        <v>0</v>
      </c>
      <c r="AU12" s="34">
        <v>12</v>
      </c>
      <c r="AV12" s="34">
        <v>9</v>
      </c>
      <c r="AW12" s="34" t="s">
        <v>201</v>
      </c>
      <c r="AX12" s="34">
        <v>1</v>
      </c>
      <c r="AY12" s="34">
        <v>1.4</v>
      </c>
      <c r="AZ12" s="34">
        <v>1.8</v>
      </c>
      <c r="BA12" s="34">
        <v>14.186999999999999</v>
      </c>
      <c r="BB12" s="34">
        <v>450</v>
      </c>
      <c r="BC12" s="34">
        <v>31.72</v>
      </c>
      <c r="BD12" s="34">
        <v>0.41899999999999998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>
        <v>0</v>
      </c>
      <c r="BK12" s="34">
        <v>0</v>
      </c>
      <c r="BL12" s="34">
        <v>0</v>
      </c>
      <c r="BM12" s="34">
        <v>0</v>
      </c>
      <c r="BN12" s="34">
        <v>0</v>
      </c>
      <c r="BO12" s="34">
        <v>0</v>
      </c>
      <c r="BP12" s="34"/>
      <c r="BQ12" s="34">
        <v>0</v>
      </c>
      <c r="BR12" s="34">
        <v>-3.4282E-2</v>
      </c>
      <c r="BS12" s="34">
        <v>-5</v>
      </c>
      <c r="BT12" s="34">
        <v>0.01</v>
      </c>
      <c r="BU12" s="34">
        <v>-0.83776600000000001</v>
      </c>
      <c r="BV12" s="34">
        <v>0</v>
      </c>
      <c r="BW12" s="34" t="s">
        <v>155</v>
      </c>
      <c r="BX12" s="34">
        <v>0.78900000000000003</v>
      </c>
    </row>
    <row r="13" spans="1:76" x14ac:dyDescent="0.25">
      <c r="A13" s="35">
        <v>43165</v>
      </c>
      <c r="B13" s="36">
        <v>0.40464423611111111</v>
      </c>
      <c r="C13" s="34">
        <v>0.02</v>
      </c>
      <c r="D13" s="34">
        <v>0</v>
      </c>
      <c r="E13" s="34">
        <v>0</v>
      </c>
      <c r="F13" s="34">
        <v>-0.4</v>
      </c>
      <c r="G13" s="34">
        <v>0.1</v>
      </c>
      <c r="H13" s="34">
        <v>-80.099999999999994</v>
      </c>
      <c r="I13" s="34"/>
      <c r="J13" s="34">
        <v>21</v>
      </c>
      <c r="K13" s="34">
        <v>1</v>
      </c>
      <c r="L13" s="34">
        <v>0.02</v>
      </c>
      <c r="M13" s="34">
        <v>0</v>
      </c>
      <c r="N13" s="34">
        <v>0</v>
      </c>
      <c r="O13" s="34">
        <v>0.1</v>
      </c>
      <c r="P13" s="34">
        <v>0.1</v>
      </c>
      <c r="Q13" s="34">
        <v>0</v>
      </c>
      <c r="R13" s="34">
        <v>7.8899999999999998E-2</v>
      </c>
      <c r="S13" s="34">
        <v>0.1</v>
      </c>
      <c r="T13" s="34">
        <v>0</v>
      </c>
      <c r="U13" s="34"/>
      <c r="V13" s="34"/>
      <c r="W13" s="34">
        <v>0</v>
      </c>
      <c r="X13" s="34">
        <v>21</v>
      </c>
      <c r="Y13" s="34">
        <v>12.2</v>
      </c>
      <c r="Z13" s="34">
        <v>847</v>
      </c>
      <c r="AA13" s="34">
        <v>857</v>
      </c>
      <c r="AB13" s="34">
        <v>884</v>
      </c>
      <c r="AC13" s="34">
        <v>67</v>
      </c>
      <c r="AD13" s="34">
        <v>18.260000000000002</v>
      </c>
      <c r="AE13" s="34">
        <v>0.42</v>
      </c>
      <c r="AF13" s="34">
        <v>979</v>
      </c>
      <c r="AG13" s="34">
        <v>0</v>
      </c>
      <c r="AH13" s="34">
        <v>82</v>
      </c>
      <c r="AI13" s="34">
        <v>35</v>
      </c>
      <c r="AJ13" s="34">
        <v>190</v>
      </c>
      <c r="AK13" s="34">
        <v>168</v>
      </c>
      <c r="AL13" s="34">
        <v>4.0999999999999996</v>
      </c>
      <c r="AM13" s="34">
        <v>175.5</v>
      </c>
      <c r="AN13" s="34" t="s">
        <v>155</v>
      </c>
      <c r="AO13" s="34">
        <v>2</v>
      </c>
      <c r="AP13" s="37">
        <v>0.61377314814814821</v>
      </c>
      <c r="AQ13" s="34">
        <v>47.158566999999998</v>
      </c>
      <c r="AR13" s="34">
        <v>-88.489687000000004</v>
      </c>
      <c r="AS13" s="34">
        <v>315.5</v>
      </c>
      <c r="AT13" s="34">
        <v>0</v>
      </c>
      <c r="AU13" s="34">
        <v>12</v>
      </c>
      <c r="AV13" s="34">
        <v>9</v>
      </c>
      <c r="AW13" s="34" t="s">
        <v>201</v>
      </c>
      <c r="AX13" s="34">
        <v>1</v>
      </c>
      <c r="AY13" s="34">
        <v>1.4</v>
      </c>
      <c r="AZ13" s="34">
        <v>1.8</v>
      </c>
      <c r="BA13" s="34">
        <v>14.186999999999999</v>
      </c>
      <c r="BB13" s="34">
        <v>450</v>
      </c>
      <c r="BC13" s="34">
        <v>31.72</v>
      </c>
      <c r="BD13" s="34">
        <v>0.41899999999999998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0</v>
      </c>
      <c r="BK13" s="34">
        <v>0</v>
      </c>
      <c r="BL13" s="34">
        <v>0</v>
      </c>
      <c r="BM13" s="34">
        <v>0</v>
      </c>
      <c r="BN13" s="34">
        <v>0</v>
      </c>
      <c r="BO13" s="34">
        <v>0</v>
      </c>
      <c r="BP13" s="34"/>
      <c r="BQ13" s="34">
        <v>0</v>
      </c>
      <c r="BR13" s="34">
        <v>-3.3093999999999998E-2</v>
      </c>
      <c r="BS13" s="34">
        <v>-5</v>
      </c>
      <c r="BT13" s="34">
        <v>9.0939999999999997E-3</v>
      </c>
      <c r="BU13" s="34">
        <v>-0.80873499999999998</v>
      </c>
      <c r="BV13" s="34">
        <v>0</v>
      </c>
      <c r="BW13" s="34" t="s">
        <v>155</v>
      </c>
      <c r="BX13" s="34">
        <v>0.78900000000000003</v>
      </c>
    </row>
    <row r="14" spans="1:76" x14ac:dyDescent="0.25">
      <c r="A14" s="35">
        <v>43165</v>
      </c>
      <c r="B14" s="36">
        <v>0.40465581018518515</v>
      </c>
      <c r="C14" s="34">
        <v>0.02</v>
      </c>
      <c r="D14" s="34">
        <v>0</v>
      </c>
      <c r="E14" s="34">
        <v>0</v>
      </c>
      <c r="F14" s="34">
        <v>-0.7</v>
      </c>
      <c r="G14" s="34">
        <v>0.1</v>
      </c>
      <c r="H14" s="34">
        <v>-95.4</v>
      </c>
      <c r="I14" s="34"/>
      <c r="J14" s="34">
        <v>21</v>
      </c>
      <c r="K14" s="34">
        <v>1</v>
      </c>
      <c r="L14" s="34">
        <v>0.02</v>
      </c>
      <c r="M14" s="34">
        <v>0</v>
      </c>
      <c r="N14" s="34">
        <v>0</v>
      </c>
      <c r="O14" s="34">
        <v>0.1</v>
      </c>
      <c r="P14" s="34">
        <v>0.1</v>
      </c>
      <c r="Q14" s="34">
        <v>0</v>
      </c>
      <c r="R14" s="34">
        <v>7.8899999999999998E-2</v>
      </c>
      <c r="S14" s="34">
        <v>0.1</v>
      </c>
      <c r="T14" s="34">
        <v>0</v>
      </c>
      <c r="U14" s="34"/>
      <c r="V14" s="34"/>
      <c r="W14" s="34">
        <v>0</v>
      </c>
      <c r="X14" s="34">
        <v>21</v>
      </c>
      <c r="Y14" s="34">
        <v>12.1</v>
      </c>
      <c r="Z14" s="34">
        <v>847</v>
      </c>
      <c r="AA14" s="34">
        <v>858</v>
      </c>
      <c r="AB14" s="34">
        <v>884</v>
      </c>
      <c r="AC14" s="34">
        <v>67</v>
      </c>
      <c r="AD14" s="34">
        <v>18.260000000000002</v>
      </c>
      <c r="AE14" s="34">
        <v>0.42</v>
      </c>
      <c r="AF14" s="34">
        <v>979</v>
      </c>
      <c r="AG14" s="34">
        <v>0</v>
      </c>
      <c r="AH14" s="34">
        <v>82</v>
      </c>
      <c r="AI14" s="34">
        <v>35</v>
      </c>
      <c r="AJ14" s="34">
        <v>190</v>
      </c>
      <c r="AK14" s="34">
        <v>168</v>
      </c>
      <c r="AL14" s="34">
        <v>4</v>
      </c>
      <c r="AM14" s="34">
        <v>175.1</v>
      </c>
      <c r="AN14" s="34" t="s">
        <v>155</v>
      </c>
      <c r="AO14" s="34">
        <v>2</v>
      </c>
      <c r="AP14" s="37">
        <v>0.61378472222222225</v>
      </c>
      <c r="AQ14" s="34">
        <v>47.158566999999998</v>
      </c>
      <c r="AR14" s="34">
        <v>-88.489687000000004</v>
      </c>
      <c r="AS14" s="34">
        <v>315.7</v>
      </c>
      <c r="AT14" s="34">
        <v>0</v>
      </c>
      <c r="AU14" s="34">
        <v>12</v>
      </c>
      <c r="AV14" s="34">
        <v>9</v>
      </c>
      <c r="AW14" s="34" t="s">
        <v>201</v>
      </c>
      <c r="AX14" s="34">
        <v>1</v>
      </c>
      <c r="AY14" s="34">
        <v>1.4</v>
      </c>
      <c r="AZ14" s="34">
        <v>1.8</v>
      </c>
      <c r="BA14" s="34">
        <v>14.186999999999999</v>
      </c>
      <c r="BB14" s="34">
        <v>450</v>
      </c>
      <c r="BC14" s="34">
        <v>31.72</v>
      </c>
      <c r="BD14" s="34">
        <v>0.41899999999999998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>
        <v>0</v>
      </c>
      <c r="BM14" s="34">
        <v>0</v>
      </c>
      <c r="BN14" s="34">
        <v>0</v>
      </c>
      <c r="BO14" s="34">
        <v>0</v>
      </c>
      <c r="BP14" s="34"/>
      <c r="BQ14" s="34">
        <v>0</v>
      </c>
      <c r="BR14" s="34">
        <v>-3.6623999999999997E-2</v>
      </c>
      <c r="BS14" s="34">
        <v>-5</v>
      </c>
      <c r="BT14" s="34">
        <v>9.9059999999999999E-3</v>
      </c>
      <c r="BU14" s="34">
        <v>-0.89499899999999999</v>
      </c>
      <c r="BV14" s="34">
        <v>0</v>
      </c>
      <c r="BW14" s="34" t="s">
        <v>155</v>
      </c>
      <c r="BX14" s="34">
        <v>0.78900000000000003</v>
      </c>
    </row>
    <row r="15" spans="1:76" x14ac:dyDescent="0.25">
      <c r="A15" s="35">
        <v>43165</v>
      </c>
      <c r="B15" s="36">
        <v>0.40466738425925924</v>
      </c>
      <c r="C15" s="34">
        <v>0.02</v>
      </c>
      <c r="D15" s="34">
        <v>0</v>
      </c>
      <c r="E15" s="34">
        <v>0</v>
      </c>
      <c r="F15" s="34">
        <v>-0.8</v>
      </c>
      <c r="G15" s="34">
        <v>0.1</v>
      </c>
      <c r="H15" s="34">
        <v>-66.5</v>
      </c>
      <c r="I15" s="34"/>
      <c r="J15" s="34">
        <v>21</v>
      </c>
      <c r="K15" s="34">
        <v>1</v>
      </c>
      <c r="L15" s="34">
        <v>0.02</v>
      </c>
      <c r="M15" s="34">
        <v>0</v>
      </c>
      <c r="N15" s="34">
        <v>0</v>
      </c>
      <c r="O15" s="34">
        <v>0.1</v>
      </c>
      <c r="P15" s="34">
        <v>0.1</v>
      </c>
      <c r="Q15" s="34">
        <v>0</v>
      </c>
      <c r="R15" s="34">
        <v>7.8899999999999998E-2</v>
      </c>
      <c r="S15" s="34">
        <v>0.1</v>
      </c>
      <c r="T15" s="34">
        <v>0</v>
      </c>
      <c r="U15" s="34"/>
      <c r="V15" s="34"/>
      <c r="W15" s="34">
        <v>0</v>
      </c>
      <c r="X15" s="34">
        <v>21</v>
      </c>
      <c r="Y15" s="34">
        <v>12.1</v>
      </c>
      <c r="Z15" s="34">
        <v>847</v>
      </c>
      <c r="AA15" s="34">
        <v>858</v>
      </c>
      <c r="AB15" s="34">
        <v>884</v>
      </c>
      <c r="AC15" s="34">
        <v>67</v>
      </c>
      <c r="AD15" s="34">
        <v>18.260000000000002</v>
      </c>
      <c r="AE15" s="34">
        <v>0.42</v>
      </c>
      <c r="AF15" s="34">
        <v>979</v>
      </c>
      <c r="AG15" s="34">
        <v>0</v>
      </c>
      <c r="AH15" s="34">
        <v>82</v>
      </c>
      <c r="AI15" s="34">
        <v>35</v>
      </c>
      <c r="AJ15" s="34">
        <v>190</v>
      </c>
      <c r="AK15" s="34">
        <v>168</v>
      </c>
      <c r="AL15" s="34">
        <v>4.0999999999999996</v>
      </c>
      <c r="AM15" s="34">
        <v>175.2</v>
      </c>
      <c r="AN15" s="34" t="s">
        <v>155</v>
      </c>
      <c r="AO15" s="34">
        <v>2</v>
      </c>
      <c r="AP15" s="37">
        <v>0.61379629629629628</v>
      </c>
      <c r="AQ15" s="34">
        <v>47.158566999999998</v>
      </c>
      <c r="AR15" s="34">
        <v>-88.489687000000004</v>
      </c>
      <c r="AS15" s="34">
        <v>315.7</v>
      </c>
      <c r="AT15" s="34">
        <v>0</v>
      </c>
      <c r="AU15" s="34">
        <v>12</v>
      </c>
      <c r="AV15" s="34">
        <v>10</v>
      </c>
      <c r="AW15" s="34" t="s">
        <v>202</v>
      </c>
      <c r="AX15" s="34">
        <v>1</v>
      </c>
      <c r="AY15" s="34">
        <v>1.4683999999999999</v>
      </c>
      <c r="AZ15" s="34">
        <v>1.8</v>
      </c>
      <c r="BA15" s="34">
        <v>14.186999999999999</v>
      </c>
      <c r="BB15" s="34">
        <v>450</v>
      </c>
      <c r="BC15" s="34">
        <v>31.72</v>
      </c>
      <c r="BD15" s="34">
        <v>0.41899999999999998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>
        <v>0</v>
      </c>
      <c r="BM15" s="34">
        <v>0</v>
      </c>
      <c r="BN15" s="34">
        <v>0</v>
      </c>
      <c r="BO15" s="34">
        <v>0</v>
      </c>
      <c r="BP15" s="34"/>
      <c r="BQ15" s="34">
        <v>0</v>
      </c>
      <c r="BR15" s="34">
        <v>-3.2474999999999997E-2</v>
      </c>
      <c r="BS15" s="34">
        <v>-5</v>
      </c>
      <c r="BT15" s="34">
        <v>9.0950000000000007E-3</v>
      </c>
      <c r="BU15" s="34">
        <v>-0.79359599999999997</v>
      </c>
      <c r="BV15" s="34">
        <v>0</v>
      </c>
      <c r="BW15" s="34" t="s">
        <v>155</v>
      </c>
      <c r="BX15" s="34">
        <v>0.78900000000000003</v>
      </c>
    </row>
    <row r="16" spans="1:76" x14ac:dyDescent="0.25">
      <c r="A16" s="35">
        <v>43165</v>
      </c>
      <c r="B16" s="36">
        <v>0.40467895833333328</v>
      </c>
      <c r="C16" s="34">
        <v>0.02</v>
      </c>
      <c r="D16" s="34">
        <v>0</v>
      </c>
      <c r="E16" s="34">
        <v>0</v>
      </c>
      <c r="F16" s="34">
        <v>-0.9</v>
      </c>
      <c r="G16" s="34">
        <v>0.1</v>
      </c>
      <c r="H16" s="34">
        <v>-76.8</v>
      </c>
      <c r="I16" s="34"/>
      <c r="J16" s="34">
        <v>21</v>
      </c>
      <c r="K16" s="34">
        <v>1</v>
      </c>
      <c r="L16" s="34">
        <v>0.02</v>
      </c>
      <c r="M16" s="34">
        <v>0</v>
      </c>
      <c r="N16" s="34">
        <v>0</v>
      </c>
      <c r="O16" s="34">
        <v>0.1</v>
      </c>
      <c r="P16" s="34">
        <v>0.1</v>
      </c>
      <c r="Q16" s="34">
        <v>0</v>
      </c>
      <c r="R16" s="34">
        <v>7.8899999999999998E-2</v>
      </c>
      <c r="S16" s="34">
        <v>0.1</v>
      </c>
      <c r="T16" s="34">
        <v>0</v>
      </c>
      <c r="U16" s="34"/>
      <c r="V16" s="34"/>
      <c r="W16" s="34">
        <v>0</v>
      </c>
      <c r="X16" s="34">
        <v>21</v>
      </c>
      <c r="Y16" s="34">
        <v>12.1</v>
      </c>
      <c r="Z16" s="34">
        <v>847</v>
      </c>
      <c r="AA16" s="34">
        <v>858</v>
      </c>
      <c r="AB16" s="34">
        <v>884</v>
      </c>
      <c r="AC16" s="34">
        <v>67</v>
      </c>
      <c r="AD16" s="34">
        <v>18.260000000000002</v>
      </c>
      <c r="AE16" s="34">
        <v>0.42</v>
      </c>
      <c r="AF16" s="34">
        <v>979</v>
      </c>
      <c r="AG16" s="34">
        <v>0</v>
      </c>
      <c r="AH16" s="34">
        <v>81.094093999999998</v>
      </c>
      <c r="AI16" s="34">
        <v>35</v>
      </c>
      <c r="AJ16" s="34">
        <v>190</v>
      </c>
      <c r="AK16" s="34">
        <v>168</v>
      </c>
      <c r="AL16" s="34">
        <v>4.0999999999999996</v>
      </c>
      <c r="AM16" s="34">
        <v>175.6</v>
      </c>
      <c r="AN16" s="34" t="s">
        <v>155</v>
      </c>
      <c r="AO16" s="34">
        <v>2</v>
      </c>
      <c r="AP16" s="37">
        <v>0.61380787037037032</v>
      </c>
      <c r="AQ16" s="34">
        <v>47.158566999999998</v>
      </c>
      <c r="AR16" s="34">
        <v>-88.489687000000004</v>
      </c>
      <c r="AS16" s="34">
        <v>315.8</v>
      </c>
      <c r="AT16" s="34">
        <v>0</v>
      </c>
      <c r="AU16" s="34">
        <v>12</v>
      </c>
      <c r="AV16" s="34">
        <v>11</v>
      </c>
      <c r="AW16" s="34" t="s">
        <v>203</v>
      </c>
      <c r="AX16" s="34">
        <v>1</v>
      </c>
      <c r="AY16" s="34">
        <v>1.5</v>
      </c>
      <c r="AZ16" s="34">
        <v>1.8</v>
      </c>
      <c r="BA16" s="34">
        <v>14.186999999999999</v>
      </c>
      <c r="BB16" s="34">
        <v>450</v>
      </c>
      <c r="BC16" s="34">
        <v>31.72</v>
      </c>
      <c r="BD16" s="34">
        <v>0.41899999999999998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4">
        <v>0</v>
      </c>
      <c r="BM16" s="34">
        <v>0</v>
      </c>
      <c r="BN16" s="34">
        <v>0</v>
      </c>
      <c r="BO16" s="34">
        <v>0</v>
      </c>
      <c r="BP16" s="34"/>
      <c r="BQ16" s="34">
        <v>0</v>
      </c>
      <c r="BR16" s="34">
        <v>-3.4717999999999999E-2</v>
      </c>
      <c r="BS16" s="34">
        <v>-5</v>
      </c>
      <c r="BT16" s="34">
        <v>8.9999999999999993E-3</v>
      </c>
      <c r="BU16" s="34">
        <v>-0.84841500000000003</v>
      </c>
      <c r="BV16" s="34">
        <v>0</v>
      </c>
      <c r="BW16" s="34" t="s">
        <v>155</v>
      </c>
      <c r="BX16" s="34">
        <v>0.78900000000000003</v>
      </c>
    </row>
    <row r="17" spans="1:76" x14ac:dyDescent="0.25">
      <c r="A17" s="35">
        <v>43165</v>
      </c>
      <c r="B17" s="36">
        <v>0.40469053240740743</v>
      </c>
      <c r="C17" s="34">
        <v>0.02</v>
      </c>
      <c r="D17" s="34">
        <v>0</v>
      </c>
      <c r="E17" s="34">
        <v>0</v>
      </c>
      <c r="F17" s="34">
        <v>-1</v>
      </c>
      <c r="G17" s="34">
        <v>0.2</v>
      </c>
      <c r="H17" s="34">
        <v>-92.7</v>
      </c>
      <c r="I17" s="34"/>
      <c r="J17" s="34">
        <v>21</v>
      </c>
      <c r="K17" s="34">
        <v>1</v>
      </c>
      <c r="L17" s="34">
        <v>0.02</v>
      </c>
      <c r="M17" s="34">
        <v>0</v>
      </c>
      <c r="N17" s="34">
        <v>0</v>
      </c>
      <c r="O17" s="34">
        <v>0.2</v>
      </c>
      <c r="P17" s="34">
        <v>0.2</v>
      </c>
      <c r="Q17" s="34">
        <v>0</v>
      </c>
      <c r="R17" s="34">
        <v>0.15790000000000001</v>
      </c>
      <c r="S17" s="34">
        <v>0.2</v>
      </c>
      <c r="T17" s="34">
        <v>0</v>
      </c>
      <c r="U17" s="34"/>
      <c r="V17" s="34"/>
      <c r="W17" s="34">
        <v>0</v>
      </c>
      <c r="X17" s="34">
        <v>21</v>
      </c>
      <c r="Y17" s="34">
        <v>12.1</v>
      </c>
      <c r="Z17" s="34">
        <v>848</v>
      </c>
      <c r="AA17" s="34">
        <v>858</v>
      </c>
      <c r="AB17" s="34">
        <v>884</v>
      </c>
      <c r="AC17" s="34">
        <v>67</v>
      </c>
      <c r="AD17" s="34">
        <v>18.260000000000002</v>
      </c>
      <c r="AE17" s="34">
        <v>0.42</v>
      </c>
      <c r="AF17" s="34">
        <v>979</v>
      </c>
      <c r="AG17" s="34">
        <v>0</v>
      </c>
      <c r="AH17" s="34">
        <v>81</v>
      </c>
      <c r="AI17" s="34">
        <v>35</v>
      </c>
      <c r="AJ17" s="34">
        <v>190</v>
      </c>
      <c r="AK17" s="34">
        <v>168</v>
      </c>
      <c r="AL17" s="34">
        <v>4</v>
      </c>
      <c r="AM17" s="34">
        <v>176</v>
      </c>
      <c r="AN17" s="34" t="s">
        <v>155</v>
      </c>
      <c r="AO17" s="34">
        <v>2</v>
      </c>
      <c r="AP17" s="37">
        <v>0.61381944444444447</v>
      </c>
      <c r="AQ17" s="34">
        <v>47.158566999999998</v>
      </c>
      <c r="AR17" s="34">
        <v>-88.489687000000004</v>
      </c>
      <c r="AS17" s="34">
        <v>315.8</v>
      </c>
      <c r="AT17" s="34">
        <v>0</v>
      </c>
      <c r="AU17" s="34">
        <v>12</v>
      </c>
      <c r="AV17" s="34">
        <v>11</v>
      </c>
      <c r="AW17" s="34" t="s">
        <v>203</v>
      </c>
      <c r="AX17" s="34">
        <v>1</v>
      </c>
      <c r="AY17" s="34">
        <v>1.5</v>
      </c>
      <c r="AZ17" s="34">
        <v>1.8</v>
      </c>
      <c r="BA17" s="34">
        <v>14.186999999999999</v>
      </c>
      <c r="BB17" s="34">
        <v>450</v>
      </c>
      <c r="BC17" s="34">
        <v>31.72</v>
      </c>
      <c r="BD17" s="34">
        <v>0.41899999999999998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>
        <v>0</v>
      </c>
      <c r="BK17" s="34">
        <v>0</v>
      </c>
      <c r="BL17" s="34">
        <v>0</v>
      </c>
      <c r="BM17" s="34">
        <v>0</v>
      </c>
      <c r="BN17" s="34">
        <v>0</v>
      </c>
      <c r="BO17" s="34">
        <v>0</v>
      </c>
      <c r="BP17" s="34"/>
      <c r="BQ17" s="34">
        <v>0</v>
      </c>
      <c r="BR17" s="34">
        <v>-3.5000000000000003E-2</v>
      </c>
      <c r="BS17" s="34">
        <v>-5</v>
      </c>
      <c r="BT17" s="34">
        <v>9.9059999999999999E-3</v>
      </c>
      <c r="BU17" s="34">
        <v>-0.85531299999999999</v>
      </c>
      <c r="BV17" s="34">
        <v>0</v>
      </c>
      <c r="BW17" s="34" t="s">
        <v>155</v>
      </c>
      <c r="BX17" s="34">
        <v>0.78900000000000003</v>
      </c>
    </row>
    <row r="18" spans="1:76" x14ac:dyDescent="0.25">
      <c r="A18" s="35">
        <v>43165</v>
      </c>
      <c r="B18" s="36">
        <v>0.40470210648148147</v>
      </c>
      <c r="C18" s="34">
        <v>3.5999999999999997E-2</v>
      </c>
      <c r="D18" s="34">
        <v>0</v>
      </c>
      <c r="E18" s="34">
        <v>0</v>
      </c>
      <c r="F18" s="34">
        <v>-1.1000000000000001</v>
      </c>
      <c r="G18" s="34">
        <v>0.2</v>
      </c>
      <c r="H18" s="34">
        <v>-50.1</v>
      </c>
      <c r="I18" s="34"/>
      <c r="J18" s="34">
        <v>21</v>
      </c>
      <c r="K18" s="34">
        <v>1</v>
      </c>
      <c r="L18" s="34">
        <v>3.6400000000000002E-2</v>
      </c>
      <c r="M18" s="34">
        <v>0</v>
      </c>
      <c r="N18" s="34">
        <v>0</v>
      </c>
      <c r="O18" s="34">
        <v>0.2</v>
      </c>
      <c r="P18" s="34">
        <v>0.2</v>
      </c>
      <c r="Q18" s="34">
        <v>0</v>
      </c>
      <c r="R18" s="34">
        <v>0.15790000000000001</v>
      </c>
      <c r="S18" s="34">
        <v>0.2</v>
      </c>
      <c r="T18" s="34">
        <v>0</v>
      </c>
      <c r="U18" s="34"/>
      <c r="V18" s="34"/>
      <c r="W18" s="34">
        <v>0</v>
      </c>
      <c r="X18" s="34">
        <v>21</v>
      </c>
      <c r="Y18" s="34">
        <v>12.1</v>
      </c>
      <c r="Z18" s="34">
        <v>846</v>
      </c>
      <c r="AA18" s="34">
        <v>858</v>
      </c>
      <c r="AB18" s="34">
        <v>883</v>
      </c>
      <c r="AC18" s="34">
        <v>67</v>
      </c>
      <c r="AD18" s="34">
        <v>18.260000000000002</v>
      </c>
      <c r="AE18" s="34">
        <v>0.42</v>
      </c>
      <c r="AF18" s="34">
        <v>979</v>
      </c>
      <c r="AG18" s="34">
        <v>0</v>
      </c>
      <c r="AH18" s="34">
        <v>81</v>
      </c>
      <c r="AI18" s="34">
        <v>35</v>
      </c>
      <c r="AJ18" s="34">
        <v>190</v>
      </c>
      <c r="AK18" s="34">
        <v>168</v>
      </c>
      <c r="AL18" s="34">
        <v>4.0999999999999996</v>
      </c>
      <c r="AM18" s="34">
        <v>176</v>
      </c>
      <c r="AN18" s="34" t="s">
        <v>155</v>
      </c>
      <c r="AO18" s="34">
        <v>2</v>
      </c>
      <c r="AP18" s="37">
        <v>0.61383101851851851</v>
      </c>
      <c r="AQ18" s="34">
        <v>47.158566999999998</v>
      </c>
      <c r="AR18" s="34">
        <v>-88.489687000000004</v>
      </c>
      <c r="AS18" s="34">
        <v>315.8</v>
      </c>
      <c r="AT18" s="34">
        <v>0</v>
      </c>
      <c r="AU18" s="34">
        <v>12</v>
      </c>
      <c r="AV18" s="34">
        <v>11</v>
      </c>
      <c r="AW18" s="34" t="s">
        <v>203</v>
      </c>
      <c r="AX18" s="34">
        <v>0.93159999999999998</v>
      </c>
      <c r="AY18" s="34">
        <v>1.4316</v>
      </c>
      <c r="AZ18" s="34">
        <v>1.6632</v>
      </c>
      <c r="BA18" s="34">
        <v>14.186999999999999</v>
      </c>
      <c r="BB18" s="34">
        <v>450</v>
      </c>
      <c r="BC18" s="34">
        <v>31.72</v>
      </c>
      <c r="BD18" s="34">
        <v>0.41899999999999998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>
        <v>0</v>
      </c>
      <c r="BM18" s="34">
        <v>0</v>
      </c>
      <c r="BN18" s="34">
        <v>0</v>
      </c>
      <c r="BO18" s="34">
        <v>0</v>
      </c>
      <c r="BP18" s="34"/>
      <c r="BQ18" s="34">
        <v>0</v>
      </c>
      <c r="BR18" s="34">
        <v>-3.2281999999999998E-2</v>
      </c>
      <c r="BS18" s="34">
        <v>-5</v>
      </c>
      <c r="BT18" s="34">
        <v>9.0939999999999997E-3</v>
      </c>
      <c r="BU18" s="34">
        <v>-0.78889100000000001</v>
      </c>
      <c r="BV18" s="34">
        <v>0</v>
      </c>
      <c r="BW18" s="34" t="s">
        <v>155</v>
      </c>
      <c r="BX18" s="34">
        <v>0.78900000000000003</v>
      </c>
    </row>
    <row r="19" spans="1:76" x14ac:dyDescent="0.25">
      <c r="A19" s="35">
        <v>43165</v>
      </c>
      <c r="B19" s="36">
        <v>0.40471368055555557</v>
      </c>
      <c r="C19" s="34">
        <v>0.22600000000000001</v>
      </c>
      <c r="D19" s="34">
        <v>7.7000000000000002E-3</v>
      </c>
      <c r="E19" s="34">
        <v>76.506224000000003</v>
      </c>
      <c r="F19" s="34">
        <v>1.7</v>
      </c>
      <c r="G19" s="34">
        <v>0.2</v>
      </c>
      <c r="H19" s="34">
        <v>-70.099999999999994</v>
      </c>
      <c r="I19" s="34"/>
      <c r="J19" s="34">
        <v>21</v>
      </c>
      <c r="K19" s="34">
        <v>1</v>
      </c>
      <c r="L19" s="34">
        <v>0.22559999999999999</v>
      </c>
      <c r="M19" s="34">
        <v>7.7000000000000002E-3</v>
      </c>
      <c r="N19" s="34">
        <v>1.6513</v>
      </c>
      <c r="O19" s="34">
        <v>0.2</v>
      </c>
      <c r="P19" s="34">
        <v>1.9</v>
      </c>
      <c r="Q19" s="34">
        <v>1.3036000000000001</v>
      </c>
      <c r="R19" s="34">
        <v>0.15790000000000001</v>
      </c>
      <c r="S19" s="34">
        <v>1.5</v>
      </c>
      <c r="T19" s="34">
        <v>0</v>
      </c>
      <c r="U19" s="34"/>
      <c r="V19" s="34"/>
      <c r="W19" s="34">
        <v>0</v>
      </c>
      <c r="X19" s="34">
        <v>21</v>
      </c>
      <c r="Y19" s="34">
        <v>12.1</v>
      </c>
      <c r="Z19" s="34">
        <v>846</v>
      </c>
      <c r="AA19" s="34">
        <v>858</v>
      </c>
      <c r="AB19" s="34">
        <v>884</v>
      </c>
      <c r="AC19" s="34">
        <v>67</v>
      </c>
      <c r="AD19" s="34">
        <v>18.260000000000002</v>
      </c>
      <c r="AE19" s="34">
        <v>0.42</v>
      </c>
      <c r="AF19" s="34">
        <v>979</v>
      </c>
      <c r="AG19" s="34">
        <v>0</v>
      </c>
      <c r="AH19" s="34">
        <v>81</v>
      </c>
      <c r="AI19" s="34">
        <v>35</v>
      </c>
      <c r="AJ19" s="34">
        <v>190</v>
      </c>
      <c r="AK19" s="34">
        <v>168.9</v>
      </c>
      <c r="AL19" s="34">
        <v>4.0999999999999996</v>
      </c>
      <c r="AM19" s="34">
        <v>176</v>
      </c>
      <c r="AN19" s="34" t="s">
        <v>155</v>
      </c>
      <c r="AO19" s="34">
        <v>2</v>
      </c>
      <c r="AP19" s="37">
        <v>0.61384259259259266</v>
      </c>
      <c r="AQ19" s="34">
        <v>47.158566999999998</v>
      </c>
      <c r="AR19" s="34">
        <v>-88.489686000000006</v>
      </c>
      <c r="AS19" s="34">
        <v>315.89999999999998</v>
      </c>
      <c r="AT19" s="34">
        <v>0</v>
      </c>
      <c r="AU19" s="34">
        <v>12</v>
      </c>
      <c r="AV19" s="34">
        <v>11</v>
      </c>
      <c r="AW19" s="34" t="s">
        <v>203</v>
      </c>
      <c r="AX19" s="34">
        <v>0.9</v>
      </c>
      <c r="AY19" s="34">
        <v>1.4</v>
      </c>
      <c r="AZ19" s="34">
        <v>1.6684000000000001</v>
      </c>
      <c r="BA19" s="34">
        <v>14.186999999999999</v>
      </c>
      <c r="BB19" s="34">
        <v>450</v>
      </c>
      <c r="BC19" s="34">
        <v>31.72</v>
      </c>
      <c r="BD19" s="34">
        <v>0.41899999999999998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>
        <v>0</v>
      </c>
      <c r="BM19" s="34">
        <v>0</v>
      </c>
      <c r="BN19" s="34">
        <v>0</v>
      </c>
      <c r="BO19" s="34">
        <v>0</v>
      </c>
      <c r="BP19" s="34"/>
      <c r="BQ19" s="34">
        <v>0</v>
      </c>
      <c r="BR19" s="34">
        <v>-3.3812000000000002E-2</v>
      </c>
      <c r="BS19" s="34">
        <v>-5</v>
      </c>
      <c r="BT19" s="34">
        <v>8.9999999999999993E-3</v>
      </c>
      <c r="BU19" s="34">
        <v>-0.82628100000000004</v>
      </c>
      <c r="BV19" s="34">
        <v>0</v>
      </c>
      <c r="BW19" s="34" t="s">
        <v>155</v>
      </c>
      <c r="BX19" s="34">
        <v>0.78900000000000003</v>
      </c>
    </row>
    <row r="20" spans="1:76" x14ac:dyDescent="0.25">
      <c r="A20" s="35">
        <v>43165</v>
      </c>
      <c r="B20" s="36">
        <v>0.4047252546296296</v>
      </c>
      <c r="C20" s="34">
        <v>1.7569999999999999</v>
      </c>
      <c r="D20" s="34">
        <v>2.2599999999999999E-2</v>
      </c>
      <c r="E20" s="34">
        <v>226.06867</v>
      </c>
      <c r="F20" s="34">
        <v>61</v>
      </c>
      <c r="G20" s="34">
        <v>0</v>
      </c>
      <c r="H20" s="34">
        <v>-39.5</v>
      </c>
      <c r="I20" s="34"/>
      <c r="J20" s="34">
        <v>21</v>
      </c>
      <c r="K20" s="34">
        <v>0.98839999999999995</v>
      </c>
      <c r="L20" s="34">
        <v>1.7366999999999999</v>
      </c>
      <c r="M20" s="34">
        <v>2.23E-2</v>
      </c>
      <c r="N20" s="34">
        <v>60.2682</v>
      </c>
      <c r="O20" s="34">
        <v>0</v>
      </c>
      <c r="P20" s="34">
        <v>60.3</v>
      </c>
      <c r="Q20" s="34">
        <v>47.579300000000003</v>
      </c>
      <c r="R20" s="34">
        <v>0</v>
      </c>
      <c r="S20" s="34">
        <v>47.6</v>
      </c>
      <c r="T20" s="34">
        <v>0</v>
      </c>
      <c r="U20" s="34"/>
      <c r="V20" s="34"/>
      <c r="W20" s="34">
        <v>0</v>
      </c>
      <c r="X20" s="34">
        <v>20.757100000000001</v>
      </c>
      <c r="Y20" s="34">
        <v>12.1</v>
      </c>
      <c r="Z20" s="34">
        <v>847</v>
      </c>
      <c r="AA20" s="34">
        <v>858</v>
      </c>
      <c r="AB20" s="34">
        <v>884</v>
      </c>
      <c r="AC20" s="34">
        <v>67</v>
      </c>
      <c r="AD20" s="34">
        <v>18.260000000000002</v>
      </c>
      <c r="AE20" s="34">
        <v>0.42</v>
      </c>
      <c r="AF20" s="34">
        <v>979</v>
      </c>
      <c r="AG20" s="34">
        <v>0</v>
      </c>
      <c r="AH20" s="34">
        <v>81</v>
      </c>
      <c r="AI20" s="34">
        <v>35</v>
      </c>
      <c r="AJ20" s="34">
        <v>190</v>
      </c>
      <c r="AK20" s="34">
        <v>169</v>
      </c>
      <c r="AL20" s="34">
        <v>4.2</v>
      </c>
      <c r="AM20" s="34">
        <v>176</v>
      </c>
      <c r="AN20" s="34" t="s">
        <v>155</v>
      </c>
      <c r="AO20" s="34">
        <v>2</v>
      </c>
      <c r="AP20" s="37">
        <v>0.6138541666666667</v>
      </c>
      <c r="AQ20" s="34">
        <v>47.158566999999998</v>
      </c>
      <c r="AR20" s="34">
        <v>-88.489684999999994</v>
      </c>
      <c r="AS20" s="34">
        <v>316</v>
      </c>
      <c r="AT20" s="34">
        <v>0</v>
      </c>
      <c r="AU20" s="34">
        <v>12</v>
      </c>
      <c r="AV20" s="34">
        <v>11</v>
      </c>
      <c r="AW20" s="34" t="s">
        <v>203</v>
      </c>
      <c r="AX20" s="34">
        <v>0.9</v>
      </c>
      <c r="AY20" s="34">
        <v>1.3315999999999999</v>
      </c>
      <c r="AZ20" s="34">
        <v>1.6315999999999999</v>
      </c>
      <c r="BA20" s="34">
        <v>14.186999999999999</v>
      </c>
      <c r="BB20" s="34">
        <v>117.93</v>
      </c>
      <c r="BC20" s="34">
        <v>8.31</v>
      </c>
      <c r="BD20" s="34">
        <v>1.17</v>
      </c>
      <c r="BE20" s="34">
        <v>3196.9589999999998</v>
      </c>
      <c r="BF20" s="34">
        <v>26.18</v>
      </c>
      <c r="BG20" s="34">
        <v>11.618</v>
      </c>
      <c r="BH20" s="34">
        <v>0</v>
      </c>
      <c r="BI20" s="34">
        <v>11.618</v>
      </c>
      <c r="BJ20" s="34">
        <v>9.1720000000000006</v>
      </c>
      <c r="BK20" s="34">
        <v>0</v>
      </c>
      <c r="BL20" s="34">
        <v>9.1720000000000006</v>
      </c>
      <c r="BM20" s="34">
        <v>0</v>
      </c>
      <c r="BN20" s="34"/>
      <c r="BO20" s="34"/>
      <c r="BP20" s="34"/>
      <c r="BQ20" s="34">
        <v>27782.685000000001</v>
      </c>
      <c r="BR20" s="34">
        <v>-3.2188000000000001E-2</v>
      </c>
      <c r="BS20" s="34">
        <v>-5</v>
      </c>
      <c r="BT20" s="34">
        <v>8.9999999999999993E-3</v>
      </c>
      <c r="BU20" s="34">
        <v>-0.78659400000000002</v>
      </c>
      <c r="BV20" s="34">
        <v>0</v>
      </c>
      <c r="BW20" s="34" t="s">
        <v>155</v>
      </c>
      <c r="BX20" s="34">
        <v>0.78900000000000003</v>
      </c>
    </row>
    <row r="21" spans="1:76" x14ac:dyDescent="0.25">
      <c r="A21" s="35">
        <v>43165</v>
      </c>
      <c r="B21" s="36">
        <v>0.4047368287037037</v>
      </c>
      <c r="C21" s="34">
        <v>2.4049999999999998</v>
      </c>
      <c r="D21" s="34">
        <v>3.2800000000000003E-2</v>
      </c>
      <c r="E21" s="34">
        <v>327.82391999999999</v>
      </c>
      <c r="F21" s="34">
        <v>218.7</v>
      </c>
      <c r="G21" s="34">
        <v>2.9</v>
      </c>
      <c r="H21" s="34">
        <v>-36.9</v>
      </c>
      <c r="I21" s="34"/>
      <c r="J21" s="34">
        <v>20.64</v>
      </c>
      <c r="K21" s="34">
        <v>0.9829</v>
      </c>
      <c r="L21" s="34">
        <v>2.3635999999999999</v>
      </c>
      <c r="M21" s="34">
        <v>3.2199999999999999E-2</v>
      </c>
      <c r="N21" s="34">
        <v>215.00120000000001</v>
      </c>
      <c r="O21" s="34">
        <v>2.8071999999999999</v>
      </c>
      <c r="P21" s="34">
        <v>217.8</v>
      </c>
      <c r="Q21" s="34">
        <v>169.7346</v>
      </c>
      <c r="R21" s="34">
        <v>2.2162000000000002</v>
      </c>
      <c r="S21" s="34">
        <v>172</v>
      </c>
      <c r="T21" s="34">
        <v>0</v>
      </c>
      <c r="U21" s="34"/>
      <c r="V21" s="34"/>
      <c r="W21" s="34">
        <v>0</v>
      </c>
      <c r="X21" s="34">
        <v>20.281700000000001</v>
      </c>
      <c r="Y21" s="34">
        <v>12.1</v>
      </c>
      <c r="Z21" s="34">
        <v>847</v>
      </c>
      <c r="AA21" s="34">
        <v>858</v>
      </c>
      <c r="AB21" s="34">
        <v>883</v>
      </c>
      <c r="AC21" s="34">
        <v>67</v>
      </c>
      <c r="AD21" s="34">
        <v>18.260000000000002</v>
      </c>
      <c r="AE21" s="34">
        <v>0.42</v>
      </c>
      <c r="AF21" s="34">
        <v>979</v>
      </c>
      <c r="AG21" s="34">
        <v>0</v>
      </c>
      <c r="AH21" s="34">
        <v>80.093999999999994</v>
      </c>
      <c r="AI21" s="34">
        <v>35</v>
      </c>
      <c r="AJ21" s="34">
        <v>190</v>
      </c>
      <c r="AK21" s="34">
        <v>169</v>
      </c>
      <c r="AL21" s="34">
        <v>4.0999999999999996</v>
      </c>
      <c r="AM21" s="34">
        <v>175.6</v>
      </c>
      <c r="AN21" s="34" t="s">
        <v>155</v>
      </c>
      <c r="AO21" s="34">
        <v>2</v>
      </c>
      <c r="AP21" s="37">
        <v>0.61386574074074074</v>
      </c>
      <c r="AQ21" s="34">
        <v>47.158566999999998</v>
      </c>
      <c r="AR21" s="34">
        <v>-88.489686000000006</v>
      </c>
      <c r="AS21" s="34">
        <v>316.2</v>
      </c>
      <c r="AT21" s="34">
        <v>0</v>
      </c>
      <c r="AU21" s="34">
        <v>12</v>
      </c>
      <c r="AV21" s="34">
        <v>11</v>
      </c>
      <c r="AW21" s="34" t="s">
        <v>203</v>
      </c>
      <c r="AX21" s="34">
        <v>0.9</v>
      </c>
      <c r="AY21" s="34">
        <v>1.3</v>
      </c>
      <c r="AZ21" s="34">
        <v>1.6</v>
      </c>
      <c r="BA21" s="34">
        <v>14.186999999999999</v>
      </c>
      <c r="BB21" s="34">
        <v>86.34</v>
      </c>
      <c r="BC21" s="34">
        <v>6.09</v>
      </c>
      <c r="BD21" s="34">
        <v>1.742</v>
      </c>
      <c r="BE21" s="34">
        <v>3174.9920000000002</v>
      </c>
      <c r="BF21" s="34">
        <v>27.547999999999998</v>
      </c>
      <c r="BG21" s="34">
        <v>30.245000000000001</v>
      </c>
      <c r="BH21" s="34">
        <v>0.39500000000000002</v>
      </c>
      <c r="BI21" s="34">
        <v>30.64</v>
      </c>
      <c r="BJ21" s="34">
        <v>23.876999999999999</v>
      </c>
      <c r="BK21" s="34">
        <v>0.312</v>
      </c>
      <c r="BL21" s="34">
        <v>24.189</v>
      </c>
      <c r="BM21" s="34">
        <v>0</v>
      </c>
      <c r="BN21" s="34"/>
      <c r="BO21" s="34"/>
      <c r="BP21" s="34"/>
      <c r="BQ21" s="34">
        <v>19809.544000000002</v>
      </c>
      <c r="BR21" s="34">
        <v>-3.1094E-2</v>
      </c>
      <c r="BS21" s="34">
        <v>-5</v>
      </c>
      <c r="BT21" s="34">
        <v>8.9999999999999993E-3</v>
      </c>
      <c r="BU21" s="34">
        <v>-0.75985999999999998</v>
      </c>
      <c r="BV21" s="34">
        <v>0</v>
      </c>
      <c r="BW21" s="34" t="s">
        <v>155</v>
      </c>
      <c r="BX21" s="34">
        <v>0.78900000000000003</v>
      </c>
    </row>
    <row r="22" spans="1:76" x14ac:dyDescent="0.25">
      <c r="A22" s="35">
        <v>43165</v>
      </c>
      <c r="B22" s="36">
        <v>0.40474840277777774</v>
      </c>
      <c r="C22" s="34">
        <v>2.7069999999999999</v>
      </c>
      <c r="D22" s="34">
        <v>8.7599999999999997E-2</v>
      </c>
      <c r="E22" s="34">
        <v>875.99667799999997</v>
      </c>
      <c r="F22" s="34">
        <v>310.10000000000002</v>
      </c>
      <c r="G22" s="34">
        <v>11.2</v>
      </c>
      <c r="H22" s="34">
        <v>84.3</v>
      </c>
      <c r="I22" s="34"/>
      <c r="J22" s="34">
        <v>19.64</v>
      </c>
      <c r="K22" s="34">
        <v>0.9798</v>
      </c>
      <c r="L22" s="34">
        <v>2.6524999999999999</v>
      </c>
      <c r="M22" s="34">
        <v>8.5800000000000001E-2</v>
      </c>
      <c r="N22" s="34">
        <v>303.83629999999999</v>
      </c>
      <c r="O22" s="34">
        <v>10.955500000000001</v>
      </c>
      <c r="P22" s="34">
        <v>314.8</v>
      </c>
      <c r="Q22" s="34">
        <v>239.8663</v>
      </c>
      <c r="R22" s="34">
        <v>8.6488999999999994</v>
      </c>
      <c r="S22" s="34">
        <v>248.5</v>
      </c>
      <c r="T22" s="34">
        <v>84.278800000000004</v>
      </c>
      <c r="U22" s="34"/>
      <c r="V22" s="34"/>
      <c r="W22" s="34">
        <v>0</v>
      </c>
      <c r="X22" s="34">
        <v>19.247599999999998</v>
      </c>
      <c r="Y22" s="34">
        <v>12</v>
      </c>
      <c r="Z22" s="34">
        <v>847</v>
      </c>
      <c r="AA22" s="34">
        <v>858</v>
      </c>
      <c r="AB22" s="34">
        <v>884</v>
      </c>
      <c r="AC22" s="34">
        <v>67</v>
      </c>
      <c r="AD22" s="34">
        <v>18.260000000000002</v>
      </c>
      <c r="AE22" s="34">
        <v>0.42</v>
      </c>
      <c r="AF22" s="34">
        <v>979</v>
      </c>
      <c r="AG22" s="34">
        <v>0</v>
      </c>
      <c r="AH22" s="34">
        <v>80</v>
      </c>
      <c r="AI22" s="34">
        <v>35</v>
      </c>
      <c r="AJ22" s="34">
        <v>190</v>
      </c>
      <c r="AK22" s="34">
        <v>169</v>
      </c>
      <c r="AL22" s="34">
        <v>4</v>
      </c>
      <c r="AM22" s="34">
        <v>175.2</v>
      </c>
      <c r="AN22" s="34" t="s">
        <v>155</v>
      </c>
      <c r="AO22" s="34">
        <v>2</v>
      </c>
      <c r="AP22" s="37">
        <v>0.61387731481481478</v>
      </c>
      <c r="AQ22" s="34">
        <v>47.158566999999998</v>
      </c>
      <c r="AR22" s="34">
        <v>-88.489687000000004</v>
      </c>
      <c r="AS22" s="34">
        <v>316.3</v>
      </c>
      <c r="AT22" s="34">
        <v>0</v>
      </c>
      <c r="AU22" s="34">
        <v>12</v>
      </c>
      <c r="AV22" s="34">
        <v>11</v>
      </c>
      <c r="AW22" s="34" t="s">
        <v>203</v>
      </c>
      <c r="AX22" s="34">
        <v>0.9</v>
      </c>
      <c r="AY22" s="34">
        <v>1.3</v>
      </c>
      <c r="AZ22" s="34">
        <v>1.6</v>
      </c>
      <c r="BA22" s="34">
        <v>14.186999999999999</v>
      </c>
      <c r="BB22" s="34">
        <v>75.150000000000006</v>
      </c>
      <c r="BC22" s="34">
        <v>5.3</v>
      </c>
      <c r="BD22" s="34">
        <v>2.0640000000000001</v>
      </c>
      <c r="BE22" s="34">
        <v>3101.1260000000002</v>
      </c>
      <c r="BF22" s="34">
        <v>63.868000000000002</v>
      </c>
      <c r="BG22" s="34">
        <v>37.200000000000003</v>
      </c>
      <c r="BH22" s="34">
        <v>1.341</v>
      </c>
      <c r="BI22" s="34">
        <v>38.542000000000002</v>
      </c>
      <c r="BJ22" s="34">
        <v>29.367999999999999</v>
      </c>
      <c r="BK22" s="34">
        <v>1.0589999999999999</v>
      </c>
      <c r="BL22" s="34">
        <v>30.427</v>
      </c>
      <c r="BM22" s="34">
        <v>3.1128999999999998</v>
      </c>
      <c r="BN22" s="34"/>
      <c r="BO22" s="34"/>
      <c r="BP22" s="34"/>
      <c r="BQ22" s="34">
        <v>16362.388999999999</v>
      </c>
      <c r="BR22" s="34">
        <v>-3.1905999999999997E-2</v>
      </c>
      <c r="BS22" s="34">
        <v>-5</v>
      </c>
      <c r="BT22" s="34">
        <v>9.9059999999999999E-3</v>
      </c>
      <c r="BU22" s="34">
        <v>-0.77970300000000003</v>
      </c>
      <c r="BV22" s="34">
        <v>0</v>
      </c>
      <c r="BW22" s="34" t="s">
        <v>155</v>
      </c>
      <c r="BX22" s="34">
        <v>0.78900000000000003</v>
      </c>
    </row>
    <row r="23" spans="1:76" x14ac:dyDescent="0.25">
      <c r="A23" s="35">
        <v>43165</v>
      </c>
      <c r="B23" s="36">
        <v>0.40475997685185189</v>
      </c>
      <c r="C23" s="34">
        <v>2.81</v>
      </c>
      <c r="D23" s="34">
        <v>8.3099999999999993E-2</v>
      </c>
      <c r="E23" s="34">
        <v>830.73803699999996</v>
      </c>
      <c r="F23" s="34">
        <v>344.1</v>
      </c>
      <c r="G23" s="34">
        <v>16.899999999999999</v>
      </c>
      <c r="H23" s="34">
        <v>266</v>
      </c>
      <c r="I23" s="34"/>
      <c r="J23" s="34">
        <v>18.77</v>
      </c>
      <c r="K23" s="34">
        <v>0.9788</v>
      </c>
      <c r="L23" s="34">
        <v>2.7505999999999999</v>
      </c>
      <c r="M23" s="34">
        <v>8.1299999999999997E-2</v>
      </c>
      <c r="N23" s="34">
        <v>336.84190000000001</v>
      </c>
      <c r="O23" s="34">
        <v>16.531600000000001</v>
      </c>
      <c r="P23" s="34">
        <v>353.4</v>
      </c>
      <c r="Q23" s="34">
        <v>265.9228</v>
      </c>
      <c r="R23" s="34">
        <v>13.051</v>
      </c>
      <c r="S23" s="34">
        <v>279</v>
      </c>
      <c r="T23" s="34">
        <v>266.0061</v>
      </c>
      <c r="U23" s="34"/>
      <c r="V23" s="34"/>
      <c r="W23" s="34">
        <v>0</v>
      </c>
      <c r="X23" s="34">
        <v>18.3735</v>
      </c>
      <c r="Y23" s="34">
        <v>12.1</v>
      </c>
      <c r="Z23" s="34">
        <v>847</v>
      </c>
      <c r="AA23" s="34">
        <v>858</v>
      </c>
      <c r="AB23" s="34">
        <v>883</v>
      </c>
      <c r="AC23" s="34">
        <v>67</v>
      </c>
      <c r="AD23" s="34">
        <v>18.260000000000002</v>
      </c>
      <c r="AE23" s="34">
        <v>0.42</v>
      </c>
      <c r="AF23" s="34">
        <v>979</v>
      </c>
      <c r="AG23" s="34">
        <v>0</v>
      </c>
      <c r="AH23" s="34">
        <v>80</v>
      </c>
      <c r="AI23" s="34">
        <v>35</v>
      </c>
      <c r="AJ23" s="34">
        <v>190</v>
      </c>
      <c r="AK23" s="34">
        <v>169</v>
      </c>
      <c r="AL23" s="34">
        <v>4.0999999999999996</v>
      </c>
      <c r="AM23" s="34">
        <v>175.1</v>
      </c>
      <c r="AN23" s="34" t="s">
        <v>155</v>
      </c>
      <c r="AO23" s="34">
        <v>2</v>
      </c>
      <c r="AP23" s="37">
        <v>0.61387731481481478</v>
      </c>
      <c r="AQ23" s="34">
        <v>47.158566999999998</v>
      </c>
      <c r="AR23" s="34">
        <v>-88.489687000000004</v>
      </c>
      <c r="AS23" s="34">
        <v>316.3</v>
      </c>
      <c r="AT23" s="34">
        <v>0</v>
      </c>
      <c r="AU23" s="34">
        <v>12</v>
      </c>
      <c r="AV23" s="34">
        <v>11</v>
      </c>
      <c r="AW23" s="34" t="s">
        <v>203</v>
      </c>
      <c r="AX23" s="34">
        <v>0.9</v>
      </c>
      <c r="AY23" s="34">
        <v>1.3</v>
      </c>
      <c r="AZ23" s="34">
        <v>1.6</v>
      </c>
      <c r="BA23" s="34">
        <v>14.186999999999999</v>
      </c>
      <c r="BB23" s="34">
        <v>72.17</v>
      </c>
      <c r="BC23" s="34">
        <v>5.09</v>
      </c>
      <c r="BD23" s="34">
        <v>2.161</v>
      </c>
      <c r="BE23" s="34">
        <v>3088.3130000000001</v>
      </c>
      <c r="BF23" s="34">
        <v>58.110999999999997</v>
      </c>
      <c r="BG23" s="34">
        <v>39.606000000000002</v>
      </c>
      <c r="BH23" s="34">
        <v>1.944</v>
      </c>
      <c r="BI23" s="34">
        <v>41.55</v>
      </c>
      <c r="BJ23" s="34">
        <v>31.268000000000001</v>
      </c>
      <c r="BK23" s="34">
        <v>1.5349999999999999</v>
      </c>
      <c r="BL23" s="34">
        <v>32.802</v>
      </c>
      <c r="BM23" s="34">
        <v>9.4357000000000006</v>
      </c>
      <c r="BN23" s="34"/>
      <c r="BO23" s="34"/>
      <c r="BP23" s="34"/>
      <c r="BQ23" s="34">
        <v>15000.009</v>
      </c>
      <c r="BR23" s="34">
        <v>-2.7470000000000001E-2</v>
      </c>
      <c r="BS23" s="34">
        <v>-5</v>
      </c>
      <c r="BT23" s="34">
        <v>0.01</v>
      </c>
      <c r="BU23" s="34">
        <v>-0.67129899999999998</v>
      </c>
      <c r="BV23" s="34">
        <v>0</v>
      </c>
      <c r="BW23" s="34" t="s">
        <v>155</v>
      </c>
      <c r="BX23" s="34">
        <v>0.78900000000000003</v>
      </c>
    </row>
    <row r="24" spans="1:76" x14ac:dyDescent="0.25">
      <c r="A24" s="35">
        <v>43165</v>
      </c>
      <c r="B24" s="36">
        <v>0.40477155092592593</v>
      </c>
      <c r="C24" s="34">
        <v>2.81</v>
      </c>
      <c r="D24" s="34">
        <v>6.1100000000000002E-2</v>
      </c>
      <c r="E24" s="34">
        <v>611.46666700000003</v>
      </c>
      <c r="F24" s="34">
        <v>373.5</v>
      </c>
      <c r="G24" s="34">
        <v>22.1</v>
      </c>
      <c r="H24" s="34">
        <v>223</v>
      </c>
      <c r="I24" s="34"/>
      <c r="J24" s="34">
        <v>18.170000000000002</v>
      </c>
      <c r="K24" s="34">
        <v>0.97909999999999997</v>
      </c>
      <c r="L24" s="34">
        <v>2.7511999999999999</v>
      </c>
      <c r="M24" s="34">
        <v>5.9900000000000002E-2</v>
      </c>
      <c r="N24" s="34">
        <v>365.71719999999999</v>
      </c>
      <c r="O24" s="34">
        <v>21.599</v>
      </c>
      <c r="P24" s="34">
        <v>387.3</v>
      </c>
      <c r="Q24" s="34">
        <v>288.71870000000001</v>
      </c>
      <c r="R24" s="34">
        <v>17.051500000000001</v>
      </c>
      <c r="S24" s="34">
        <v>305.8</v>
      </c>
      <c r="T24" s="34">
        <v>223.01060000000001</v>
      </c>
      <c r="U24" s="34"/>
      <c r="V24" s="34"/>
      <c r="W24" s="34">
        <v>0</v>
      </c>
      <c r="X24" s="34">
        <v>17.785900000000002</v>
      </c>
      <c r="Y24" s="34">
        <v>12.1</v>
      </c>
      <c r="Z24" s="34">
        <v>847</v>
      </c>
      <c r="AA24" s="34">
        <v>859</v>
      </c>
      <c r="AB24" s="34">
        <v>883</v>
      </c>
      <c r="AC24" s="34">
        <v>67</v>
      </c>
      <c r="AD24" s="34">
        <v>18.260000000000002</v>
      </c>
      <c r="AE24" s="34">
        <v>0.42</v>
      </c>
      <c r="AF24" s="34">
        <v>979</v>
      </c>
      <c r="AG24" s="34">
        <v>0</v>
      </c>
      <c r="AH24" s="34">
        <v>80</v>
      </c>
      <c r="AI24" s="34">
        <v>35</v>
      </c>
      <c r="AJ24" s="34">
        <v>190</v>
      </c>
      <c r="AK24" s="34">
        <v>169</v>
      </c>
      <c r="AL24" s="34">
        <v>4.0999999999999996</v>
      </c>
      <c r="AM24" s="34">
        <v>175.5</v>
      </c>
      <c r="AN24" s="34" t="s">
        <v>155</v>
      </c>
      <c r="AO24" s="34">
        <v>2</v>
      </c>
      <c r="AP24" s="37">
        <v>0.61388888888888882</v>
      </c>
      <c r="AQ24" s="34">
        <v>47.158566999999998</v>
      </c>
      <c r="AR24" s="34">
        <v>-88.489687000000004</v>
      </c>
      <c r="AS24" s="34">
        <v>316.39999999999998</v>
      </c>
      <c r="AT24" s="34">
        <v>0</v>
      </c>
      <c r="AU24" s="34">
        <v>12</v>
      </c>
      <c r="AV24" s="34">
        <v>11</v>
      </c>
      <c r="AW24" s="34" t="s">
        <v>203</v>
      </c>
      <c r="AX24" s="34">
        <v>0.9</v>
      </c>
      <c r="AY24" s="34">
        <v>1.3</v>
      </c>
      <c r="AZ24" s="34">
        <v>1.6</v>
      </c>
      <c r="BA24" s="34">
        <v>14.186999999999999</v>
      </c>
      <c r="BB24" s="34">
        <v>72.83</v>
      </c>
      <c r="BC24" s="34">
        <v>5.13</v>
      </c>
      <c r="BD24" s="34">
        <v>2.1379999999999999</v>
      </c>
      <c r="BE24" s="34">
        <v>3116.8009999999999</v>
      </c>
      <c r="BF24" s="34">
        <v>43.167000000000002</v>
      </c>
      <c r="BG24" s="34">
        <v>43.387999999999998</v>
      </c>
      <c r="BH24" s="34">
        <v>2.5619999999999998</v>
      </c>
      <c r="BI24" s="34">
        <v>45.951000000000001</v>
      </c>
      <c r="BJ24" s="34">
        <v>34.253</v>
      </c>
      <c r="BK24" s="34">
        <v>2.0230000000000001</v>
      </c>
      <c r="BL24" s="34">
        <v>36.276000000000003</v>
      </c>
      <c r="BM24" s="34">
        <v>7.9817</v>
      </c>
      <c r="BN24" s="34"/>
      <c r="BO24" s="34"/>
      <c r="BP24" s="34"/>
      <c r="BQ24" s="34">
        <v>14650.849</v>
      </c>
      <c r="BR24" s="34">
        <v>-3.1530000000000002E-2</v>
      </c>
      <c r="BS24" s="34">
        <v>-5</v>
      </c>
      <c r="BT24" s="34">
        <v>9.0939999999999997E-3</v>
      </c>
      <c r="BU24" s="34">
        <v>-0.77051400000000003</v>
      </c>
      <c r="BV24" s="34">
        <v>0</v>
      </c>
      <c r="BW24" s="34" t="s">
        <v>155</v>
      </c>
      <c r="BX24" s="34">
        <v>0.78900000000000003</v>
      </c>
    </row>
    <row r="25" spans="1:76" x14ac:dyDescent="0.25">
      <c r="A25" s="35">
        <v>43165</v>
      </c>
      <c r="B25" s="36">
        <v>0.40478312500000002</v>
      </c>
      <c r="C25" s="34">
        <v>2.81</v>
      </c>
      <c r="D25" s="34">
        <v>3.9899999999999998E-2</v>
      </c>
      <c r="E25" s="34">
        <v>398.90183000000002</v>
      </c>
      <c r="F25" s="34">
        <v>401.1</v>
      </c>
      <c r="G25" s="34">
        <v>27.2</v>
      </c>
      <c r="H25" s="34">
        <v>140</v>
      </c>
      <c r="I25" s="34"/>
      <c r="J25" s="34">
        <v>17.89</v>
      </c>
      <c r="K25" s="34">
        <v>0.97929999999999995</v>
      </c>
      <c r="L25" s="34">
        <v>2.7515999999999998</v>
      </c>
      <c r="M25" s="34">
        <v>3.9100000000000003E-2</v>
      </c>
      <c r="N25" s="34">
        <v>392.82920000000001</v>
      </c>
      <c r="O25" s="34">
        <v>26.6159</v>
      </c>
      <c r="P25" s="34">
        <v>419.4</v>
      </c>
      <c r="Q25" s="34">
        <v>310.1225</v>
      </c>
      <c r="R25" s="34">
        <v>21.0121</v>
      </c>
      <c r="S25" s="34">
        <v>331.1</v>
      </c>
      <c r="T25" s="34">
        <v>139.9973</v>
      </c>
      <c r="U25" s="34"/>
      <c r="V25" s="34"/>
      <c r="W25" s="34">
        <v>0</v>
      </c>
      <c r="X25" s="34">
        <v>17.520600000000002</v>
      </c>
      <c r="Y25" s="34">
        <v>12.1</v>
      </c>
      <c r="Z25" s="34">
        <v>847</v>
      </c>
      <c r="AA25" s="34">
        <v>858</v>
      </c>
      <c r="AB25" s="34">
        <v>884</v>
      </c>
      <c r="AC25" s="34">
        <v>67</v>
      </c>
      <c r="AD25" s="34">
        <v>18.260000000000002</v>
      </c>
      <c r="AE25" s="34">
        <v>0.42</v>
      </c>
      <c r="AF25" s="34">
        <v>979</v>
      </c>
      <c r="AG25" s="34">
        <v>0</v>
      </c>
      <c r="AH25" s="34">
        <v>80</v>
      </c>
      <c r="AI25" s="34">
        <v>35</v>
      </c>
      <c r="AJ25" s="34">
        <v>190</v>
      </c>
      <c r="AK25" s="34">
        <v>169</v>
      </c>
      <c r="AL25" s="34">
        <v>4.0999999999999996</v>
      </c>
      <c r="AM25" s="34">
        <v>175.8</v>
      </c>
      <c r="AN25" s="34" t="s">
        <v>155</v>
      </c>
      <c r="AO25" s="34">
        <v>2</v>
      </c>
      <c r="AP25" s="37">
        <v>0.61391203703703701</v>
      </c>
      <c r="AQ25" s="34">
        <v>47.158566999999998</v>
      </c>
      <c r="AR25" s="34">
        <v>-88.489687000000004</v>
      </c>
      <c r="AS25" s="34">
        <v>316.60000000000002</v>
      </c>
      <c r="AT25" s="34">
        <v>0</v>
      </c>
      <c r="AU25" s="34">
        <v>12</v>
      </c>
      <c r="AV25" s="34">
        <v>11</v>
      </c>
      <c r="AW25" s="34" t="s">
        <v>203</v>
      </c>
      <c r="AX25" s="34">
        <v>0.9</v>
      </c>
      <c r="AY25" s="34">
        <v>1.3</v>
      </c>
      <c r="AZ25" s="34">
        <v>1.6</v>
      </c>
      <c r="BA25" s="34">
        <v>14.186999999999999</v>
      </c>
      <c r="BB25" s="34">
        <v>73.599999999999994</v>
      </c>
      <c r="BC25" s="34">
        <v>5.19</v>
      </c>
      <c r="BD25" s="34">
        <v>2.1110000000000002</v>
      </c>
      <c r="BE25" s="34">
        <v>3149.6210000000001</v>
      </c>
      <c r="BF25" s="34">
        <v>28.46</v>
      </c>
      <c r="BG25" s="34">
        <v>47.088000000000001</v>
      </c>
      <c r="BH25" s="34">
        <v>3.19</v>
      </c>
      <c r="BI25" s="34">
        <v>50.277999999999999</v>
      </c>
      <c r="BJ25" s="34">
        <v>37.173999999999999</v>
      </c>
      <c r="BK25" s="34">
        <v>2.5190000000000001</v>
      </c>
      <c r="BL25" s="34">
        <v>39.692999999999998</v>
      </c>
      <c r="BM25" s="34">
        <v>5.0625</v>
      </c>
      <c r="BN25" s="34"/>
      <c r="BO25" s="34"/>
      <c r="BP25" s="34"/>
      <c r="BQ25" s="34">
        <v>14581.968000000001</v>
      </c>
      <c r="BR25" s="34">
        <v>-2.7470000000000001E-2</v>
      </c>
      <c r="BS25" s="34">
        <v>-5</v>
      </c>
      <c r="BT25" s="34">
        <v>8.9999999999999993E-3</v>
      </c>
      <c r="BU25" s="34">
        <v>-0.67129899999999998</v>
      </c>
      <c r="BV25" s="34">
        <v>0</v>
      </c>
      <c r="BW25" s="34" t="s">
        <v>155</v>
      </c>
      <c r="BX25" s="34">
        <v>0.78900000000000003</v>
      </c>
    </row>
    <row r="26" spans="1:76" x14ac:dyDescent="0.25">
      <c r="A26" s="35">
        <v>43165</v>
      </c>
      <c r="B26" s="36">
        <v>0.40479469907407406</v>
      </c>
      <c r="C26" s="34">
        <v>2.8010000000000002</v>
      </c>
      <c r="D26" s="34">
        <v>2.86E-2</v>
      </c>
      <c r="E26" s="34">
        <v>286.07843100000002</v>
      </c>
      <c r="F26" s="34">
        <v>418.7</v>
      </c>
      <c r="G26" s="34">
        <v>32.1</v>
      </c>
      <c r="H26" s="34">
        <v>50.8</v>
      </c>
      <c r="I26" s="34"/>
      <c r="J26" s="34">
        <v>17.64</v>
      </c>
      <c r="K26" s="34">
        <v>0.97960000000000003</v>
      </c>
      <c r="L26" s="34">
        <v>2.7440000000000002</v>
      </c>
      <c r="M26" s="34">
        <v>2.8000000000000001E-2</v>
      </c>
      <c r="N26" s="34">
        <v>410.1472</v>
      </c>
      <c r="O26" s="34">
        <v>31.4175</v>
      </c>
      <c r="P26" s="34">
        <v>441.6</v>
      </c>
      <c r="Q26" s="34">
        <v>323.79430000000002</v>
      </c>
      <c r="R26" s="34">
        <v>24.802900000000001</v>
      </c>
      <c r="S26" s="34">
        <v>348.6</v>
      </c>
      <c r="T26" s="34">
        <v>50.767299999999999</v>
      </c>
      <c r="U26" s="34"/>
      <c r="V26" s="34"/>
      <c r="W26" s="34">
        <v>0</v>
      </c>
      <c r="X26" s="34">
        <v>17.278099999999998</v>
      </c>
      <c r="Y26" s="34">
        <v>12.1</v>
      </c>
      <c r="Z26" s="34">
        <v>847</v>
      </c>
      <c r="AA26" s="34">
        <v>858</v>
      </c>
      <c r="AB26" s="34">
        <v>883</v>
      </c>
      <c r="AC26" s="34">
        <v>67</v>
      </c>
      <c r="AD26" s="34">
        <v>18.260000000000002</v>
      </c>
      <c r="AE26" s="34">
        <v>0.42</v>
      </c>
      <c r="AF26" s="34">
        <v>979</v>
      </c>
      <c r="AG26" s="34">
        <v>0</v>
      </c>
      <c r="AH26" s="34">
        <v>79.093999999999994</v>
      </c>
      <c r="AI26" s="34">
        <v>35</v>
      </c>
      <c r="AJ26" s="34">
        <v>190</v>
      </c>
      <c r="AK26" s="34">
        <v>169</v>
      </c>
      <c r="AL26" s="34">
        <v>4.0999999999999996</v>
      </c>
      <c r="AM26" s="34">
        <v>176</v>
      </c>
      <c r="AN26" s="34" t="s">
        <v>155</v>
      </c>
      <c r="AO26" s="34">
        <v>2</v>
      </c>
      <c r="AP26" s="37">
        <v>0.61392361111111116</v>
      </c>
      <c r="AQ26" s="34">
        <v>47.158566999999998</v>
      </c>
      <c r="AR26" s="34">
        <v>-88.489687000000004</v>
      </c>
      <c r="AS26" s="34">
        <v>316.8</v>
      </c>
      <c r="AT26" s="34">
        <v>0</v>
      </c>
      <c r="AU26" s="34">
        <v>12</v>
      </c>
      <c r="AV26" s="34">
        <v>11</v>
      </c>
      <c r="AW26" s="34" t="s">
        <v>203</v>
      </c>
      <c r="AX26" s="34">
        <v>0.9</v>
      </c>
      <c r="AY26" s="34">
        <v>1.368368</v>
      </c>
      <c r="AZ26" s="34">
        <v>1.6</v>
      </c>
      <c r="BA26" s="34">
        <v>14.186999999999999</v>
      </c>
      <c r="BB26" s="34">
        <v>74.36</v>
      </c>
      <c r="BC26" s="34">
        <v>5.24</v>
      </c>
      <c r="BD26" s="34">
        <v>2.0859999999999999</v>
      </c>
      <c r="BE26" s="34">
        <v>3172.5540000000001</v>
      </c>
      <c r="BF26" s="34">
        <v>20.622</v>
      </c>
      <c r="BG26" s="34">
        <v>49.66</v>
      </c>
      <c r="BH26" s="34">
        <v>3.8039999999999998</v>
      </c>
      <c r="BI26" s="34">
        <v>53.463000000000001</v>
      </c>
      <c r="BJ26" s="34">
        <v>39.204000000000001</v>
      </c>
      <c r="BK26" s="34">
        <v>3.0030000000000001</v>
      </c>
      <c r="BL26" s="34">
        <v>42.207000000000001</v>
      </c>
      <c r="BM26" s="34">
        <v>1.8543000000000001</v>
      </c>
      <c r="BN26" s="34"/>
      <c r="BO26" s="34"/>
      <c r="BP26" s="34"/>
      <c r="BQ26" s="34">
        <v>14525.182000000001</v>
      </c>
      <c r="BR26" s="34">
        <v>-2.4282000000000001E-2</v>
      </c>
      <c r="BS26" s="34">
        <v>-5</v>
      </c>
      <c r="BT26" s="34">
        <v>8.9999999999999993E-3</v>
      </c>
      <c r="BU26" s="34">
        <v>-0.593391</v>
      </c>
      <c r="BV26" s="34">
        <v>0</v>
      </c>
      <c r="BW26" s="34" t="s">
        <v>155</v>
      </c>
      <c r="BX26" s="34">
        <v>0.78900000000000003</v>
      </c>
    </row>
    <row r="27" spans="1:76" x14ac:dyDescent="0.25">
      <c r="A27" s="35">
        <v>43165</v>
      </c>
      <c r="B27" s="36">
        <v>0.40480627314814815</v>
      </c>
      <c r="C27" s="34">
        <v>2.8</v>
      </c>
      <c r="D27" s="34">
        <v>2.6700000000000002E-2</v>
      </c>
      <c r="E27" s="34">
        <v>267.10169500000001</v>
      </c>
      <c r="F27" s="34">
        <v>424.7</v>
      </c>
      <c r="G27" s="34">
        <v>34.6</v>
      </c>
      <c r="H27" s="34">
        <v>-7</v>
      </c>
      <c r="I27" s="34"/>
      <c r="J27" s="34">
        <v>17.5</v>
      </c>
      <c r="K27" s="34">
        <v>0.97960000000000003</v>
      </c>
      <c r="L27" s="34">
        <v>2.7429999999999999</v>
      </c>
      <c r="M27" s="34">
        <v>2.6200000000000001E-2</v>
      </c>
      <c r="N27" s="34">
        <v>416.0686</v>
      </c>
      <c r="O27" s="34">
        <v>33.906500000000001</v>
      </c>
      <c r="P27" s="34">
        <v>450</v>
      </c>
      <c r="Q27" s="34">
        <v>328.46899999999999</v>
      </c>
      <c r="R27" s="34">
        <v>26.767800000000001</v>
      </c>
      <c r="S27" s="34">
        <v>355.2</v>
      </c>
      <c r="T27" s="34">
        <v>0</v>
      </c>
      <c r="U27" s="34"/>
      <c r="V27" s="34"/>
      <c r="W27" s="34">
        <v>0</v>
      </c>
      <c r="X27" s="34">
        <v>17.143699999999999</v>
      </c>
      <c r="Y27" s="34">
        <v>12</v>
      </c>
      <c r="Z27" s="34">
        <v>847</v>
      </c>
      <c r="AA27" s="34">
        <v>858</v>
      </c>
      <c r="AB27" s="34">
        <v>884</v>
      </c>
      <c r="AC27" s="34">
        <v>67</v>
      </c>
      <c r="AD27" s="34">
        <v>18.260000000000002</v>
      </c>
      <c r="AE27" s="34">
        <v>0.42</v>
      </c>
      <c r="AF27" s="34">
        <v>979</v>
      </c>
      <c r="AG27" s="34">
        <v>0</v>
      </c>
      <c r="AH27" s="34">
        <v>79</v>
      </c>
      <c r="AI27" s="34">
        <v>35</v>
      </c>
      <c r="AJ27" s="34">
        <v>190</v>
      </c>
      <c r="AK27" s="34">
        <v>168.1</v>
      </c>
      <c r="AL27" s="34">
        <v>4.0999999999999996</v>
      </c>
      <c r="AM27" s="34">
        <v>176</v>
      </c>
      <c r="AN27" s="34" t="s">
        <v>155</v>
      </c>
      <c r="AO27" s="34">
        <v>2</v>
      </c>
      <c r="AP27" s="37">
        <v>0.61393518518518519</v>
      </c>
      <c r="AQ27" s="34">
        <v>47.158566999999998</v>
      </c>
      <c r="AR27" s="34">
        <v>-88.489687000000004</v>
      </c>
      <c r="AS27" s="34">
        <v>316.89999999999998</v>
      </c>
      <c r="AT27" s="34">
        <v>0</v>
      </c>
      <c r="AU27" s="34">
        <v>12</v>
      </c>
      <c r="AV27" s="34">
        <v>11</v>
      </c>
      <c r="AW27" s="34" t="s">
        <v>203</v>
      </c>
      <c r="AX27" s="34">
        <v>0.9</v>
      </c>
      <c r="AY27" s="34">
        <v>1.4</v>
      </c>
      <c r="AZ27" s="34">
        <v>1.6</v>
      </c>
      <c r="BA27" s="34">
        <v>14.186999999999999</v>
      </c>
      <c r="BB27" s="34">
        <v>74.58</v>
      </c>
      <c r="BC27" s="34">
        <v>5.26</v>
      </c>
      <c r="BD27" s="34">
        <v>2.0779999999999998</v>
      </c>
      <c r="BE27" s="34">
        <v>3180.6170000000002</v>
      </c>
      <c r="BF27" s="34">
        <v>19.311</v>
      </c>
      <c r="BG27" s="34">
        <v>50.523000000000003</v>
      </c>
      <c r="BH27" s="34">
        <v>4.117</v>
      </c>
      <c r="BI27" s="34">
        <v>54.64</v>
      </c>
      <c r="BJ27" s="34">
        <v>39.886000000000003</v>
      </c>
      <c r="BK27" s="34">
        <v>3.25</v>
      </c>
      <c r="BL27" s="34">
        <v>43.136000000000003</v>
      </c>
      <c r="BM27" s="34">
        <v>0</v>
      </c>
      <c r="BN27" s="34"/>
      <c r="BO27" s="34"/>
      <c r="BP27" s="34"/>
      <c r="BQ27" s="34">
        <v>14454.065000000001</v>
      </c>
      <c r="BR27" s="34">
        <v>-2.853E-2</v>
      </c>
      <c r="BS27" s="34">
        <v>-5</v>
      </c>
      <c r="BT27" s="34">
        <v>9.9059999999999999E-3</v>
      </c>
      <c r="BU27" s="34">
        <v>-0.69720199999999999</v>
      </c>
      <c r="BV27" s="34">
        <v>0</v>
      </c>
      <c r="BW27" s="34" t="s">
        <v>155</v>
      </c>
      <c r="BX27" s="34">
        <v>0.78900000000000003</v>
      </c>
    </row>
    <row r="28" spans="1:76" x14ac:dyDescent="0.25">
      <c r="A28" s="35">
        <v>43165</v>
      </c>
      <c r="B28" s="36">
        <v>0.40481784722222219</v>
      </c>
      <c r="C28" s="34">
        <v>2.8</v>
      </c>
      <c r="D28" s="34">
        <v>2.1600000000000001E-2</v>
      </c>
      <c r="E28" s="34">
        <v>216.25423699999999</v>
      </c>
      <c r="F28" s="34">
        <v>428.9</v>
      </c>
      <c r="G28" s="34">
        <v>36</v>
      </c>
      <c r="H28" s="34">
        <v>0</v>
      </c>
      <c r="I28" s="34"/>
      <c r="J28" s="34">
        <v>17.399999999999999</v>
      </c>
      <c r="K28" s="34">
        <v>0.97970000000000002</v>
      </c>
      <c r="L28" s="34">
        <v>2.7431000000000001</v>
      </c>
      <c r="M28" s="34">
        <v>2.12E-2</v>
      </c>
      <c r="N28" s="34">
        <v>420.15629999999999</v>
      </c>
      <c r="O28" s="34">
        <v>35.2986</v>
      </c>
      <c r="P28" s="34">
        <v>455.5</v>
      </c>
      <c r="Q28" s="34">
        <v>331.6961</v>
      </c>
      <c r="R28" s="34">
        <v>27.866800000000001</v>
      </c>
      <c r="S28" s="34">
        <v>359.6</v>
      </c>
      <c r="T28" s="34">
        <v>0</v>
      </c>
      <c r="U28" s="34"/>
      <c r="V28" s="34"/>
      <c r="W28" s="34">
        <v>0</v>
      </c>
      <c r="X28" s="34">
        <v>17.046500000000002</v>
      </c>
      <c r="Y28" s="34">
        <v>12.1</v>
      </c>
      <c r="Z28" s="34">
        <v>847</v>
      </c>
      <c r="AA28" s="34">
        <v>858</v>
      </c>
      <c r="AB28" s="34">
        <v>883</v>
      </c>
      <c r="AC28" s="34">
        <v>67</v>
      </c>
      <c r="AD28" s="34">
        <v>18.260000000000002</v>
      </c>
      <c r="AE28" s="34">
        <v>0.42</v>
      </c>
      <c r="AF28" s="34">
        <v>979</v>
      </c>
      <c r="AG28" s="34">
        <v>0</v>
      </c>
      <c r="AH28" s="34">
        <v>79</v>
      </c>
      <c r="AI28" s="34">
        <v>35</v>
      </c>
      <c r="AJ28" s="34">
        <v>190.9</v>
      </c>
      <c r="AK28" s="34">
        <v>168.9</v>
      </c>
      <c r="AL28" s="34">
        <v>4.0999999999999996</v>
      </c>
      <c r="AM28" s="34">
        <v>176</v>
      </c>
      <c r="AN28" s="34" t="s">
        <v>155</v>
      </c>
      <c r="AO28" s="34">
        <v>2</v>
      </c>
      <c r="AP28" s="37">
        <v>0.61394675925925923</v>
      </c>
      <c r="AQ28" s="34">
        <v>47.158566999999998</v>
      </c>
      <c r="AR28" s="34">
        <v>-88.489687000000004</v>
      </c>
      <c r="AS28" s="34">
        <v>316.89999999999998</v>
      </c>
      <c r="AT28" s="34">
        <v>0</v>
      </c>
      <c r="AU28" s="34">
        <v>12</v>
      </c>
      <c r="AV28" s="34">
        <v>11</v>
      </c>
      <c r="AW28" s="34" t="s">
        <v>203</v>
      </c>
      <c r="AX28" s="34">
        <v>0.9</v>
      </c>
      <c r="AY28" s="34">
        <v>1.4</v>
      </c>
      <c r="AZ28" s="34">
        <v>1.6684000000000001</v>
      </c>
      <c r="BA28" s="34">
        <v>14.186999999999999</v>
      </c>
      <c r="BB28" s="34">
        <v>74.709999999999994</v>
      </c>
      <c r="BC28" s="34">
        <v>5.27</v>
      </c>
      <c r="BD28" s="34">
        <v>2.0739999999999998</v>
      </c>
      <c r="BE28" s="34">
        <v>3186.431</v>
      </c>
      <c r="BF28" s="34">
        <v>15.663</v>
      </c>
      <c r="BG28" s="34">
        <v>51.11</v>
      </c>
      <c r="BH28" s="34">
        <v>4.2939999999999996</v>
      </c>
      <c r="BI28" s="34">
        <v>55.404000000000003</v>
      </c>
      <c r="BJ28" s="34">
        <v>40.35</v>
      </c>
      <c r="BK28" s="34">
        <v>3.39</v>
      </c>
      <c r="BL28" s="34">
        <v>43.738999999999997</v>
      </c>
      <c r="BM28" s="34">
        <v>0</v>
      </c>
      <c r="BN28" s="34"/>
      <c r="BO28" s="34"/>
      <c r="BP28" s="34"/>
      <c r="BQ28" s="34">
        <v>14397.743</v>
      </c>
      <c r="BR28" s="34">
        <v>-2.6282E-2</v>
      </c>
      <c r="BS28" s="34">
        <v>-5</v>
      </c>
      <c r="BT28" s="34">
        <v>9.0939999999999997E-3</v>
      </c>
      <c r="BU28" s="34">
        <v>-0.642266</v>
      </c>
      <c r="BV28" s="34">
        <v>0</v>
      </c>
      <c r="BW28" s="34" t="s">
        <v>155</v>
      </c>
      <c r="BX28" s="34">
        <v>0.78900000000000003</v>
      </c>
    </row>
    <row r="29" spans="1:76" x14ac:dyDescent="0.25">
      <c r="A29" s="35">
        <v>43165</v>
      </c>
      <c r="B29" s="36">
        <v>0.40482942129629634</v>
      </c>
      <c r="C29" s="34">
        <v>2.8</v>
      </c>
      <c r="D29" s="34">
        <v>2.0299999999999999E-2</v>
      </c>
      <c r="E29" s="34">
        <v>202.95582300000001</v>
      </c>
      <c r="F29" s="34">
        <v>432.5</v>
      </c>
      <c r="G29" s="34">
        <v>37</v>
      </c>
      <c r="H29" s="34">
        <v>-33.200000000000003</v>
      </c>
      <c r="I29" s="34"/>
      <c r="J29" s="34">
        <v>17.39</v>
      </c>
      <c r="K29" s="34">
        <v>0.97970000000000002</v>
      </c>
      <c r="L29" s="34">
        <v>2.7431000000000001</v>
      </c>
      <c r="M29" s="34">
        <v>1.9900000000000001E-2</v>
      </c>
      <c r="N29" s="34">
        <v>423.72140000000002</v>
      </c>
      <c r="O29" s="34">
        <v>36.257100000000001</v>
      </c>
      <c r="P29" s="34">
        <v>460</v>
      </c>
      <c r="Q29" s="34">
        <v>334.51060000000001</v>
      </c>
      <c r="R29" s="34">
        <v>28.6235</v>
      </c>
      <c r="S29" s="34">
        <v>363.1</v>
      </c>
      <c r="T29" s="34">
        <v>0</v>
      </c>
      <c r="U29" s="34"/>
      <c r="V29" s="34"/>
      <c r="W29" s="34">
        <v>0</v>
      </c>
      <c r="X29" s="34">
        <v>17.037500000000001</v>
      </c>
      <c r="Y29" s="34">
        <v>12.1</v>
      </c>
      <c r="Z29" s="34">
        <v>847</v>
      </c>
      <c r="AA29" s="34">
        <v>857</v>
      </c>
      <c r="AB29" s="34">
        <v>883</v>
      </c>
      <c r="AC29" s="34">
        <v>67</v>
      </c>
      <c r="AD29" s="34">
        <v>18.260000000000002</v>
      </c>
      <c r="AE29" s="34">
        <v>0.42</v>
      </c>
      <c r="AF29" s="34">
        <v>979</v>
      </c>
      <c r="AG29" s="34">
        <v>0</v>
      </c>
      <c r="AH29" s="34">
        <v>79</v>
      </c>
      <c r="AI29" s="34">
        <v>35</v>
      </c>
      <c r="AJ29" s="34">
        <v>191</v>
      </c>
      <c r="AK29" s="34">
        <v>169</v>
      </c>
      <c r="AL29" s="34">
        <v>4.0999999999999996</v>
      </c>
      <c r="AM29" s="34">
        <v>176</v>
      </c>
      <c r="AN29" s="34" t="s">
        <v>155</v>
      </c>
      <c r="AO29" s="34">
        <v>2</v>
      </c>
      <c r="AP29" s="37">
        <v>0.61395833333333327</v>
      </c>
      <c r="AQ29" s="34">
        <v>47.158566999999998</v>
      </c>
      <c r="AR29" s="34">
        <v>-88.489687000000004</v>
      </c>
      <c r="AS29" s="34">
        <v>316.89999999999998</v>
      </c>
      <c r="AT29" s="34">
        <v>0</v>
      </c>
      <c r="AU29" s="34">
        <v>12</v>
      </c>
      <c r="AV29" s="34">
        <v>11</v>
      </c>
      <c r="AW29" s="34" t="s">
        <v>203</v>
      </c>
      <c r="AX29" s="34">
        <v>0.9</v>
      </c>
      <c r="AY29" s="34">
        <v>1.4</v>
      </c>
      <c r="AZ29" s="34">
        <v>1.7</v>
      </c>
      <c r="BA29" s="34">
        <v>14.186999999999999</v>
      </c>
      <c r="BB29" s="34">
        <v>74.75</v>
      </c>
      <c r="BC29" s="34">
        <v>5.27</v>
      </c>
      <c r="BD29" s="34">
        <v>2.073</v>
      </c>
      <c r="BE29" s="34">
        <v>3187.9560000000001</v>
      </c>
      <c r="BF29" s="34">
        <v>14.707000000000001</v>
      </c>
      <c r="BG29" s="34">
        <v>51.567999999999998</v>
      </c>
      <c r="BH29" s="34">
        <v>4.4130000000000003</v>
      </c>
      <c r="BI29" s="34">
        <v>55.981000000000002</v>
      </c>
      <c r="BJ29" s="34">
        <v>40.710999999999999</v>
      </c>
      <c r="BK29" s="34">
        <v>3.484</v>
      </c>
      <c r="BL29" s="34">
        <v>44.194000000000003</v>
      </c>
      <c r="BM29" s="34">
        <v>0</v>
      </c>
      <c r="BN29" s="34"/>
      <c r="BO29" s="34"/>
      <c r="BP29" s="34"/>
      <c r="BQ29" s="34">
        <v>14396.882</v>
      </c>
      <c r="BR29" s="34">
        <v>-2.3282000000000001E-2</v>
      </c>
      <c r="BS29" s="34">
        <v>-5</v>
      </c>
      <c r="BT29" s="34">
        <v>9.9059999999999999E-3</v>
      </c>
      <c r="BU29" s="34">
        <v>-0.56895399999999996</v>
      </c>
      <c r="BV29" s="34">
        <v>0</v>
      </c>
      <c r="BW29" s="34" t="s">
        <v>155</v>
      </c>
      <c r="BX29" s="34">
        <v>0.78900000000000003</v>
      </c>
    </row>
    <row r="30" spans="1:76" x14ac:dyDescent="0.25">
      <c r="A30" s="35">
        <v>43165</v>
      </c>
      <c r="B30" s="36">
        <v>0.40484099537037038</v>
      </c>
      <c r="C30" s="34">
        <v>2.798</v>
      </c>
      <c r="D30" s="34">
        <v>0.02</v>
      </c>
      <c r="E30" s="34">
        <v>200</v>
      </c>
      <c r="F30" s="34">
        <v>435.7</v>
      </c>
      <c r="G30" s="34">
        <v>37.700000000000003</v>
      </c>
      <c r="H30" s="34">
        <v>-30.2</v>
      </c>
      <c r="I30" s="34"/>
      <c r="J30" s="34">
        <v>17.3</v>
      </c>
      <c r="K30" s="34">
        <v>0.97970000000000002</v>
      </c>
      <c r="L30" s="34">
        <v>2.7412999999999998</v>
      </c>
      <c r="M30" s="34">
        <v>1.9599999999999999E-2</v>
      </c>
      <c r="N30" s="34">
        <v>426.89679999999998</v>
      </c>
      <c r="O30" s="34">
        <v>36.902299999999997</v>
      </c>
      <c r="P30" s="34">
        <v>463.8</v>
      </c>
      <c r="Q30" s="34">
        <v>337.01749999999998</v>
      </c>
      <c r="R30" s="34">
        <v>29.132899999999999</v>
      </c>
      <c r="S30" s="34">
        <v>366.2</v>
      </c>
      <c r="T30" s="34">
        <v>0</v>
      </c>
      <c r="U30" s="34"/>
      <c r="V30" s="34"/>
      <c r="W30" s="34">
        <v>0</v>
      </c>
      <c r="X30" s="34">
        <v>16.9497</v>
      </c>
      <c r="Y30" s="34">
        <v>12.1</v>
      </c>
      <c r="Z30" s="34">
        <v>847</v>
      </c>
      <c r="AA30" s="34">
        <v>858</v>
      </c>
      <c r="AB30" s="34">
        <v>884</v>
      </c>
      <c r="AC30" s="34">
        <v>67</v>
      </c>
      <c r="AD30" s="34">
        <v>18.260000000000002</v>
      </c>
      <c r="AE30" s="34">
        <v>0.42</v>
      </c>
      <c r="AF30" s="34">
        <v>979</v>
      </c>
      <c r="AG30" s="34">
        <v>0</v>
      </c>
      <c r="AH30" s="34">
        <v>79</v>
      </c>
      <c r="AI30" s="34">
        <v>35</v>
      </c>
      <c r="AJ30" s="34">
        <v>191</v>
      </c>
      <c r="AK30" s="34">
        <v>169</v>
      </c>
      <c r="AL30" s="34">
        <v>4.2</v>
      </c>
      <c r="AM30" s="34">
        <v>176</v>
      </c>
      <c r="AN30" s="34" t="s">
        <v>155</v>
      </c>
      <c r="AO30" s="34">
        <v>2</v>
      </c>
      <c r="AP30" s="37">
        <v>0.61395833333333327</v>
      </c>
      <c r="AQ30" s="34">
        <v>47.158566999999998</v>
      </c>
      <c r="AR30" s="34">
        <v>-88.489687000000004</v>
      </c>
      <c r="AS30" s="34">
        <v>316.8</v>
      </c>
      <c r="AT30" s="34">
        <v>0</v>
      </c>
      <c r="AU30" s="34">
        <v>12</v>
      </c>
      <c r="AV30" s="34">
        <v>11</v>
      </c>
      <c r="AW30" s="34" t="s">
        <v>203</v>
      </c>
      <c r="AX30" s="34">
        <v>0.9</v>
      </c>
      <c r="AY30" s="34">
        <v>1.4</v>
      </c>
      <c r="AZ30" s="34">
        <v>1.7</v>
      </c>
      <c r="BA30" s="34">
        <v>14.186999999999999</v>
      </c>
      <c r="BB30" s="34">
        <v>74.81</v>
      </c>
      <c r="BC30" s="34">
        <v>5.27</v>
      </c>
      <c r="BD30" s="34">
        <v>2.0670000000000002</v>
      </c>
      <c r="BE30" s="34">
        <v>3188.3090000000002</v>
      </c>
      <c r="BF30" s="34">
        <v>14.505000000000001</v>
      </c>
      <c r="BG30" s="34">
        <v>51.994</v>
      </c>
      <c r="BH30" s="34">
        <v>4.4950000000000001</v>
      </c>
      <c r="BI30" s="34">
        <v>56.488999999999997</v>
      </c>
      <c r="BJ30" s="34">
        <v>41.046999999999997</v>
      </c>
      <c r="BK30" s="34">
        <v>3.548</v>
      </c>
      <c r="BL30" s="34">
        <v>44.595999999999997</v>
      </c>
      <c r="BM30" s="34">
        <v>0</v>
      </c>
      <c r="BN30" s="34"/>
      <c r="BO30" s="34"/>
      <c r="BP30" s="34"/>
      <c r="BQ30" s="34">
        <v>14333.619000000001</v>
      </c>
      <c r="BR30" s="34">
        <v>-2.6623999999999998E-2</v>
      </c>
      <c r="BS30" s="34">
        <v>-5</v>
      </c>
      <c r="BT30" s="34">
        <v>0.01</v>
      </c>
      <c r="BU30" s="34">
        <v>-0.65062500000000001</v>
      </c>
      <c r="BV30" s="34">
        <v>0</v>
      </c>
      <c r="BW30" s="34" t="s">
        <v>155</v>
      </c>
      <c r="BX30" s="34">
        <v>0.78900000000000003</v>
      </c>
    </row>
    <row r="31" spans="1:76" x14ac:dyDescent="0.25">
      <c r="A31" s="35">
        <v>43165</v>
      </c>
      <c r="B31" s="36">
        <v>0.40485256944444448</v>
      </c>
      <c r="C31" s="34">
        <v>2.79</v>
      </c>
      <c r="D31" s="34">
        <v>1.9300000000000001E-2</v>
      </c>
      <c r="E31" s="34">
        <v>192.77408600000001</v>
      </c>
      <c r="F31" s="34">
        <v>440.7</v>
      </c>
      <c r="G31" s="34">
        <v>38.1</v>
      </c>
      <c r="H31" s="34">
        <v>-11</v>
      </c>
      <c r="I31" s="34"/>
      <c r="J31" s="34">
        <v>17.2</v>
      </c>
      <c r="K31" s="34">
        <v>0.9798</v>
      </c>
      <c r="L31" s="34">
        <v>2.7336999999999998</v>
      </c>
      <c r="M31" s="34">
        <v>1.89E-2</v>
      </c>
      <c r="N31" s="34">
        <v>431.82420000000002</v>
      </c>
      <c r="O31" s="34">
        <v>37.352899999999998</v>
      </c>
      <c r="P31" s="34">
        <v>469.2</v>
      </c>
      <c r="Q31" s="34">
        <v>340.9074</v>
      </c>
      <c r="R31" s="34">
        <v>29.488600000000002</v>
      </c>
      <c r="S31" s="34">
        <v>370.4</v>
      </c>
      <c r="T31" s="34">
        <v>0</v>
      </c>
      <c r="U31" s="34"/>
      <c r="V31" s="34"/>
      <c r="W31" s="34">
        <v>0</v>
      </c>
      <c r="X31" s="34">
        <v>16.853000000000002</v>
      </c>
      <c r="Y31" s="34">
        <v>12.1</v>
      </c>
      <c r="Z31" s="34">
        <v>846</v>
      </c>
      <c r="AA31" s="34">
        <v>857</v>
      </c>
      <c r="AB31" s="34">
        <v>883</v>
      </c>
      <c r="AC31" s="34">
        <v>67</v>
      </c>
      <c r="AD31" s="34">
        <v>18.260000000000002</v>
      </c>
      <c r="AE31" s="34">
        <v>0.42</v>
      </c>
      <c r="AF31" s="34">
        <v>979</v>
      </c>
      <c r="AG31" s="34">
        <v>0</v>
      </c>
      <c r="AH31" s="34">
        <v>79</v>
      </c>
      <c r="AI31" s="34">
        <v>35</v>
      </c>
      <c r="AJ31" s="34">
        <v>191</v>
      </c>
      <c r="AK31" s="34">
        <v>169</v>
      </c>
      <c r="AL31" s="34">
        <v>4.2</v>
      </c>
      <c r="AM31" s="34">
        <v>176</v>
      </c>
      <c r="AN31" s="34" t="s">
        <v>155</v>
      </c>
      <c r="AO31" s="34">
        <v>2</v>
      </c>
      <c r="AP31" s="37">
        <v>0.61398148148148146</v>
      </c>
      <c r="AQ31" s="34">
        <v>47.158566999999998</v>
      </c>
      <c r="AR31" s="34">
        <v>-88.489687000000004</v>
      </c>
      <c r="AS31" s="34">
        <v>316.8</v>
      </c>
      <c r="AT31" s="34">
        <v>0</v>
      </c>
      <c r="AU31" s="34">
        <v>12</v>
      </c>
      <c r="AV31" s="34">
        <v>11</v>
      </c>
      <c r="AW31" s="34" t="s">
        <v>203</v>
      </c>
      <c r="AX31" s="34">
        <v>0.9</v>
      </c>
      <c r="AY31" s="34">
        <v>1.4</v>
      </c>
      <c r="AZ31" s="34">
        <v>1.7</v>
      </c>
      <c r="BA31" s="34">
        <v>14.186999999999999</v>
      </c>
      <c r="BB31" s="34">
        <v>75.040000000000006</v>
      </c>
      <c r="BC31" s="34">
        <v>5.29</v>
      </c>
      <c r="BD31" s="34">
        <v>2.0590000000000002</v>
      </c>
      <c r="BE31" s="34">
        <v>3189.2060000000001</v>
      </c>
      <c r="BF31" s="34">
        <v>14.025</v>
      </c>
      <c r="BG31" s="34">
        <v>52.756</v>
      </c>
      <c r="BH31" s="34">
        <v>4.5629999999999997</v>
      </c>
      <c r="BI31" s="34">
        <v>57.32</v>
      </c>
      <c r="BJ31" s="34">
        <v>41.649000000000001</v>
      </c>
      <c r="BK31" s="34">
        <v>3.6030000000000002</v>
      </c>
      <c r="BL31" s="34">
        <v>45.250999999999998</v>
      </c>
      <c r="BM31" s="34">
        <v>0</v>
      </c>
      <c r="BN31" s="34"/>
      <c r="BO31" s="34"/>
      <c r="BP31" s="34"/>
      <c r="BQ31" s="34">
        <v>14295.699000000001</v>
      </c>
      <c r="BR31" s="34">
        <v>-2.4285000000000001E-2</v>
      </c>
      <c r="BS31" s="34">
        <v>-5</v>
      </c>
      <c r="BT31" s="34">
        <v>9.0950000000000007E-3</v>
      </c>
      <c r="BU31" s="34">
        <v>-0.59345800000000004</v>
      </c>
      <c r="BV31" s="34">
        <v>0</v>
      </c>
      <c r="BW31" s="34" t="s">
        <v>155</v>
      </c>
      <c r="BX31" s="34">
        <v>0.78900000000000003</v>
      </c>
    </row>
    <row r="32" spans="1:76" x14ac:dyDescent="0.25">
      <c r="A32" s="35">
        <v>43165</v>
      </c>
      <c r="B32" s="36">
        <v>0.40486414351851852</v>
      </c>
      <c r="C32" s="34">
        <v>2.79</v>
      </c>
      <c r="D32" s="34">
        <v>1.7999999999999999E-2</v>
      </c>
      <c r="E32" s="34">
        <v>180</v>
      </c>
      <c r="F32" s="34">
        <v>446.9</v>
      </c>
      <c r="G32" s="34">
        <v>38.299999999999997</v>
      </c>
      <c r="H32" s="34">
        <v>-56.8</v>
      </c>
      <c r="I32" s="34"/>
      <c r="J32" s="34">
        <v>17.2</v>
      </c>
      <c r="K32" s="34">
        <v>0.9798</v>
      </c>
      <c r="L32" s="34">
        <v>2.7336</v>
      </c>
      <c r="M32" s="34">
        <v>1.7600000000000001E-2</v>
      </c>
      <c r="N32" s="34">
        <v>437.85969999999998</v>
      </c>
      <c r="O32" s="34">
        <v>37.526299999999999</v>
      </c>
      <c r="P32" s="34">
        <v>475.4</v>
      </c>
      <c r="Q32" s="34">
        <v>345.67219999999998</v>
      </c>
      <c r="R32" s="34">
        <v>29.625499999999999</v>
      </c>
      <c r="S32" s="34">
        <v>375.3</v>
      </c>
      <c r="T32" s="34">
        <v>0</v>
      </c>
      <c r="U32" s="34"/>
      <c r="V32" s="34"/>
      <c r="W32" s="34">
        <v>0</v>
      </c>
      <c r="X32" s="34">
        <v>16.852599999999999</v>
      </c>
      <c r="Y32" s="34">
        <v>12</v>
      </c>
      <c r="Z32" s="34">
        <v>847</v>
      </c>
      <c r="AA32" s="34">
        <v>858</v>
      </c>
      <c r="AB32" s="34">
        <v>884</v>
      </c>
      <c r="AC32" s="34">
        <v>67</v>
      </c>
      <c r="AD32" s="34">
        <v>18.260000000000002</v>
      </c>
      <c r="AE32" s="34">
        <v>0.42</v>
      </c>
      <c r="AF32" s="34">
        <v>979</v>
      </c>
      <c r="AG32" s="34">
        <v>0</v>
      </c>
      <c r="AH32" s="34">
        <v>78.094093999999998</v>
      </c>
      <c r="AI32" s="34">
        <v>35</v>
      </c>
      <c r="AJ32" s="34">
        <v>191</v>
      </c>
      <c r="AK32" s="34">
        <v>169</v>
      </c>
      <c r="AL32" s="34">
        <v>4.0999999999999996</v>
      </c>
      <c r="AM32" s="34">
        <v>176</v>
      </c>
      <c r="AN32" s="34" t="s">
        <v>155</v>
      </c>
      <c r="AO32" s="34">
        <v>2</v>
      </c>
      <c r="AP32" s="37">
        <v>0.61399305555555561</v>
      </c>
      <c r="AQ32" s="34">
        <v>47.158566999999998</v>
      </c>
      <c r="AR32" s="34">
        <v>-88.489687000000004</v>
      </c>
      <c r="AS32" s="34">
        <v>316.7</v>
      </c>
      <c r="AT32" s="34">
        <v>0</v>
      </c>
      <c r="AU32" s="34">
        <v>12</v>
      </c>
      <c r="AV32" s="34">
        <v>11</v>
      </c>
      <c r="AW32" s="34" t="s">
        <v>203</v>
      </c>
      <c r="AX32" s="34">
        <v>0.9</v>
      </c>
      <c r="AY32" s="34">
        <v>1.3315999999999999</v>
      </c>
      <c r="AZ32" s="34">
        <v>1.7</v>
      </c>
      <c r="BA32" s="34">
        <v>14.186999999999999</v>
      </c>
      <c r="BB32" s="34">
        <v>75.069999999999993</v>
      </c>
      <c r="BC32" s="34">
        <v>5.29</v>
      </c>
      <c r="BD32" s="34">
        <v>2.0619999999999998</v>
      </c>
      <c r="BE32" s="34">
        <v>3190.6790000000001</v>
      </c>
      <c r="BF32" s="34">
        <v>13.102</v>
      </c>
      <c r="BG32" s="34">
        <v>53.52</v>
      </c>
      <c r="BH32" s="34">
        <v>4.5869999999999997</v>
      </c>
      <c r="BI32" s="34">
        <v>58.106000000000002</v>
      </c>
      <c r="BJ32" s="34">
        <v>42.252000000000002</v>
      </c>
      <c r="BK32" s="34">
        <v>3.621</v>
      </c>
      <c r="BL32" s="34">
        <v>45.872999999999998</v>
      </c>
      <c r="BM32" s="34">
        <v>0</v>
      </c>
      <c r="BN32" s="34"/>
      <c r="BO32" s="34"/>
      <c r="BP32" s="34"/>
      <c r="BQ32" s="34">
        <v>14302.305</v>
      </c>
      <c r="BR32" s="34">
        <v>-2.4E-2</v>
      </c>
      <c r="BS32" s="34">
        <v>-5</v>
      </c>
      <c r="BT32" s="34">
        <v>9.9059999999999999E-3</v>
      </c>
      <c r="BU32" s="34">
        <v>-0.58650000000000002</v>
      </c>
      <c r="BV32" s="34">
        <v>0</v>
      </c>
      <c r="BW32" s="34" t="s">
        <v>155</v>
      </c>
      <c r="BX32" s="34">
        <v>0.78900000000000003</v>
      </c>
    </row>
    <row r="33" spans="1:76" x14ac:dyDescent="0.25">
      <c r="A33" s="35">
        <v>43165</v>
      </c>
      <c r="B33" s="36">
        <v>0.40487571759259261</v>
      </c>
      <c r="C33" s="34">
        <v>2.79</v>
      </c>
      <c r="D33" s="34">
        <v>1.7999999999999999E-2</v>
      </c>
      <c r="E33" s="34">
        <v>180</v>
      </c>
      <c r="F33" s="34">
        <v>451</v>
      </c>
      <c r="G33" s="34">
        <v>38.4</v>
      </c>
      <c r="H33" s="34">
        <v>-26.5</v>
      </c>
      <c r="I33" s="34"/>
      <c r="J33" s="34">
        <v>17.190000000000001</v>
      </c>
      <c r="K33" s="34">
        <v>0.9798</v>
      </c>
      <c r="L33" s="34">
        <v>2.7336999999999998</v>
      </c>
      <c r="M33" s="34">
        <v>1.7600000000000001E-2</v>
      </c>
      <c r="N33" s="34">
        <v>441.92840000000001</v>
      </c>
      <c r="O33" s="34">
        <v>37.647500000000001</v>
      </c>
      <c r="P33" s="34">
        <v>479.6</v>
      </c>
      <c r="Q33" s="34">
        <v>348.88420000000002</v>
      </c>
      <c r="R33" s="34">
        <v>29.7211</v>
      </c>
      <c r="S33" s="34">
        <v>378.6</v>
      </c>
      <c r="T33" s="34">
        <v>0</v>
      </c>
      <c r="U33" s="34"/>
      <c r="V33" s="34"/>
      <c r="W33" s="34">
        <v>0</v>
      </c>
      <c r="X33" s="34">
        <v>16.845500000000001</v>
      </c>
      <c r="Y33" s="34">
        <v>12.1</v>
      </c>
      <c r="Z33" s="34">
        <v>847</v>
      </c>
      <c r="AA33" s="34">
        <v>858</v>
      </c>
      <c r="AB33" s="34">
        <v>884</v>
      </c>
      <c r="AC33" s="34">
        <v>67</v>
      </c>
      <c r="AD33" s="34">
        <v>18.260000000000002</v>
      </c>
      <c r="AE33" s="34">
        <v>0.42</v>
      </c>
      <c r="AF33" s="34">
        <v>979</v>
      </c>
      <c r="AG33" s="34">
        <v>0</v>
      </c>
      <c r="AH33" s="34">
        <v>78</v>
      </c>
      <c r="AI33" s="34">
        <v>35</v>
      </c>
      <c r="AJ33" s="34">
        <v>191</v>
      </c>
      <c r="AK33" s="34">
        <v>169</v>
      </c>
      <c r="AL33" s="34">
        <v>4.2</v>
      </c>
      <c r="AM33" s="34">
        <v>176</v>
      </c>
      <c r="AN33" s="34" t="s">
        <v>155</v>
      </c>
      <c r="AO33" s="34">
        <v>2</v>
      </c>
      <c r="AP33" s="37">
        <v>0.61400462962962965</v>
      </c>
      <c r="AQ33" s="34">
        <v>47.158566999999998</v>
      </c>
      <c r="AR33" s="34">
        <v>-88.489686000000006</v>
      </c>
      <c r="AS33" s="34">
        <v>316.60000000000002</v>
      </c>
      <c r="AT33" s="34">
        <v>0</v>
      </c>
      <c r="AU33" s="34">
        <v>12</v>
      </c>
      <c r="AV33" s="34">
        <v>11</v>
      </c>
      <c r="AW33" s="34" t="s">
        <v>203</v>
      </c>
      <c r="AX33" s="34">
        <v>0.9</v>
      </c>
      <c r="AY33" s="34">
        <v>1.3</v>
      </c>
      <c r="AZ33" s="34">
        <v>1.6315999999999999</v>
      </c>
      <c r="BA33" s="34">
        <v>14.186999999999999</v>
      </c>
      <c r="BB33" s="34">
        <v>75.069999999999993</v>
      </c>
      <c r="BC33" s="34">
        <v>5.29</v>
      </c>
      <c r="BD33" s="34">
        <v>2.0579999999999998</v>
      </c>
      <c r="BE33" s="34">
        <v>3190.6779999999999</v>
      </c>
      <c r="BF33" s="34">
        <v>13.102</v>
      </c>
      <c r="BG33" s="34">
        <v>54.015000000000001</v>
      </c>
      <c r="BH33" s="34">
        <v>4.601</v>
      </c>
      <c r="BI33" s="34">
        <v>58.616999999999997</v>
      </c>
      <c r="BJ33" s="34">
        <v>42.643000000000001</v>
      </c>
      <c r="BK33" s="34">
        <v>3.633</v>
      </c>
      <c r="BL33" s="34">
        <v>46.274999999999999</v>
      </c>
      <c r="BM33" s="34">
        <v>0</v>
      </c>
      <c r="BN33" s="34"/>
      <c r="BO33" s="34"/>
      <c r="BP33" s="34"/>
      <c r="BQ33" s="34">
        <v>14295.837</v>
      </c>
      <c r="BR33" s="34">
        <v>-2.4906000000000001E-2</v>
      </c>
      <c r="BS33" s="34">
        <v>-5</v>
      </c>
      <c r="BT33" s="34">
        <v>8.1880000000000008E-3</v>
      </c>
      <c r="BU33" s="34">
        <v>-0.60864099999999999</v>
      </c>
      <c r="BV33" s="34">
        <v>0</v>
      </c>
      <c r="BW33" s="34" t="s">
        <v>155</v>
      </c>
      <c r="BX33" s="34">
        <v>0.78900000000000003</v>
      </c>
    </row>
    <row r="34" spans="1:76" x14ac:dyDescent="0.25">
      <c r="A34" s="35">
        <v>43165</v>
      </c>
      <c r="B34" s="36">
        <v>0.40488729166666665</v>
      </c>
      <c r="C34" s="34">
        <v>2.774</v>
      </c>
      <c r="D34" s="34">
        <v>1.7999999999999999E-2</v>
      </c>
      <c r="E34" s="34">
        <v>180</v>
      </c>
      <c r="F34" s="34">
        <v>454.3</v>
      </c>
      <c r="G34" s="34">
        <v>38.5</v>
      </c>
      <c r="H34" s="34">
        <v>-50.9</v>
      </c>
      <c r="I34" s="34"/>
      <c r="J34" s="34">
        <v>17.100000000000001</v>
      </c>
      <c r="K34" s="34">
        <v>0.97989999999999999</v>
      </c>
      <c r="L34" s="34">
        <v>2.7185000000000001</v>
      </c>
      <c r="M34" s="34">
        <v>1.7600000000000001E-2</v>
      </c>
      <c r="N34" s="34">
        <v>445.19400000000002</v>
      </c>
      <c r="O34" s="34">
        <v>37.749200000000002</v>
      </c>
      <c r="P34" s="34">
        <v>482.9</v>
      </c>
      <c r="Q34" s="34">
        <v>351.46230000000003</v>
      </c>
      <c r="R34" s="34">
        <v>29.801400000000001</v>
      </c>
      <c r="S34" s="34">
        <v>381.3</v>
      </c>
      <c r="T34" s="34">
        <v>0</v>
      </c>
      <c r="U34" s="34"/>
      <c r="V34" s="34"/>
      <c r="W34" s="34">
        <v>0</v>
      </c>
      <c r="X34" s="34">
        <v>16.756799999999998</v>
      </c>
      <c r="Y34" s="34">
        <v>12</v>
      </c>
      <c r="Z34" s="34">
        <v>847</v>
      </c>
      <c r="AA34" s="34">
        <v>858</v>
      </c>
      <c r="AB34" s="34">
        <v>884</v>
      </c>
      <c r="AC34" s="34">
        <v>67</v>
      </c>
      <c r="AD34" s="34">
        <v>18.260000000000002</v>
      </c>
      <c r="AE34" s="34">
        <v>0.42</v>
      </c>
      <c r="AF34" s="34">
        <v>979</v>
      </c>
      <c r="AG34" s="34">
        <v>0</v>
      </c>
      <c r="AH34" s="34">
        <v>78</v>
      </c>
      <c r="AI34" s="34">
        <v>35</v>
      </c>
      <c r="AJ34" s="34">
        <v>191</v>
      </c>
      <c r="AK34" s="34">
        <v>169</v>
      </c>
      <c r="AL34" s="34">
        <v>4.0999999999999996</v>
      </c>
      <c r="AM34" s="34">
        <v>176</v>
      </c>
      <c r="AN34" s="34" t="s">
        <v>155</v>
      </c>
      <c r="AO34" s="34">
        <v>2</v>
      </c>
      <c r="AP34" s="37">
        <v>0.61401620370370369</v>
      </c>
      <c r="AQ34" s="34">
        <v>47.158566999999998</v>
      </c>
      <c r="AR34" s="34">
        <v>-88.489684999999994</v>
      </c>
      <c r="AS34" s="34">
        <v>316.5</v>
      </c>
      <c r="AT34" s="34">
        <v>0</v>
      </c>
      <c r="AU34" s="34">
        <v>12</v>
      </c>
      <c r="AV34" s="34">
        <v>11</v>
      </c>
      <c r="AW34" s="34" t="s">
        <v>203</v>
      </c>
      <c r="AX34" s="34">
        <v>0.9</v>
      </c>
      <c r="AY34" s="34">
        <v>1.3684000000000001</v>
      </c>
      <c r="AZ34" s="34">
        <v>1.6684000000000001</v>
      </c>
      <c r="BA34" s="34">
        <v>14.186999999999999</v>
      </c>
      <c r="BB34" s="34">
        <v>75.489999999999995</v>
      </c>
      <c r="BC34" s="34">
        <v>5.32</v>
      </c>
      <c r="BD34" s="34">
        <v>2.048</v>
      </c>
      <c r="BE34" s="34">
        <v>3190.8220000000001</v>
      </c>
      <c r="BF34" s="34">
        <v>13.177</v>
      </c>
      <c r="BG34" s="34">
        <v>54.722000000000001</v>
      </c>
      <c r="BH34" s="34">
        <v>4.6399999999999997</v>
      </c>
      <c r="BI34" s="34">
        <v>59.362000000000002</v>
      </c>
      <c r="BJ34" s="34">
        <v>43.201000000000001</v>
      </c>
      <c r="BK34" s="34">
        <v>3.6629999999999998</v>
      </c>
      <c r="BL34" s="34">
        <v>46.863999999999997</v>
      </c>
      <c r="BM34" s="34">
        <v>0</v>
      </c>
      <c r="BN34" s="34"/>
      <c r="BO34" s="34"/>
      <c r="BP34" s="34"/>
      <c r="BQ34" s="34">
        <v>14300.978999999999</v>
      </c>
      <c r="BR34" s="34">
        <v>-2.5000000000000001E-2</v>
      </c>
      <c r="BS34" s="34">
        <v>-5</v>
      </c>
      <c r="BT34" s="34">
        <v>8.9060000000000007E-3</v>
      </c>
      <c r="BU34" s="34">
        <v>-0.61093799999999998</v>
      </c>
      <c r="BV34" s="34">
        <v>0</v>
      </c>
      <c r="BW34" s="34" t="s">
        <v>155</v>
      </c>
      <c r="BX34" s="34">
        <v>0.78900000000000003</v>
      </c>
    </row>
    <row r="35" spans="1:76" x14ac:dyDescent="0.25">
      <c r="A35" s="35">
        <v>43165</v>
      </c>
      <c r="B35" s="36">
        <v>0.40489886574074069</v>
      </c>
      <c r="C35" s="34">
        <v>2.7559999999999998</v>
      </c>
      <c r="D35" s="34">
        <v>1.7299999999999999E-2</v>
      </c>
      <c r="E35" s="34">
        <v>172.775947</v>
      </c>
      <c r="F35" s="34">
        <v>457.5</v>
      </c>
      <c r="G35" s="34">
        <v>38.6</v>
      </c>
      <c r="H35" s="34">
        <v>-56.5</v>
      </c>
      <c r="I35" s="34"/>
      <c r="J35" s="34">
        <v>17.100000000000001</v>
      </c>
      <c r="K35" s="34">
        <v>0.98</v>
      </c>
      <c r="L35" s="34">
        <v>2.7014</v>
      </c>
      <c r="M35" s="34">
        <v>1.6899999999999998E-2</v>
      </c>
      <c r="N35" s="34">
        <v>448.36680000000001</v>
      </c>
      <c r="O35" s="34">
        <v>37.829700000000003</v>
      </c>
      <c r="P35" s="34">
        <v>486.2</v>
      </c>
      <c r="Q35" s="34">
        <v>353.96710000000002</v>
      </c>
      <c r="R35" s="34">
        <v>29.864999999999998</v>
      </c>
      <c r="S35" s="34">
        <v>383.8</v>
      </c>
      <c r="T35" s="34">
        <v>0</v>
      </c>
      <c r="U35" s="34"/>
      <c r="V35" s="34"/>
      <c r="W35" s="34">
        <v>0</v>
      </c>
      <c r="X35" s="34">
        <v>16.758700000000001</v>
      </c>
      <c r="Y35" s="34">
        <v>12</v>
      </c>
      <c r="Z35" s="34">
        <v>848</v>
      </c>
      <c r="AA35" s="34">
        <v>858</v>
      </c>
      <c r="AB35" s="34">
        <v>884</v>
      </c>
      <c r="AC35" s="34">
        <v>67</v>
      </c>
      <c r="AD35" s="34">
        <v>18.260000000000002</v>
      </c>
      <c r="AE35" s="34">
        <v>0.42</v>
      </c>
      <c r="AF35" s="34">
        <v>979</v>
      </c>
      <c r="AG35" s="34">
        <v>0</v>
      </c>
      <c r="AH35" s="34">
        <v>78</v>
      </c>
      <c r="AI35" s="34">
        <v>35</v>
      </c>
      <c r="AJ35" s="34">
        <v>191</v>
      </c>
      <c r="AK35" s="34">
        <v>169</v>
      </c>
      <c r="AL35" s="34">
        <v>4</v>
      </c>
      <c r="AM35" s="34">
        <v>176</v>
      </c>
      <c r="AN35" s="34" t="s">
        <v>155</v>
      </c>
      <c r="AO35" s="34">
        <v>2</v>
      </c>
      <c r="AP35" s="37">
        <v>0.61402777777777773</v>
      </c>
      <c r="AQ35" s="34">
        <v>47.158566999999998</v>
      </c>
      <c r="AR35" s="34">
        <v>-88.489686000000006</v>
      </c>
      <c r="AS35" s="34">
        <v>316.39999999999998</v>
      </c>
      <c r="AT35" s="34">
        <v>0</v>
      </c>
      <c r="AU35" s="34">
        <v>12</v>
      </c>
      <c r="AV35" s="34">
        <v>11</v>
      </c>
      <c r="AW35" s="34" t="s">
        <v>203</v>
      </c>
      <c r="AX35" s="34">
        <v>0.9</v>
      </c>
      <c r="AY35" s="34">
        <v>1.4683999999999999</v>
      </c>
      <c r="AZ35" s="34">
        <v>1.7684</v>
      </c>
      <c r="BA35" s="34">
        <v>14.186999999999999</v>
      </c>
      <c r="BB35" s="34">
        <v>75.989999999999995</v>
      </c>
      <c r="BC35" s="34">
        <v>5.36</v>
      </c>
      <c r="BD35" s="34">
        <v>2.036</v>
      </c>
      <c r="BE35" s="34">
        <v>3191.83</v>
      </c>
      <c r="BF35" s="34">
        <v>12.734</v>
      </c>
      <c r="BG35" s="34">
        <v>55.478000000000002</v>
      </c>
      <c r="BH35" s="34">
        <v>4.681</v>
      </c>
      <c r="BI35" s="34">
        <v>60.158999999999999</v>
      </c>
      <c r="BJ35" s="34">
        <v>43.798000000000002</v>
      </c>
      <c r="BK35" s="34">
        <v>3.6949999999999998</v>
      </c>
      <c r="BL35" s="34">
        <v>47.493000000000002</v>
      </c>
      <c r="BM35" s="34">
        <v>0</v>
      </c>
      <c r="BN35" s="34"/>
      <c r="BO35" s="34"/>
      <c r="BP35" s="34"/>
      <c r="BQ35" s="34">
        <v>14397.736999999999</v>
      </c>
      <c r="BR35" s="34">
        <v>-2.5000000000000001E-2</v>
      </c>
      <c r="BS35" s="34">
        <v>-5</v>
      </c>
      <c r="BT35" s="34">
        <v>9.9059999999999999E-3</v>
      </c>
      <c r="BU35" s="34">
        <v>-0.61093799999999998</v>
      </c>
      <c r="BV35" s="34">
        <v>0</v>
      </c>
      <c r="BW35" s="34" t="s">
        <v>155</v>
      </c>
      <c r="BX35" s="34">
        <v>0.78900000000000003</v>
      </c>
    </row>
    <row r="36" spans="1:76" x14ac:dyDescent="0.25">
      <c r="A36" s="35">
        <v>43165</v>
      </c>
      <c r="B36" s="36">
        <v>0.40491043981481484</v>
      </c>
      <c r="C36" s="34">
        <v>2.75</v>
      </c>
      <c r="D36" s="34">
        <v>1.7000000000000001E-2</v>
      </c>
      <c r="E36" s="34">
        <v>170</v>
      </c>
      <c r="F36" s="34">
        <v>459.2</v>
      </c>
      <c r="G36" s="34">
        <v>38.6</v>
      </c>
      <c r="H36" s="34">
        <v>-40.1</v>
      </c>
      <c r="I36" s="34"/>
      <c r="J36" s="34">
        <v>17.100000000000001</v>
      </c>
      <c r="K36" s="34">
        <v>0.98009999999999997</v>
      </c>
      <c r="L36" s="34">
        <v>2.6953999999999998</v>
      </c>
      <c r="M36" s="34">
        <v>1.67E-2</v>
      </c>
      <c r="N36" s="34">
        <v>450.02949999999998</v>
      </c>
      <c r="O36" s="34">
        <v>37.833100000000002</v>
      </c>
      <c r="P36" s="34">
        <v>487.9</v>
      </c>
      <c r="Q36" s="34">
        <v>355.27980000000002</v>
      </c>
      <c r="R36" s="34">
        <v>29.867699999999999</v>
      </c>
      <c r="S36" s="34">
        <v>385.1</v>
      </c>
      <c r="T36" s="34">
        <v>0</v>
      </c>
      <c r="U36" s="34"/>
      <c r="V36" s="34"/>
      <c r="W36" s="34">
        <v>0</v>
      </c>
      <c r="X36" s="34">
        <v>16.760300000000001</v>
      </c>
      <c r="Y36" s="34">
        <v>12.1</v>
      </c>
      <c r="Z36" s="34">
        <v>846</v>
      </c>
      <c r="AA36" s="34">
        <v>858</v>
      </c>
      <c r="AB36" s="34">
        <v>883</v>
      </c>
      <c r="AC36" s="34">
        <v>67</v>
      </c>
      <c r="AD36" s="34">
        <v>18.260000000000002</v>
      </c>
      <c r="AE36" s="34">
        <v>0.42</v>
      </c>
      <c r="AF36" s="34">
        <v>979</v>
      </c>
      <c r="AG36" s="34">
        <v>0</v>
      </c>
      <c r="AH36" s="34">
        <v>78</v>
      </c>
      <c r="AI36" s="34">
        <v>35</v>
      </c>
      <c r="AJ36" s="34">
        <v>191</v>
      </c>
      <c r="AK36" s="34">
        <v>169</v>
      </c>
      <c r="AL36" s="34">
        <v>4.0999999999999996</v>
      </c>
      <c r="AM36" s="34">
        <v>176</v>
      </c>
      <c r="AN36" s="34" t="s">
        <v>155</v>
      </c>
      <c r="AO36" s="34">
        <v>2</v>
      </c>
      <c r="AP36" s="37">
        <v>0.61403935185185188</v>
      </c>
      <c r="AQ36" s="34">
        <v>47.158566999999998</v>
      </c>
      <c r="AR36" s="34">
        <v>-88.489686000000006</v>
      </c>
      <c r="AS36" s="34">
        <v>316.39999999999998</v>
      </c>
      <c r="AT36" s="34">
        <v>0</v>
      </c>
      <c r="AU36" s="34">
        <v>12</v>
      </c>
      <c r="AV36" s="34">
        <v>11</v>
      </c>
      <c r="AW36" s="34" t="s">
        <v>203</v>
      </c>
      <c r="AX36" s="34">
        <v>0.9</v>
      </c>
      <c r="AY36" s="34">
        <v>1.5</v>
      </c>
      <c r="AZ36" s="34">
        <v>1.8</v>
      </c>
      <c r="BA36" s="34">
        <v>14.186999999999999</v>
      </c>
      <c r="BB36" s="34">
        <v>76.17</v>
      </c>
      <c r="BC36" s="34">
        <v>5.37</v>
      </c>
      <c r="BD36" s="34">
        <v>2.0270000000000001</v>
      </c>
      <c r="BE36" s="34">
        <v>3192.2139999999999</v>
      </c>
      <c r="BF36" s="34">
        <v>12.56</v>
      </c>
      <c r="BG36" s="34">
        <v>55.814999999999998</v>
      </c>
      <c r="BH36" s="34">
        <v>4.6920000000000002</v>
      </c>
      <c r="BI36" s="34">
        <v>60.506999999999998</v>
      </c>
      <c r="BJ36" s="34">
        <v>44.064</v>
      </c>
      <c r="BK36" s="34">
        <v>3.7040000000000002</v>
      </c>
      <c r="BL36" s="34">
        <v>47.768000000000001</v>
      </c>
      <c r="BM36" s="34">
        <v>0</v>
      </c>
      <c r="BN36" s="34"/>
      <c r="BO36" s="34"/>
      <c r="BP36" s="34"/>
      <c r="BQ36" s="34">
        <v>14432.913</v>
      </c>
      <c r="BR36" s="34">
        <v>-2.5000000000000001E-2</v>
      </c>
      <c r="BS36" s="34">
        <v>-5</v>
      </c>
      <c r="BT36" s="34">
        <v>9.0939999999999997E-3</v>
      </c>
      <c r="BU36" s="34">
        <v>-0.61093799999999998</v>
      </c>
      <c r="BV36" s="34">
        <v>0</v>
      </c>
      <c r="BW36" s="34" t="s">
        <v>155</v>
      </c>
      <c r="BX36" s="34">
        <v>0.78900000000000003</v>
      </c>
    </row>
    <row r="37" spans="1:76" x14ac:dyDescent="0.25">
      <c r="A37" s="35">
        <v>43165</v>
      </c>
      <c r="B37" s="36">
        <v>0.40492201388888888</v>
      </c>
      <c r="C37" s="34">
        <v>2.75</v>
      </c>
      <c r="D37" s="34">
        <v>1.7000000000000001E-2</v>
      </c>
      <c r="E37" s="34">
        <v>170</v>
      </c>
      <c r="F37" s="34">
        <v>460.3</v>
      </c>
      <c r="G37" s="34">
        <v>38.6</v>
      </c>
      <c r="H37" s="34">
        <v>-65.599999999999994</v>
      </c>
      <c r="I37" s="34"/>
      <c r="J37" s="34">
        <v>17.100000000000001</v>
      </c>
      <c r="K37" s="34">
        <v>0.98009999999999997</v>
      </c>
      <c r="L37" s="34">
        <v>2.6953999999999998</v>
      </c>
      <c r="M37" s="34">
        <v>1.67E-2</v>
      </c>
      <c r="N37" s="34">
        <v>451.12270000000001</v>
      </c>
      <c r="O37" s="34">
        <v>37.833199999999998</v>
      </c>
      <c r="P37" s="34">
        <v>489</v>
      </c>
      <c r="Q37" s="34">
        <v>356.14269999999999</v>
      </c>
      <c r="R37" s="34">
        <v>29.867799999999999</v>
      </c>
      <c r="S37" s="34">
        <v>386</v>
      </c>
      <c r="T37" s="34">
        <v>0</v>
      </c>
      <c r="U37" s="34"/>
      <c r="V37" s="34"/>
      <c r="W37" s="34">
        <v>0</v>
      </c>
      <c r="X37" s="34">
        <v>16.760300000000001</v>
      </c>
      <c r="Y37" s="34">
        <v>12</v>
      </c>
      <c r="Z37" s="34">
        <v>846</v>
      </c>
      <c r="AA37" s="34">
        <v>858</v>
      </c>
      <c r="AB37" s="34">
        <v>883</v>
      </c>
      <c r="AC37" s="34">
        <v>67</v>
      </c>
      <c r="AD37" s="34">
        <v>18.260000000000002</v>
      </c>
      <c r="AE37" s="34">
        <v>0.42</v>
      </c>
      <c r="AF37" s="34">
        <v>979</v>
      </c>
      <c r="AG37" s="34">
        <v>0</v>
      </c>
      <c r="AH37" s="34">
        <v>77.093999999999994</v>
      </c>
      <c r="AI37" s="34">
        <v>35</v>
      </c>
      <c r="AJ37" s="34">
        <v>191</v>
      </c>
      <c r="AK37" s="34">
        <v>169</v>
      </c>
      <c r="AL37" s="34">
        <v>4.0999999999999996</v>
      </c>
      <c r="AM37" s="34">
        <v>176</v>
      </c>
      <c r="AN37" s="34" t="s">
        <v>155</v>
      </c>
      <c r="AO37" s="34">
        <v>2</v>
      </c>
      <c r="AP37" s="37">
        <v>0.61405092592592592</v>
      </c>
      <c r="AQ37" s="34">
        <v>47.158566999999998</v>
      </c>
      <c r="AR37" s="34">
        <v>-88.489684999999994</v>
      </c>
      <c r="AS37" s="34">
        <v>316.39999999999998</v>
      </c>
      <c r="AT37" s="34">
        <v>0</v>
      </c>
      <c r="AU37" s="34">
        <v>12</v>
      </c>
      <c r="AV37" s="34">
        <v>11</v>
      </c>
      <c r="AW37" s="34" t="s">
        <v>203</v>
      </c>
      <c r="AX37" s="34">
        <v>0.9</v>
      </c>
      <c r="AY37" s="34">
        <v>1.5</v>
      </c>
      <c r="AZ37" s="34">
        <v>1.8</v>
      </c>
      <c r="BA37" s="34">
        <v>14.186999999999999</v>
      </c>
      <c r="BB37" s="34">
        <v>76.17</v>
      </c>
      <c r="BC37" s="34">
        <v>5.37</v>
      </c>
      <c r="BD37" s="34">
        <v>2.0270000000000001</v>
      </c>
      <c r="BE37" s="34">
        <v>3192.2139999999999</v>
      </c>
      <c r="BF37" s="34">
        <v>12.56</v>
      </c>
      <c r="BG37" s="34">
        <v>55.951000000000001</v>
      </c>
      <c r="BH37" s="34">
        <v>4.6920000000000002</v>
      </c>
      <c r="BI37" s="34">
        <v>60.643000000000001</v>
      </c>
      <c r="BJ37" s="34">
        <v>44.170999999999999</v>
      </c>
      <c r="BK37" s="34">
        <v>3.7040000000000002</v>
      </c>
      <c r="BL37" s="34">
        <v>47.875</v>
      </c>
      <c r="BM37" s="34">
        <v>0</v>
      </c>
      <c r="BN37" s="34"/>
      <c r="BO37" s="34"/>
      <c r="BP37" s="34"/>
      <c r="BQ37" s="34">
        <v>14432.912</v>
      </c>
      <c r="BR37" s="34">
        <v>-2.5000000000000001E-2</v>
      </c>
      <c r="BS37" s="34">
        <v>-5</v>
      </c>
      <c r="BT37" s="34">
        <v>9.9059999999999999E-3</v>
      </c>
      <c r="BU37" s="34">
        <v>-0.61093799999999998</v>
      </c>
      <c r="BV37" s="34">
        <v>0</v>
      </c>
      <c r="BW37" s="34" t="s">
        <v>155</v>
      </c>
      <c r="BX37" s="34">
        <v>0.78900000000000003</v>
      </c>
    </row>
    <row r="38" spans="1:76" x14ac:dyDescent="0.25">
      <c r="A38" s="35">
        <v>43165</v>
      </c>
      <c r="B38" s="36">
        <v>0.40493358796296297</v>
      </c>
      <c r="C38" s="34">
        <v>2.75</v>
      </c>
      <c r="D38" s="34">
        <v>1.7000000000000001E-2</v>
      </c>
      <c r="E38" s="34">
        <v>170</v>
      </c>
      <c r="F38" s="34">
        <v>460.6</v>
      </c>
      <c r="G38" s="34">
        <v>38.6</v>
      </c>
      <c r="H38" s="34">
        <v>-47.2</v>
      </c>
      <c r="I38" s="34"/>
      <c r="J38" s="34">
        <v>17.03</v>
      </c>
      <c r="K38" s="34">
        <v>0.98009999999999997</v>
      </c>
      <c r="L38" s="34">
        <v>2.6953999999999998</v>
      </c>
      <c r="M38" s="34">
        <v>1.67E-2</v>
      </c>
      <c r="N38" s="34">
        <v>451.45060000000001</v>
      </c>
      <c r="O38" s="34">
        <v>37.833199999999998</v>
      </c>
      <c r="P38" s="34">
        <v>489.3</v>
      </c>
      <c r="Q38" s="34">
        <v>356.40159999999997</v>
      </c>
      <c r="R38" s="34">
        <v>29.867799999999999</v>
      </c>
      <c r="S38" s="34">
        <v>386.3</v>
      </c>
      <c r="T38" s="34">
        <v>0</v>
      </c>
      <c r="U38" s="34"/>
      <c r="V38" s="34"/>
      <c r="W38" s="34">
        <v>0</v>
      </c>
      <c r="X38" s="34">
        <v>16.694500000000001</v>
      </c>
      <c r="Y38" s="34">
        <v>12</v>
      </c>
      <c r="Z38" s="34">
        <v>847</v>
      </c>
      <c r="AA38" s="34">
        <v>858</v>
      </c>
      <c r="AB38" s="34">
        <v>884</v>
      </c>
      <c r="AC38" s="34">
        <v>67</v>
      </c>
      <c r="AD38" s="34">
        <v>18.260000000000002</v>
      </c>
      <c r="AE38" s="34">
        <v>0.42</v>
      </c>
      <c r="AF38" s="34">
        <v>979</v>
      </c>
      <c r="AG38" s="34">
        <v>0</v>
      </c>
      <c r="AH38" s="34">
        <v>77</v>
      </c>
      <c r="AI38" s="34">
        <v>35</v>
      </c>
      <c r="AJ38" s="34">
        <v>191</v>
      </c>
      <c r="AK38" s="34">
        <v>169</v>
      </c>
      <c r="AL38" s="34">
        <v>4.0999999999999996</v>
      </c>
      <c r="AM38" s="34">
        <v>176</v>
      </c>
      <c r="AN38" s="34" t="s">
        <v>155</v>
      </c>
      <c r="AO38" s="34">
        <v>2</v>
      </c>
      <c r="AP38" s="37">
        <v>0.61406250000000007</v>
      </c>
      <c r="AQ38" s="34">
        <v>47.158566999999998</v>
      </c>
      <c r="AR38" s="34">
        <v>-88.489686000000006</v>
      </c>
      <c r="AS38" s="34">
        <v>316.3</v>
      </c>
      <c r="AT38" s="34">
        <v>0</v>
      </c>
      <c r="AU38" s="34">
        <v>12</v>
      </c>
      <c r="AV38" s="34">
        <v>10</v>
      </c>
      <c r="AW38" s="34" t="s">
        <v>204</v>
      </c>
      <c r="AX38" s="34">
        <v>0.9</v>
      </c>
      <c r="AY38" s="34">
        <v>1.5</v>
      </c>
      <c r="AZ38" s="34">
        <v>1.8</v>
      </c>
      <c r="BA38" s="34">
        <v>14.186999999999999</v>
      </c>
      <c r="BB38" s="34">
        <v>76.17</v>
      </c>
      <c r="BC38" s="34">
        <v>5.37</v>
      </c>
      <c r="BD38" s="34">
        <v>2.0270000000000001</v>
      </c>
      <c r="BE38" s="34">
        <v>3192.2139999999999</v>
      </c>
      <c r="BF38" s="34">
        <v>12.56</v>
      </c>
      <c r="BG38" s="34">
        <v>55.991</v>
      </c>
      <c r="BH38" s="34">
        <v>4.6920000000000002</v>
      </c>
      <c r="BI38" s="34">
        <v>60.683</v>
      </c>
      <c r="BJ38" s="34">
        <v>44.203000000000003</v>
      </c>
      <c r="BK38" s="34">
        <v>3.7040000000000002</v>
      </c>
      <c r="BL38" s="34">
        <v>47.906999999999996</v>
      </c>
      <c r="BM38" s="34">
        <v>0</v>
      </c>
      <c r="BN38" s="34"/>
      <c r="BO38" s="34"/>
      <c r="BP38" s="34"/>
      <c r="BQ38" s="34">
        <v>14376.23</v>
      </c>
      <c r="BR38" s="34">
        <v>-2.6811999999999999E-2</v>
      </c>
      <c r="BS38" s="34">
        <v>-5</v>
      </c>
      <c r="BT38" s="34">
        <v>0.01</v>
      </c>
      <c r="BU38" s="34">
        <v>-0.655219</v>
      </c>
      <c r="BV38" s="34">
        <v>0</v>
      </c>
      <c r="BW38" s="34" t="s">
        <v>155</v>
      </c>
      <c r="BX38" s="34">
        <v>0.78900000000000003</v>
      </c>
    </row>
    <row r="39" spans="1:76" x14ac:dyDescent="0.25">
      <c r="A39" s="35">
        <v>43165</v>
      </c>
      <c r="B39" s="36">
        <v>0.40494516203703701</v>
      </c>
      <c r="C39" s="34">
        <v>2.75</v>
      </c>
      <c r="D39" s="34">
        <v>1.7000000000000001E-2</v>
      </c>
      <c r="E39" s="34">
        <v>169.745115</v>
      </c>
      <c r="F39" s="34">
        <v>460.8</v>
      </c>
      <c r="G39" s="34">
        <v>38.6</v>
      </c>
      <c r="H39" s="34">
        <v>-36.200000000000003</v>
      </c>
      <c r="I39" s="34"/>
      <c r="J39" s="34">
        <v>17</v>
      </c>
      <c r="K39" s="34">
        <v>0.98009999999999997</v>
      </c>
      <c r="L39" s="34">
        <v>2.6953999999999998</v>
      </c>
      <c r="M39" s="34">
        <v>1.66E-2</v>
      </c>
      <c r="N39" s="34">
        <v>451.5994</v>
      </c>
      <c r="O39" s="34">
        <v>37.833300000000001</v>
      </c>
      <c r="P39" s="34">
        <v>489.4</v>
      </c>
      <c r="Q39" s="34">
        <v>356.51909999999998</v>
      </c>
      <c r="R39" s="34">
        <v>29.867799999999999</v>
      </c>
      <c r="S39" s="34">
        <v>386.4</v>
      </c>
      <c r="T39" s="34">
        <v>0</v>
      </c>
      <c r="U39" s="34"/>
      <c r="V39" s="34"/>
      <c r="W39" s="34">
        <v>0</v>
      </c>
      <c r="X39" s="34">
        <v>16.662299999999998</v>
      </c>
      <c r="Y39" s="34">
        <v>12</v>
      </c>
      <c r="Z39" s="34">
        <v>847</v>
      </c>
      <c r="AA39" s="34">
        <v>857</v>
      </c>
      <c r="AB39" s="34">
        <v>883</v>
      </c>
      <c r="AC39" s="34">
        <v>67</v>
      </c>
      <c r="AD39" s="34">
        <v>18.260000000000002</v>
      </c>
      <c r="AE39" s="34">
        <v>0.42</v>
      </c>
      <c r="AF39" s="34">
        <v>979</v>
      </c>
      <c r="AG39" s="34">
        <v>0</v>
      </c>
      <c r="AH39" s="34">
        <v>77</v>
      </c>
      <c r="AI39" s="34">
        <v>35</v>
      </c>
      <c r="AJ39" s="34">
        <v>191</v>
      </c>
      <c r="AK39" s="34">
        <v>169</v>
      </c>
      <c r="AL39" s="34">
        <v>4.0999999999999996</v>
      </c>
      <c r="AM39" s="34">
        <v>176</v>
      </c>
      <c r="AN39" s="34" t="s">
        <v>155</v>
      </c>
      <c r="AO39" s="34">
        <v>2</v>
      </c>
      <c r="AP39" s="37">
        <v>0.61407407407407411</v>
      </c>
      <c r="AQ39" s="34">
        <v>47.158566999999998</v>
      </c>
      <c r="AR39" s="34">
        <v>-88.489687000000004</v>
      </c>
      <c r="AS39" s="34">
        <v>316.3</v>
      </c>
      <c r="AT39" s="34">
        <v>0</v>
      </c>
      <c r="AU39" s="34">
        <v>12</v>
      </c>
      <c r="AV39" s="34">
        <v>10</v>
      </c>
      <c r="AW39" s="34" t="s">
        <v>204</v>
      </c>
      <c r="AX39" s="34">
        <v>0.9</v>
      </c>
      <c r="AY39" s="34">
        <v>1.5</v>
      </c>
      <c r="AZ39" s="34">
        <v>1.8</v>
      </c>
      <c r="BA39" s="34">
        <v>14.186999999999999</v>
      </c>
      <c r="BB39" s="34">
        <v>76.17</v>
      </c>
      <c r="BC39" s="34">
        <v>5.37</v>
      </c>
      <c r="BD39" s="34">
        <v>2.0270000000000001</v>
      </c>
      <c r="BE39" s="34">
        <v>3192.2440000000001</v>
      </c>
      <c r="BF39" s="34">
        <v>12.541</v>
      </c>
      <c r="BG39" s="34">
        <v>56.01</v>
      </c>
      <c r="BH39" s="34">
        <v>4.6920000000000002</v>
      </c>
      <c r="BI39" s="34">
        <v>60.701999999999998</v>
      </c>
      <c r="BJ39" s="34">
        <v>44.218000000000004</v>
      </c>
      <c r="BK39" s="34">
        <v>3.7040000000000002</v>
      </c>
      <c r="BL39" s="34">
        <v>47.921999999999997</v>
      </c>
      <c r="BM39" s="34">
        <v>0</v>
      </c>
      <c r="BN39" s="34"/>
      <c r="BO39" s="34"/>
      <c r="BP39" s="34"/>
      <c r="BQ39" s="34">
        <v>14348.644</v>
      </c>
      <c r="BR39" s="34">
        <v>-2.247E-2</v>
      </c>
      <c r="BS39" s="34">
        <v>-5</v>
      </c>
      <c r="BT39" s="34">
        <v>0.01</v>
      </c>
      <c r="BU39" s="34">
        <v>-0.54911100000000002</v>
      </c>
      <c r="BV39" s="34">
        <v>0</v>
      </c>
      <c r="BW39" s="34" t="s">
        <v>155</v>
      </c>
      <c r="BX39" s="34">
        <v>0.78900000000000003</v>
      </c>
    </row>
    <row r="40" spans="1:76" x14ac:dyDescent="0.25">
      <c r="A40" s="35">
        <v>43165</v>
      </c>
      <c r="B40" s="36">
        <v>0.4049567361111111</v>
      </c>
      <c r="C40" s="34">
        <v>2.75</v>
      </c>
      <c r="D40" s="34">
        <v>1.61E-2</v>
      </c>
      <c r="E40" s="34">
        <v>161.24893800000001</v>
      </c>
      <c r="F40" s="34">
        <v>464.8</v>
      </c>
      <c r="G40" s="34">
        <v>38.5</v>
      </c>
      <c r="H40" s="34">
        <v>-43.3</v>
      </c>
      <c r="I40" s="34"/>
      <c r="J40" s="34">
        <v>17</v>
      </c>
      <c r="K40" s="34">
        <v>0.98009999999999997</v>
      </c>
      <c r="L40" s="34">
        <v>2.6953999999999998</v>
      </c>
      <c r="M40" s="34">
        <v>1.5800000000000002E-2</v>
      </c>
      <c r="N40" s="34">
        <v>455.5564</v>
      </c>
      <c r="O40" s="34">
        <v>37.735500000000002</v>
      </c>
      <c r="P40" s="34">
        <v>493.3</v>
      </c>
      <c r="Q40" s="34">
        <v>359.64299999999997</v>
      </c>
      <c r="R40" s="34">
        <v>29.790600000000001</v>
      </c>
      <c r="S40" s="34">
        <v>389.4</v>
      </c>
      <c r="T40" s="34">
        <v>0</v>
      </c>
      <c r="U40" s="34"/>
      <c r="V40" s="34"/>
      <c r="W40" s="34">
        <v>0</v>
      </c>
      <c r="X40" s="34">
        <v>16.662400000000002</v>
      </c>
      <c r="Y40" s="34">
        <v>12</v>
      </c>
      <c r="Z40" s="34">
        <v>848</v>
      </c>
      <c r="AA40" s="34">
        <v>857</v>
      </c>
      <c r="AB40" s="34">
        <v>884</v>
      </c>
      <c r="AC40" s="34">
        <v>67</v>
      </c>
      <c r="AD40" s="34">
        <v>18.260000000000002</v>
      </c>
      <c r="AE40" s="34">
        <v>0.42</v>
      </c>
      <c r="AF40" s="34">
        <v>979</v>
      </c>
      <c r="AG40" s="34">
        <v>0</v>
      </c>
      <c r="AH40" s="34">
        <v>77</v>
      </c>
      <c r="AI40" s="34">
        <v>35</v>
      </c>
      <c r="AJ40" s="34">
        <v>191</v>
      </c>
      <c r="AK40" s="34">
        <v>169</v>
      </c>
      <c r="AL40" s="34">
        <v>4.0999999999999996</v>
      </c>
      <c r="AM40" s="34">
        <v>175.7</v>
      </c>
      <c r="AN40" s="34" t="s">
        <v>155</v>
      </c>
      <c r="AO40" s="34">
        <v>2</v>
      </c>
      <c r="AP40" s="37">
        <v>0.61408564814814814</v>
      </c>
      <c r="AQ40" s="34">
        <v>47.158566999999998</v>
      </c>
      <c r="AR40" s="34">
        <v>-88.489687000000004</v>
      </c>
      <c r="AS40" s="34">
        <v>316.39999999999998</v>
      </c>
      <c r="AT40" s="34">
        <v>0</v>
      </c>
      <c r="AU40" s="34">
        <v>12</v>
      </c>
      <c r="AV40" s="34">
        <v>10</v>
      </c>
      <c r="AW40" s="34" t="s">
        <v>204</v>
      </c>
      <c r="AX40" s="34">
        <v>0.9</v>
      </c>
      <c r="AY40" s="34">
        <v>1.3632</v>
      </c>
      <c r="AZ40" s="34">
        <v>1.6632</v>
      </c>
      <c r="BA40" s="34">
        <v>14.186999999999999</v>
      </c>
      <c r="BB40" s="34">
        <v>76.2</v>
      </c>
      <c r="BC40" s="34">
        <v>5.37</v>
      </c>
      <c r="BD40" s="34">
        <v>2.0259999999999998</v>
      </c>
      <c r="BE40" s="34">
        <v>3193.2379999999998</v>
      </c>
      <c r="BF40" s="34">
        <v>11.917</v>
      </c>
      <c r="BG40" s="34">
        <v>56.518000000000001</v>
      </c>
      <c r="BH40" s="34">
        <v>4.6820000000000004</v>
      </c>
      <c r="BI40" s="34">
        <v>61.2</v>
      </c>
      <c r="BJ40" s="34">
        <v>44.619</v>
      </c>
      <c r="BK40" s="34">
        <v>3.6960000000000002</v>
      </c>
      <c r="BL40" s="34">
        <v>48.314999999999998</v>
      </c>
      <c r="BM40" s="34">
        <v>0</v>
      </c>
      <c r="BN40" s="34"/>
      <c r="BO40" s="34"/>
      <c r="BP40" s="34"/>
      <c r="BQ40" s="34">
        <v>14353.116</v>
      </c>
      <c r="BR40" s="34">
        <v>-3.1060000000000001E-2</v>
      </c>
      <c r="BS40" s="34">
        <v>-5</v>
      </c>
      <c r="BT40" s="34">
        <v>9.0939999999999997E-3</v>
      </c>
      <c r="BU40" s="34">
        <v>-0.75902899999999995</v>
      </c>
      <c r="BV40" s="34">
        <v>0</v>
      </c>
      <c r="BW40" s="34" t="s">
        <v>155</v>
      </c>
      <c r="BX40" s="34">
        <v>0.78900000000000003</v>
      </c>
    </row>
    <row r="41" spans="1:76" x14ac:dyDescent="0.25">
      <c r="A41" s="35">
        <v>43165</v>
      </c>
      <c r="B41" s="36">
        <v>0.40496831018518514</v>
      </c>
      <c r="C41" s="34">
        <v>2.75</v>
      </c>
      <c r="D41" s="34">
        <v>1.6E-2</v>
      </c>
      <c r="E41" s="34">
        <v>160</v>
      </c>
      <c r="F41" s="34">
        <v>469.9</v>
      </c>
      <c r="G41" s="34">
        <v>38.5</v>
      </c>
      <c r="H41" s="34">
        <v>-20</v>
      </c>
      <c r="I41" s="34"/>
      <c r="J41" s="34">
        <v>17</v>
      </c>
      <c r="K41" s="34">
        <v>0.98019999999999996</v>
      </c>
      <c r="L41" s="34">
        <v>2.6955</v>
      </c>
      <c r="M41" s="34">
        <v>1.5699999999999999E-2</v>
      </c>
      <c r="N41" s="34">
        <v>460.6114</v>
      </c>
      <c r="O41" s="34">
        <v>37.715800000000002</v>
      </c>
      <c r="P41" s="34">
        <v>498.3</v>
      </c>
      <c r="Q41" s="34">
        <v>363.63369999999998</v>
      </c>
      <c r="R41" s="34">
        <v>29.774999999999999</v>
      </c>
      <c r="S41" s="34">
        <v>393.4</v>
      </c>
      <c r="T41" s="34">
        <v>0</v>
      </c>
      <c r="U41" s="34"/>
      <c r="V41" s="34"/>
      <c r="W41" s="34">
        <v>0</v>
      </c>
      <c r="X41" s="34">
        <v>16.6631</v>
      </c>
      <c r="Y41" s="34">
        <v>12.1</v>
      </c>
      <c r="Z41" s="34">
        <v>848</v>
      </c>
      <c r="AA41" s="34">
        <v>859</v>
      </c>
      <c r="AB41" s="34">
        <v>884</v>
      </c>
      <c r="AC41" s="34">
        <v>67</v>
      </c>
      <c r="AD41" s="34">
        <v>18.260000000000002</v>
      </c>
      <c r="AE41" s="34">
        <v>0.42</v>
      </c>
      <c r="AF41" s="34">
        <v>979</v>
      </c>
      <c r="AG41" s="34">
        <v>0</v>
      </c>
      <c r="AH41" s="34">
        <v>77</v>
      </c>
      <c r="AI41" s="34">
        <v>35</v>
      </c>
      <c r="AJ41" s="34">
        <v>191</v>
      </c>
      <c r="AK41" s="34">
        <v>169</v>
      </c>
      <c r="AL41" s="34">
        <v>4.2</v>
      </c>
      <c r="AM41" s="34">
        <v>175.3</v>
      </c>
      <c r="AN41" s="34" t="s">
        <v>155</v>
      </c>
      <c r="AO41" s="34">
        <v>2</v>
      </c>
      <c r="AP41" s="37">
        <v>0.61409722222222218</v>
      </c>
      <c r="AQ41" s="34">
        <v>47.158566999999998</v>
      </c>
      <c r="AR41" s="34">
        <v>-88.489687000000004</v>
      </c>
      <c r="AS41" s="34">
        <v>316.39999999999998</v>
      </c>
      <c r="AT41" s="34">
        <v>0</v>
      </c>
      <c r="AU41" s="34">
        <v>12</v>
      </c>
      <c r="AV41" s="34">
        <v>10</v>
      </c>
      <c r="AW41" s="34" t="s">
        <v>204</v>
      </c>
      <c r="AX41" s="34">
        <v>0.9</v>
      </c>
      <c r="AY41" s="34">
        <v>1.3</v>
      </c>
      <c r="AZ41" s="34">
        <v>1.6</v>
      </c>
      <c r="BA41" s="34">
        <v>14.186999999999999</v>
      </c>
      <c r="BB41" s="34">
        <v>76.2</v>
      </c>
      <c r="BC41" s="34">
        <v>5.37</v>
      </c>
      <c r="BD41" s="34">
        <v>2.0219999999999998</v>
      </c>
      <c r="BE41" s="34">
        <v>3193.3829999999998</v>
      </c>
      <c r="BF41" s="34">
        <v>11.824999999999999</v>
      </c>
      <c r="BG41" s="34">
        <v>57.146000000000001</v>
      </c>
      <c r="BH41" s="34">
        <v>4.6790000000000003</v>
      </c>
      <c r="BI41" s="34">
        <v>61.825000000000003</v>
      </c>
      <c r="BJ41" s="34">
        <v>45.113999999999997</v>
      </c>
      <c r="BK41" s="34">
        <v>3.694</v>
      </c>
      <c r="BL41" s="34">
        <v>48.808</v>
      </c>
      <c r="BM41" s="34">
        <v>0</v>
      </c>
      <c r="BN41" s="34"/>
      <c r="BO41" s="34"/>
      <c r="BP41" s="34"/>
      <c r="BQ41" s="34">
        <v>14353.764999999999</v>
      </c>
      <c r="BR41" s="34">
        <v>-2.2034000000000002E-2</v>
      </c>
      <c r="BS41" s="34">
        <v>-5</v>
      </c>
      <c r="BT41" s="34">
        <v>8.9999999999999993E-3</v>
      </c>
      <c r="BU41" s="34">
        <v>-0.53845600000000005</v>
      </c>
      <c r="BV41" s="34">
        <v>0</v>
      </c>
      <c r="BW41" s="34" t="s">
        <v>155</v>
      </c>
      <c r="BX41" s="34">
        <v>0.78900000000000003</v>
      </c>
    </row>
    <row r="42" spans="1:76" x14ac:dyDescent="0.25">
      <c r="A42" s="35">
        <v>43165</v>
      </c>
      <c r="B42" s="36">
        <v>0.40497988425925929</v>
      </c>
      <c r="C42" s="34">
        <v>2.75</v>
      </c>
      <c r="D42" s="34">
        <v>1.6E-2</v>
      </c>
      <c r="E42" s="34">
        <v>160</v>
      </c>
      <c r="F42" s="34">
        <v>472</v>
      </c>
      <c r="G42" s="34">
        <v>38.4</v>
      </c>
      <c r="H42" s="34">
        <v>-50.1</v>
      </c>
      <c r="I42" s="34"/>
      <c r="J42" s="34">
        <v>17</v>
      </c>
      <c r="K42" s="34">
        <v>0.98019999999999996</v>
      </c>
      <c r="L42" s="34">
        <v>2.6955</v>
      </c>
      <c r="M42" s="34">
        <v>1.5699999999999999E-2</v>
      </c>
      <c r="N42" s="34">
        <v>462.661</v>
      </c>
      <c r="O42" s="34">
        <v>37.639099999999999</v>
      </c>
      <c r="P42" s="34">
        <v>500.3</v>
      </c>
      <c r="Q42" s="34">
        <v>365.2518</v>
      </c>
      <c r="R42" s="34">
        <v>29.714500000000001</v>
      </c>
      <c r="S42" s="34">
        <v>395</v>
      </c>
      <c r="T42" s="34">
        <v>0</v>
      </c>
      <c r="U42" s="34"/>
      <c r="V42" s="34"/>
      <c r="W42" s="34">
        <v>0</v>
      </c>
      <c r="X42" s="34">
        <v>16.6632</v>
      </c>
      <c r="Y42" s="34">
        <v>12</v>
      </c>
      <c r="Z42" s="34">
        <v>847</v>
      </c>
      <c r="AA42" s="34">
        <v>858</v>
      </c>
      <c r="AB42" s="34">
        <v>883</v>
      </c>
      <c r="AC42" s="34">
        <v>67</v>
      </c>
      <c r="AD42" s="34">
        <v>18.260000000000002</v>
      </c>
      <c r="AE42" s="34">
        <v>0.42</v>
      </c>
      <c r="AF42" s="34">
        <v>979</v>
      </c>
      <c r="AG42" s="34">
        <v>0</v>
      </c>
      <c r="AH42" s="34">
        <v>77</v>
      </c>
      <c r="AI42" s="34">
        <v>35</v>
      </c>
      <c r="AJ42" s="34">
        <v>191</v>
      </c>
      <c r="AK42" s="34">
        <v>169</v>
      </c>
      <c r="AL42" s="34">
        <v>4.2</v>
      </c>
      <c r="AM42" s="34">
        <v>175</v>
      </c>
      <c r="AN42" s="34" t="s">
        <v>155</v>
      </c>
      <c r="AO42" s="34">
        <v>2</v>
      </c>
      <c r="AP42" s="37">
        <v>0.61410879629629633</v>
      </c>
      <c r="AQ42" s="34">
        <v>47.158566999999998</v>
      </c>
      <c r="AR42" s="34">
        <v>-88.489687000000004</v>
      </c>
      <c r="AS42" s="34">
        <v>316.39999999999998</v>
      </c>
      <c r="AT42" s="34">
        <v>0</v>
      </c>
      <c r="AU42" s="34">
        <v>12</v>
      </c>
      <c r="AV42" s="34">
        <v>10</v>
      </c>
      <c r="AW42" s="34" t="s">
        <v>204</v>
      </c>
      <c r="AX42" s="34">
        <v>0.9</v>
      </c>
      <c r="AY42" s="34">
        <v>1.3</v>
      </c>
      <c r="AZ42" s="34">
        <v>1.6</v>
      </c>
      <c r="BA42" s="34">
        <v>14.186999999999999</v>
      </c>
      <c r="BB42" s="34">
        <v>76.2</v>
      </c>
      <c r="BC42" s="34">
        <v>5.37</v>
      </c>
      <c r="BD42" s="34">
        <v>2.0219999999999998</v>
      </c>
      <c r="BE42" s="34">
        <v>3193.3829999999998</v>
      </c>
      <c r="BF42" s="34">
        <v>11.824999999999999</v>
      </c>
      <c r="BG42" s="34">
        <v>57.4</v>
      </c>
      <c r="BH42" s="34">
        <v>4.67</v>
      </c>
      <c r="BI42" s="34">
        <v>62.069000000000003</v>
      </c>
      <c r="BJ42" s="34">
        <v>45.314999999999998</v>
      </c>
      <c r="BK42" s="34">
        <v>3.6869999999999998</v>
      </c>
      <c r="BL42" s="34">
        <v>49.000999999999998</v>
      </c>
      <c r="BM42" s="34">
        <v>0</v>
      </c>
      <c r="BN42" s="34"/>
      <c r="BO42" s="34"/>
      <c r="BP42" s="34"/>
      <c r="BQ42" s="34">
        <v>14353.764999999999</v>
      </c>
      <c r="BR42" s="34">
        <v>-2.7342000000000002E-2</v>
      </c>
      <c r="BS42" s="34">
        <v>-5</v>
      </c>
      <c r="BT42" s="34">
        <v>8.9999999999999993E-3</v>
      </c>
      <c r="BU42" s="34">
        <v>-0.66817000000000004</v>
      </c>
      <c r="BV42" s="34">
        <v>0</v>
      </c>
      <c r="BW42" s="34" t="s">
        <v>155</v>
      </c>
      <c r="BX42" s="34">
        <v>0.78900000000000003</v>
      </c>
    </row>
    <row r="43" spans="1:76" x14ac:dyDescent="0.25">
      <c r="A43" s="35">
        <v>43165</v>
      </c>
      <c r="B43" s="36">
        <v>0.40499145833333333</v>
      </c>
      <c r="C43" s="34">
        <v>2.75</v>
      </c>
      <c r="D43" s="34">
        <v>1.6E-2</v>
      </c>
      <c r="E43" s="34">
        <v>160</v>
      </c>
      <c r="F43" s="34">
        <v>472.5</v>
      </c>
      <c r="G43" s="34">
        <v>38.4</v>
      </c>
      <c r="H43" s="34">
        <v>-36.5</v>
      </c>
      <c r="I43" s="34"/>
      <c r="J43" s="34">
        <v>17</v>
      </c>
      <c r="K43" s="34">
        <v>0.98019999999999996</v>
      </c>
      <c r="L43" s="34">
        <v>2.6953999999999998</v>
      </c>
      <c r="M43" s="34">
        <v>1.5699999999999999E-2</v>
      </c>
      <c r="N43" s="34">
        <v>463.15620000000001</v>
      </c>
      <c r="O43" s="34">
        <v>37.640599999999999</v>
      </c>
      <c r="P43" s="34">
        <v>500.8</v>
      </c>
      <c r="Q43" s="34">
        <v>365.64280000000002</v>
      </c>
      <c r="R43" s="34">
        <v>29.715699999999998</v>
      </c>
      <c r="S43" s="34">
        <v>395.4</v>
      </c>
      <c r="T43" s="34">
        <v>0</v>
      </c>
      <c r="U43" s="34"/>
      <c r="V43" s="34"/>
      <c r="W43" s="34">
        <v>0</v>
      </c>
      <c r="X43" s="34">
        <v>16.663799999999998</v>
      </c>
      <c r="Y43" s="34">
        <v>12.1</v>
      </c>
      <c r="Z43" s="34">
        <v>847</v>
      </c>
      <c r="AA43" s="34">
        <v>857</v>
      </c>
      <c r="AB43" s="34">
        <v>883</v>
      </c>
      <c r="AC43" s="34">
        <v>67</v>
      </c>
      <c r="AD43" s="34">
        <v>18.260000000000002</v>
      </c>
      <c r="AE43" s="34">
        <v>0.42</v>
      </c>
      <c r="AF43" s="34">
        <v>979</v>
      </c>
      <c r="AG43" s="34">
        <v>0</v>
      </c>
      <c r="AH43" s="34">
        <v>76.093999999999994</v>
      </c>
      <c r="AI43" s="34">
        <v>35</v>
      </c>
      <c r="AJ43" s="34">
        <v>191</v>
      </c>
      <c r="AK43" s="34">
        <v>169.9</v>
      </c>
      <c r="AL43" s="34">
        <v>4.3</v>
      </c>
      <c r="AM43" s="34">
        <v>174.6</v>
      </c>
      <c r="AN43" s="34" t="s">
        <v>155</v>
      </c>
      <c r="AO43" s="34">
        <v>2</v>
      </c>
      <c r="AP43" s="37">
        <v>0.61410879629629633</v>
      </c>
      <c r="AQ43" s="34">
        <v>47.158566999999998</v>
      </c>
      <c r="AR43" s="34">
        <v>-88.489687000000004</v>
      </c>
      <c r="AS43" s="34">
        <v>316.3</v>
      </c>
      <c r="AT43" s="34">
        <v>0</v>
      </c>
      <c r="AU43" s="34">
        <v>12</v>
      </c>
      <c r="AV43" s="34">
        <v>10</v>
      </c>
      <c r="AW43" s="34" t="s">
        <v>204</v>
      </c>
      <c r="AX43" s="34">
        <v>0.9</v>
      </c>
      <c r="AY43" s="34">
        <v>1.3</v>
      </c>
      <c r="AZ43" s="34">
        <v>1.6</v>
      </c>
      <c r="BA43" s="34">
        <v>14.186999999999999</v>
      </c>
      <c r="BB43" s="34">
        <v>76.209999999999994</v>
      </c>
      <c r="BC43" s="34">
        <v>5.37</v>
      </c>
      <c r="BD43" s="34">
        <v>2.0169999999999999</v>
      </c>
      <c r="BE43" s="34">
        <v>3193.384</v>
      </c>
      <c r="BF43" s="34">
        <v>11.827</v>
      </c>
      <c r="BG43" s="34">
        <v>57.463999999999999</v>
      </c>
      <c r="BH43" s="34">
        <v>4.67</v>
      </c>
      <c r="BI43" s="34">
        <v>62.134999999999998</v>
      </c>
      <c r="BJ43" s="34">
        <v>45.366</v>
      </c>
      <c r="BK43" s="34">
        <v>3.6869999999999998</v>
      </c>
      <c r="BL43" s="34">
        <v>49.052999999999997</v>
      </c>
      <c r="BM43" s="34">
        <v>0</v>
      </c>
      <c r="BN43" s="34"/>
      <c r="BO43" s="34"/>
      <c r="BP43" s="34"/>
      <c r="BQ43" s="34">
        <v>14355.171</v>
      </c>
      <c r="BR43" s="34">
        <v>-2.0752E-2</v>
      </c>
      <c r="BS43" s="34">
        <v>-5</v>
      </c>
      <c r="BT43" s="34">
        <v>8.9999999999999993E-3</v>
      </c>
      <c r="BU43" s="34">
        <v>-0.50712699999999999</v>
      </c>
      <c r="BV43" s="34">
        <v>0</v>
      </c>
      <c r="BW43" s="34" t="s">
        <v>155</v>
      </c>
      <c r="BX43" s="34">
        <v>0.78900000000000003</v>
      </c>
    </row>
    <row r="44" spans="1:76" x14ac:dyDescent="0.25">
      <c r="A44" s="35">
        <v>43165</v>
      </c>
      <c r="B44" s="36">
        <v>0.40500303240740743</v>
      </c>
      <c r="C44" s="34">
        <v>2.7410000000000001</v>
      </c>
      <c r="D44" s="34">
        <v>1.6E-2</v>
      </c>
      <c r="E44" s="34">
        <v>160</v>
      </c>
      <c r="F44" s="34">
        <v>472.3</v>
      </c>
      <c r="G44" s="34">
        <v>38.4</v>
      </c>
      <c r="H44" s="34">
        <v>-10</v>
      </c>
      <c r="I44" s="34"/>
      <c r="J44" s="34">
        <v>17</v>
      </c>
      <c r="K44" s="34">
        <v>0.98029999999999995</v>
      </c>
      <c r="L44" s="34">
        <v>2.6871</v>
      </c>
      <c r="M44" s="34">
        <v>1.5699999999999999E-2</v>
      </c>
      <c r="N44" s="34">
        <v>462.9522</v>
      </c>
      <c r="O44" s="34">
        <v>37.643500000000003</v>
      </c>
      <c r="P44" s="34">
        <v>500.6</v>
      </c>
      <c r="Q44" s="34">
        <v>365.48160000000001</v>
      </c>
      <c r="R44" s="34">
        <v>29.718</v>
      </c>
      <c r="S44" s="34">
        <v>395.2</v>
      </c>
      <c r="T44" s="34">
        <v>0</v>
      </c>
      <c r="U44" s="34"/>
      <c r="V44" s="34"/>
      <c r="W44" s="34">
        <v>0</v>
      </c>
      <c r="X44" s="34">
        <v>16.665099999999999</v>
      </c>
      <c r="Y44" s="34">
        <v>12.1</v>
      </c>
      <c r="Z44" s="34">
        <v>846</v>
      </c>
      <c r="AA44" s="34">
        <v>857</v>
      </c>
      <c r="AB44" s="34">
        <v>883</v>
      </c>
      <c r="AC44" s="34">
        <v>67</v>
      </c>
      <c r="AD44" s="34">
        <v>18.260000000000002</v>
      </c>
      <c r="AE44" s="34">
        <v>0.42</v>
      </c>
      <c r="AF44" s="34">
        <v>979</v>
      </c>
      <c r="AG44" s="34">
        <v>0</v>
      </c>
      <c r="AH44" s="34">
        <v>76</v>
      </c>
      <c r="AI44" s="34">
        <v>35</v>
      </c>
      <c r="AJ44" s="34">
        <v>191</v>
      </c>
      <c r="AK44" s="34">
        <v>170</v>
      </c>
      <c r="AL44" s="34">
        <v>4.3</v>
      </c>
      <c r="AM44" s="34">
        <v>174.2</v>
      </c>
      <c r="AN44" s="34" t="s">
        <v>155</v>
      </c>
      <c r="AO44" s="34">
        <v>2</v>
      </c>
      <c r="AP44" s="37">
        <v>0.61413194444444441</v>
      </c>
      <c r="AQ44" s="34">
        <v>47.158566999999998</v>
      </c>
      <c r="AR44" s="34">
        <v>-88.489686000000006</v>
      </c>
      <c r="AS44" s="34">
        <v>316.2</v>
      </c>
      <c r="AT44" s="34">
        <v>0</v>
      </c>
      <c r="AU44" s="34">
        <v>12</v>
      </c>
      <c r="AV44" s="34">
        <v>10</v>
      </c>
      <c r="AW44" s="34" t="s">
        <v>204</v>
      </c>
      <c r="AX44" s="34">
        <v>0.9</v>
      </c>
      <c r="AY44" s="34">
        <v>1.3684000000000001</v>
      </c>
      <c r="AZ44" s="34">
        <v>1.6</v>
      </c>
      <c r="BA44" s="34">
        <v>14.186999999999999</v>
      </c>
      <c r="BB44" s="34">
        <v>76.44</v>
      </c>
      <c r="BC44" s="34">
        <v>5.39</v>
      </c>
      <c r="BD44" s="34">
        <v>2.0099999999999998</v>
      </c>
      <c r="BE44" s="34">
        <v>3193.471</v>
      </c>
      <c r="BF44" s="34">
        <v>11.864000000000001</v>
      </c>
      <c r="BG44" s="34">
        <v>57.618000000000002</v>
      </c>
      <c r="BH44" s="34">
        <v>4.6849999999999996</v>
      </c>
      <c r="BI44" s="34">
        <v>62.302999999999997</v>
      </c>
      <c r="BJ44" s="34">
        <v>45.487000000000002</v>
      </c>
      <c r="BK44" s="34">
        <v>3.6989999999999998</v>
      </c>
      <c r="BL44" s="34">
        <v>49.186</v>
      </c>
      <c r="BM44" s="34">
        <v>0</v>
      </c>
      <c r="BN44" s="34"/>
      <c r="BO44" s="34"/>
      <c r="BP44" s="34"/>
      <c r="BQ44" s="34">
        <v>14400.948</v>
      </c>
      <c r="BR44" s="34">
        <v>-2.2717999999999999E-2</v>
      </c>
      <c r="BS44" s="34">
        <v>-5</v>
      </c>
      <c r="BT44" s="34">
        <v>8.9999999999999993E-3</v>
      </c>
      <c r="BU44" s="34">
        <v>-0.555172</v>
      </c>
      <c r="BV44" s="34">
        <v>0</v>
      </c>
      <c r="BW44" s="34" t="s">
        <v>155</v>
      </c>
      <c r="BX44" s="34">
        <v>0.78900000000000003</v>
      </c>
    </row>
    <row r="45" spans="1:76" x14ac:dyDescent="0.25">
      <c r="A45" s="35">
        <v>43165</v>
      </c>
      <c r="B45" s="36">
        <v>0.40501460648148147</v>
      </c>
      <c r="C45" s="34">
        <v>2.74</v>
      </c>
      <c r="D45" s="34">
        <v>1.6E-2</v>
      </c>
      <c r="E45" s="34">
        <v>160</v>
      </c>
      <c r="F45" s="34">
        <v>472.4</v>
      </c>
      <c r="G45" s="34">
        <v>38.4</v>
      </c>
      <c r="H45" s="34">
        <v>-10</v>
      </c>
      <c r="I45" s="34"/>
      <c r="J45" s="34">
        <v>17</v>
      </c>
      <c r="K45" s="34">
        <v>0.98029999999999995</v>
      </c>
      <c r="L45" s="34">
        <v>2.6859999999999999</v>
      </c>
      <c r="M45" s="34">
        <v>1.5699999999999999E-2</v>
      </c>
      <c r="N45" s="34">
        <v>463.13869999999997</v>
      </c>
      <c r="O45" s="34">
        <v>37.622399999999999</v>
      </c>
      <c r="P45" s="34">
        <v>500.8</v>
      </c>
      <c r="Q45" s="34">
        <v>365.62889999999999</v>
      </c>
      <c r="R45" s="34">
        <v>29.7013</v>
      </c>
      <c r="S45" s="34">
        <v>395.3</v>
      </c>
      <c r="T45" s="34">
        <v>0</v>
      </c>
      <c r="U45" s="34"/>
      <c r="V45" s="34"/>
      <c r="W45" s="34">
        <v>0</v>
      </c>
      <c r="X45" s="34">
        <v>16.665299999999998</v>
      </c>
      <c r="Y45" s="34">
        <v>12.1</v>
      </c>
      <c r="Z45" s="34">
        <v>847</v>
      </c>
      <c r="AA45" s="34">
        <v>858</v>
      </c>
      <c r="AB45" s="34">
        <v>883</v>
      </c>
      <c r="AC45" s="34">
        <v>67</v>
      </c>
      <c r="AD45" s="34">
        <v>18.260000000000002</v>
      </c>
      <c r="AE45" s="34">
        <v>0.42</v>
      </c>
      <c r="AF45" s="34">
        <v>979</v>
      </c>
      <c r="AG45" s="34">
        <v>0</v>
      </c>
      <c r="AH45" s="34">
        <v>76</v>
      </c>
      <c r="AI45" s="34">
        <v>35</v>
      </c>
      <c r="AJ45" s="34">
        <v>191</v>
      </c>
      <c r="AK45" s="34">
        <v>170</v>
      </c>
      <c r="AL45" s="34">
        <v>4.3</v>
      </c>
      <c r="AM45" s="34">
        <v>174.3</v>
      </c>
      <c r="AN45" s="34" t="s">
        <v>155</v>
      </c>
      <c r="AO45" s="34">
        <v>2</v>
      </c>
      <c r="AP45" s="37">
        <v>0.61414351851851856</v>
      </c>
      <c r="AQ45" s="34">
        <v>47.158566999999998</v>
      </c>
      <c r="AR45" s="34">
        <v>-88.489684999999994</v>
      </c>
      <c r="AS45" s="34">
        <v>316.10000000000002</v>
      </c>
      <c r="AT45" s="34">
        <v>0</v>
      </c>
      <c r="AU45" s="34">
        <v>12</v>
      </c>
      <c r="AV45" s="34">
        <v>10</v>
      </c>
      <c r="AW45" s="34" t="s">
        <v>204</v>
      </c>
      <c r="AX45" s="34">
        <v>0.9</v>
      </c>
      <c r="AY45" s="34">
        <v>1.3315999999999999</v>
      </c>
      <c r="AZ45" s="34">
        <v>1.6</v>
      </c>
      <c r="BA45" s="34">
        <v>14.186999999999999</v>
      </c>
      <c r="BB45" s="34">
        <v>76.47</v>
      </c>
      <c r="BC45" s="34">
        <v>5.39</v>
      </c>
      <c r="BD45" s="34">
        <v>2.0089999999999999</v>
      </c>
      <c r="BE45" s="34">
        <v>3193.482</v>
      </c>
      <c r="BF45" s="34">
        <v>11.869</v>
      </c>
      <c r="BG45" s="34">
        <v>57.662999999999997</v>
      </c>
      <c r="BH45" s="34">
        <v>4.6840000000000002</v>
      </c>
      <c r="BI45" s="34">
        <v>62.347000000000001</v>
      </c>
      <c r="BJ45" s="34">
        <v>45.523000000000003</v>
      </c>
      <c r="BK45" s="34">
        <v>3.698</v>
      </c>
      <c r="BL45" s="34">
        <v>49.220999999999997</v>
      </c>
      <c r="BM45" s="34">
        <v>0</v>
      </c>
      <c r="BN45" s="34"/>
      <c r="BO45" s="34"/>
      <c r="BP45" s="34"/>
      <c r="BQ45" s="34">
        <v>14406.598</v>
      </c>
      <c r="BR45" s="34">
        <v>-2.0282000000000001E-2</v>
      </c>
      <c r="BS45" s="34">
        <v>-5</v>
      </c>
      <c r="BT45" s="34">
        <v>8.9999999999999993E-3</v>
      </c>
      <c r="BU45" s="34">
        <v>-0.495641</v>
      </c>
      <c r="BV45" s="34">
        <v>0</v>
      </c>
      <c r="BW45" s="34" t="s">
        <v>155</v>
      </c>
      <c r="BX45" s="34">
        <v>0.78900000000000003</v>
      </c>
    </row>
    <row r="46" spans="1:76" x14ac:dyDescent="0.25">
      <c r="A46" s="35">
        <v>43165</v>
      </c>
      <c r="B46" s="36">
        <v>0.40502618055555556</v>
      </c>
      <c r="C46" s="34">
        <v>2.74</v>
      </c>
      <c r="D46" s="34">
        <v>1.6E-2</v>
      </c>
      <c r="E46" s="34">
        <v>160</v>
      </c>
      <c r="F46" s="34">
        <v>475.6</v>
      </c>
      <c r="G46" s="34">
        <v>38.299999999999997</v>
      </c>
      <c r="H46" s="34">
        <v>0</v>
      </c>
      <c r="I46" s="34"/>
      <c r="J46" s="34">
        <v>17</v>
      </c>
      <c r="K46" s="34">
        <v>0.98040000000000005</v>
      </c>
      <c r="L46" s="34">
        <v>2.6863000000000001</v>
      </c>
      <c r="M46" s="34">
        <v>1.5699999999999999E-2</v>
      </c>
      <c r="N46" s="34">
        <v>466.26209999999998</v>
      </c>
      <c r="O46" s="34">
        <v>37.549399999999999</v>
      </c>
      <c r="P46" s="34">
        <v>503.8</v>
      </c>
      <c r="Q46" s="34">
        <v>367.75639999999999</v>
      </c>
      <c r="R46" s="34">
        <v>29.616499999999998</v>
      </c>
      <c r="S46" s="34">
        <v>397.4</v>
      </c>
      <c r="T46" s="34">
        <v>0</v>
      </c>
      <c r="U46" s="34"/>
      <c r="V46" s="34"/>
      <c r="W46" s="34">
        <v>0</v>
      </c>
      <c r="X46" s="34">
        <v>16.666799999999999</v>
      </c>
      <c r="Y46" s="34">
        <v>12.1</v>
      </c>
      <c r="Z46" s="34">
        <v>847</v>
      </c>
      <c r="AA46" s="34">
        <v>856</v>
      </c>
      <c r="AB46" s="34">
        <v>883</v>
      </c>
      <c r="AC46" s="34">
        <v>66.099999999999994</v>
      </c>
      <c r="AD46" s="34">
        <v>18.010000000000002</v>
      </c>
      <c r="AE46" s="34">
        <v>0.41</v>
      </c>
      <c r="AF46" s="34">
        <v>979</v>
      </c>
      <c r="AG46" s="34">
        <v>0</v>
      </c>
      <c r="AH46" s="34">
        <v>76</v>
      </c>
      <c r="AI46" s="34">
        <v>35</v>
      </c>
      <c r="AJ46" s="34">
        <v>191.9</v>
      </c>
      <c r="AK46" s="34">
        <v>170</v>
      </c>
      <c r="AL46" s="34">
        <v>4.4000000000000004</v>
      </c>
      <c r="AM46" s="34">
        <v>175</v>
      </c>
      <c r="AN46" s="34" t="s">
        <v>155</v>
      </c>
      <c r="AO46" s="34">
        <v>2</v>
      </c>
      <c r="AP46" s="37">
        <v>0.6141550925925926</v>
      </c>
      <c r="AQ46" s="34">
        <v>47.158566999999998</v>
      </c>
      <c r="AR46" s="34">
        <v>-88.489686000000006</v>
      </c>
      <c r="AS46" s="34">
        <v>315.89999999999998</v>
      </c>
      <c r="AT46" s="34">
        <v>0</v>
      </c>
      <c r="AU46" s="34">
        <v>12</v>
      </c>
      <c r="AV46" s="34">
        <v>10</v>
      </c>
      <c r="AW46" s="34" t="s">
        <v>204</v>
      </c>
      <c r="AX46" s="34">
        <v>0.9</v>
      </c>
      <c r="AY46" s="34">
        <v>1.3</v>
      </c>
      <c r="AZ46" s="34">
        <v>1.6</v>
      </c>
      <c r="BA46" s="34">
        <v>14.186999999999999</v>
      </c>
      <c r="BB46" s="34">
        <v>76.47</v>
      </c>
      <c r="BC46" s="34">
        <v>5.39</v>
      </c>
      <c r="BD46" s="34">
        <v>1.9990000000000001</v>
      </c>
      <c r="BE46" s="34">
        <v>3193.48</v>
      </c>
      <c r="BF46" s="34">
        <v>11.869</v>
      </c>
      <c r="BG46" s="34">
        <v>58.046999999999997</v>
      </c>
      <c r="BH46" s="34">
        <v>4.6749999999999998</v>
      </c>
      <c r="BI46" s="34">
        <v>62.720999999999997</v>
      </c>
      <c r="BJ46" s="34">
        <v>45.783000000000001</v>
      </c>
      <c r="BK46" s="34">
        <v>3.6869999999999998</v>
      </c>
      <c r="BL46" s="34">
        <v>49.47</v>
      </c>
      <c r="BM46" s="34">
        <v>0</v>
      </c>
      <c r="BN46" s="34"/>
      <c r="BO46" s="34"/>
      <c r="BP46" s="34"/>
      <c r="BQ46" s="34">
        <v>14406.59</v>
      </c>
      <c r="BR46" s="34">
        <v>-2.3623999999999999E-2</v>
      </c>
      <c r="BS46" s="34">
        <v>-5</v>
      </c>
      <c r="BT46" s="34">
        <v>8.0940000000000005E-3</v>
      </c>
      <c r="BU46" s="34">
        <v>-0.57731100000000002</v>
      </c>
      <c r="BV46" s="34">
        <v>0</v>
      </c>
      <c r="BW46" s="34" t="s">
        <v>155</v>
      </c>
      <c r="BX46" s="34">
        <v>0.78900000000000003</v>
      </c>
    </row>
    <row r="47" spans="1:76" x14ac:dyDescent="0.25">
      <c r="A47" s="35">
        <v>43165</v>
      </c>
      <c r="B47" s="36">
        <v>0.4050377546296296</v>
      </c>
      <c r="C47" s="34">
        <v>2.74</v>
      </c>
      <c r="D47" s="34">
        <v>1.6E-2</v>
      </c>
      <c r="E47" s="34">
        <v>160</v>
      </c>
      <c r="F47" s="34">
        <v>477.3</v>
      </c>
      <c r="G47" s="34">
        <v>38.299999999999997</v>
      </c>
      <c r="H47" s="34">
        <v>-6.8</v>
      </c>
      <c r="I47" s="34"/>
      <c r="J47" s="34">
        <v>17</v>
      </c>
      <c r="K47" s="34">
        <v>0.98050000000000004</v>
      </c>
      <c r="L47" s="34">
        <v>2.6865000000000001</v>
      </c>
      <c r="M47" s="34">
        <v>1.5699999999999999E-2</v>
      </c>
      <c r="N47" s="34">
        <v>468.00799999999998</v>
      </c>
      <c r="O47" s="34">
        <v>37.552700000000002</v>
      </c>
      <c r="P47" s="34">
        <v>505.6</v>
      </c>
      <c r="Q47" s="34">
        <v>369.09829999999999</v>
      </c>
      <c r="R47" s="34">
        <v>29.616199999999999</v>
      </c>
      <c r="S47" s="34">
        <v>398.7</v>
      </c>
      <c r="T47" s="34">
        <v>0</v>
      </c>
      <c r="U47" s="34"/>
      <c r="V47" s="34"/>
      <c r="W47" s="34">
        <v>0</v>
      </c>
      <c r="X47" s="34">
        <v>16.668299999999999</v>
      </c>
      <c r="Y47" s="34">
        <v>12.4</v>
      </c>
      <c r="Z47" s="34">
        <v>843</v>
      </c>
      <c r="AA47" s="34">
        <v>852</v>
      </c>
      <c r="AB47" s="34">
        <v>882</v>
      </c>
      <c r="AC47" s="34">
        <v>66</v>
      </c>
      <c r="AD47" s="34">
        <v>17.98</v>
      </c>
      <c r="AE47" s="34">
        <v>0.41</v>
      </c>
      <c r="AF47" s="34">
        <v>979</v>
      </c>
      <c r="AG47" s="34">
        <v>0</v>
      </c>
      <c r="AH47" s="34">
        <v>76</v>
      </c>
      <c r="AI47" s="34">
        <v>35</v>
      </c>
      <c r="AJ47" s="34">
        <v>192</v>
      </c>
      <c r="AK47" s="34">
        <v>170</v>
      </c>
      <c r="AL47" s="34">
        <v>4.5999999999999996</v>
      </c>
      <c r="AM47" s="34">
        <v>175.7</v>
      </c>
      <c r="AN47" s="34" t="s">
        <v>155</v>
      </c>
      <c r="AO47" s="34">
        <v>2</v>
      </c>
      <c r="AP47" s="37">
        <v>0.61416666666666664</v>
      </c>
      <c r="AQ47" s="34">
        <v>47.158566999999998</v>
      </c>
      <c r="AR47" s="34">
        <v>-88.489687000000004</v>
      </c>
      <c r="AS47" s="34">
        <v>315.7</v>
      </c>
      <c r="AT47" s="34">
        <v>0</v>
      </c>
      <c r="AU47" s="34">
        <v>12</v>
      </c>
      <c r="AV47" s="34">
        <v>10</v>
      </c>
      <c r="AW47" s="34" t="s">
        <v>204</v>
      </c>
      <c r="AX47" s="34">
        <v>0.9</v>
      </c>
      <c r="AY47" s="34">
        <v>1.3</v>
      </c>
      <c r="AZ47" s="34">
        <v>1.6</v>
      </c>
      <c r="BA47" s="34">
        <v>14.186999999999999</v>
      </c>
      <c r="BB47" s="34">
        <v>76.47</v>
      </c>
      <c r="BC47" s="34">
        <v>5.39</v>
      </c>
      <c r="BD47" s="34">
        <v>1.99</v>
      </c>
      <c r="BE47" s="34">
        <v>3193.4760000000001</v>
      </c>
      <c r="BF47" s="34">
        <v>11.869</v>
      </c>
      <c r="BG47" s="34">
        <v>58.259</v>
      </c>
      <c r="BH47" s="34">
        <v>4.6749999999999998</v>
      </c>
      <c r="BI47" s="34">
        <v>62.933</v>
      </c>
      <c r="BJ47" s="34">
        <v>45.945999999999998</v>
      </c>
      <c r="BK47" s="34">
        <v>3.6869999999999998</v>
      </c>
      <c r="BL47" s="34">
        <v>49.633000000000003</v>
      </c>
      <c r="BM47" s="34">
        <v>0</v>
      </c>
      <c r="BN47" s="34"/>
      <c r="BO47" s="34"/>
      <c r="BP47" s="34"/>
      <c r="BQ47" s="34">
        <v>14406.573</v>
      </c>
      <c r="BR47" s="34">
        <v>-7.7079999999999996E-3</v>
      </c>
      <c r="BS47" s="34">
        <v>-5</v>
      </c>
      <c r="BT47" s="34">
        <v>8.9049999999999997E-3</v>
      </c>
      <c r="BU47" s="34">
        <v>-0.18837100000000001</v>
      </c>
      <c r="BV47" s="34">
        <v>0</v>
      </c>
      <c r="BW47" s="34" t="s">
        <v>155</v>
      </c>
      <c r="BX47" s="34">
        <v>0.78900000000000003</v>
      </c>
    </row>
    <row r="48" spans="1:76" x14ac:dyDescent="0.25">
      <c r="A48" s="35">
        <v>43165</v>
      </c>
      <c r="B48" s="36">
        <v>0.40504932870370375</v>
      </c>
      <c r="C48" s="34">
        <v>2.74</v>
      </c>
      <c r="D48" s="34">
        <v>1.55E-2</v>
      </c>
      <c r="E48" s="34">
        <v>154.73199299999999</v>
      </c>
      <c r="F48" s="34">
        <v>477.4</v>
      </c>
      <c r="G48" s="34">
        <v>38.299999999999997</v>
      </c>
      <c r="H48" s="34">
        <v>-2.2000000000000002</v>
      </c>
      <c r="I48" s="34"/>
      <c r="J48" s="34">
        <v>17</v>
      </c>
      <c r="K48" s="34">
        <v>0.98060000000000003</v>
      </c>
      <c r="L48" s="34">
        <v>2.6867999999999999</v>
      </c>
      <c r="M48" s="34">
        <v>1.52E-2</v>
      </c>
      <c r="N48" s="34">
        <v>468.1268</v>
      </c>
      <c r="O48" s="34">
        <v>37.555999999999997</v>
      </c>
      <c r="P48" s="34">
        <v>505.7</v>
      </c>
      <c r="Q48" s="34">
        <v>369.19200000000001</v>
      </c>
      <c r="R48" s="34">
        <v>29.6189</v>
      </c>
      <c r="S48" s="34">
        <v>398.8</v>
      </c>
      <c r="T48" s="34">
        <v>0</v>
      </c>
      <c r="U48" s="34"/>
      <c r="V48" s="34"/>
      <c r="W48" s="34">
        <v>0</v>
      </c>
      <c r="X48" s="34">
        <v>16.669799999999999</v>
      </c>
      <c r="Y48" s="34">
        <v>12.4</v>
      </c>
      <c r="Z48" s="34">
        <v>843</v>
      </c>
      <c r="AA48" s="34">
        <v>851</v>
      </c>
      <c r="AB48" s="34">
        <v>881</v>
      </c>
      <c r="AC48" s="34">
        <v>66</v>
      </c>
      <c r="AD48" s="34">
        <v>17.98</v>
      </c>
      <c r="AE48" s="34">
        <v>0.41</v>
      </c>
      <c r="AF48" s="34">
        <v>979</v>
      </c>
      <c r="AG48" s="34">
        <v>0</v>
      </c>
      <c r="AH48" s="34">
        <v>76</v>
      </c>
      <c r="AI48" s="34">
        <v>35</v>
      </c>
      <c r="AJ48" s="34">
        <v>192</v>
      </c>
      <c r="AK48" s="34">
        <v>170.9</v>
      </c>
      <c r="AL48" s="34">
        <v>4.8</v>
      </c>
      <c r="AM48" s="34">
        <v>175.8</v>
      </c>
      <c r="AN48" s="34" t="s">
        <v>155</v>
      </c>
      <c r="AO48" s="34">
        <v>2</v>
      </c>
      <c r="AP48" s="37">
        <v>0.61417824074074068</v>
      </c>
      <c r="AQ48" s="34">
        <v>47.158566999999998</v>
      </c>
      <c r="AR48" s="34">
        <v>-88.489687000000004</v>
      </c>
      <c r="AS48" s="34">
        <v>315.60000000000002</v>
      </c>
      <c r="AT48" s="34">
        <v>0</v>
      </c>
      <c r="AU48" s="34">
        <v>12</v>
      </c>
      <c r="AV48" s="34">
        <v>10</v>
      </c>
      <c r="AW48" s="34" t="s">
        <v>204</v>
      </c>
      <c r="AX48" s="34">
        <v>0.9</v>
      </c>
      <c r="AY48" s="34">
        <v>1.3684000000000001</v>
      </c>
      <c r="AZ48" s="34">
        <v>1.6</v>
      </c>
      <c r="BA48" s="34">
        <v>14.186999999999999</v>
      </c>
      <c r="BB48" s="34">
        <v>76.489999999999995</v>
      </c>
      <c r="BC48" s="34">
        <v>5.39</v>
      </c>
      <c r="BD48" s="34">
        <v>1.9810000000000001</v>
      </c>
      <c r="BE48" s="34">
        <v>3194.0920000000001</v>
      </c>
      <c r="BF48" s="34">
        <v>11.48</v>
      </c>
      <c r="BG48" s="34">
        <v>58.279000000000003</v>
      </c>
      <c r="BH48" s="34">
        <v>4.6760000000000002</v>
      </c>
      <c r="BI48" s="34">
        <v>62.954999999999998</v>
      </c>
      <c r="BJ48" s="34">
        <v>45.963000000000001</v>
      </c>
      <c r="BK48" s="34">
        <v>3.6869999999999998</v>
      </c>
      <c r="BL48" s="34">
        <v>49.65</v>
      </c>
      <c r="BM48" s="34">
        <v>0</v>
      </c>
      <c r="BN48" s="34"/>
      <c r="BO48" s="34"/>
      <c r="BP48" s="34"/>
      <c r="BQ48" s="34">
        <v>14409.349</v>
      </c>
      <c r="BR48" s="34">
        <v>-4.1879999999999999E-3</v>
      </c>
      <c r="BS48" s="34">
        <v>-5</v>
      </c>
      <c r="BT48" s="34">
        <v>7.1879999999999999E-3</v>
      </c>
      <c r="BU48" s="34">
        <v>-0.102349</v>
      </c>
      <c r="BV48" s="34">
        <v>0</v>
      </c>
      <c r="BW48" s="34" t="s">
        <v>155</v>
      </c>
      <c r="BX48" s="34">
        <v>0.78900000000000003</v>
      </c>
    </row>
    <row r="49" spans="1:76" x14ac:dyDescent="0.25">
      <c r="A49" s="35">
        <v>43165</v>
      </c>
      <c r="B49" s="36">
        <v>0.40506090277777779</v>
      </c>
      <c r="C49" s="34">
        <v>2.74</v>
      </c>
      <c r="D49" s="34">
        <v>1.4999999999999999E-2</v>
      </c>
      <c r="E49" s="34">
        <v>150</v>
      </c>
      <c r="F49" s="34">
        <v>477.5</v>
      </c>
      <c r="G49" s="34">
        <v>38.200000000000003</v>
      </c>
      <c r="H49" s="34">
        <v>0</v>
      </c>
      <c r="I49" s="34"/>
      <c r="J49" s="34">
        <v>17</v>
      </c>
      <c r="K49" s="34">
        <v>0.98060000000000003</v>
      </c>
      <c r="L49" s="34">
        <v>2.6869000000000001</v>
      </c>
      <c r="M49" s="34">
        <v>1.47E-2</v>
      </c>
      <c r="N49" s="34">
        <v>468.2799</v>
      </c>
      <c r="O49" s="34">
        <v>37.459899999999998</v>
      </c>
      <c r="P49" s="34">
        <v>505.7</v>
      </c>
      <c r="Q49" s="34">
        <v>369.31270000000001</v>
      </c>
      <c r="R49" s="34">
        <v>29.543099999999999</v>
      </c>
      <c r="S49" s="34">
        <v>398.9</v>
      </c>
      <c r="T49" s="34">
        <v>0</v>
      </c>
      <c r="U49" s="34"/>
      <c r="V49" s="34"/>
      <c r="W49" s="34">
        <v>0</v>
      </c>
      <c r="X49" s="34">
        <v>16.6706</v>
      </c>
      <c r="Y49" s="34">
        <v>12.5</v>
      </c>
      <c r="Z49" s="34">
        <v>843</v>
      </c>
      <c r="AA49" s="34">
        <v>849</v>
      </c>
      <c r="AB49" s="34">
        <v>881</v>
      </c>
      <c r="AC49" s="34">
        <v>66</v>
      </c>
      <c r="AD49" s="34">
        <v>17.98</v>
      </c>
      <c r="AE49" s="34">
        <v>0.41</v>
      </c>
      <c r="AF49" s="34">
        <v>979</v>
      </c>
      <c r="AG49" s="34">
        <v>0</v>
      </c>
      <c r="AH49" s="34">
        <v>76</v>
      </c>
      <c r="AI49" s="34">
        <v>35</v>
      </c>
      <c r="AJ49" s="34">
        <v>192</v>
      </c>
      <c r="AK49" s="34">
        <v>171</v>
      </c>
      <c r="AL49" s="34">
        <v>4.9000000000000004</v>
      </c>
      <c r="AM49" s="34">
        <v>175.4</v>
      </c>
      <c r="AN49" s="34" t="s">
        <v>155</v>
      </c>
      <c r="AO49" s="34">
        <v>2</v>
      </c>
      <c r="AP49" s="37">
        <v>0.61418981481481483</v>
      </c>
      <c r="AQ49" s="34">
        <v>47.158566999999998</v>
      </c>
      <c r="AR49" s="34">
        <v>-88.489687000000004</v>
      </c>
      <c r="AS49" s="34">
        <v>315.60000000000002</v>
      </c>
      <c r="AT49" s="34">
        <v>0</v>
      </c>
      <c r="AU49" s="34">
        <v>12</v>
      </c>
      <c r="AV49" s="34">
        <v>10</v>
      </c>
      <c r="AW49" s="34" t="s">
        <v>204</v>
      </c>
      <c r="AX49" s="34">
        <v>0.9</v>
      </c>
      <c r="AY49" s="34">
        <v>1.4</v>
      </c>
      <c r="AZ49" s="34">
        <v>1.6</v>
      </c>
      <c r="BA49" s="34">
        <v>14.186999999999999</v>
      </c>
      <c r="BB49" s="34">
        <v>76.5</v>
      </c>
      <c r="BC49" s="34">
        <v>5.39</v>
      </c>
      <c r="BD49" s="34">
        <v>1.976</v>
      </c>
      <c r="BE49" s="34">
        <v>3194.6460000000002</v>
      </c>
      <c r="BF49" s="34">
        <v>11.131</v>
      </c>
      <c r="BG49" s="34">
        <v>58.305999999999997</v>
      </c>
      <c r="BH49" s="34">
        <v>4.6639999999999997</v>
      </c>
      <c r="BI49" s="34">
        <v>62.97</v>
      </c>
      <c r="BJ49" s="34">
        <v>45.982999999999997</v>
      </c>
      <c r="BK49" s="34">
        <v>3.6779999999999999</v>
      </c>
      <c r="BL49" s="34">
        <v>49.661999999999999</v>
      </c>
      <c r="BM49" s="34">
        <v>0</v>
      </c>
      <c r="BN49" s="34"/>
      <c r="BO49" s="34"/>
      <c r="BP49" s="34"/>
      <c r="BQ49" s="34">
        <v>14411.851000000001</v>
      </c>
      <c r="BR49" s="34">
        <v>4.1539999999999997E-3</v>
      </c>
      <c r="BS49" s="34">
        <v>-5</v>
      </c>
      <c r="BT49" s="34">
        <v>6.0939999999999996E-3</v>
      </c>
      <c r="BU49" s="34">
        <v>0.10151399999999999</v>
      </c>
      <c r="BV49" s="34">
        <v>0</v>
      </c>
      <c r="BW49" s="34" t="s">
        <v>155</v>
      </c>
      <c r="BX49" s="34">
        <v>0.78900000000000003</v>
      </c>
    </row>
    <row r="50" spans="1:76" x14ac:dyDescent="0.25">
      <c r="A50" s="35">
        <v>43165</v>
      </c>
      <c r="B50" s="36">
        <v>0.40507247685185188</v>
      </c>
      <c r="C50" s="34">
        <v>2.74</v>
      </c>
      <c r="D50" s="34">
        <v>1.4999999999999999E-2</v>
      </c>
      <c r="E50" s="34">
        <v>150</v>
      </c>
      <c r="F50" s="34">
        <v>480.8</v>
      </c>
      <c r="G50" s="34">
        <v>38.200000000000003</v>
      </c>
      <c r="H50" s="34">
        <v>0</v>
      </c>
      <c r="I50" s="34"/>
      <c r="J50" s="34">
        <v>17</v>
      </c>
      <c r="K50" s="34">
        <v>0.98060000000000003</v>
      </c>
      <c r="L50" s="34">
        <v>2.6869000000000001</v>
      </c>
      <c r="M50" s="34">
        <v>1.47E-2</v>
      </c>
      <c r="N50" s="34">
        <v>471.44319999999999</v>
      </c>
      <c r="O50" s="34">
        <v>37.460099999999997</v>
      </c>
      <c r="P50" s="34">
        <v>508.9</v>
      </c>
      <c r="Q50" s="34">
        <v>371.8075</v>
      </c>
      <c r="R50" s="34">
        <v>29.543199999999999</v>
      </c>
      <c r="S50" s="34">
        <v>401.4</v>
      </c>
      <c r="T50" s="34">
        <v>0</v>
      </c>
      <c r="U50" s="34"/>
      <c r="V50" s="34"/>
      <c r="W50" s="34">
        <v>0</v>
      </c>
      <c r="X50" s="34">
        <v>16.6707</v>
      </c>
      <c r="Y50" s="34">
        <v>12.5</v>
      </c>
      <c r="Z50" s="34">
        <v>843</v>
      </c>
      <c r="AA50" s="34">
        <v>850</v>
      </c>
      <c r="AB50" s="34">
        <v>881</v>
      </c>
      <c r="AC50" s="34">
        <v>66</v>
      </c>
      <c r="AD50" s="34">
        <v>17.98</v>
      </c>
      <c r="AE50" s="34">
        <v>0.41</v>
      </c>
      <c r="AF50" s="34">
        <v>979</v>
      </c>
      <c r="AG50" s="34">
        <v>0</v>
      </c>
      <c r="AH50" s="34">
        <v>76</v>
      </c>
      <c r="AI50" s="34">
        <v>35</v>
      </c>
      <c r="AJ50" s="34">
        <v>192</v>
      </c>
      <c r="AK50" s="34">
        <v>171</v>
      </c>
      <c r="AL50" s="34">
        <v>4.9000000000000004</v>
      </c>
      <c r="AM50" s="34">
        <v>175.1</v>
      </c>
      <c r="AN50" s="34" t="s">
        <v>155</v>
      </c>
      <c r="AO50" s="34">
        <v>2</v>
      </c>
      <c r="AP50" s="37">
        <v>0.61418981481481483</v>
      </c>
      <c r="AQ50" s="34">
        <v>47.158566999999998</v>
      </c>
      <c r="AR50" s="34">
        <v>-88.489687000000004</v>
      </c>
      <c r="AS50" s="34">
        <v>315.5</v>
      </c>
      <c r="AT50" s="34">
        <v>0</v>
      </c>
      <c r="AU50" s="34">
        <v>12</v>
      </c>
      <c r="AV50" s="34">
        <v>10</v>
      </c>
      <c r="AW50" s="34" t="s">
        <v>204</v>
      </c>
      <c r="AX50" s="34">
        <v>0.9</v>
      </c>
      <c r="AY50" s="34">
        <v>1.3315999999999999</v>
      </c>
      <c r="AZ50" s="34">
        <v>1.6</v>
      </c>
      <c r="BA50" s="34">
        <v>14.186999999999999</v>
      </c>
      <c r="BB50" s="34">
        <v>76.5</v>
      </c>
      <c r="BC50" s="34">
        <v>5.39</v>
      </c>
      <c r="BD50" s="34">
        <v>1.9750000000000001</v>
      </c>
      <c r="BE50" s="34">
        <v>3194.6460000000002</v>
      </c>
      <c r="BF50" s="34">
        <v>11.131</v>
      </c>
      <c r="BG50" s="34">
        <v>58.698999999999998</v>
      </c>
      <c r="BH50" s="34">
        <v>4.6639999999999997</v>
      </c>
      <c r="BI50" s="34">
        <v>63.363</v>
      </c>
      <c r="BJ50" s="34">
        <v>46.293999999999997</v>
      </c>
      <c r="BK50" s="34">
        <v>3.6779999999999999</v>
      </c>
      <c r="BL50" s="34">
        <v>49.972000000000001</v>
      </c>
      <c r="BM50" s="34">
        <v>0</v>
      </c>
      <c r="BN50" s="34"/>
      <c r="BO50" s="34"/>
      <c r="BP50" s="34"/>
      <c r="BQ50" s="34">
        <v>14411.85</v>
      </c>
      <c r="BR50" s="34">
        <v>4.6999999999999999E-4</v>
      </c>
      <c r="BS50" s="34">
        <v>-5</v>
      </c>
      <c r="BT50" s="34">
        <v>6.9059999999999998E-3</v>
      </c>
      <c r="BU50" s="34">
        <v>1.1486E-2</v>
      </c>
      <c r="BV50" s="34">
        <v>0</v>
      </c>
      <c r="BW50" s="34" t="s">
        <v>155</v>
      </c>
      <c r="BX50" s="34">
        <v>0.78900000000000003</v>
      </c>
    </row>
    <row r="51" spans="1:76" x14ac:dyDescent="0.25">
      <c r="A51" s="35">
        <v>43165</v>
      </c>
      <c r="B51" s="36">
        <v>0.40508405092592592</v>
      </c>
      <c r="C51" s="34">
        <v>2.74</v>
      </c>
      <c r="D51" s="34">
        <v>1.4999999999999999E-2</v>
      </c>
      <c r="E51" s="34">
        <v>149.77686</v>
      </c>
      <c r="F51" s="34">
        <v>484.9</v>
      </c>
      <c r="G51" s="34">
        <v>38.200000000000003</v>
      </c>
      <c r="H51" s="34">
        <v>0</v>
      </c>
      <c r="I51" s="34"/>
      <c r="J51" s="34">
        <v>17</v>
      </c>
      <c r="K51" s="34">
        <v>0.98060000000000003</v>
      </c>
      <c r="L51" s="34">
        <v>2.6869000000000001</v>
      </c>
      <c r="M51" s="34">
        <v>1.47E-2</v>
      </c>
      <c r="N51" s="34">
        <v>475.53469999999999</v>
      </c>
      <c r="O51" s="34">
        <v>37.460099999999997</v>
      </c>
      <c r="P51" s="34">
        <v>513</v>
      </c>
      <c r="Q51" s="34">
        <v>375.03429999999997</v>
      </c>
      <c r="R51" s="34">
        <v>29.543199999999999</v>
      </c>
      <c r="S51" s="34">
        <v>404.6</v>
      </c>
      <c r="T51" s="34">
        <v>0</v>
      </c>
      <c r="U51" s="34"/>
      <c r="V51" s="34"/>
      <c r="W51" s="34">
        <v>0</v>
      </c>
      <c r="X51" s="34">
        <v>16.6707</v>
      </c>
      <c r="Y51" s="34">
        <v>12.5</v>
      </c>
      <c r="Z51" s="34">
        <v>842</v>
      </c>
      <c r="AA51" s="34">
        <v>850</v>
      </c>
      <c r="AB51" s="34">
        <v>881</v>
      </c>
      <c r="AC51" s="34">
        <v>66</v>
      </c>
      <c r="AD51" s="34">
        <v>17.98</v>
      </c>
      <c r="AE51" s="34">
        <v>0.41</v>
      </c>
      <c r="AF51" s="34">
        <v>979</v>
      </c>
      <c r="AG51" s="34">
        <v>0</v>
      </c>
      <c r="AH51" s="34">
        <v>76</v>
      </c>
      <c r="AI51" s="34">
        <v>35</v>
      </c>
      <c r="AJ51" s="34">
        <v>192</v>
      </c>
      <c r="AK51" s="34">
        <v>171</v>
      </c>
      <c r="AL51" s="34">
        <v>4.9000000000000004</v>
      </c>
      <c r="AM51" s="34">
        <v>175</v>
      </c>
      <c r="AN51" s="34" t="s">
        <v>155</v>
      </c>
      <c r="AO51" s="34">
        <v>2</v>
      </c>
      <c r="AP51" s="37">
        <v>0.61421296296296302</v>
      </c>
      <c r="AQ51" s="34">
        <v>47.158566999999998</v>
      </c>
      <c r="AR51" s="34">
        <v>-88.489687000000004</v>
      </c>
      <c r="AS51" s="34">
        <v>315.5</v>
      </c>
      <c r="AT51" s="34">
        <v>0</v>
      </c>
      <c r="AU51" s="34">
        <v>12</v>
      </c>
      <c r="AV51" s="34">
        <v>10</v>
      </c>
      <c r="AW51" s="34" t="s">
        <v>204</v>
      </c>
      <c r="AX51" s="34">
        <v>0.9</v>
      </c>
      <c r="AY51" s="34">
        <v>1.3</v>
      </c>
      <c r="AZ51" s="34">
        <v>1.6</v>
      </c>
      <c r="BA51" s="34">
        <v>14.186999999999999</v>
      </c>
      <c r="BB51" s="34">
        <v>76.5</v>
      </c>
      <c r="BC51" s="34">
        <v>5.39</v>
      </c>
      <c r="BD51" s="34">
        <v>1.9750000000000001</v>
      </c>
      <c r="BE51" s="34">
        <v>3194.672</v>
      </c>
      <c r="BF51" s="34">
        <v>11.115</v>
      </c>
      <c r="BG51" s="34">
        <v>59.209000000000003</v>
      </c>
      <c r="BH51" s="34">
        <v>4.6639999999999997</v>
      </c>
      <c r="BI51" s="34">
        <v>63.872999999999998</v>
      </c>
      <c r="BJ51" s="34">
        <v>46.695999999999998</v>
      </c>
      <c r="BK51" s="34">
        <v>3.6779999999999999</v>
      </c>
      <c r="BL51" s="34">
        <v>50.374000000000002</v>
      </c>
      <c r="BM51" s="34">
        <v>0</v>
      </c>
      <c r="BN51" s="34"/>
      <c r="BO51" s="34"/>
      <c r="BP51" s="34"/>
      <c r="BQ51" s="34">
        <v>14411.968000000001</v>
      </c>
      <c r="BR51" s="34">
        <v>7.2480000000000001E-3</v>
      </c>
      <c r="BS51" s="34">
        <v>-5</v>
      </c>
      <c r="BT51" s="34">
        <v>6.0939999999999996E-3</v>
      </c>
      <c r="BU51" s="34">
        <v>0.177123</v>
      </c>
      <c r="BV51" s="34">
        <v>0</v>
      </c>
      <c r="BW51" s="34" t="s">
        <v>155</v>
      </c>
      <c r="BX51" s="34">
        <v>0.78900000000000003</v>
      </c>
    </row>
    <row r="52" spans="1:76" x14ac:dyDescent="0.25">
      <c r="A52" s="35">
        <v>43165</v>
      </c>
      <c r="B52" s="36">
        <v>0.40509562500000001</v>
      </c>
      <c r="C52" s="34">
        <v>2.74</v>
      </c>
      <c r="D52" s="34">
        <v>1.4200000000000001E-2</v>
      </c>
      <c r="E52" s="34">
        <v>141.51239699999999</v>
      </c>
      <c r="F52" s="34">
        <v>489.8</v>
      </c>
      <c r="G52" s="34">
        <v>38.200000000000003</v>
      </c>
      <c r="H52" s="34">
        <v>0</v>
      </c>
      <c r="I52" s="34"/>
      <c r="J52" s="34">
        <v>17</v>
      </c>
      <c r="K52" s="34">
        <v>0.98070000000000002</v>
      </c>
      <c r="L52" s="34">
        <v>2.6871</v>
      </c>
      <c r="M52" s="34">
        <v>1.3899999999999999E-2</v>
      </c>
      <c r="N52" s="34">
        <v>480.31830000000002</v>
      </c>
      <c r="O52" s="34">
        <v>37.461799999999997</v>
      </c>
      <c r="P52" s="34">
        <v>517.79999999999995</v>
      </c>
      <c r="Q52" s="34">
        <v>378.80689999999998</v>
      </c>
      <c r="R52" s="34">
        <v>29.544599999999999</v>
      </c>
      <c r="S52" s="34">
        <v>408.4</v>
      </c>
      <c r="T52" s="34">
        <v>0</v>
      </c>
      <c r="U52" s="34"/>
      <c r="V52" s="34"/>
      <c r="W52" s="34">
        <v>0</v>
      </c>
      <c r="X52" s="34">
        <v>16.671500000000002</v>
      </c>
      <c r="Y52" s="34">
        <v>12.5</v>
      </c>
      <c r="Z52" s="34">
        <v>842</v>
      </c>
      <c r="AA52" s="34">
        <v>850</v>
      </c>
      <c r="AB52" s="34">
        <v>881</v>
      </c>
      <c r="AC52" s="34">
        <v>66</v>
      </c>
      <c r="AD52" s="34">
        <v>17.98</v>
      </c>
      <c r="AE52" s="34">
        <v>0.41</v>
      </c>
      <c r="AF52" s="34">
        <v>979</v>
      </c>
      <c r="AG52" s="34">
        <v>0</v>
      </c>
      <c r="AH52" s="34">
        <v>76</v>
      </c>
      <c r="AI52" s="34">
        <v>35</v>
      </c>
      <c r="AJ52" s="34">
        <v>192.9</v>
      </c>
      <c r="AK52" s="34">
        <v>171</v>
      </c>
      <c r="AL52" s="34">
        <v>5</v>
      </c>
      <c r="AM52" s="34">
        <v>175</v>
      </c>
      <c r="AN52" s="34" t="s">
        <v>155</v>
      </c>
      <c r="AO52" s="34">
        <v>2</v>
      </c>
      <c r="AP52" s="37">
        <v>0.61422453703703705</v>
      </c>
      <c r="AQ52" s="34">
        <v>47.158566999999998</v>
      </c>
      <c r="AR52" s="34">
        <v>-88.489687000000004</v>
      </c>
      <c r="AS52" s="34">
        <v>315.5</v>
      </c>
      <c r="AT52" s="34">
        <v>0</v>
      </c>
      <c r="AU52" s="34">
        <v>12</v>
      </c>
      <c r="AV52" s="34">
        <v>10</v>
      </c>
      <c r="AW52" s="34" t="s">
        <v>204</v>
      </c>
      <c r="AX52" s="34">
        <v>0.9</v>
      </c>
      <c r="AY52" s="34">
        <v>1.3684000000000001</v>
      </c>
      <c r="AZ52" s="34">
        <v>1.6</v>
      </c>
      <c r="BA52" s="34">
        <v>14.186999999999999</v>
      </c>
      <c r="BB52" s="34">
        <v>76.53</v>
      </c>
      <c r="BC52" s="34">
        <v>5.39</v>
      </c>
      <c r="BD52" s="34">
        <v>1.97</v>
      </c>
      <c r="BE52" s="34">
        <v>3195.643</v>
      </c>
      <c r="BF52" s="34">
        <v>10.505000000000001</v>
      </c>
      <c r="BG52" s="34">
        <v>59.82</v>
      </c>
      <c r="BH52" s="34">
        <v>4.6660000000000004</v>
      </c>
      <c r="BI52" s="34">
        <v>64.486000000000004</v>
      </c>
      <c r="BJ52" s="34">
        <v>47.177999999999997</v>
      </c>
      <c r="BK52" s="34">
        <v>3.68</v>
      </c>
      <c r="BL52" s="34">
        <v>50.856999999999999</v>
      </c>
      <c r="BM52" s="34">
        <v>0</v>
      </c>
      <c r="BN52" s="34"/>
      <c r="BO52" s="34"/>
      <c r="BP52" s="34"/>
      <c r="BQ52" s="34">
        <v>14416.349</v>
      </c>
      <c r="BR52" s="34">
        <v>-1.06E-3</v>
      </c>
      <c r="BS52" s="34">
        <v>-5</v>
      </c>
      <c r="BT52" s="34">
        <v>6.0000000000000001E-3</v>
      </c>
      <c r="BU52" s="34">
        <v>-2.5904E-2</v>
      </c>
      <c r="BV52" s="34">
        <v>0</v>
      </c>
      <c r="BW52" s="34" t="s">
        <v>155</v>
      </c>
      <c r="BX52" s="34">
        <v>0.78900000000000003</v>
      </c>
    </row>
    <row r="53" spans="1:76" x14ac:dyDescent="0.25">
      <c r="A53" s="35">
        <v>43165</v>
      </c>
      <c r="B53" s="36">
        <v>0.40510719907407405</v>
      </c>
      <c r="C53" s="34">
        <v>2.7330000000000001</v>
      </c>
      <c r="D53" s="34">
        <v>1.4E-2</v>
      </c>
      <c r="E53" s="34">
        <v>140</v>
      </c>
      <c r="F53" s="34">
        <v>492.2</v>
      </c>
      <c r="G53" s="34">
        <v>38.200000000000003</v>
      </c>
      <c r="H53" s="34">
        <v>0</v>
      </c>
      <c r="I53" s="34"/>
      <c r="J53" s="34">
        <v>16.899999999999999</v>
      </c>
      <c r="K53" s="34">
        <v>0.98070000000000002</v>
      </c>
      <c r="L53" s="34">
        <v>2.68</v>
      </c>
      <c r="M53" s="34">
        <v>1.37E-2</v>
      </c>
      <c r="N53" s="34">
        <v>482.6694</v>
      </c>
      <c r="O53" s="34">
        <v>37.462800000000001</v>
      </c>
      <c r="P53" s="34">
        <v>520.1</v>
      </c>
      <c r="Q53" s="34">
        <v>380.66109999999998</v>
      </c>
      <c r="R53" s="34">
        <v>29.545400000000001</v>
      </c>
      <c r="S53" s="34">
        <v>410.2</v>
      </c>
      <c r="T53" s="34">
        <v>0</v>
      </c>
      <c r="U53" s="34"/>
      <c r="V53" s="34"/>
      <c r="W53" s="34">
        <v>0</v>
      </c>
      <c r="X53" s="34">
        <v>16.573899999999998</v>
      </c>
      <c r="Y53" s="34">
        <v>12.5</v>
      </c>
      <c r="Z53" s="34">
        <v>843</v>
      </c>
      <c r="AA53" s="34">
        <v>850</v>
      </c>
      <c r="AB53" s="34">
        <v>881</v>
      </c>
      <c r="AC53" s="34">
        <v>66</v>
      </c>
      <c r="AD53" s="34">
        <v>17.98</v>
      </c>
      <c r="AE53" s="34">
        <v>0.41</v>
      </c>
      <c r="AF53" s="34">
        <v>979</v>
      </c>
      <c r="AG53" s="34">
        <v>0</v>
      </c>
      <c r="AH53" s="34">
        <v>75.093999999999994</v>
      </c>
      <c r="AI53" s="34">
        <v>35</v>
      </c>
      <c r="AJ53" s="34">
        <v>192.1</v>
      </c>
      <c r="AK53" s="34">
        <v>171</v>
      </c>
      <c r="AL53" s="34">
        <v>4.9000000000000004</v>
      </c>
      <c r="AM53" s="34">
        <v>175</v>
      </c>
      <c r="AN53" s="34" t="s">
        <v>155</v>
      </c>
      <c r="AO53" s="34">
        <v>2</v>
      </c>
      <c r="AP53" s="37">
        <v>0.61423611111111109</v>
      </c>
      <c r="AQ53" s="34">
        <v>47.158566999999998</v>
      </c>
      <c r="AR53" s="34">
        <v>-88.489687000000004</v>
      </c>
      <c r="AS53" s="34">
        <v>315.5</v>
      </c>
      <c r="AT53" s="34">
        <v>0</v>
      </c>
      <c r="AU53" s="34">
        <v>12</v>
      </c>
      <c r="AV53" s="34">
        <v>10</v>
      </c>
      <c r="AW53" s="34" t="s">
        <v>204</v>
      </c>
      <c r="AX53" s="34">
        <v>0.9</v>
      </c>
      <c r="AY53" s="34">
        <v>1.3315999999999999</v>
      </c>
      <c r="AZ53" s="34">
        <v>1.6</v>
      </c>
      <c r="BA53" s="34">
        <v>14.186999999999999</v>
      </c>
      <c r="BB53" s="34">
        <v>76.73</v>
      </c>
      <c r="BC53" s="34">
        <v>5.41</v>
      </c>
      <c r="BD53" s="34">
        <v>1.968</v>
      </c>
      <c r="BE53" s="34">
        <v>3195.9029999999998</v>
      </c>
      <c r="BF53" s="34">
        <v>10.420999999999999</v>
      </c>
      <c r="BG53" s="34">
        <v>60.274999999999999</v>
      </c>
      <c r="BH53" s="34">
        <v>4.6779999999999999</v>
      </c>
      <c r="BI53" s="34">
        <v>64.953999999999994</v>
      </c>
      <c r="BJ53" s="34">
        <v>47.536999999999999</v>
      </c>
      <c r="BK53" s="34">
        <v>3.69</v>
      </c>
      <c r="BL53" s="34">
        <v>51.225999999999999</v>
      </c>
      <c r="BM53" s="34">
        <v>0</v>
      </c>
      <c r="BN53" s="34"/>
      <c r="BO53" s="34"/>
      <c r="BP53" s="34"/>
      <c r="BQ53" s="34">
        <v>14370.641</v>
      </c>
      <c r="BR53" s="34">
        <v>2.5300000000000001E-3</v>
      </c>
      <c r="BS53" s="34">
        <v>-5</v>
      </c>
      <c r="BT53" s="34">
        <v>6.9059999999999998E-3</v>
      </c>
      <c r="BU53" s="34">
        <v>6.1827E-2</v>
      </c>
      <c r="BV53" s="34">
        <v>0</v>
      </c>
      <c r="BW53" s="34" t="s">
        <v>155</v>
      </c>
      <c r="BX53" s="34">
        <v>0.78900000000000003</v>
      </c>
    </row>
    <row r="54" spans="1:76" x14ac:dyDescent="0.25">
      <c r="A54" s="35">
        <v>43165</v>
      </c>
      <c r="B54" s="36">
        <v>0.4051187731481482</v>
      </c>
      <c r="C54" s="34">
        <v>2.72</v>
      </c>
      <c r="D54" s="34">
        <v>1.4E-2</v>
      </c>
      <c r="E54" s="34">
        <v>140</v>
      </c>
      <c r="F54" s="34">
        <v>492.6</v>
      </c>
      <c r="G54" s="34">
        <v>38.1</v>
      </c>
      <c r="H54" s="34">
        <v>0</v>
      </c>
      <c r="I54" s="34"/>
      <c r="J54" s="34">
        <v>16.899999999999999</v>
      </c>
      <c r="K54" s="34">
        <v>0.98080000000000001</v>
      </c>
      <c r="L54" s="34">
        <v>2.6678999999999999</v>
      </c>
      <c r="M54" s="34">
        <v>1.37E-2</v>
      </c>
      <c r="N54" s="34">
        <v>483.185</v>
      </c>
      <c r="O54" s="34">
        <v>37.370100000000001</v>
      </c>
      <c r="P54" s="34">
        <v>520.6</v>
      </c>
      <c r="Q54" s="34">
        <v>381.06779999999998</v>
      </c>
      <c r="R54" s="34">
        <v>29.472200000000001</v>
      </c>
      <c r="S54" s="34">
        <v>410.5</v>
      </c>
      <c r="T54" s="34">
        <v>0</v>
      </c>
      <c r="U54" s="34"/>
      <c r="V54" s="34"/>
      <c r="W54" s="34">
        <v>0</v>
      </c>
      <c r="X54" s="34">
        <v>16.5762</v>
      </c>
      <c r="Y54" s="34">
        <v>12.6</v>
      </c>
      <c r="Z54" s="34">
        <v>842</v>
      </c>
      <c r="AA54" s="34">
        <v>849</v>
      </c>
      <c r="AB54" s="34">
        <v>881</v>
      </c>
      <c r="AC54" s="34">
        <v>66</v>
      </c>
      <c r="AD54" s="34">
        <v>17.98</v>
      </c>
      <c r="AE54" s="34">
        <v>0.41</v>
      </c>
      <c r="AF54" s="34">
        <v>979</v>
      </c>
      <c r="AG54" s="34">
        <v>0</v>
      </c>
      <c r="AH54" s="34">
        <v>75</v>
      </c>
      <c r="AI54" s="34">
        <v>35</v>
      </c>
      <c r="AJ54" s="34">
        <v>192.9</v>
      </c>
      <c r="AK54" s="34">
        <v>171</v>
      </c>
      <c r="AL54" s="34">
        <v>5</v>
      </c>
      <c r="AM54" s="34">
        <v>175</v>
      </c>
      <c r="AN54" s="34" t="s">
        <v>155</v>
      </c>
      <c r="AO54" s="34">
        <v>2</v>
      </c>
      <c r="AP54" s="37">
        <v>0.61424768518518513</v>
      </c>
      <c r="AQ54" s="34">
        <v>47.158566999999998</v>
      </c>
      <c r="AR54" s="34">
        <v>-88.489687000000004</v>
      </c>
      <c r="AS54" s="34">
        <v>315.5</v>
      </c>
      <c r="AT54" s="34">
        <v>0</v>
      </c>
      <c r="AU54" s="34">
        <v>12</v>
      </c>
      <c r="AV54" s="34">
        <v>10</v>
      </c>
      <c r="AW54" s="34" t="s">
        <v>204</v>
      </c>
      <c r="AX54" s="34">
        <v>0.9</v>
      </c>
      <c r="AY54" s="34">
        <v>1.3</v>
      </c>
      <c r="AZ54" s="34">
        <v>1.6</v>
      </c>
      <c r="BA54" s="34">
        <v>14.186999999999999</v>
      </c>
      <c r="BB54" s="34">
        <v>77.08</v>
      </c>
      <c r="BC54" s="34">
        <v>5.43</v>
      </c>
      <c r="BD54" s="34">
        <v>1.9530000000000001</v>
      </c>
      <c r="BE54" s="34">
        <v>3196.0439999999999</v>
      </c>
      <c r="BF54" s="34">
        <v>10.47</v>
      </c>
      <c r="BG54" s="34">
        <v>60.616999999999997</v>
      </c>
      <c r="BH54" s="34">
        <v>4.6879999999999997</v>
      </c>
      <c r="BI54" s="34">
        <v>65.305000000000007</v>
      </c>
      <c r="BJ54" s="34">
        <v>47.805999999999997</v>
      </c>
      <c r="BK54" s="34">
        <v>3.6970000000000001</v>
      </c>
      <c r="BL54" s="34">
        <v>51.503</v>
      </c>
      <c r="BM54" s="34">
        <v>0</v>
      </c>
      <c r="BN54" s="34"/>
      <c r="BO54" s="34"/>
      <c r="BP54" s="34"/>
      <c r="BQ54" s="34">
        <v>14438.735000000001</v>
      </c>
      <c r="BR54" s="34">
        <v>2.8200000000000002E-4</v>
      </c>
      <c r="BS54" s="34">
        <v>-5</v>
      </c>
      <c r="BT54" s="34">
        <v>6.0939999999999996E-3</v>
      </c>
      <c r="BU54" s="34">
        <v>6.8910000000000004E-3</v>
      </c>
      <c r="BV54" s="34">
        <v>0</v>
      </c>
      <c r="BW54" s="34" t="s">
        <v>155</v>
      </c>
      <c r="BX54" s="34">
        <v>0.78900000000000003</v>
      </c>
    </row>
    <row r="55" spans="1:76" x14ac:dyDescent="0.25">
      <c r="A55" s="35">
        <v>43165</v>
      </c>
      <c r="B55" s="36">
        <v>0.40513034722222224</v>
      </c>
      <c r="C55" s="34">
        <v>2.72</v>
      </c>
      <c r="D55" s="34">
        <v>1.4E-2</v>
      </c>
      <c r="E55" s="34">
        <v>140</v>
      </c>
      <c r="F55" s="34">
        <v>492.7</v>
      </c>
      <c r="G55" s="34">
        <v>38.1</v>
      </c>
      <c r="H55" s="34">
        <v>-6.7</v>
      </c>
      <c r="I55" s="34"/>
      <c r="J55" s="34">
        <v>16.899999999999999</v>
      </c>
      <c r="K55" s="34">
        <v>0.98080000000000001</v>
      </c>
      <c r="L55" s="34">
        <v>2.6678000000000002</v>
      </c>
      <c r="M55" s="34">
        <v>1.37E-2</v>
      </c>
      <c r="N55" s="34">
        <v>483.22289999999998</v>
      </c>
      <c r="O55" s="34">
        <v>37.347299999999997</v>
      </c>
      <c r="P55" s="34">
        <v>520.6</v>
      </c>
      <c r="Q55" s="34">
        <v>381.0976</v>
      </c>
      <c r="R55" s="34">
        <v>29.4542</v>
      </c>
      <c r="S55" s="34">
        <v>410.6</v>
      </c>
      <c r="T55" s="34">
        <v>0</v>
      </c>
      <c r="U55" s="34"/>
      <c r="V55" s="34"/>
      <c r="W55" s="34">
        <v>0</v>
      </c>
      <c r="X55" s="34">
        <v>16.575700000000001</v>
      </c>
      <c r="Y55" s="34">
        <v>12.5</v>
      </c>
      <c r="Z55" s="34">
        <v>842</v>
      </c>
      <c r="AA55" s="34">
        <v>850</v>
      </c>
      <c r="AB55" s="34">
        <v>881</v>
      </c>
      <c r="AC55" s="34">
        <v>66</v>
      </c>
      <c r="AD55" s="34">
        <v>17.98</v>
      </c>
      <c r="AE55" s="34">
        <v>0.41</v>
      </c>
      <c r="AF55" s="34">
        <v>979</v>
      </c>
      <c r="AG55" s="34">
        <v>0</v>
      </c>
      <c r="AH55" s="34">
        <v>75</v>
      </c>
      <c r="AI55" s="34">
        <v>35</v>
      </c>
      <c r="AJ55" s="34">
        <v>193</v>
      </c>
      <c r="AK55" s="34">
        <v>171</v>
      </c>
      <c r="AL55" s="34">
        <v>4.9000000000000004</v>
      </c>
      <c r="AM55" s="34">
        <v>175</v>
      </c>
      <c r="AN55" s="34" t="s">
        <v>155</v>
      </c>
      <c r="AO55" s="34">
        <v>2</v>
      </c>
      <c r="AP55" s="37">
        <v>0.61425925925925928</v>
      </c>
      <c r="AQ55" s="34">
        <v>47.158566999999998</v>
      </c>
      <c r="AR55" s="34">
        <v>-88.489687000000004</v>
      </c>
      <c r="AS55" s="34">
        <v>315.5</v>
      </c>
      <c r="AT55" s="34">
        <v>0</v>
      </c>
      <c r="AU55" s="34">
        <v>12</v>
      </c>
      <c r="AV55" s="34">
        <v>11</v>
      </c>
      <c r="AW55" s="34" t="s">
        <v>203</v>
      </c>
      <c r="AX55" s="34">
        <v>0.9</v>
      </c>
      <c r="AY55" s="34">
        <v>1.3</v>
      </c>
      <c r="AZ55" s="34">
        <v>1.6</v>
      </c>
      <c r="BA55" s="34">
        <v>14.186999999999999</v>
      </c>
      <c r="BB55" s="34">
        <v>77.08</v>
      </c>
      <c r="BC55" s="34">
        <v>5.43</v>
      </c>
      <c r="BD55" s="34">
        <v>1.9570000000000001</v>
      </c>
      <c r="BE55" s="34">
        <v>3196.0459999999998</v>
      </c>
      <c r="BF55" s="34">
        <v>10.47</v>
      </c>
      <c r="BG55" s="34">
        <v>60.624000000000002</v>
      </c>
      <c r="BH55" s="34">
        <v>4.6849999999999996</v>
      </c>
      <c r="BI55" s="34">
        <v>65.308999999999997</v>
      </c>
      <c r="BJ55" s="34">
        <v>47.811999999999998</v>
      </c>
      <c r="BK55" s="34">
        <v>3.6949999999999998</v>
      </c>
      <c r="BL55" s="34">
        <v>51.506999999999998</v>
      </c>
      <c r="BM55" s="34">
        <v>0</v>
      </c>
      <c r="BN55" s="34"/>
      <c r="BO55" s="34"/>
      <c r="BP55" s="34"/>
      <c r="BQ55" s="34">
        <v>14438.742</v>
      </c>
      <c r="BR55" s="34">
        <v>9.9659999999999992E-3</v>
      </c>
      <c r="BS55" s="34">
        <v>-5</v>
      </c>
      <c r="BT55" s="34">
        <v>6.9059999999999998E-3</v>
      </c>
      <c r="BU55" s="34">
        <v>0.24354500000000001</v>
      </c>
      <c r="BV55" s="34">
        <v>0</v>
      </c>
      <c r="BW55" s="34" t="s">
        <v>155</v>
      </c>
      <c r="BX55" s="34">
        <v>0.78900000000000003</v>
      </c>
    </row>
    <row r="56" spans="1:76" x14ac:dyDescent="0.25">
      <c r="A56" s="35">
        <v>43165</v>
      </c>
      <c r="B56" s="36">
        <v>0.40514192129629628</v>
      </c>
      <c r="C56" s="34">
        <v>2.72</v>
      </c>
      <c r="D56" s="34">
        <v>1.4E-2</v>
      </c>
      <c r="E56" s="34">
        <v>140</v>
      </c>
      <c r="F56" s="34">
        <v>491.5</v>
      </c>
      <c r="G56" s="34">
        <v>38</v>
      </c>
      <c r="H56" s="34">
        <v>0</v>
      </c>
      <c r="I56" s="34"/>
      <c r="J56" s="34">
        <v>16.899999999999999</v>
      </c>
      <c r="K56" s="34">
        <v>0.98080000000000001</v>
      </c>
      <c r="L56" s="34">
        <v>2.6678000000000002</v>
      </c>
      <c r="M56" s="34">
        <v>1.37E-2</v>
      </c>
      <c r="N56" s="34">
        <v>482.1139</v>
      </c>
      <c r="O56" s="34">
        <v>37.270600000000002</v>
      </c>
      <c r="P56" s="34">
        <v>519.4</v>
      </c>
      <c r="Q56" s="34">
        <v>380.22300000000001</v>
      </c>
      <c r="R56" s="34">
        <v>29.393699999999999</v>
      </c>
      <c r="S56" s="34">
        <v>409.6</v>
      </c>
      <c r="T56" s="34">
        <v>0</v>
      </c>
      <c r="U56" s="34"/>
      <c r="V56" s="34"/>
      <c r="W56" s="34">
        <v>0</v>
      </c>
      <c r="X56" s="34">
        <v>16.575600000000001</v>
      </c>
      <c r="Y56" s="34">
        <v>12.6</v>
      </c>
      <c r="Z56" s="34">
        <v>842</v>
      </c>
      <c r="AA56" s="34">
        <v>849</v>
      </c>
      <c r="AB56" s="34">
        <v>881</v>
      </c>
      <c r="AC56" s="34">
        <v>66</v>
      </c>
      <c r="AD56" s="34">
        <v>17.98</v>
      </c>
      <c r="AE56" s="34">
        <v>0.41</v>
      </c>
      <c r="AF56" s="34">
        <v>979</v>
      </c>
      <c r="AG56" s="34">
        <v>0</v>
      </c>
      <c r="AH56" s="34">
        <v>75</v>
      </c>
      <c r="AI56" s="34">
        <v>35</v>
      </c>
      <c r="AJ56" s="34">
        <v>193</v>
      </c>
      <c r="AK56" s="34">
        <v>171</v>
      </c>
      <c r="AL56" s="34">
        <v>4.9000000000000004</v>
      </c>
      <c r="AM56" s="34">
        <v>174.9</v>
      </c>
      <c r="AN56" s="34" t="s">
        <v>155</v>
      </c>
      <c r="AO56" s="34">
        <v>2</v>
      </c>
      <c r="AP56" s="37">
        <v>0.61427083333333332</v>
      </c>
      <c r="AQ56" s="34">
        <v>47.158566999999998</v>
      </c>
      <c r="AR56" s="34">
        <v>-88.489687000000004</v>
      </c>
      <c r="AS56" s="34">
        <v>315.39999999999998</v>
      </c>
      <c r="AT56" s="34">
        <v>0</v>
      </c>
      <c r="AU56" s="34">
        <v>12</v>
      </c>
      <c r="AV56" s="34">
        <v>11</v>
      </c>
      <c r="AW56" s="34" t="s">
        <v>203</v>
      </c>
      <c r="AX56" s="34">
        <v>0.9</v>
      </c>
      <c r="AY56" s="34">
        <v>1.3684000000000001</v>
      </c>
      <c r="AZ56" s="34">
        <v>1.6</v>
      </c>
      <c r="BA56" s="34">
        <v>14.186999999999999</v>
      </c>
      <c r="BB56" s="34">
        <v>77.08</v>
      </c>
      <c r="BC56" s="34">
        <v>5.43</v>
      </c>
      <c r="BD56" s="34">
        <v>1.9570000000000001</v>
      </c>
      <c r="BE56" s="34">
        <v>3196.0459999999998</v>
      </c>
      <c r="BF56" s="34">
        <v>10.47</v>
      </c>
      <c r="BG56" s="34">
        <v>60.484999999999999</v>
      </c>
      <c r="BH56" s="34">
        <v>4.6760000000000002</v>
      </c>
      <c r="BI56" s="34">
        <v>65.161000000000001</v>
      </c>
      <c r="BJ56" s="34">
        <v>47.701999999999998</v>
      </c>
      <c r="BK56" s="34">
        <v>3.6880000000000002</v>
      </c>
      <c r="BL56" s="34">
        <v>51.39</v>
      </c>
      <c r="BM56" s="34">
        <v>0</v>
      </c>
      <c r="BN56" s="34"/>
      <c r="BO56" s="34"/>
      <c r="BP56" s="34"/>
      <c r="BQ56" s="34">
        <v>14438.743</v>
      </c>
      <c r="BR56" s="34">
        <v>1.9400000000000001E-3</v>
      </c>
      <c r="BS56" s="34">
        <v>-5</v>
      </c>
      <c r="BT56" s="34">
        <v>7.0000000000000001E-3</v>
      </c>
      <c r="BU56" s="34">
        <v>4.7409E-2</v>
      </c>
      <c r="BV56" s="34">
        <v>0</v>
      </c>
      <c r="BW56" s="34" t="s">
        <v>155</v>
      </c>
      <c r="BX56" s="34">
        <v>0.78900000000000003</v>
      </c>
    </row>
    <row r="57" spans="1:76" x14ac:dyDescent="0.25">
      <c r="A57" s="35">
        <v>43165</v>
      </c>
      <c r="B57" s="36">
        <v>0.40515349537037038</v>
      </c>
      <c r="C57" s="34">
        <v>2.72</v>
      </c>
      <c r="D57" s="34">
        <v>1.4E-2</v>
      </c>
      <c r="E57" s="34">
        <v>140</v>
      </c>
      <c r="F57" s="34">
        <v>489</v>
      </c>
      <c r="G57" s="34">
        <v>37.9</v>
      </c>
      <c r="H57" s="34">
        <v>0</v>
      </c>
      <c r="I57" s="34"/>
      <c r="J57" s="34">
        <v>16.899999999999999</v>
      </c>
      <c r="K57" s="34">
        <v>0.98080000000000001</v>
      </c>
      <c r="L57" s="34">
        <v>2.6678000000000002</v>
      </c>
      <c r="M57" s="34">
        <v>1.37E-2</v>
      </c>
      <c r="N57" s="34">
        <v>479.6035</v>
      </c>
      <c r="O57" s="34">
        <v>37.172499999999999</v>
      </c>
      <c r="P57" s="34">
        <v>516.79999999999995</v>
      </c>
      <c r="Q57" s="34">
        <v>378.2432</v>
      </c>
      <c r="R57" s="34">
        <v>29.316400000000002</v>
      </c>
      <c r="S57" s="34">
        <v>407.6</v>
      </c>
      <c r="T57" s="34">
        <v>0</v>
      </c>
      <c r="U57" s="34"/>
      <c r="V57" s="34"/>
      <c r="W57" s="34">
        <v>0</v>
      </c>
      <c r="X57" s="34">
        <v>16.575600000000001</v>
      </c>
      <c r="Y57" s="34">
        <v>12.6</v>
      </c>
      <c r="Z57" s="34">
        <v>842</v>
      </c>
      <c r="AA57" s="34">
        <v>849</v>
      </c>
      <c r="AB57" s="34">
        <v>881</v>
      </c>
      <c r="AC57" s="34">
        <v>66</v>
      </c>
      <c r="AD57" s="34">
        <v>17.98</v>
      </c>
      <c r="AE57" s="34">
        <v>0.41</v>
      </c>
      <c r="AF57" s="34">
        <v>979</v>
      </c>
      <c r="AG57" s="34">
        <v>0</v>
      </c>
      <c r="AH57" s="34">
        <v>75</v>
      </c>
      <c r="AI57" s="34">
        <v>35</v>
      </c>
      <c r="AJ57" s="34">
        <v>193</v>
      </c>
      <c r="AK57" s="34">
        <v>171</v>
      </c>
      <c r="AL57" s="34">
        <v>4.9000000000000004</v>
      </c>
      <c r="AM57" s="34">
        <v>174.5</v>
      </c>
      <c r="AN57" s="34" t="s">
        <v>155</v>
      </c>
      <c r="AO57" s="34">
        <v>2</v>
      </c>
      <c r="AP57" s="37">
        <v>0.61428240740740747</v>
      </c>
      <c r="AQ57" s="34">
        <v>47.158566999999998</v>
      </c>
      <c r="AR57" s="34">
        <v>-88.489687000000004</v>
      </c>
      <c r="AS57" s="34">
        <v>315.39999999999998</v>
      </c>
      <c r="AT57" s="34">
        <v>0</v>
      </c>
      <c r="AU57" s="34">
        <v>12</v>
      </c>
      <c r="AV57" s="34">
        <v>11</v>
      </c>
      <c r="AW57" s="34" t="s">
        <v>203</v>
      </c>
      <c r="AX57" s="34">
        <v>0.9</v>
      </c>
      <c r="AY57" s="34">
        <v>1.4</v>
      </c>
      <c r="AZ57" s="34">
        <v>1.6</v>
      </c>
      <c r="BA57" s="34">
        <v>14.186999999999999</v>
      </c>
      <c r="BB57" s="34">
        <v>77.08</v>
      </c>
      <c r="BC57" s="34">
        <v>5.43</v>
      </c>
      <c r="BD57" s="34">
        <v>1.9570000000000001</v>
      </c>
      <c r="BE57" s="34">
        <v>3196.0459999999998</v>
      </c>
      <c r="BF57" s="34">
        <v>10.47</v>
      </c>
      <c r="BG57" s="34">
        <v>60.17</v>
      </c>
      <c r="BH57" s="34">
        <v>4.6639999999999997</v>
      </c>
      <c r="BI57" s="34">
        <v>64.834000000000003</v>
      </c>
      <c r="BJ57" s="34">
        <v>47.454000000000001</v>
      </c>
      <c r="BK57" s="34">
        <v>3.6779999999999999</v>
      </c>
      <c r="BL57" s="34">
        <v>51.131999999999998</v>
      </c>
      <c r="BM57" s="34">
        <v>0</v>
      </c>
      <c r="BN57" s="34"/>
      <c r="BO57" s="34"/>
      <c r="BP57" s="34"/>
      <c r="BQ57" s="34">
        <v>14438.743</v>
      </c>
      <c r="BR57" s="34">
        <v>5.5300000000000002E-3</v>
      </c>
      <c r="BS57" s="34">
        <v>-5</v>
      </c>
      <c r="BT57" s="34">
        <v>7.0000000000000001E-3</v>
      </c>
      <c r="BU57" s="34">
        <v>0.13513900000000001</v>
      </c>
      <c r="BV57" s="34">
        <v>0</v>
      </c>
      <c r="BW57" s="34" t="s">
        <v>155</v>
      </c>
      <c r="BX57" s="34">
        <v>0.78900000000000003</v>
      </c>
    </row>
    <row r="58" spans="1:76" x14ac:dyDescent="0.25">
      <c r="A58" s="35">
        <v>43165</v>
      </c>
      <c r="B58" s="36">
        <v>0.40516506944444441</v>
      </c>
      <c r="C58" s="34">
        <v>2.72</v>
      </c>
      <c r="D58" s="34">
        <v>1.4E-2</v>
      </c>
      <c r="E58" s="34">
        <v>140</v>
      </c>
      <c r="F58" s="34">
        <v>488.6</v>
      </c>
      <c r="G58" s="34">
        <v>37.9</v>
      </c>
      <c r="H58" s="34">
        <v>0</v>
      </c>
      <c r="I58" s="34"/>
      <c r="J58" s="34">
        <v>16.899999999999999</v>
      </c>
      <c r="K58" s="34">
        <v>0.98080000000000001</v>
      </c>
      <c r="L58" s="34">
        <v>2.6677</v>
      </c>
      <c r="M58" s="34">
        <v>1.37E-2</v>
      </c>
      <c r="N58" s="34">
        <v>479.2321</v>
      </c>
      <c r="O58" s="34">
        <v>37.170999999999999</v>
      </c>
      <c r="P58" s="34">
        <v>516.4</v>
      </c>
      <c r="Q58" s="34">
        <v>377.95030000000003</v>
      </c>
      <c r="R58" s="34">
        <v>29.315200000000001</v>
      </c>
      <c r="S58" s="34">
        <v>407.3</v>
      </c>
      <c r="T58" s="34">
        <v>0</v>
      </c>
      <c r="U58" s="34"/>
      <c r="V58" s="34"/>
      <c r="W58" s="34">
        <v>0</v>
      </c>
      <c r="X58" s="34">
        <v>16.5749</v>
      </c>
      <c r="Y58" s="34">
        <v>12.5</v>
      </c>
      <c r="Z58" s="34">
        <v>842</v>
      </c>
      <c r="AA58" s="34">
        <v>849</v>
      </c>
      <c r="AB58" s="34">
        <v>881</v>
      </c>
      <c r="AC58" s="34">
        <v>66</v>
      </c>
      <c r="AD58" s="34">
        <v>17.98</v>
      </c>
      <c r="AE58" s="34">
        <v>0.41</v>
      </c>
      <c r="AF58" s="34">
        <v>979</v>
      </c>
      <c r="AG58" s="34">
        <v>0</v>
      </c>
      <c r="AH58" s="34">
        <v>75</v>
      </c>
      <c r="AI58" s="34">
        <v>35</v>
      </c>
      <c r="AJ58" s="34">
        <v>192.1</v>
      </c>
      <c r="AK58" s="34">
        <v>171</v>
      </c>
      <c r="AL58" s="34">
        <v>4.8</v>
      </c>
      <c r="AM58" s="34">
        <v>174.2</v>
      </c>
      <c r="AN58" s="34" t="s">
        <v>155</v>
      </c>
      <c r="AO58" s="34">
        <v>2</v>
      </c>
      <c r="AP58" s="37">
        <v>0.61429398148148151</v>
      </c>
      <c r="AQ58" s="34">
        <v>47.158566999999998</v>
      </c>
      <c r="AR58" s="34">
        <v>-88.489687000000004</v>
      </c>
      <c r="AS58" s="34">
        <v>315.5</v>
      </c>
      <c r="AT58" s="34">
        <v>0</v>
      </c>
      <c r="AU58" s="34">
        <v>12</v>
      </c>
      <c r="AV58" s="34">
        <v>11</v>
      </c>
      <c r="AW58" s="34" t="s">
        <v>203</v>
      </c>
      <c r="AX58" s="34">
        <v>0.9</v>
      </c>
      <c r="AY58" s="34">
        <v>1.4</v>
      </c>
      <c r="AZ58" s="34">
        <v>1.6</v>
      </c>
      <c r="BA58" s="34">
        <v>14.186999999999999</v>
      </c>
      <c r="BB58" s="34">
        <v>77.08</v>
      </c>
      <c r="BC58" s="34">
        <v>5.43</v>
      </c>
      <c r="BD58" s="34">
        <v>1.9610000000000001</v>
      </c>
      <c r="BE58" s="34">
        <v>3196.0479999999998</v>
      </c>
      <c r="BF58" s="34">
        <v>10.47</v>
      </c>
      <c r="BG58" s="34">
        <v>60.125999999999998</v>
      </c>
      <c r="BH58" s="34">
        <v>4.6639999999999997</v>
      </c>
      <c r="BI58" s="34">
        <v>64.789000000000001</v>
      </c>
      <c r="BJ58" s="34">
        <v>47.418999999999997</v>
      </c>
      <c r="BK58" s="34">
        <v>3.6779999999999999</v>
      </c>
      <c r="BL58" s="34">
        <v>51.097000000000001</v>
      </c>
      <c r="BM58" s="34">
        <v>0</v>
      </c>
      <c r="BN58" s="34"/>
      <c r="BO58" s="34"/>
      <c r="BP58" s="34"/>
      <c r="BQ58" s="34">
        <v>14438.752</v>
      </c>
      <c r="BR58" s="34">
        <v>-2.1540000000000001E-3</v>
      </c>
      <c r="BS58" s="34">
        <v>-5</v>
      </c>
      <c r="BT58" s="34">
        <v>7.9059999999999998E-3</v>
      </c>
      <c r="BU58" s="34">
        <v>-5.2638999999999998E-2</v>
      </c>
      <c r="BV58" s="34">
        <v>0</v>
      </c>
      <c r="BW58" s="34" t="s">
        <v>155</v>
      </c>
      <c r="BX58" s="34">
        <v>0.78900000000000003</v>
      </c>
    </row>
    <row r="59" spans="1:76" x14ac:dyDescent="0.25">
      <c r="A59" s="35">
        <v>43165</v>
      </c>
      <c r="B59" s="36">
        <v>0.40517664351851851</v>
      </c>
      <c r="C59" s="34">
        <v>2.72</v>
      </c>
      <c r="D59" s="34">
        <v>1.4E-2</v>
      </c>
      <c r="E59" s="34">
        <v>140</v>
      </c>
      <c r="F59" s="34">
        <v>490.3</v>
      </c>
      <c r="G59" s="34">
        <v>37.9</v>
      </c>
      <c r="H59" s="34">
        <v>0</v>
      </c>
      <c r="I59" s="34"/>
      <c r="J59" s="34">
        <v>16.899999999999999</v>
      </c>
      <c r="K59" s="34">
        <v>0.98080000000000001</v>
      </c>
      <c r="L59" s="34">
        <v>2.6678000000000002</v>
      </c>
      <c r="M59" s="34">
        <v>1.37E-2</v>
      </c>
      <c r="N59" s="34">
        <v>480.88220000000001</v>
      </c>
      <c r="O59" s="34">
        <v>37.1723</v>
      </c>
      <c r="P59" s="34">
        <v>518.1</v>
      </c>
      <c r="Q59" s="34">
        <v>379.2516</v>
      </c>
      <c r="R59" s="34">
        <v>29.316299999999998</v>
      </c>
      <c r="S59" s="34">
        <v>408.6</v>
      </c>
      <c r="T59" s="34">
        <v>0</v>
      </c>
      <c r="U59" s="34"/>
      <c r="V59" s="34"/>
      <c r="W59" s="34">
        <v>0</v>
      </c>
      <c r="X59" s="34">
        <v>16.575500000000002</v>
      </c>
      <c r="Y59" s="34">
        <v>12.6</v>
      </c>
      <c r="Z59" s="34">
        <v>842</v>
      </c>
      <c r="AA59" s="34">
        <v>849</v>
      </c>
      <c r="AB59" s="34">
        <v>881</v>
      </c>
      <c r="AC59" s="34">
        <v>66</v>
      </c>
      <c r="AD59" s="34">
        <v>17.98</v>
      </c>
      <c r="AE59" s="34">
        <v>0.41</v>
      </c>
      <c r="AF59" s="34">
        <v>979</v>
      </c>
      <c r="AG59" s="34">
        <v>0</v>
      </c>
      <c r="AH59" s="34">
        <v>74.093999999999994</v>
      </c>
      <c r="AI59" s="34">
        <v>35</v>
      </c>
      <c r="AJ59" s="34">
        <v>192</v>
      </c>
      <c r="AK59" s="34">
        <v>171</v>
      </c>
      <c r="AL59" s="34">
        <v>4.9000000000000004</v>
      </c>
      <c r="AM59" s="34">
        <v>174</v>
      </c>
      <c r="AN59" s="34" t="s">
        <v>155</v>
      </c>
      <c r="AO59" s="34">
        <v>2</v>
      </c>
      <c r="AP59" s="37">
        <v>0.61430555555555555</v>
      </c>
      <c r="AQ59" s="34">
        <v>47.158566999999998</v>
      </c>
      <c r="AR59" s="34">
        <v>-88.489687000000004</v>
      </c>
      <c r="AS59" s="34">
        <v>315.60000000000002</v>
      </c>
      <c r="AT59" s="34">
        <v>0</v>
      </c>
      <c r="AU59" s="34">
        <v>12</v>
      </c>
      <c r="AV59" s="34">
        <v>11</v>
      </c>
      <c r="AW59" s="34" t="s">
        <v>203</v>
      </c>
      <c r="AX59" s="34">
        <v>0.83160000000000001</v>
      </c>
      <c r="AY59" s="34">
        <v>1.3315999999999999</v>
      </c>
      <c r="AZ59" s="34">
        <v>1.6</v>
      </c>
      <c r="BA59" s="34">
        <v>14.186999999999999</v>
      </c>
      <c r="BB59" s="34">
        <v>77.08</v>
      </c>
      <c r="BC59" s="34">
        <v>5.43</v>
      </c>
      <c r="BD59" s="34">
        <v>1.958</v>
      </c>
      <c r="BE59" s="34">
        <v>3196.0459999999998</v>
      </c>
      <c r="BF59" s="34">
        <v>10.47</v>
      </c>
      <c r="BG59" s="34">
        <v>60.331000000000003</v>
      </c>
      <c r="BH59" s="34">
        <v>4.6639999999999997</v>
      </c>
      <c r="BI59" s="34">
        <v>64.994</v>
      </c>
      <c r="BJ59" s="34">
        <v>47.58</v>
      </c>
      <c r="BK59" s="34">
        <v>3.6779999999999999</v>
      </c>
      <c r="BL59" s="34">
        <v>51.258000000000003</v>
      </c>
      <c r="BM59" s="34">
        <v>0</v>
      </c>
      <c r="BN59" s="34"/>
      <c r="BO59" s="34"/>
      <c r="BP59" s="34"/>
      <c r="BQ59" s="34">
        <v>14438.744000000001</v>
      </c>
      <c r="BR59" s="34">
        <v>7.8720000000000005E-3</v>
      </c>
      <c r="BS59" s="34">
        <v>-5</v>
      </c>
      <c r="BT59" s="34">
        <v>7.0939999999999996E-3</v>
      </c>
      <c r="BU59" s="34">
        <v>0.19237199999999999</v>
      </c>
      <c r="BV59" s="34">
        <v>0</v>
      </c>
      <c r="BW59" s="34" t="s">
        <v>155</v>
      </c>
      <c r="BX59" s="34">
        <v>0.78900000000000003</v>
      </c>
    </row>
    <row r="60" spans="1:76" x14ac:dyDescent="0.25">
      <c r="A60" s="35">
        <v>43165</v>
      </c>
      <c r="B60" s="36">
        <v>0.40518821759259255</v>
      </c>
      <c r="C60" s="34">
        <v>2.72</v>
      </c>
      <c r="D60" s="34">
        <v>1.4E-2</v>
      </c>
      <c r="E60" s="34">
        <v>140</v>
      </c>
      <c r="F60" s="34">
        <v>492.5</v>
      </c>
      <c r="G60" s="34">
        <v>37.9</v>
      </c>
      <c r="H60" s="34">
        <v>-10</v>
      </c>
      <c r="I60" s="34"/>
      <c r="J60" s="34">
        <v>16.899999999999999</v>
      </c>
      <c r="K60" s="34">
        <v>0.98080000000000001</v>
      </c>
      <c r="L60" s="34">
        <v>2.6678000000000002</v>
      </c>
      <c r="M60" s="34">
        <v>1.37E-2</v>
      </c>
      <c r="N60" s="34">
        <v>483.00959999999998</v>
      </c>
      <c r="O60" s="34">
        <v>37.172499999999999</v>
      </c>
      <c r="P60" s="34">
        <v>520.20000000000005</v>
      </c>
      <c r="Q60" s="34">
        <v>380.92939999999999</v>
      </c>
      <c r="R60" s="34">
        <v>29.316400000000002</v>
      </c>
      <c r="S60" s="34">
        <v>410.2</v>
      </c>
      <c r="T60" s="34">
        <v>0</v>
      </c>
      <c r="U60" s="34"/>
      <c r="V60" s="34"/>
      <c r="W60" s="34">
        <v>0</v>
      </c>
      <c r="X60" s="34">
        <v>16.575600000000001</v>
      </c>
      <c r="Y60" s="34">
        <v>12.5</v>
      </c>
      <c r="Z60" s="34">
        <v>842</v>
      </c>
      <c r="AA60" s="34">
        <v>849</v>
      </c>
      <c r="AB60" s="34">
        <v>881</v>
      </c>
      <c r="AC60" s="34">
        <v>66</v>
      </c>
      <c r="AD60" s="34">
        <v>17.98</v>
      </c>
      <c r="AE60" s="34">
        <v>0.41</v>
      </c>
      <c r="AF60" s="34">
        <v>979</v>
      </c>
      <c r="AG60" s="34">
        <v>0</v>
      </c>
      <c r="AH60" s="34">
        <v>74</v>
      </c>
      <c r="AI60" s="34">
        <v>35</v>
      </c>
      <c r="AJ60" s="34">
        <v>192</v>
      </c>
      <c r="AK60" s="34">
        <v>171</v>
      </c>
      <c r="AL60" s="34">
        <v>4.9000000000000004</v>
      </c>
      <c r="AM60" s="34">
        <v>174</v>
      </c>
      <c r="AN60" s="34" t="s">
        <v>155</v>
      </c>
      <c r="AO60" s="34">
        <v>2</v>
      </c>
      <c r="AP60" s="37">
        <v>0.61431712962962959</v>
      </c>
      <c r="AQ60" s="34">
        <v>47.158566999999998</v>
      </c>
      <c r="AR60" s="34">
        <v>-88.489687000000004</v>
      </c>
      <c r="AS60" s="34">
        <v>315.60000000000002</v>
      </c>
      <c r="AT60" s="34">
        <v>0</v>
      </c>
      <c r="AU60" s="34">
        <v>12</v>
      </c>
      <c r="AV60" s="34">
        <v>11</v>
      </c>
      <c r="AW60" s="34" t="s">
        <v>203</v>
      </c>
      <c r="AX60" s="34">
        <v>0.8</v>
      </c>
      <c r="AY60" s="34">
        <v>1.3</v>
      </c>
      <c r="AZ60" s="34">
        <v>1.6</v>
      </c>
      <c r="BA60" s="34">
        <v>14.186999999999999</v>
      </c>
      <c r="BB60" s="34">
        <v>77.08</v>
      </c>
      <c r="BC60" s="34">
        <v>5.43</v>
      </c>
      <c r="BD60" s="34">
        <v>1.9570000000000001</v>
      </c>
      <c r="BE60" s="34">
        <v>3196.0459999999998</v>
      </c>
      <c r="BF60" s="34">
        <v>10.47</v>
      </c>
      <c r="BG60" s="34">
        <v>60.597000000000001</v>
      </c>
      <c r="BH60" s="34">
        <v>4.6639999999999997</v>
      </c>
      <c r="BI60" s="34">
        <v>65.260999999999996</v>
      </c>
      <c r="BJ60" s="34">
        <v>47.790999999999997</v>
      </c>
      <c r="BK60" s="34">
        <v>3.6779999999999999</v>
      </c>
      <c r="BL60" s="34">
        <v>51.469000000000001</v>
      </c>
      <c r="BM60" s="34">
        <v>0</v>
      </c>
      <c r="BN60" s="34"/>
      <c r="BO60" s="34"/>
      <c r="BP60" s="34"/>
      <c r="BQ60" s="34">
        <v>14438.743</v>
      </c>
      <c r="BR60" s="34">
        <v>-9.6599999999999995E-4</v>
      </c>
      <c r="BS60" s="34">
        <v>-5</v>
      </c>
      <c r="BT60" s="34">
        <v>7.0000000000000001E-3</v>
      </c>
      <c r="BU60" s="34">
        <v>-2.3607E-2</v>
      </c>
      <c r="BV60" s="34">
        <v>0</v>
      </c>
      <c r="BW60" s="34" t="s">
        <v>155</v>
      </c>
      <c r="BX60" s="34">
        <v>0.78900000000000003</v>
      </c>
    </row>
    <row r="61" spans="1:76" x14ac:dyDescent="0.25">
      <c r="A61" s="35">
        <v>43165</v>
      </c>
      <c r="B61" s="36">
        <v>0.4051997916666667</v>
      </c>
      <c r="C61" s="34">
        <v>2.72</v>
      </c>
      <c r="D61" s="34">
        <v>1.4E-2</v>
      </c>
      <c r="E61" s="34">
        <v>140</v>
      </c>
      <c r="F61" s="34">
        <v>495</v>
      </c>
      <c r="G61" s="34">
        <v>37.9</v>
      </c>
      <c r="H61" s="34">
        <v>-6.9</v>
      </c>
      <c r="I61" s="34"/>
      <c r="J61" s="34">
        <v>16.899999999999999</v>
      </c>
      <c r="K61" s="34">
        <v>0.98080000000000001</v>
      </c>
      <c r="L61" s="34">
        <v>2.6677</v>
      </c>
      <c r="M61" s="34">
        <v>1.37E-2</v>
      </c>
      <c r="N61" s="34">
        <v>485.4828</v>
      </c>
      <c r="O61" s="34">
        <v>37.170999999999999</v>
      </c>
      <c r="P61" s="34">
        <v>522.70000000000005</v>
      </c>
      <c r="Q61" s="34">
        <v>382.87990000000002</v>
      </c>
      <c r="R61" s="34">
        <v>29.315200000000001</v>
      </c>
      <c r="S61" s="34">
        <v>412.2</v>
      </c>
      <c r="T61" s="34">
        <v>0</v>
      </c>
      <c r="U61" s="34"/>
      <c r="V61" s="34"/>
      <c r="W61" s="34">
        <v>0</v>
      </c>
      <c r="X61" s="34">
        <v>16.5749</v>
      </c>
      <c r="Y61" s="34">
        <v>12.5</v>
      </c>
      <c r="Z61" s="34">
        <v>842</v>
      </c>
      <c r="AA61" s="34">
        <v>849</v>
      </c>
      <c r="AB61" s="34">
        <v>881</v>
      </c>
      <c r="AC61" s="34">
        <v>66</v>
      </c>
      <c r="AD61" s="34">
        <v>17.98</v>
      </c>
      <c r="AE61" s="34">
        <v>0.41</v>
      </c>
      <c r="AF61" s="34">
        <v>979</v>
      </c>
      <c r="AG61" s="34">
        <v>0</v>
      </c>
      <c r="AH61" s="34">
        <v>74</v>
      </c>
      <c r="AI61" s="34">
        <v>35</v>
      </c>
      <c r="AJ61" s="34">
        <v>192</v>
      </c>
      <c r="AK61" s="34">
        <v>170.1</v>
      </c>
      <c r="AL61" s="34">
        <v>4.8</v>
      </c>
      <c r="AM61" s="34">
        <v>174</v>
      </c>
      <c r="AN61" s="34" t="s">
        <v>155</v>
      </c>
      <c r="AO61" s="34">
        <v>2</v>
      </c>
      <c r="AP61" s="37">
        <v>0.61431712962962959</v>
      </c>
      <c r="AQ61" s="34">
        <v>47.158566999999998</v>
      </c>
      <c r="AR61" s="34">
        <v>-88.489687000000004</v>
      </c>
      <c r="AS61" s="34">
        <v>315.5</v>
      </c>
      <c r="AT61" s="34">
        <v>0</v>
      </c>
      <c r="AU61" s="34">
        <v>12</v>
      </c>
      <c r="AV61" s="34">
        <v>11</v>
      </c>
      <c r="AW61" s="34" t="s">
        <v>203</v>
      </c>
      <c r="AX61" s="34">
        <v>0.86839999999999995</v>
      </c>
      <c r="AY61" s="34">
        <v>1.3</v>
      </c>
      <c r="AZ61" s="34">
        <v>1.6</v>
      </c>
      <c r="BA61" s="34">
        <v>14.186999999999999</v>
      </c>
      <c r="BB61" s="34">
        <v>77.08</v>
      </c>
      <c r="BC61" s="34">
        <v>5.43</v>
      </c>
      <c r="BD61" s="34">
        <v>1.9610000000000001</v>
      </c>
      <c r="BE61" s="34">
        <v>3196.0479999999998</v>
      </c>
      <c r="BF61" s="34">
        <v>10.47</v>
      </c>
      <c r="BG61" s="34">
        <v>60.91</v>
      </c>
      <c r="BH61" s="34">
        <v>4.6639999999999997</v>
      </c>
      <c r="BI61" s="34">
        <v>65.573999999999998</v>
      </c>
      <c r="BJ61" s="34">
        <v>48.036999999999999</v>
      </c>
      <c r="BK61" s="34">
        <v>3.6779999999999999</v>
      </c>
      <c r="BL61" s="34">
        <v>51.715000000000003</v>
      </c>
      <c r="BM61" s="34">
        <v>0</v>
      </c>
      <c r="BN61" s="34"/>
      <c r="BO61" s="34"/>
      <c r="BP61" s="34"/>
      <c r="BQ61" s="34">
        <v>14438.752</v>
      </c>
      <c r="BR61" s="34">
        <v>5.2480000000000001E-3</v>
      </c>
      <c r="BS61" s="34">
        <v>-5</v>
      </c>
      <c r="BT61" s="34">
        <v>7.0000000000000001E-3</v>
      </c>
      <c r="BU61" s="34">
        <v>0.128248</v>
      </c>
      <c r="BV61" s="34">
        <v>0</v>
      </c>
      <c r="BW61" s="34" t="s">
        <v>155</v>
      </c>
      <c r="BX61" s="34">
        <v>0.78900000000000003</v>
      </c>
    </row>
    <row r="62" spans="1:76" x14ac:dyDescent="0.25">
      <c r="A62" s="35">
        <v>43165</v>
      </c>
      <c r="B62" s="36">
        <v>0.40521136574074074</v>
      </c>
      <c r="C62" s="34">
        <v>2.72</v>
      </c>
      <c r="D62" s="34">
        <v>1.4E-2</v>
      </c>
      <c r="E62" s="34">
        <v>140</v>
      </c>
      <c r="F62" s="34">
        <v>498</v>
      </c>
      <c r="G62" s="34">
        <v>37.9</v>
      </c>
      <c r="H62" s="34">
        <v>-6.5</v>
      </c>
      <c r="I62" s="34"/>
      <c r="J62" s="34">
        <v>16.899999999999999</v>
      </c>
      <c r="K62" s="34">
        <v>0.98080000000000001</v>
      </c>
      <c r="L62" s="34">
        <v>2.6678000000000002</v>
      </c>
      <c r="M62" s="34">
        <v>1.37E-2</v>
      </c>
      <c r="N62" s="34">
        <v>488.4538</v>
      </c>
      <c r="O62" s="34">
        <v>37.1723</v>
      </c>
      <c r="P62" s="34">
        <v>525.6</v>
      </c>
      <c r="Q62" s="34">
        <v>385.22300000000001</v>
      </c>
      <c r="R62" s="34">
        <v>29.316299999999998</v>
      </c>
      <c r="S62" s="34">
        <v>414.5</v>
      </c>
      <c r="T62" s="34">
        <v>0</v>
      </c>
      <c r="U62" s="34"/>
      <c r="V62" s="34"/>
      <c r="W62" s="34">
        <v>0</v>
      </c>
      <c r="X62" s="34">
        <v>16.575500000000002</v>
      </c>
      <c r="Y62" s="34">
        <v>12.6</v>
      </c>
      <c r="Z62" s="34">
        <v>842</v>
      </c>
      <c r="AA62" s="34">
        <v>848</v>
      </c>
      <c r="AB62" s="34">
        <v>880</v>
      </c>
      <c r="AC62" s="34">
        <v>66</v>
      </c>
      <c r="AD62" s="34">
        <v>17.98</v>
      </c>
      <c r="AE62" s="34">
        <v>0.41</v>
      </c>
      <c r="AF62" s="34">
        <v>979</v>
      </c>
      <c r="AG62" s="34">
        <v>0</v>
      </c>
      <c r="AH62" s="34">
        <v>74</v>
      </c>
      <c r="AI62" s="34">
        <v>35</v>
      </c>
      <c r="AJ62" s="34">
        <v>192</v>
      </c>
      <c r="AK62" s="34">
        <v>170</v>
      </c>
      <c r="AL62" s="34">
        <v>4.9000000000000004</v>
      </c>
      <c r="AM62" s="34">
        <v>174.3</v>
      </c>
      <c r="AN62" s="34" t="s">
        <v>155</v>
      </c>
      <c r="AO62" s="34">
        <v>2</v>
      </c>
      <c r="AP62" s="37">
        <v>0.61434027777777778</v>
      </c>
      <c r="AQ62" s="34">
        <v>47.158566999999998</v>
      </c>
      <c r="AR62" s="34">
        <v>-88.489687000000004</v>
      </c>
      <c r="AS62" s="34">
        <v>315.60000000000002</v>
      </c>
      <c r="AT62" s="34">
        <v>0</v>
      </c>
      <c r="AU62" s="34">
        <v>12</v>
      </c>
      <c r="AV62" s="34">
        <v>11</v>
      </c>
      <c r="AW62" s="34" t="s">
        <v>203</v>
      </c>
      <c r="AX62" s="34">
        <v>0.9</v>
      </c>
      <c r="AY62" s="34">
        <v>1.3</v>
      </c>
      <c r="AZ62" s="34">
        <v>1.6</v>
      </c>
      <c r="BA62" s="34">
        <v>14.186999999999999</v>
      </c>
      <c r="BB62" s="34">
        <v>77.08</v>
      </c>
      <c r="BC62" s="34">
        <v>5.43</v>
      </c>
      <c r="BD62" s="34">
        <v>1.958</v>
      </c>
      <c r="BE62" s="34">
        <v>3196.0459999999998</v>
      </c>
      <c r="BF62" s="34">
        <v>10.47</v>
      </c>
      <c r="BG62" s="34">
        <v>61.280999999999999</v>
      </c>
      <c r="BH62" s="34">
        <v>4.6639999999999997</v>
      </c>
      <c r="BI62" s="34">
        <v>65.944000000000003</v>
      </c>
      <c r="BJ62" s="34">
        <v>48.329000000000001</v>
      </c>
      <c r="BK62" s="34">
        <v>3.6779999999999999</v>
      </c>
      <c r="BL62" s="34">
        <v>52.006999999999998</v>
      </c>
      <c r="BM62" s="34">
        <v>0</v>
      </c>
      <c r="BN62" s="34"/>
      <c r="BO62" s="34"/>
      <c r="BP62" s="34"/>
      <c r="BQ62" s="34">
        <v>14438.744000000001</v>
      </c>
      <c r="BR62" s="34">
        <v>5.6400000000000005E-4</v>
      </c>
      <c r="BS62" s="34">
        <v>-5</v>
      </c>
      <c r="BT62" s="34">
        <v>7.0000000000000001E-3</v>
      </c>
      <c r="BU62" s="34">
        <v>1.3783E-2</v>
      </c>
      <c r="BV62" s="34">
        <v>0</v>
      </c>
      <c r="BW62" s="34" t="s">
        <v>155</v>
      </c>
      <c r="BX62" s="34">
        <v>0.78900000000000003</v>
      </c>
    </row>
    <row r="63" spans="1:76" x14ac:dyDescent="0.25">
      <c r="A63" s="35">
        <v>43165</v>
      </c>
      <c r="B63" s="36">
        <v>0.40522293981481483</v>
      </c>
      <c r="C63" s="34">
        <v>2.72</v>
      </c>
      <c r="D63" s="34">
        <v>1.4E-2</v>
      </c>
      <c r="E63" s="34">
        <v>140</v>
      </c>
      <c r="F63" s="34">
        <v>501.4</v>
      </c>
      <c r="G63" s="34">
        <v>37.9</v>
      </c>
      <c r="H63" s="34">
        <v>-13.1</v>
      </c>
      <c r="I63" s="34"/>
      <c r="J63" s="34">
        <v>16.899999999999999</v>
      </c>
      <c r="K63" s="34">
        <v>0.98070000000000002</v>
      </c>
      <c r="L63" s="34">
        <v>2.6675</v>
      </c>
      <c r="M63" s="34">
        <v>1.37E-2</v>
      </c>
      <c r="N63" s="34">
        <v>491.73289999999997</v>
      </c>
      <c r="O63" s="34">
        <v>37.146700000000003</v>
      </c>
      <c r="P63" s="34">
        <v>528.9</v>
      </c>
      <c r="Q63" s="34">
        <v>388.16550000000001</v>
      </c>
      <c r="R63" s="34">
        <v>29.323</v>
      </c>
      <c r="S63" s="34">
        <v>417.5</v>
      </c>
      <c r="T63" s="34">
        <v>0</v>
      </c>
      <c r="U63" s="34"/>
      <c r="V63" s="34"/>
      <c r="W63" s="34">
        <v>0</v>
      </c>
      <c r="X63" s="34">
        <v>16.574000000000002</v>
      </c>
      <c r="Y63" s="34">
        <v>12.5</v>
      </c>
      <c r="Z63" s="34">
        <v>842</v>
      </c>
      <c r="AA63" s="34">
        <v>849</v>
      </c>
      <c r="AB63" s="34">
        <v>881</v>
      </c>
      <c r="AC63" s="34">
        <v>66.900000000000006</v>
      </c>
      <c r="AD63" s="34">
        <v>18.23</v>
      </c>
      <c r="AE63" s="34">
        <v>0.42</v>
      </c>
      <c r="AF63" s="34">
        <v>979</v>
      </c>
      <c r="AG63" s="34">
        <v>0</v>
      </c>
      <c r="AH63" s="34">
        <v>74</v>
      </c>
      <c r="AI63" s="34">
        <v>35</v>
      </c>
      <c r="AJ63" s="34">
        <v>192</v>
      </c>
      <c r="AK63" s="34">
        <v>170</v>
      </c>
      <c r="AL63" s="34">
        <v>4.8</v>
      </c>
      <c r="AM63" s="34">
        <v>174.7</v>
      </c>
      <c r="AN63" s="34" t="s">
        <v>155</v>
      </c>
      <c r="AO63" s="34">
        <v>2</v>
      </c>
      <c r="AP63" s="37">
        <v>0.61435185185185182</v>
      </c>
      <c r="AQ63" s="34">
        <v>47.158566999999998</v>
      </c>
      <c r="AR63" s="34">
        <v>-88.489687000000004</v>
      </c>
      <c r="AS63" s="34">
        <v>315.5</v>
      </c>
      <c r="AT63" s="34">
        <v>0</v>
      </c>
      <c r="AU63" s="34">
        <v>12</v>
      </c>
      <c r="AV63" s="34">
        <v>11</v>
      </c>
      <c r="AW63" s="34" t="s">
        <v>203</v>
      </c>
      <c r="AX63" s="34">
        <v>0.9</v>
      </c>
      <c r="AY63" s="34">
        <v>1.3</v>
      </c>
      <c r="AZ63" s="34">
        <v>1.6</v>
      </c>
      <c r="BA63" s="34">
        <v>14.186999999999999</v>
      </c>
      <c r="BB63" s="34">
        <v>77.08</v>
      </c>
      <c r="BC63" s="34">
        <v>5.43</v>
      </c>
      <c r="BD63" s="34">
        <v>1.9670000000000001</v>
      </c>
      <c r="BE63" s="34">
        <v>3196.0479999999998</v>
      </c>
      <c r="BF63" s="34">
        <v>10.47</v>
      </c>
      <c r="BG63" s="34">
        <v>61.698</v>
      </c>
      <c r="BH63" s="34">
        <v>4.6609999999999996</v>
      </c>
      <c r="BI63" s="34">
        <v>66.358000000000004</v>
      </c>
      <c r="BJ63" s="34">
        <v>48.703000000000003</v>
      </c>
      <c r="BK63" s="34">
        <v>3.6789999999999998</v>
      </c>
      <c r="BL63" s="34">
        <v>52.381999999999998</v>
      </c>
      <c r="BM63" s="34">
        <v>0</v>
      </c>
      <c r="BN63" s="34"/>
      <c r="BO63" s="34"/>
      <c r="BP63" s="34"/>
      <c r="BQ63" s="34">
        <v>14438.752</v>
      </c>
      <c r="BR63" s="34">
        <v>0</v>
      </c>
      <c r="BS63" s="34">
        <v>-5</v>
      </c>
      <c r="BT63" s="34">
        <v>7.9050000000000006E-3</v>
      </c>
      <c r="BU63" s="34">
        <v>0</v>
      </c>
      <c r="BV63" s="34">
        <v>0</v>
      </c>
      <c r="BW63" s="34" t="s">
        <v>155</v>
      </c>
      <c r="BX63" s="34">
        <v>0.78900000000000003</v>
      </c>
    </row>
    <row r="64" spans="1:76" x14ac:dyDescent="0.25">
      <c r="A64" s="35">
        <v>43165</v>
      </c>
      <c r="B64" s="36">
        <v>0.40523451388888887</v>
      </c>
      <c r="C64" s="34">
        <v>2.72</v>
      </c>
      <c r="D64" s="34">
        <v>1.4E-2</v>
      </c>
      <c r="E64" s="34">
        <v>140</v>
      </c>
      <c r="F64" s="34">
        <v>502.4</v>
      </c>
      <c r="G64" s="34">
        <v>37.799999999999997</v>
      </c>
      <c r="H64" s="34">
        <v>0</v>
      </c>
      <c r="I64" s="34"/>
      <c r="J64" s="34">
        <v>16.899999999999999</v>
      </c>
      <c r="K64" s="34">
        <v>0.98070000000000002</v>
      </c>
      <c r="L64" s="34">
        <v>2.6676000000000002</v>
      </c>
      <c r="M64" s="34">
        <v>1.37E-2</v>
      </c>
      <c r="N64" s="34">
        <v>492.72370000000001</v>
      </c>
      <c r="O64" s="34">
        <v>37.072000000000003</v>
      </c>
      <c r="P64" s="34">
        <v>529.79999999999995</v>
      </c>
      <c r="Q64" s="34">
        <v>388.98509999999999</v>
      </c>
      <c r="R64" s="34">
        <v>29.2668</v>
      </c>
      <c r="S64" s="34">
        <v>418.3</v>
      </c>
      <c r="T64" s="34">
        <v>0</v>
      </c>
      <c r="U64" s="34"/>
      <c r="V64" s="34"/>
      <c r="W64" s="34">
        <v>0</v>
      </c>
      <c r="X64" s="34">
        <v>16.5745</v>
      </c>
      <c r="Y64" s="34">
        <v>12.6</v>
      </c>
      <c r="Z64" s="34">
        <v>841</v>
      </c>
      <c r="AA64" s="34">
        <v>849</v>
      </c>
      <c r="AB64" s="34">
        <v>881</v>
      </c>
      <c r="AC64" s="34">
        <v>67</v>
      </c>
      <c r="AD64" s="34">
        <v>18.260000000000002</v>
      </c>
      <c r="AE64" s="34">
        <v>0.42</v>
      </c>
      <c r="AF64" s="34">
        <v>979</v>
      </c>
      <c r="AG64" s="34">
        <v>0</v>
      </c>
      <c r="AH64" s="34">
        <v>74</v>
      </c>
      <c r="AI64" s="34">
        <v>35</v>
      </c>
      <c r="AJ64" s="34">
        <v>192</v>
      </c>
      <c r="AK64" s="34">
        <v>170.9</v>
      </c>
      <c r="AL64" s="34">
        <v>4.9000000000000004</v>
      </c>
      <c r="AM64" s="34">
        <v>175</v>
      </c>
      <c r="AN64" s="34" t="s">
        <v>155</v>
      </c>
      <c r="AO64" s="34">
        <v>2</v>
      </c>
      <c r="AP64" s="37">
        <v>0.61436342592592597</v>
      </c>
      <c r="AQ64" s="34">
        <v>47.158566999999998</v>
      </c>
      <c r="AR64" s="34">
        <v>-88.489687000000004</v>
      </c>
      <c r="AS64" s="34">
        <v>315.5</v>
      </c>
      <c r="AT64" s="34">
        <v>0</v>
      </c>
      <c r="AU64" s="34">
        <v>12</v>
      </c>
      <c r="AV64" s="34">
        <v>11</v>
      </c>
      <c r="AW64" s="34" t="s">
        <v>203</v>
      </c>
      <c r="AX64" s="34">
        <v>0.9</v>
      </c>
      <c r="AY64" s="34">
        <v>1.3</v>
      </c>
      <c r="AZ64" s="34">
        <v>1.6</v>
      </c>
      <c r="BA64" s="34">
        <v>14.186999999999999</v>
      </c>
      <c r="BB64" s="34">
        <v>77.08</v>
      </c>
      <c r="BC64" s="34">
        <v>5.43</v>
      </c>
      <c r="BD64" s="34">
        <v>1.964</v>
      </c>
      <c r="BE64" s="34">
        <v>3196.0459999999998</v>
      </c>
      <c r="BF64" s="34">
        <v>10.47</v>
      </c>
      <c r="BG64" s="34">
        <v>61.82</v>
      </c>
      <c r="BH64" s="34">
        <v>4.6509999999999998</v>
      </c>
      <c r="BI64" s="34">
        <v>66.471000000000004</v>
      </c>
      <c r="BJ64" s="34">
        <v>48.804000000000002</v>
      </c>
      <c r="BK64" s="34">
        <v>3.6720000000000002</v>
      </c>
      <c r="BL64" s="34">
        <v>52.475999999999999</v>
      </c>
      <c r="BM64" s="34">
        <v>0</v>
      </c>
      <c r="BN64" s="34"/>
      <c r="BO64" s="34"/>
      <c r="BP64" s="34"/>
      <c r="BQ64" s="34">
        <v>14438.744000000001</v>
      </c>
      <c r="BR64" s="34">
        <v>0</v>
      </c>
      <c r="BS64" s="34">
        <v>-5</v>
      </c>
      <c r="BT64" s="34">
        <v>7.0939999999999996E-3</v>
      </c>
      <c r="BU64" s="34">
        <v>0</v>
      </c>
      <c r="BV64" s="34">
        <v>0</v>
      </c>
      <c r="BW64" s="34" t="s">
        <v>155</v>
      </c>
      <c r="BX64" s="34">
        <v>0.78900000000000003</v>
      </c>
    </row>
    <row r="65" spans="1:76" x14ac:dyDescent="0.25">
      <c r="A65" s="35">
        <v>43165</v>
      </c>
      <c r="B65" s="36">
        <v>0.40524608796296296</v>
      </c>
      <c r="C65" s="34">
        <v>2.7160000000000002</v>
      </c>
      <c r="D65" s="34">
        <v>1.4E-2</v>
      </c>
      <c r="E65" s="34">
        <v>140</v>
      </c>
      <c r="F65" s="34">
        <v>501.3</v>
      </c>
      <c r="G65" s="34">
        <v>37.700000000000003</v>
      </c>
      <c r="H65" s="34">
        <v>-6.8</v>
      </c>
      <c r="I65" s="34"/>
      <c r="J65" s="34">
        <v>16.899999999999999</v>
      </c>
      <c r="K65" s="34">
        <v>0.98070000000000002</v>
      </c>
      <c r="L65" s="34">
        <v>2.6640000000000001</v>
      </c>
      <c r="M65" s="34">
        <v>1.37E-2</v>
      </c>
      <c r="N65" s="34">
        <v>491.6671</v>
      </c>
      <c r="O65" s="34">
        <v>36.973799999999997</v>
      </c>
      <c r="P65" s="34">
        <v>528.6</v>
      </c>
      <c r="Q65" s="34">
        <v>388.15089999999998</v>
      </c>
      <c r="R65" s="34">
        <v>29.189299999999999</v>
      </c>
      <c r="S65" s="34">
        <v>417.3</v>
      </c>
      <c r="T65" s="34">
        <v>0</v>
      </c>
      <c r="U65" s="34"/>
      <c r="V65" s="34"/>
      <c r="W65" s="34">
        <v>0</v>
      </c>
      <c r="X65" s="34">
        <v>16.574400000000001</v>
      </c>
      <c r="Y65" s="34">
        <v>12.5</v>
      </c>
      <c r="Z65" s="34">
        <v>841</v>
      </c>
      <c r="AA65" s="34">
        <v>850</v>
      </c>
      <c r="AB65" s="34">
        <v>881</v>
      </c>
      <c r="AC65" s="34">
        <v>67</v>
      </c>
      <c r="AD65" s="34">
        <v>18.260000000000002</v>
      </c>
      <c r="AE65" s="34">
        <v>0.42</v>
      </c>
      <c r="AF65" s="34">
        <v>979</v>
      </c>
      <c r="AG65" s="34">
        <v>0</v>
      </c>
      <c r="AH65" s="34">
        <v>73.093999999999994</v>
      </c>
      <c r="AI65" s="34">
        <v>35</v>
      </c>
      <c r="AJ65" s="34">
        <v>192</v>
      </c>
      <c r="AK65" s="34">
        <v>171</v>
      </c>
      <c r="AL65" s="34">
        <v>4.8</v>
      </c>
      <c r="AM65" s="34">
        <v>175</v>
      </c>
      <c r="AN65" s="34" t="s">
        <v>155</v>
      </c>
      <c r="AO65" s="34">
        <v>2</v>
      </c>
      <c r="AP65" s="37">
        <v>0.614375</v>
      </c>
      <c r="AQ65" s="34">
        <v>47.158566999999998</v>
      </c>
      <c r="AR65" s="34">
        <v>-88.489687000000004</v>
      </c>
      <c r="AS65" s="34">
        <v>315.5</v>
      </c>
      <c r="AT65" s="34">
        <v>0</v>
      </c>
      <c r="AU65" s="34">
        <v>12</v>
      </c>
      <c r="AV65" s="34">
        <v>11</v>
      </c>
      <c r="AW65" s="34" t="s">
        <v>203</v>
      </c>
      <c r="AX65" s="34">
        <v>0.9</v>
      </c>
      <c r="AY65" s="34">
        <v>1.3</v>
      </c>
      <c r="AZ65" s="34">
        <v>1.6</v>
      </c>
      <c r="BA65" s="34">
        <v>14.186999999999999</v>
      </c>
      <c r="BB65" s="34">
        <v>77.19</v>
      </c>
      <c r="BC65" s="34">
        <v>5.44</v>
      </c>
      <c r="BD65" s="34">
        <v>1.964</v>
      </c>
      <c r="BE65" s="34">
        <v>3196.0889999999999</v>
      </c>
      <c r="BF65" s="34">
        <v>10.484</v>
      </c>
      <c r="BG65" s="34">
        <v>61.773000000000003</v>
      </c>
      <c r="BH65" s="34">
        <v>4.6449999999999996</v>
      </c>
      <c r="BI65" s="34">
        <v>66.418000000000006</v>
      </c>
      <c r="BJ65" s="34">
        <v>48.767000000000003</v>
      </c>
      <c r="BK65" s="34">
        <v>3.6669999999999998</v>
      </c>
      <c r="BL65" s="34">
        <v>52.433999999999997</v>
      </c>
      <c r="BM65" s="34">
        <v>0</v>
      </c>
      <c r="BN65" s="34"/>
      <c r="BO65" s="34"/>
      <c r="BP65" s="34"/>
      <c r="BQ65" s="34">
        <v>14458.584999999999</v>
      </c>
      <c r="BR65" s="34">
        <v>3.6240000000000001E-3</v>
      </c>
      <c r="BS65" s="34">
        <v>-5</v>
      </c>
      <c r="BT65" s="34">
        <v>7.0000000000000001E-3</v>
      </c>
      <c r="BU65" s="34">
        <v>8.8562000000000002E-2</v>
      </c>
      <c r="BV65" s="34">
        <v>0</v>
      </c>
      <c r="BW65" s="34" t="s">
        <v>155</v>
      </c>
      <c r="BX65" s="34">
        <v>0.78900000000000003</v>
      </c>
    </row>
    <row r="66" spans="1:76" x14ac:dyDescent="0.25">
      <c r="A66" s="35">
        <v>43165</v>
      </c>
      <c r="B66" s="36">
        <v>0.405257662037037</v>
      </c>
      <c r="C66" s="34">
        <v>2.7120000000000002</v>
      </c>
      <c r="D66" s="34">
        <v>1.4E-2</v>
      </c>
      <c r="E66" s="34">
        <v>140</v>
      </c>
      <c r="F66" s="34">
        <v>497.2</v>
      </c>
      <c r="G66" s="34">
        <v>37.700000000000003</v>
      </c>
      <c r="H66" s="34">
        <v>-3.2</v>
      </c>
      <c r="I66" s="34"/>
      <c r="J66" s="34">
        <v>16.899999999999999</v>
      </c>
      <c r="K66" s="34">
        <v>0.98080000000000001</v>
      </c>
      <c r="L66" s="34">
        <v>2.6598999999999999</v>
      </c>
      <c r="M66" s="34">
        <v>1.37E-2</v>
      </c>
      <c r="N66" s="34">
        <v>487.60700000000003</v>
      </c>
      <c r="O66" s="34">
        <v>36.953299999999999</v>
      </c>
      <c r="P66" s="34">
        <v>524.6</v>
      </c>
      <c r="Q66" s="34">
        <v>384.94560000000001</v>
      </c>
      <c r="R66" s="34">
        <v>29.173100000000002</v>
      </c>
      <c r="S66" s="34">
        <v>414.1</v>
      </c>
      <c r="T66" s="34">
        <v>0</v>
      </c>
      <c r="U66" s="34"/>
      <c r="V66" s="34"/>
      <c r="W66" s="34">
        <v>0</v>
      </c>
      <c r="X66" s="34">
        <v>16.574999999999999</v>
      </c>
      <c r="Y66" s="34">
        <v>12.5</v>
      </c>
      <c r="Z66" s="34">
        <v>842</v>
      </c>
      <c r="AA66" s="34">
        <v>850</v>
      </c>
      <c r="AB66" s="34">
        <v>881</v>
      </c>
      <c r="AC66" s="34">
        <v>67</v>
      </c>
      <c r="AD66" s="34">
        <v>18.260000000000002</v>
      </c>
      <c r="AE66" s="34">
        <v>0.42</v>
      </c>
      <c r="AF66" s="34">
        <v>979</v>
      </c>
      <c r="AG66" s="34">
        <v>0</v>
      </c>
      <c r="AH66" s="34">
        <v>73</v>
      </c>
      <c r="AI66" s="34">
        <v>35</v>
      </c>
      <c r="AJ66" s="34">
        <v>192</v>
      </c>
      <c r="AK66" s="34">
        <v>170.1</v>
      </c>
      <c r="AL66" s="34">
        <v>4.8</v>
      </c>
      <c r="AM66" s="34">
        <v>175</v>
      </c>
      <c r="AN66" s="34" t="s">
        <v>155</v>
      </c>
      <c r="AO66" s="34">
        <v>2</v>
      </c>
      <c r="AP66" s="37">
        <v>0.61438657407407404</v>
      </c>
      <c r="AQ66" s="34">
        <v>47.158566999999998</v>
      </c>
      <c r="AR66" s="34">
        <v>-88.489687000000004</v>
      </c>
      <c r="AS66" s="34">
        <v>315.5</v>
      </c>
      <c r="AT66" s="34">
        <v>0</v>
      </c>
      <c r="AU66" s="34">
        <v>12</v>
      </c>
      <c r="AV66" s="34">
        <v>11</v>
      </c>
      <c r="AW66" s="34" t="s">
        <v>203</v>
      </c>
      <c r="AX66" s="34">
        <v>0.9</v>
      </c>
      <c r="AY66" s="34">
        <v>1.3</v>
      </c>
      <c r="AZ66" s="34">
        <v>1.6</v>
      </c>
      <c r="BA66" s="34">
        <v>14.186999999999999</v>
      </c>
      <c r="BB66" s="34">
        <v>77.3</v>
      </c>
      <c r="BC66" s="34">
        <v>5.45</v>
      </c>
      <c r="BD66" s="34">
        <v>1.9610000000000001</v>
      </c>
      <c r="BE66" s="34">
        <v>3196.1370000000002</v>
      </c>
      <c r="BF66" s="34">
        <v>10.500999999999999</v>
      </c>
      <c r="BG66" s="34">
        <v>61.356999999999999</v>
      </c>
      <c r="BH66" s="34">
        <v>4.6500000000000004</v>
      </c>
      <c r="BI66" s="34">
        <v>66.007000000000005</v>
      </c>
      <c r="BJ66" s="34">
        <v>48.439</v>
      </c>
      <c r="BK66" s="34">
        <v>3.6709999999999998</v>
      </c>
      <c r="BL66" s="34">
        <v>52.11</v>
      </c>
      <c r="BM66" s="34">
        <v>0</v>
      </c>
      <c r="BN66" s="34"/>
      <c r="BO66" s="34"/>
      <c r="BP66" s="34"/>
      <c r="BQ66" s="34">
        <v>14481.29</v>
      </c>
      <c r="BR66" s="34">
        <v>-1.431E-3</v>
      </c>
      <c r="BS66" s="34">
        <v>-5</v>
      </c>
      <c r="BT66" s="34">
        <v>6.0949999999999997E-3</v>
      </c>
      <c r="BU66" s="34">
        <v>-3.4959999999999998E-2</v>
      </c>
      <c r="BV66" s="34">
        <v>0</v>
      </c>
      <c r="BW66" s="34" t="s">
        <v>155</v>
      </c>
      <c r="BX66" s="34">
        <v>0.78900000000000003</v>
      </c>
    </row>
    <row r="67" spans="1:76" x14ac:dyDescent="0.25">
      <c r="A67" s="35">
        <v>43165</v>
      </c>
      <c r="B67" s="36">
        <v>0.40526923611111115</v>
      </c>
      <c r="C67" s="34">
        <v>2.72</v>
      </c>
      <c r="D67" s="34">
        <v>1.4E-2</v>
      </c>
      <c r="E67" s="34">
        <v>140</v>
      </c>
      <c r="F67" s="34">
        <v>495.3</v>
      </c>
      <c r="G67" s="34">
        <v>37.6</v>
      </c>
      <c r="H67" s="34">
        <v>-31.3</v>
      </c>
      <c r="I67" s="34"/>
      <c r="J67" s="34">
        <v>17</v>
      </c>
      <c r="K67" s="34">
        <v>0.98070000000000002</v>
      </c>
      <c r="L67" s="34">
        <v>2.6676000000000002</v>
      </c>
      <c r="M67" s="34">
        <v>1.37E-2</v>
      </c>
      <c r="N67" s="34">
        <v>485.71789999999999</v>
      </c>
      <c r="O67" s="34">
        <v>36.875799999999998</v>
      </c>
      <c r="P67" s="34">
        <v>522.6</v>
      </c>
      <c r="Q67" s="34">
        <v>383.45420000000001</v>
      </c>
      <c r="R67" s="34">
        <v>29.111899999999999</v>
      </c>
      <c r="S67" s="34">
        <v>412.6</v>
      </c>
      <c r="T67" s="34">
        <v>0</v>
      </c>
      <c r="U67" s="34"/>
      <c r="V67" s="34"/>
      <c r="W67" s="34">
        <v>0</v>
      </c>
      <c r="X67" s="34">
        <v>16.672599999999999</v>
      </c>
      <c r="Y67" s="34">
        <v>12.6</v>
      </c>
      <c r="Z67" s="34">
        <v>843</v>
      </c>
      <c r="AA67" s="34">
        <v>848</v>
      </c>
      <c r="AB67" s="34">
        <v>881</v>
      </c>
      <c r="AC67" s="34">
        <v>67</v>
      </c>
      <c r="AD67" s="34">
        <v>18.260000000000002</v>
      </c>
      <c r="AE67" s="34">
        <v>0.42</v>
      </c>
      <c r="AF67" s="34">
        <v>979</v>
      </c>
      <c r="AG67" s="34">
        <v>0</v>
      </c>
      <c r="AH67" s="34">
        <v>73</v>
      </c>
      <c r="AI67" s="34">
        <v>35</v>
      </c>
      <c r="AJ67" s="34">
        <v>192</v>
      </c>
      <c r="AK67" s="34">
        <v>170.9</v>
      </c>
      <c r="AL67" s="34">
        <v>4.9000000000000004</v>
      </c>
      <c r="AM67" s="34">
        <v>175</v>
      </c>
      <c r="AN67" s="34" t="s">
        <v>155</v>
      </c>
      <c r="AO67" s="34">
        <v>2</v>
      </c>
      <c r="AP67" s="37">
        <v>0.61438657407407404</v>
      </c>
      <c r="AQ67" s="34">
        <v>47.158566999999998</v>
      </c>
      <c r="AR67" s="34">
        <v>-88.489687000000004</v>
      </c>
      <c r="AS67" s="34">
        <v>315.39999999999998</v>
      </c>
      <c r="AT67" s="34">
        <v>0</v>
      </c>
      <c r="AU67" s="34">
        <v>12</v>
      </c>
      <c r="AV67" s="34">
        <v>11</v>
      </c>
      <c r="AW67" s="34" t="s">
        <v>203</v>
      </c>
      <c r="AX67" s="34">
        <v>0.9</v>
      </c>
      <c r="AY67" s="34">
        <v>1.3684000000000001</v>
      </c>
      <c r="AZ67" s="34">
        <v>1.6</v>
      </c>
      <c r="BA67" s="34">
        <v>14.186999999999999</v>
      </c>
      <c r="BB67" s="34">
        <v>77.08</v>
      </c>
      <c r="BC67" s="34">
        <v>5.43</v>
      </c>
      <c r="BD67" s="34">
        <v>1.964</v>
      </c>
      <c r="BE67" s="34">
        <v>3196.0459999999998</v>
      </c>
      <c r="BF67" s="34">
        <v>10.47</v>
      </c>
      <c r="BG67" s="34">
        <v>60.941000000000003</v>
      </c>
      <c r="BH67" s="34">
        <v>4.6269999999999998</v>
      </c>
      <c r="BI67" s="34">
        <v>65.567999999999998</v>
      </c>
      <c r="BJ67" s="34">
        <v>48.110999999999997</v>
      </c>
      <c r="BK67" s="34">
        <v>3.653</v>
      </c>
      <c r="BL67" s="34">
        <v>51.762999999999998</v>
      </c>
      <c r="BM67" s="34">
        <v>0</v>
      </c>
      <c r="BN67" s="34"/>
      <c r="BO67" s="34"/>
      <c r="BP67" s="34"/>
      <c r="BQ67" s="34">
        <v>14524.181</v>
      </c>
      <c r="BR67" s="34">
        <v>2.5300000000000001E-3</v>
      </c>
      <c r="BS67" s="34">
        <v>-5</v>
      </c>
      <c r="BT67" s="34">
        <v>6.0000000000000001E-3</v>
      </c>
      <c r="BU67" s="34">
        <v>6.1816000000000003E-2</v>
      </c>
      <c r="BV67" s="34">
        <v>0</v>
      </c>
      <c r="BW67" s="34" t="s">
        <v>155</v>
      </c>
      <c r="BX67" s="34">
        <v>0.78900000000000003</v>
      </c>
    </row>
    <row r="68" spans="1:76" x14ac:dyDescent="0.25">
      <c r="A68" s="35">
        <v>43165</v>
      </c>
      <c r="B68" s="36">
        <v>0.40528081018518519</v>
      </c>
      <c r="C68" s="34">
        <v>2.72</v>
      </c>
      <c r="D68" s="34">
        <v>1.4E-2</v>
      </c>
      <c r="E68" s="34">
        <v>140</v>
      </c>
      <c r="F68" s="34">
        <v>495.8</v>
      </c>
      <c r="G68" s="34">
        <v>37.6</v>
      </c>
      <c r="H68" s="34">
        <v>-66.5</v>
      </c>
      <c r="I68" s="34"/>
      <c r="J68" s="34">
        <v>17</v>
      </c>
      <c r="K68" s="34">
        <v>0.98070000000000002</v>
      </c>
      <c r="L68" s="34">
        <v>2.6675</v>
      </c>
      <c r="M68" s="34">
        <v>1.37E-2</v>
      </c>
      <c r="N68" s="34">
        <v>486.21319999999997</v>
      </c>
      <c r="O68" s="34">
        <v>36.874499999999998</v>
      </c>
      <c r="P68" s="34">
        <v>523.1</v>
      </c>
      <c r="Q68" s="34">
        <v>383.84530000000001</v>
      </c>
      <c r="R68" s="34">
        <v>29.110900000000001</v>
      </c>
      <c r="S68" s="34">
        <v>413</v>
      </c>
      <c r="T68" s="34">
        <v>0</v>
      </c>
      <c r="U68" s="34"/>
      <c r="V68" s="34"/>
      <c r="W68" s="34">
        <v>0</v>
      </c>
      <c r="X68" s="34">
        <v>16.672000000000001</v>
      </c>
      <c r="Y68" s="34">
        <v>12.5</v>
      </c>
      <c r="Z68" s="34">
        <v>843</v>
      </c>
      <c r="AA68" s="34">
        <v>849</v>
      </c>
      <c r="AB68" s="34">
        <v>881</v>
      </c>
      <c r="AC68" s="34">
        <v>67</v>
      </c>
      <c r="AD68" s="34">
        <v>18.260000000000002</v>
      </c>
      <c r="AE68" s="34">
        <v>0.42</v>
      </c>
      <c r="AF68" s="34">
        <v>979</v>
      </c>
      <c r="AG68" s="34">
        <v>0</v>
      </c>
      <c r="AH68" s="34">
        <v>73</v>
      </c>
      <c r="AI68" s="34">
        <v>35</v>
      </c>
      <c r="AJ68" s="34">
        <v>192</v>
      </c>
      <c r="AK68" s="34">
        <v>170.1</v>
      </c>
      <c r="AL68" s="34">
        <v>4.8</v>
      </c>
      <c r="AM68" s="34">
        <v>175</v>
      </c>
      <c r="AN68" s="34" t="s">
        <v>155</v>
      </c>
      <c r="AO68" s="34">
        <v>2</v>
      </c>
      <c r="AP68" s="37">
        <v>0.61440972222222223</v>
      </c>
      <c r="AQ68" s="34">
        <v>47.158566999999998</v>
      </c>
      <c r="AR68" s="34">
        <v>-88.489687000000004</v>
      </c>
      <c r="AS68" s="34">
        <v>315.2</v>
      </c>
      <c r="AT68" s="34">
        <v>0</v>
      </c>
      <c r="AU68" s="34">
        <v>12</v>
      </c>
      <c r="AV68" s="34">
        <v>11</v>
      </c>
      <c r="AW68" s="34" t="s">
        <v>203</v>
      </c>
      <c r="AX68" s="34">
        <v>0.83160000000000001</v>
      </c>
      <c r="AY68" s="34">
        <v>1.3315999999999999</v>
      </c>
      <c r="AZ68" s="34">
        <v>1.6</v>
      </c>
      <c r="BA68" s="34">
        <v>14.186999999999999</v>
      </c>
      <c r="BB68" s="34">
        <v>77.08</v>
      </c>
      <c r="BC68" s="34">
        <v>5.43</v>
      </c>
      <c r="BD68" s="34">
        <v>1.9670000000000001</v>
      </c>
      <c r="BE68" s="34">
        <v>3196.0479999999998</v>
      </c>
      <c r="BF68" s="34">
        <v>10.47</v>
      </c>
      <c r="BG68" s="34">
        <v>61.005000000000003</v>
      </c>
      <c r="BH68" s="34">
        <v>4.6269999999999998</v>
      </c>
      <c r="BI68" s="34">
        <v>65.632000000000005</v>
      </c>
      <c r="BJ68" s="34">
        <v>48.161000000000001</v>
      </c>
      <c r="BK68" s="34">
        <v>3.653</v>
      </c>
      <c r="BL68" s="34">
        <v>51.814</v>
      </c>
      <c r="BM68" s="34">
        <v>0</v>
      </c>
      <c r="BN68" s="34"/>
      <c r="BO68" s="34"/>
      <c r="BP68" s="34"/>
      <c r="BQ68" s="34">
        <v>14524.188</v>
      </c>
      <c r="BR68" s="34">
        <v>1.188E-3</v>
      </c>
      <c r="BS68" s="34">
        <v>-5</v>
      </c>
      <c r="BT68" s="34">
        <v>6.9059999999999998E-3</v>
      </c>
      <c r="BU68" s="34">
        <v>2.9031999999999999E-2</v>
      </c>
      <c r="BV68" s="34">
        <v>0</v>
      </c>
      <c r="BW68" s="34" t="s">
        <v>155</v>
      </c>
      <c r="BX68" s="34">
        <v>0.78900000000000003</v>
      </c>
    </row>
    <row r="69" spans="1:76" x14ac:dyDescent="0.25">
      <c r="A69" s="35">
        <v>43165</v>
      </c>
      <c r="B69" s="36">
        <v>0.40529238425925929</v>
      </c>
      <c r="C69" s="34">
        <v>2.7130000000000001</v>
      </c>
      <c r="D69" s="34">
        <v>1.4E-2</v>
      </c>
      <c r="E69" s="34">
        <v>140</v>
      </c>
      <c r="F69" s="34">
        <v>500.5</v>
      </c>
      <c r="G69" s="34">
        <v>37.700000000000003</v>
      </c>
      <c r="H69" s="34">
        <v>-46.5</v>
      </c>
      <c r="I69" s="34"/>
      <c r="J69" s="34">
        <v>17</v>
      </c>
      <c r="K69" s="34">
        <v>0.98080000000000001</v>
      </c>
      <c r="L69" s="34">
        <v>2.6608999999999998</v>
      </c>
      <c r="M69" s="34">
        <v>1.37E-2</v>
      </c>
      <c r="N69" s="34">
        <v>490.90839999999997</v>
      </c>
      <c r="O69" s="34">
        <v>36.974600000000002</v>
      </c>
      <c r="P69" s="34">
        <v>527.9</v>
      </c>
      <c r="Q69" s="34">
        <v>387.55189999999999</v>
      </c>
      <c r="R69" s="34">
        <v>29.189900000000002</v>
      </c>
      <c r="S69" s="34">
        <v>416.7</v>
      </c>
      <c r="T69" s="34">
        <v>0</v>
      </c>
      <c r="U69" s="34"/>
      <c r="V69" s="34"/>
      <c r="W69" s="34">
        <v>0</v>
      </c>
      <c r="X69" s="34">
        <v>16.672899999999998</v>
      </c>
      <c r="Y69" s="34">
        <v>12.5</v>
      </c>
      <c r="Z69" s="34">
        <v>842</v>
      </c>
      <c r="AA69" s="34">
        <v>849</v>
      </c>
      <c r="AB69" s="34">
        <v>881</v>
      </c>
      <c r="AC69" s="34">
        <v>67</v>
      </c>
      <c r="AD69" s="34">
        <v>18.260000000000002</v>
      </c>
      <c r="AE69" s="34">
        <v>0.42</v>
      </c>
      <c r="AF69" s="34">
        <v>979</v>
      </c>
      <c r="AG69" s="34">
        <v>0</v>
      </c>
      <c r="AH69" s="34">
        <v>73</v>
      </c>
      <c r="AI69" s="34">
        <v>35</v>
      </c>
      <c r="AJ69" s="34">
        <v>192</v>
      </c>
      <c r="AK69" s="34">
        <v>170</v>
      </c>
      <c r="AL69" s="34">
        <v>4.8</v>
      </c>
      <c r="AM69" s="34">
        <v>175</v>
      </c>
      <c r="AN69" s="34" t="s">
        <v>155</v>
      </c>
      <c r="AO69" s="34">
        <v>2</v>
      </c>
      <c r="AP69" s="37">
        <v>0.61442129629629627</v>
      </c>
      <c r="AQ69" s="34">
        <v>47.158566999999998</v>
      </c>
      <c r="AR69" s="34">
        <v>-88.489687000000004</v>
      </c>
      <c r="AS69" s="34">
        <v>315.10000000000002</v>
      </c>
      <c r="AT69" s="34">
        <v>0</v>
      </c>
      <c r="AU69" s="34">
        <v>12</v>
      </c>
      <c r="AV69" s="34">
        <v>11</v>
      </c>
      <c r="AW69" s="34" t="s">
        <v>203</v>
      </c>
      <c r="AX69" s="34">
        <v>0.86839999999999995</v>
      </c>
      <c r="AY69" s="34">
        <v>1.3</v>
      </c>
      <c r="AZ69" s="34">
        <v>1.6</v>
      </c>
      <c r="BA69" s="34">
        <v>14.186999999999999</v>
      </c>
      <c r="BB69" s="34">
        <v>77.28</v>
      </c>
      <c r="BC69" s="34">
        <v>5.45</v>
      </c>
      <c r="BD69" s="34">
        <v>1.962</v>
      </c>
      <c r="BE69" s="34">
        <v>3196.125</v>
      </c>
      <c r="BF69" s="34">
        <v>10.497</v>
      </c>
      <c r="BG69" s="34">
        <v>61.749000000000002</v>
      </c>
      <c r="BH69" s="34">
        <v>4.6509999999999998</v>
      </c>
      <c r="BI69" s="34">
        <v>66.400000000000006</v>
      </c>
      <c r="BJ69" s="34">
        <v>48.747999999999998</v>
      </c>
      <c r="BK69" s="34">
        <v>3.6720000000000002</v>
      </c>
      <c r="BL69" s="34">
        <v>52.42</v>
      </c>
      <c r="BM69" s="34">
        <v>0</v>
      </c>
      <c r="BN69" s="34"/>
      <c r="BO69" s="34"/>
      <c r="BP69" s="34"/>
      <c r="BQ69" s="34">
        <v>14561.331</v>
      </c>
      <c r="BR69" s="34">
        <v>-4.4359999999999998E-3</v>
      </c>
      <c r="BS69" s="34">
        <v>-5</v>
      </c>
      <c r="BT69" s="34">
        <v>7.0000000000000001E-3</v>
      </c>
      <c r="BU69" s="34">
        <v>-0.108405</v>
      </c>
      <c r="BV69" s="34">
        <v>0</v>
      </c>
      <c r="BW69" s="34" t="s">
        <v>155</v>
      </c>
      <c r="BX69" s="34">
        <v>0.78900000000000003</v>
      </c>
    </row>
    <row r="70" spans="1:76" x14ac:dyDescent="0.25">
      <c r="A70" s="35">
        <v>43165</v>
      </c>
      <c r="B70" s="36">
        <v>0.40530395833333333</v>
      </c>
      <c r="C70" s="34">
        <v>2.7149999999999999</v>
      </c>
      <c r="D70" s="34">
        <v>1.4E-2</v>
      </c>
      <c r="E70" s="34">
        <v>140</v>
      </c>
      <c r="F70" s="34">
        <v>501.8</v>
      </c>
      <c r="G70" s="34">
        <v>37.700000000000003</v>
      </c>
      <c r="H70" s="34">
        <v>-63.6</v>
      </c>
      <c r="I70" s="34"/>
      <c r="J70" s="34">
        <v>17</v>
      </c>
      <c r="K70" s="34">
        <v>0.98070000000000002</v>
      </c>
      <c r="L70" s="34">
        <v>2.6627000000000001</v>
      </c>
      <c r="M70" s="34">
        <v>1.37E-2</v>
      </c>
      <c r="N70" s="34">
        <v>492.09769999999997</v>
      </c>
      <c r="O70" s="34">
        <v>36.9711</v>
      </c>
      <c r="P70" s="34">
        <v>529.1</v>
      </c>
      <c r="Q70" s="34">
        <v>388.49079999999998</v>
      </c>
      <c r="R70" s="34">
        <v>29.187100000000001</v>
      </c>
      <c r="S70" s="34">
        <v>417.7</v>
      </c>
      <c r="T70" s="34">
        <v>0</v>
      </c>
      <c r="U70" s="34"/>
      <c r="V70" s="34"/>
      <c r="W70" s="34">
        <v>0</v>
      </c>
      <c r="X70" s="34">
        <v>16.671299999999999</v>
      </c>
      <c r="Y70" s="34">
        <v>12.2</v>
      </c>
      <c r="Z70" s="34">
        <v>844</v>
      </c>
      <c r="AA70" s="34">
        <v>853</v>
      </c>
      <c r="AB70" s="34">
        <v>882</v>
      </c>
      <c r="AC70" s="34">
        <v>67</v>
      </c>
      <c r="AD70" s="34">
        <v>18.260000000000002</v>
      </c>
      <c r="AE70" s="34">
        <v>0.42</v>
      </c>
      <c r="AF70" s="34">
        <v>979</v>
      </c>
      <c r="AG70" s="34">
        <v>0</v>
      </c>
      <c r="AH70" s="34">
        <v>72.093999999999994</v>
      </c>
      <c r="AI70" s="34">
        <v>35</v>
      </c>
      <c r="AJ70" s="34">
        <v>191.1</v>
      </c>
      <c r="AK70" s="34">
        <v>170</v>
      </c>
      <c r="AL70" s="34">
        <v>4.5999999999999996</v>
      </c>
      <c r="AM70" s="34">
        <v>174.8</v>
      </c>
      <c r="AN70" s="34" t="s">
        <v>155</v>
      </c>
      <c r="AO70" s="34">
        <v>2</v>
      </c>
      <c r="AP70" s="37">
        <v>0.61443287037037042</v>
      </c>
      <c r="AQ70" s="34">
        <v>47.158566999999998</v>
      </c>
      <c r="AR70" s="34">
        <v>-88.489687000000004</v>
      </c>
      <c r="AS70" s="34">
        <v>315.10000000000002</v>
      </c>
      <c r="AT70" s="34">
        <v>0</v>
      </c>
      <c r="AU70" s="34">
        <v>12</v>
      </c>
      <c r="AV70" s="34">
        <v>11</v>
      </c>
      <c r="AW70" s="34" t="s">
        <v>203</v>
      </c>
      <c r="AX70" s="34">
        <v>0.9</v>
      </c>
      <c r="AY70" s="34">
        <v>1.3</v>
      </c>
      <c r="AZ70" s="34">
        <v>1.6</v>
      </c>
      <c r="BA70" s="34">
        <v>14.186999999999999</v>
      </c>
      <c r="BB70" s="34">
        <v>77.22</v>
      </c>
      <c r="BC70" s="34">
        <v>5.44</v>
      </c>
      <c r="BD70" s="34">
        <v>1.972</v>
      </c>
      <c r="BE70" s="34">
        <v>3196.105</v>
      </c>
      <c r="BF70" s="34">
        <v>10.489000000000001</v>
      </c>
      <c r="BG70" s="34">
        <v>61.856000000000002</v>
      </c>
      <c r="BH70" s="34">
        <v>4.6470000000000002</v>
      </c>
      <c r="BI70" s="34">
        <v>66.504000000000005</v>
      </c>
      <c r="BJ70" s="34">
        <v>48.832999999999998</v>
      </c>
      <c r="BK70" s="34">
        <v>3.669</v>
      </c>
      <c r="BL70" s="34">
        <v>52.502000000000002</v>
      </c>
      <c r="BM70" s="34">
        <v>0</v>
      </c>
      <c r="BN70" s="34"/>
      <c r="BO70" s="34"/>
      <c r="BP70" s="34"/>
      <c r="BQ70" s="34">
        <v>14550.087</v>
      </c>
      <c r="BR70" s="34">
        <v>-1.2248E-2</v>
      </c>
      <c r="BS70" s="34">
        <v>-5</v>
      </c>
      <c r="BT70" s="34">
        <v>7.9059999999999998E-3</v>
      </c>
      <c r="BU70" s="34">
        <v>-0.29931099999999999</v>
      </c>
      <c r="BV70" s="34">
        <v>0</v>
      </c>
      <c r="BW70" s="34" t="s">
        <v>155</v>
      </c>
      <c r="BX70" s="34">
        <v>0.78900000000000003</v>
      </c>
    </row>
    <row r="71" spans="1:76" x14ac:dyDescent="0.25">
      <c r="A71" s="35">
        <v>43165</v>
      </c>
      <c r="B71" s="36">
        <v>0.40531553240740742</v>
      </c>
      <c r="C71" s="34">
        <v>2.72</v>
      </c>
      <c r="D71" s="34">
        <v>1.4E-2</v>
      </c>
      <c r="E71" s="34">
        <v>140</v>
      </c>
      <c r="F71" s="34">
        <v>501</v>
      </c>
      <c r="G71" s="34">
        <v>37.700000000000003</v>
      </c>
      <c r="H71" s="34">
        <v>-80.099999999999994</v>
      </c>
      <c r="I71" s="34"/>
      <c r="J71" s="34">
        <v>17</v>
      </c>
      <c r="K71" s="34">
        <v>0.98050000000000004</v>
      </c>
      <c r="L71" s="34">
        <v>2.6669999999999998</v>
      </c>
      <c r="M71" s="34">
        <v>1.37E-2</v>
      </c>
      <c r="N71" s="34">
        <v>491.19479999999999</v>
      </c>
      <c r="O71" s="34">
        <v>36.965000000000003</v>
      </c>
      <c r="P71" s="34">
        <v>528.20000000000005</v>
      </c>
      <c r="Q71" s="34">
        <v>387.77800000000002</v>
      </c>
      <c r="R71" s="34">
        <v>29.182300000000001</v>
      </c>
      <c r="S71" s="34">
        <v>417</v>
      </c>
      <c r="T71" s="34">
        <v>0</v>
      </c>
      <c r="U71" s="34"/>
      <c r="V71" s="34"/>
      <c r="W71" s="34">
        <v>0</v>
      </c>
      <c r="X71" s="34">
        <v>16.668600000000001</v>
      </c>
      <c r="Y71" s="34">
        <v>12.1</v>
      </c>
      <c r="Z71" s="34">
        <v>845</v>
      </c>
      <c r="AA71" s="34">
        <v>857</v>
      </c>
      <c r="AB71" s="34">
        <v>883</v>
      </c>
      <c r="AC71" s="34">
        <v>67</v>
      </c>
      <c r="AD71" s="34">
        <v>18.260000000000002</v>
      </c>
      <c r="AE71" s="34">
        <v>0.42</v>
      </c>
      <c r="AF71" s="34">
        <v>979</v>
      </c>
      <c r="AG71" s="34">
        <v>0</v>
      </c>
      <c r="AH71" s="34">
        <v>72</v>
      </c>
      <c r="AI71" s="34">
        <v>35</v>
      </c>
      <c r="AJ71" s="34">
        <v>191</v>
      </c>
      <c r="AK71" s="34">
        <v>169.1</v>
      </c>
      <c r="AL71" s="34">
        <v>4.3</v>
      </c>
      <c r="AM71" s="34">
        <v>174.4</v>
      </c>
      <c r="AN71" s="34" t="s">
        <v>155</v>
      </c>
      <c r="AO71" s="34">
        <v>2</v>
      </c>
      <c r="AP71" s="37">
        <v>0.61444444444444446</v>
      </c>
      <c r="AQ71" s="34">
        <v>47.158566999999998</v>
      </c>
      <c r="AR71" s="34">
        <v>-88.489687000000004</v>
      </c>
      <c r="AS71" s="34">
        <v>315</v>
      </c>
      <c r="AT71" s="34">
        <v>0</v>
      </c>
      <c r="AU71" s="34">
        <v>12</v>
      </c>
      <c r="AV71" s="34">
        <v>11</v>
      </c>
      <c r="AW71" s="34" t="s">
        <v>203</v>
      </c>
      <c r="AX71" s="34">
        <v>0.9</v>
      </c>
      <c r="AY71" s="34">
        <v>1.3</v>
      </c>
      <c r="AZ71" s="34">
        <v>1.6</v>
      </c>
      <c r="BA71" s="34">
        <v>14.186999999999999</v>
      </c>
      <c r="BB71" s="34">
        <v>77.08</v>
      </c>
      <c r="BC71" s="34">
        <v>5.43</v>
      </c>
      <c r="BD71" s="34">
        <v>1.988</v>
      </c>
      <c r="BE71" s="34">
        <v>3196.058</v>
      </c>
      <c r="BF71" s="34">
        <v>10.47</v>
      </c>
      <c r="BG71" s="34">
        <v>61.643000000000001</v>
      </c>
      <c r="BH71" s="34">
        <v>4.6390000000000002</v>
      </c>
      <c r="BI71" s="34">
        <v>66.281999999999996</v>
      </c>
      <c r="BJ71" s="34">
        <v>48.664999999999999</v>
      </c>
      <c r="BK71" s="34">
        <v>3.6619999999999999</v>
      </c>
      <c r="BL71" s="34">
        <v>52.326999999999998</v>
      </c>
      <c r="BM71" s="34">
        <v>0</v>
      </c>
      <c r="BN71" s="34"/>
      <c r="BO71" s="34"/>
      <c r="BP71" s="34"/>
      <c r="BQ71" s="34">
        <v>14524.233</v>
      </c>
      <c r="BR71" s="34">
        <v>-2.5683999999999998E-2</v>
      </c>
      <c r="BS71" s="34">
        <v>-5</v>
      </c>
      <c r="BT71" s="34">
        <v>8.9060000000000007E-3</v>
      </c>
      <c r="BU71" s="34">
        <v>-0.62765300000000002</v>
      </c>
      <c r="BV71" s="34">
        <v>0</v>
      </c>
      <c r="BW71" s="34" t="s">
        <v>155</v>
      </c>
      <c r="BX71" s="34">
        <v>0.78900000000000003</v>
      </c>
    </row>
    <row r="72" spans="1:76" x14ac:dyDescent="0.25">
      <c r="A72" s="35">
        <v>43165</v>
      </c>
      <c r="B72" s="36">
        <v>0.40532710648148146</v>
      </c>
      <c r="C72" s="34">
        <v>2.72</v>
      </c>
      <c r="D72" s="34">
        <v>1.4E-2</v>
      </c>
      <c r="E72" s="34">
        <v>140</v>
      </c>
      <c r="F72" s="34">
        <v>497.7</v>
      </c>
      <c r="G72" s="34">
        <v>37.700000000000003</v>
      </c>
      <c r="H72" s="34">
        <v>-53</v>
      </c>
      <c r="I72" s="34"/>
      <c r="J72" s="34">
        <v>17</v>
      </c>
      <c r="K72" s="34">
        <v>0.98050000000000004</v>
      </c>
      <c r="L72" s="34">
        <v>2.6669</v>
      </c>
      <c r="M72" s="34">
        <v>1.37E-2</v>
      </c>
      <c r="N72" s="34">
        <v>488.02370000000002</v>
      </c>
      <c r="O72" s="34">
        <v>36.964599999999997</v>
      </c>
      <c r="P72" s="34">
        <v>525</v>
      </c>
      <c r="Q72" s="34">
        <v>385.27460000000002</v>
      </c>
      <c r="R72" s="34">
        <v>29.181999999999999</v>
      </c>
      <c r="S72" s="34">
        <v>414.5</v>
      </c>
      <c r="T72" s="34">
        <v>0</v>
      </c>
      <c r="U72" s="34"/>
      <c r="V72" s="34"/>
      <c r="W72" s="34">
        <v>0</v>
      </c>
      <c r="X72" s="34">
        <v>16.668399999999998</v>
      </c>
      <c r="Y72" s="34">
        <v>12.1</v>
      </c>
      <c r="Z72" s="34">
        <v>845</v>
      </c>
      <c r="AA72" s="34">
        <v>858</v>
      </c>
      <c r="AB72" s="34">
        <v>883</v>
      </c>
      <c r="AC72" s="34">
        <v>67</v>
      </c>
      <c r="AD72" s="34">
        <v>18.260000000000002</v>
      </c>
      <c r="AE72" s="34">
        <v>0.42</v>
      </c>
      <c r="AF72" s="34">
        <v>979</v>
      </c>
      <c r="AG72" s="34">
        <v>0</v>
      </c>
      <c r="AH72" s="34">
        <v>72</v>
      </c>
      <c r="AI72" s="34">
        <v>35</v>
      </c>
      <c r="AJ72" s="34">
        <v>191</v>
      </c>
      <c r="AK72" s="34">
        <v>169</v>
      </c>
      <c r="AL72" s="34">
        <v>4.3</v>
      </c>
      <c r="AM72" s="34">
        <v>174.1</v>
      </c>
      <c r="AN72" s="34" t="s">
        <v>155</v>
      </c>
      <c r="AO72" s="34">
        <v>2</v>
      </c>
      <c r="AP72" s="37">
        <v>0.6144560185185185</v>
      </c>
      <c r="AQ72" s="34">
        <v>47.158566999999998</v>
      </c>
      <c r="AR72" s="34">
        <v>-88.489687000000004</v>
      </c>
      <c r="AS72" s="34">
        <v>314.89999999999998</v>
      </c>
      <c r="AT72" s="34">
        <v>0</v>
      </c>
      <c r="AU72" s="34">
        <v>12</v>
      </c>
      <c r="AV72" s="34">
        <v>11</v>
      </c>
      <c r="AW72" s="34" t="s">
        <v>203</v>
      </c>
      <c r="AX72" s="34">
        <v>0.9</v>
      </c>
      <c r="AY72" s="34">
        <v>1.3</v>
      </c>
      <c r="AZ72" s="34">
        <v>1.6</v>
      </c>
      <c r="BA72" s="34">
        <v>14.186999999999999</v>
      </c>
      <c r="BB72" s="34">
        <v>77.08</v>
      </c>
      <c r="BC72" s="34">
        <v>5.43</v>
      </c>
      <c r="BD72" s="34">
        <v>1.99</v>
      </c>
      <c r="BE72" s="34">
        <v>3196.058</v>
      </c>
      <c r="BF72" s="34">
        <v>10.47</v>
      </c>
      <c r="BG72" s="34">
        <v>61.246000000000002</v>
      </c>
      <c r="BH72" s="34">
        <v>4.6390000000000002</v>
      </c>
      <c r="BI72" s="34">
        <v>65.885000000000005</v>
      </c>
      <c r="BJ72" s="34">
        <v>48.350999999999999</v>
      </c>
      <c r="BK72" s="34">
        <v>3.6619999999999999</v>
      </c>
      <c r="BL72" s="34">
        <v>52.014000000000003</v>
      </c>
      <c r="BM72" s="34">
        <v>0</v>
      </c>
      <c r="BN72" s="34"/>
      <c r="BO72" s="34"/>
      <c r="BP72" s="34"/>
      <c r="BQ72" s="34">
        <v>14524.236000000001</v>
      </c>
      <c r="BR72" s="34">
        <v>-1.6128E-2</v>
      </c>
      <c r="BS72" s="34">
        <v>-5</v>
      </c>
      <c r="BT72" s="34">
        <v>8.9999999999999993E-3</v>
      </c>
      <c r="BU72" s="34">
        <v>-0.39412799999999998</v>
      </c>
      <c r="BV72" s="34">
        <v>0</v>
      </c>
      <c r="BW72" s="34" t="s">
        <v>155</v>
      </c>
      <c r="BX72" s="34">
        <v>0.78900000000000003</v>
      </c>
    </row>
    <row r="73" spans="1:76" x14ac:dyDescent="0.25">
      <c r="A73" s="35">
        <v>43165</v>
      </c>
      <c r="B73" s="36">
        <v>0.40533868055555561</v>
      </c>
      <c r="C73" s="34">
        <v>2.72</v>
      </c>
      <c r="D73" s="34">
        <v>1.4E-2</v>
      </c>
      <c r="E73" s="34">
        <v>140</v>
      </c>
      <c r="F73" s="34">
        <v>492.8</v>
      </c>
      <c r="G73" s="34">
        <v>37.700000000000003</v>
      </c>
      <c r="H73" s="34">
        <v>-77</v>
      </c>
      <c r="I73" s="34"/>
      <c r="J73" s="34">
        <v>17</v>
      </c>
      <c r="K73" s="34">
        <v>0.98050000000000004</v>
      </c>
      <c r="L73" s="34">
        <v>2.6667999999999998</v>
      </c>
      <c r="M73" s="34">
        <v>1.37E-2</v>
      </c>
      <c r="N73" s="34">
        <v>483.17250000000001</v>
      </c>
      <c r="O73" s="34">
        <v>36.963200000000001</v>
      </c>
      <c r="P73" s="34">
        <v>520.1</v>
      </c>
      <c r="Q73" s="34">
        <v>381.44479999999999</v>
      </c>
      <c r="R73" s="34">
        <v>29.180900000000001</v>
      </c>
      <c r="S73" s="34">
        <v>410.6</v>
      </c>
      <c r="T73" s="34">
        <v>0</v>
      </c>
      <c r="U73" s="34"/>
      <c r="V73" s="34"/>
      <c r="W73" s="34">
        <v>0</v>
      </c>
      <c r="X73" s="34">
        <v>16.6677</v>
      </c>
      <c r="Y73" s="34">
        <v>12</v>
      </c>
      <c r="Z73" s="34">
        <v>846</v>
      </c>
      <c r="AA73" s="34">
        <v>857</v>
      </c>
      <c r="AB73" s="34">
        <v>883</v>
      </c>
      <c r="AC73" s="34">
        <v>67</v>
      </c>
      <c r="AD73" s="34">
        <v>18.260000000000002</v>
      </c>
      <c r="AE73" s="34">
        <v>0.42</v>
      </c>
      <c r="AF73" s="34">
        <v>979</v>
      </c>
      <c r="AG73" s="34">
        <v>0</v>
      </c>
      <c r="AH73" s="34">
        <v>71.093999999999994</v>
      </c>
      <c r="AI73" s="34">
        <v>35</v>
      </c>
      <c r="AJ73" s="34">
        <v>191</v>
      </c>
      <c r="AK73" s="34">
        <v>169</v>
      </c>
      <c r="AL73" s="34">
        <v>4.2</v>
      </c>
      <c r="AM73" s="34">
        <v>174</v>
      </c>
      <c r="AN73" s="34" t="s">
        <v>155</v>
      </c>
      <c r="AO73" s="34">
        <v>2</v>
      </c>
      <c r="AP73" s="37">
        <v>0.61446759259259254</v>
      </c>
      <c r="AQ73" s="34">
        <v>47.158566999999998</v>
      </c>
      <c r="AR73" s="34">
        <v>-88.489687000000004</v>
      </c>
      <c r="AS73" s="34">
        <v>314.89999999999998</v>
      </c>
      <c r="AT73" s="34">
        <v>0</v>
      </c>
      <c r="AU73" s="34">
        <v>12</v>
      </c>
      <c r="AV73" s="34">
        <v>11</v>
      </c>
      <c r="AW73" s="34" t="s">
        <v>203</v>
      </c>
      <c r="AX73" s="34">
        <v>0.9</v>
      </c>
      <c r="AY73" s="34">
        <v>1.3</v>
      </c>
      <c r="AZ73" s="34">
        <v>1.6</v>
      </c>
      <c r="BA73" s="34">
        <v>14.186999999999999</v>
      </c>
      <c r="BB73" s="34">
        <v>77.08</v>
      </c>
      <c r="BC73" s="34">
        <v>5.43</v>
      </c>
      <c r="BD73" s="34">
        <v>1.9930000000000001</v>
      </c>
      <c r="BE73" s="34">
        <v>3196.06</v>
      </c>
      <c r="BF73" s="34">
        <v>10.47</v>
      </c>
      <c r="BG73" s="34">
        <v>60.64</v>
      </c>
      <c r="BH73" s="34">
        <v>4.6390000000000002</v>
      </c>
      <c r="BI73" s="34">
        <v>65.278999999999996</v>
      </c>
      <c r="BJ73" s="34">
        <v>47.872999999999998</v>
      </c>
      <c r="BK73" s="34">
        <v>3.6619999999999999</v>
      </c>
      <c r="BL73" s="34">
        <v>51.534999999999997</v>
      </c>
      <c r="BM73" s="34">
        <v>0</v>
      </c>
      <c r="BN73" s="34"/>
      <c r="BO73" s="34"/>
      <c r="BP73" s="34"/>
      <c r="BQ73" s="34">
        <v>14524.244000000001</v>
      </c>
      <c r="BR73" s="34">
        <v>-2.4060000000000002E-2</v>
      </c>
      <c r="BS73" s="34">
        <v>-5</v>
      </c>
      <c r="BT73" s="34">
        <v>8.9999999999999993E-3</v>
      </c>
      <c r="BU73" s="34">
        <v>-0.58796700000000002</v>
      </c>
      <c r="BV73" s="34">
        <v>0</v>
      </c>
      <c r="BW73" s="34" t="s">
        <v>155</v>
      </c>
      <c r="BX73" s="34">
        <v>0.78900000000000003</v>
      </c>
    </row>
    <row r="74" spans="1:76" x14ac:dyDescent="0.25">
      <c r="A74" s="35">
        <v>43165</v>
      </c>
      <c r="B74" s="36">
        <v>0.40535025462962965</v>
      </c>
      <c r="C74" s="34">
        <v>2.72</v>
      </c>
      <c r="D74" s="34">
        <v>1.4E-2</v>
      </c>
      <c r="E74" s="34">
        <v>140</v>
      </c>
      <c r="F74" s="34">
        <v>490.1</v>
      </c>
      <c r="G74" s="34">
        <v>37.700000000000003</v>
      </c>
      <c r="H74" s="34">
        <v>-67</v>
      </c>
      <c r="I74" s="34"/>
      <c r="J74" s="34">
        <v>17</v>
      </c>
      <c r="K74" s="34">
        <v>0.98040000000000005</v>
      </c>
      <c r="L74" s="34">
        <v>2.6667000000000001</v>
      </c>
      <c r="M74" s="34">
        <v>1.37E-2</v>
      </c>
      <c r="N74" s="34">
        <v>480.47899999999998</v>
      </c>
      <c r="O74" s="34">
        <v>36.961599999999997</v>
      </c>
      <c r="P74" s="34">
        <v>517.4</v>
      </c>
      <c r="Q74" s="34">
        <v>379.3184</v>
      </c>
      <c r="R74" s="34">
        <v>29.1797</v>
      </c>
      <c r="S74" s="34">
        <v>408.5</v>
      </c>
      <c r="T74" s="34">
        <v>0</v>
      </c>
      <c r="U74" s="34"/>
      <c r="V74" s="34"/>
      <c r="W74" s="34">
        <v>0</v>
      </c>
      <c r="X74" s="34">
        <v>16.667000000000002</v>
      </c>
      <c r="Y74" s="34">
        <v>12</v>
      </c>
      <c r="Z74" s="34">
        <v>846</v>
      </c>
      <c r="AA74" s="34">
        <v>858</v>
      </c>
      <c r="AB74" s="34">
        <v>884</v>
      </c>
      <c r="AC74" s="34">
        <v>67</v>
      </c>
      <c r="AD74" s="34">
        <v>18.260000000000002</v>
      </c>
      <c r="AE74" s="34">
        <v>0.42</v>
      </c>
      <c r="AF74" s="34">
        <v>979</v>
      </c>
      <c r="AG74" s="34">
        <v>0</v>
      </c>
      <c r="AH74" s="34">
        <v>71</v>
      </c>
      <c r="AI74" s="34">
        <v>35</v>
      </c>
      <c r="AJ74" s="34">
        <v>191</v>
      </c>
      <c r="AK74" s="34">
        <v>169</v>
      </c>
      <c r="AL74" s="34">
        <v>4.0999999999999996</v>
      </c>
      <c r="AM74" s="34">
        <v>174</v>
      </c>
      <c r="AN74" s="34" t="s">
        <v>155</v>
      </c>
      <c r="AO74" s="34">
        <v>2</v>
      </c>
      <c r="AP74" s="37">
        <v>0.61447916666666669</v>
      </c>
      <c r="AQ74" s="34">
        <v>47.158566999999998</v>
      </c>
      <c r="AR74" s="34">
        <v>-88.489687000000004</v>
      </c>
      <c r="AS74" s="34">
        <v>314.8</v>
      </c>
      <c r="AT74" s="34">
        <v>0</v>
      </c>
      <c r="AU74" s="34">
        <v>12</v>
      </c>
      <c r="AV74" s="34">
        <v>11</v>
      </c>
      <c r="AW74" s="34" t="s">
        <v>203</v>
      </c>
      <c r="AX74" s="34">
        <v>0.9</v>
      </c>
      <c r="AY74" s="34">
        <v>1.368368</v>
      </c>
      <c r="AZ74" s="34">
        <v>1.6</v>
      </c>
      <c r="BA74" s="34">
        <v>14.186999999999999</v>
      </c>
      <c r="BB74" s="34">
        <v>77.08</v>
      </c>
      <c r="BC74" s="34">
        <v>5.43</v>
      </c>
      <c r="BD74" s="34">
        <v>1.998</v>
      </c>
      <c r="BE74" s="34">
        <v>3196.0619999999999</v>
      </c>
      <c r="BF74" s="34">
        <v>10.47</v>
      </c>
      <c r="BG74" s="34">
        <v>60.304000000000002</v>
      </c>
      <c r="BH74" s="34">
        <v>4.6390000000000002</v>
      </c>
      <c r="BI74" s="34">
        <v>64.942999999999998</v>
      </c>
      <c r="BJ74" s="34">
        <v>47.607999999999997</v>
      </c>
      <c r="BK74" s="34">
        <v>3.6619999999999999</v>
      </c>
      <c r="BL74" s="34">
        <v>51.27</v>
      </c>
      <c r="BM74" s="34">
        <v>0</v>
      </c>
      <c r="BN74" s="34"/>
      <c r="BO74" s="34"/>
      <c r="BP74" s="34"/>
      <c r="BQ74" s="34">
        <v>14524.253000000001</v>
      </c>
      <c r="BR74" s="34">
        <v>-2.5905999999999998E-2</v>
      </c>
      <c r="BS74" s="34">
        <v>-5</v>
      </c>
      <c r="BT74" s="34">
        <v>8.9999999999999993E-3</v>
      </c>
      <c r="BU74" s="34">
        <v>-0.63307800000000003</v>
      </c>
      <c r="BV74" s="34">
        <v>0</v>
      </c>
      <c r="BW74" s="34" t="s">
        <v>155</v>
      </c>
      <c r="BX74" s="34">
        <v>0.78900000000000003</v>
      </c>
    </row>
    <row r="75" spans="1:76" x14ac:dyDescent="0.25">
      <c r="A75" s="35">
        <v>43165</v>
      </c>
      <c r="B75" s="36">
        <v>0.40536182870370369</v>
      </c>
      <c r="C75" s="34">
        <v>2.7130000000000001</v>
      </c>
      <c r="D75" s="34">
        <v>1.4E-2</v>
      </c>
      <c r="E75" s="34">
        <v>140</v>
      </c>
      <c r="F75" s="34">
        <v>490.5</v>
      </c>
      <c r="G75" s="34">
        <v>37.700000000000003</v>
      </c>
      <c r="H75" s="34">
        <v>-62</v>
      </c>
      <c r="I75" s="34"/>
      <c r="J75" s="34">
        <v>17</v>
      </c>
      <c r="K75" s="34">
        <v>0.98050000000000004</v>
      </c>
      <c r="L75" s="34">
        <v>2.6602000000000001</v>
      </c>
      <c r="M75" s="34">
        <v>1.37E-2</v>
      </c>
      <c r="N75" s="34">
        <v>480.87400000000002</v>
      </c>
      <c r="O75" s="34">
        <v>36.9636</v>
      </c>
      <c r="P75" s="34">
        <v>517.79999999999995</v>
      </c>
      <c r="Q75" s="34">
        <v>379.6302</v>
      </c>
      <c r="R75" s="34">
        <v>29.1812</v>
      </c>
      <c r="S75" s="34">
        <v>408.8</v>
      </c>
      <c r="T75" s="34">
        <v>0</v>
      </c>
      <c r="U75" s="34"/>
      <c r="V75" s="34"/>
      <c r="W75" s="34">
        <v>0</v>
      </c>
      <c r="X75" s="34">
        <v>16.667899999999999</v>
      </c>
      <c r="Y75" s="34">
        <v>12</v>
      </c>
      <c r="Z75" s="34">
        <v>846</v>
      </c>
      <c r="AA75" s="34">
        <v>858</v>
      </c>
      <c r="AB75" s="34">
        <v>884</v>
      </c>
      <c r="AC75" s="34">
        <v>67</v>
      </c>
      <c r="AD75" s="34">
        <v>18.260000000000002</v>
      </c>
      <c r="AE75" s="34">
        <v>0.42</v>
      </c>
      <c r="AF75" s="34">
        <v>979</v>
      </c>
      <c r="AG75" s="34">
        <v>0</v>
      </c>
      <c r="AH75" s="34">
        <v>71</v>
      </c>
      <c r="AI75" s="34">
        <v>35</v>
      </c>
      <c r="AJ75" s="34">
        <v>190.1</v>
      </c>
      <c r="AK75" s="34">
        <v>169</v>
      </c>
      <c r="AL75" s="34">
        <v>4.0999999999999996</v>
      </c>
      <c r="AM75" s="34">
        <v>174</v>
      </c>
      <c r="AN75" s="34" t="s">
        <v>155</v>
      </c>
      <c r="AO75" s="34">
        <v>2</v>
      </c>
      <c r="AP75" s="37">
        <v>0.61449074074074073</v>
      </c>
      <c r="AQ75" s="34">
        <v>47.158566999999998</v>
      </c>
      <c r="AR75" s="34">
        <v>-88.489687000000004</v>
      </c>
      <c r="AS75" s="34">
        <v>314.7</v>
      </c>
      <c r="AT75" s="34">
        <v>0</v>
      </c>
      <c r="AU75" s="34">
        <v>12</v>
      </c>
      <c r="AV75" s="34">
        <v>11</v>
      </c>
      <c r="AW75" s="34" t="s">
        <v>203</v>
      </c>
      <c r="AX75" s="34">
        <v>0.9</v>
      </c>
      <c r="AY75" s="34">
        <v>1.3315999999999999</v>
      </c>
      <c r="AZ75" s="34">
        <v>1.6</v>
      </c>
      <c r="BA75" s="34">
        <v>14.186999999999999</v>
      </c>
      <c r="BB75" s="34">
        <v>77.27</v>
      </c>
      <c r="BC75" s="34">
        <v>5.45</v>
      </c>
      <c r="BD75" s="34">
        <v>1.992</v>
      </c>
      <c r="BE75" s="34">
        <v>3196.1390000000001</v>
      </c>
      <c r="BF75" s="34">
        <v>10.497</v>
      </c>
      <c r="BG75" s="34">
        <v>60.503</v>
      </c>
      <c r="BH75" s="34">
        <v>4.6509999999999998</v>
      </c>
      <c r="BI75" s="34">
        <v>65.153999999999996</v>
      </c>
      <c r="BJ75" s="34">
        <v>47.765000000000001</v>
      </c>
      <c r="BK75" s="34">
        <v>3.6720000000000002</v>
      </c>
      <c r="BL75" s="34">
        <v>51.436</v>
      </c>
      <c r="BM75" s="34">
        <v>0</v>
      </c>
      <c r="BN75" s="34"/>
      <c r="BO75" s="34"/>
      <c r="BP75" s="34"/>
      <c r="BQ75" s="34">
        <v>14561.035</v>
      </c>
      <c r="BR75" s="34">
        <v>-1.9657999999999998E-2</v>
      </c>
      <c r="BS75" s="34">
        <v>-5</v>
      </c>
      <c r="BT75" s="34">
        <v>8.9999999999999993E-3</v>
      </c>
      <c r="BU75" s="34">
        <v>-0.48039199999999999</v>
      </c>
      <c r="BV75" s="34">
        <v>0</v>
      </c>
      <c r="BW75" s="34" t="s">
        <v>155</v>
      </c>
      <c r="BX75" s="34">
        <v>0.78900000000000003</v>
      </c>
    </row>
    <row r="76" spans="1:76" x14ac:dyDescent="0.25">
      <c r="A76" s="35">
        <v>43165</v>
      </c>
      <c r="B76" s="36">
        <v>0.40537340277777778</v>
      </c>
      <c r="C76" s="34">
        <v>2.71</v>
      </c>
      <c r="D76" s="34">
        <v>1.4E-2</v>
      </c>
      <c r="E76" s="34">
        <v>140</v>
      </c>
      <c r="F76" s="34">
        <v>493.7</v>
      </c>
      <c r="G76" s="34">
        <v>37.700000000000003</v>
      </c>
      <c r="H76" s="34">
        <v>-80.099999999999994</v>
      </c>
      <c r="I76" s="34"/>
      <c r="J76" s="34">
        <v>17</v>
      </c>
      <c r="K76" s="34">
        <v>0.98050000000000004</v>
      </c>
      <c r="L76" s="34">
        <v>2.657</v>
      </c>
      <c r="M76" s="34">
        <v>1.37E-2</v>
      </c>
      <c r="N76" s="34">
        <v>484.00569999999999</v>
      </c>
      <c r="O76" s="34">
        <v>36.963200000000001</v>
      </c>
      <c r="P76" s="34">
        <v>521</v>
      </c>
      <c r="Q76" s="34">
        <v>382.1026</v>
      </c>
      <c r="R76" s="34">
        <v>29.180900000000001</v>
      </c>
      <c r="S76" s="34">
        <v>411.3</v>
      </c>
      <c r="T76" s="34">
        <v>0</v>
      </c>
      <c r="U76" s="34"/>
      <c r="V76" s="34"/>
      <c r="W76" s="34">
        <v>0</v>
      </c>
      <c r="X76" s="34">
        <v>16.6678</v>
      </c>
      <c r="Y76" s="34">
        <v>11.9</v>
      </c>
      <c r="Z76" s="34">
        <v>847</v>
      </c>
      <c r="AA76" s="34">
        <v>858</v>
      </c>
      <c r="AB76" s="34">
        <v>884</v>
      </c>
      <c r="AC76" s="34">
        <v>67</v>
      </c>
      <c r="AD76" s="34">
        <v>18.260000000000002</v>
      </c>
      <c r="AE76" s="34">
        <v>0.42</v>
      </c>
      <c r="AF76" s="34">
        <v>979</v>
      </c>
      <c r="AG76" s="34">
        <v>0</v>
      </c>
      <c r="AH76" s="34">
        <v>71</v>
      </c>
      <c r="AI76" s="34">
        <v>35</v>
      </c>
      <c r="AJ76" s="34">
        <v>190</v>
      </c>
      <c r="AK76" s="34">
        <v>168.1</v>
      </c>
      <c r="AL76" s="34">
        <v>4</v>
      </c>
      <c r="AM76" s="34">
        <v>174.4</v>
      </c>
      <c r="AN76" s="34" t="s">
        <v>155</v>
      </c>
      <c r="AO76" s="34">
        <v>2</v>
      </c>
      <c r="AP76" s="37">
        <v>0.61450231481481488</v>
      </c>
      <c r="AQ76" s="34">
        <v>47.158566999999998</v>
      </c>
      <c r="AR76" s="34">
        <v>-88.489687000000004</v>
      </c>
      <c r="AS76" s="34">
        <v>314.60000000000002</v>
      </c>
      <c r="AT76" s="34">
        <v>0</v>
      </c>
      <c r="AU76" s="34">
        <v>12</v>
      </c>
      <c r="AV76" s="34">
        <v>11</v>
      </c>
      <c r="AW76" s="34" t="s">
        <v>203</v>
      </c>
      <c r="AX76" s="34">
        <v>0.83160000000000001</v>
      </c>
      <c r="AY76" s="34">
        <v>1.3</v>
      </c>
      <c r="AZ76" s="34">
        <v>1.6</v>
      </c>
      <c r="BA76" s="34">
        <v>14.186999999999999</v>
      </c>
      <c r="BB76" s="34">
        <v>77.36</v>
      </c>
      <c r="BC76" s="34">
        <v>5.45</v>
      </c>
      <c r="BD76" s="34">
        <v>1.9930000000000001</v>
      </c>
      <c r="BE76" s="34">
        <v>3196.1759999999999</v>
      </c>
      <c r="BF76" s="34">
        <v>10.509</v>
      </c>
      <c r="BG76" s="34">
        <v>60.970999999999997</v>
      </c>
      <c r="BH76" s="34">
        <v>4.6559999999999997</v>
      </c>
      <c r="BI76" s="34">
        <v>65.626999999999995</v>
      </c>
      <c r="BJ76" s="34">
        <v>48.134</v>
      </c>
      <c r="BK76" s="34">
        <v>3.6760000000000002</v>
      </c>
      <c r="BL76" s="34">
        <v>51.81</v>
      </c>
      <c r="BM76" s="34">
        <v>0</v>
      </c>
      <c r="BN76" s="34"/>
      <c r="BO76" s="34"/>
      <c r="BP76" s="34"/>
      <c r="BQ76" s="34">
        <v>14578.370999999999</v>
      </c>
      <c r="BR76" s="34">
        <v>-2.8060000000000002E-2</v>
      </c>
      <c r="BS76" s="34">
        <v>-5</v>
      </c>
      <c r="BT76" s="34">
        <v>8.9999999999999993E-3</v>
      </c>
      <c r="BU76" s="34">
        <v>-0.68571700000000002</v>
      </c>
      <c r="BV76" s="34">
        <v>0</v>
      </c>
      <c r="BW76" s="34" t="s">
        <v>155</v>
      </c>
      <c r="BX76" s="34">
        <v>0.78900000000000003</v>
      </c>
    </row>
    <row r="77" spans="1:76" x14ac:dyDescent="0.25">
      <c r="A77" s="35">
        <v>43165</v>
      </c>
      <c r="B77" s="36">
        <v>0.40538497685185182</v>
      </c>
      <c r="C77" s="34">
        <v>2.71</v>
      </c>
      <c r="D77" s="34">
        <v>1.3299999999999999E-2</v>
      </c>
      <c r="E77" s="34">
        <v>133.10789</v>
      </c>
      <c r="F77" s="34">
        <v>494.2</v>
      </c>
      <c r="G77" s="34">
        <v>37.700000000000003</v>
      </c>
      <c r="H77" s="34">
        <v>-53.1</v>
      </c>
      <c r="I77" s="34"/>
      <c r="J77" s="34">
        <v>17</v>
      </c>
      <c r="K77" s="34">
        <v>0.98050000000000004</v>
      </c>
      <c r="L77" s="34">
        <v>2.657</v>
      </c>
      <c r="M77" s="34">
        <v>1.3100000000000001E-2</v>
      </c>
      <c r="N77" s="34">
        <v>484.54250000000002</v>
      </c>
      <c r="O77" s="34">
        <v>36.963299999999997</v>
      </c>
      <c r="P77" s="34">
        <v>521.5</v>
      </c>
      <c r="Q77" s="34">
        <v>382.52629999999999</v>
      </c>
      <c r="R77" s="34">
        <v>29.181000000000001</v>
      </c>
      <c r="S77" s="34">
        <v>411.7</v>
      </c>
      <c r="T77" s="34">
        <v>0</v>
      </c>
      <c r="U77" s="34"/>
      <c r="V77" s="34"/>
      <c r="W77" s="34">
        <v>0</v>
      </c>
      <c r="X77" s="34">
        <v>16.6678</v>
      </c>
      <c r="Y77" s="34">
        <v>12</v>
      </c>
      <c r="Z77" s="34">
        <v>847</v>
      </c>
      <c r="AA77" s="34">
        <v>858</v>
      </c>
      <c r="AB77" s="34">
        <v>884</v>
      </c>
      <c r="AC77" s="34">
        <v>67</v>
      </c>
      <c r="AD77" s="34">
        <v>18.260000000000002</v>
      </c>
      <c r="AE77" s="34">
        <v>0.42</v>
      </c>
      <c r="AF77" s="34">
        <v>979</v>
      </c>
      <c r="AG77" s="34">
        <v>0</v>
      </c>
      <c r="AH77" s="34">
        <v>71</v>
      </c>
      <c r="AI77" s="34">
        <v>35</v>
      </c>
      <c r="AJ77" s="34">
        <v>190</v>
      </c>
      <c r="AK77" s="34">
        <v>168</v>
      </c>
      <c r="AL77" s="34">
        <v>4</v>
      </c>
      <c r="AM77" s="34">
        <v>174.8</v>
      </c>
      <c r="AN77" s="34" t="s">
        <v>155</v>
      </c>
      <c r="AO77" s="34">
        <v>2</v>
      </c>
      <c r="AP77" s="37">
        <v>0.61451388888888892</v>
      </c>
      <c r="AQ77" s="34">
        <v>47.158566999999998</v>
      </c>
      <c r="AR77" s="34">
        <v>-88.489687000000004</v>
      </c>
      <c r="AS77" s="34">
        <v>314.60000000000002</v>
      </c>
      <c r="AT77" s="34">
        <v>0</v>
      </c>
      <c r="AU77" s="34">
        <v>12</v>
      </c>
      <c r="AV77" s="34">
        <v>11</v>
      </c>
      <c r="AW77" s="34" t="s">
        <v>203</v>
      </c>
      <c r="AX77" s="34">
        <v>0.8</v>
      </c>
      <c r="AY77" s="34">
        <v>1.3</v>
      </c>
      <c r="AZ77" s="34">
        <v>1.6</v>
      </c>
      <c r="BA77" s="34">
        <v>14.186999999999999</v>
      </c>
      <c r="BB77" s="34">
        <v>77.38</v>
      </c>
      <c r="BC77" s="34">
        <v>5.45</v>
      </c>
      <c r="BD77" s="34">
        <v>1.9930000000000001</v>
      </c>
      <c r="BE77" s="34">
        <v>3196.998</v>
      </c>
      <c r="BF77" s="34">
        <v>9.9939999999999998</v>
      </c>
      <c r="BG77" s="34">
        <v>61.054000000000002</v>
      </c>
      <c r="BH77" s="34">
        <v>4.657</v>
      </c>
      <c r="BI77" s="34">
        <v>65.710999999999999</v>
      </c>
      <c r="BJ77" s="34">
        <v>48.198999999999998</v>
      </c>
      <c r="BK77" s="34">
        <v>3.677</v>
      </c>
      <c r="BL77" s="34">
        <v>51.875999999999998</v>
      </c>
      <c r="BM77" s="34">
        <v>0</v>
      </c>
      <c r="BN77" s="34"/>
      <c r="BO77" s="34"/>
      <c r="BP77" s="34"/>
      <c r="BQ77" s="34">
        <v>14582.116</v>
      </c>
      <c r="BR77" s="34">
        <v>-1.2692E-2</v>
      </c>
      <c r="BS77" s="34">
        <v>-5</v>
      </c>
      <c r="BT77" s="34">
        <v>9.9059999999999999E-3</v>
      </c>
      <c r="BU77" s="34">
        <v>-0.31016100000000002</v>
      </c>
      <c r="BV77" s="34">
        <v>0</v>
      </c>
      <c r="BW77" s="34" t="s">
        <v>155</v>
      </c>
      <c r="BX77" s="34">
        <v>0.78900000000000003</v>
      </c>
    </row>
    <row r="78" spans="1:76" x14ac:dyDescent="0.25">
      <c r="A78" s="35">
        <v>43165</v>
      </c>
      <c r="B78" s="36">
        <v>0.40539655092592591</v>
      </c>
      <c r="C78" s="34">
        <v>2.71</v>
      </c>
      <c r="D78" s="34">
        <v>1.2999999999999999E-2</v>
      </c>
      <c r="E78" s="34">
        <v>130</v>
      </c>
      <c r="F78" s="34">
        <v>493.2</v>
      </c>
      <c r="G78" s="34">
        <v>37.700000000000003</v>
      </c>
      <c r="H78" s="34">
        <v>-70.099999999999994</v>
      </c>
      <c r="I78" s="34"/>
      <c r="J78" s="34">
        <v>17</v>
      </c>
      <c r="K78" s="34">
        <v>0.98050000000000004</v>
      </c>
      <c r="L78" s="34">
        <v>2.657</v>
      </c>
      <c r="M78" s="34">
        <v>1.2699999999999999E-2</v>
      </c>
      <c r="N78" s="34">
        <v>483.54349999999999</v>
      </c>
      <c r="O78" s="34">
        <v>36.9634</v>
      </c>
      <c r="P78" s="34">
        <v>520.5</v>
      </c>
      <c r="Q78" s="34">
        <v>381.73770000000002</v>
      </c>
      <c r="R78" s="34">
        <v>29.181100000000001</v>
      </c>
      <c r="S78" s="34">
        <v>410.9</v>
      </c>
      <c r="T78" s="34">
        <v>0</v>
      </c>
      <c r="U78" s="34"/>
      <c r="V78" s="34"/>
      <c r="W78" s="34">
        <v>0</v>
      </c>
      <c r="X78" s="34">
        <v>16.6678</v>
      </c>
      <c r="Y78" s="34">
        <v>11.9</v>
      </c>
      <c r="Z78" s="34">
        <v>847</v>
      </c>
      <c r="AA78" s="34">
        <v>858</v>
      </c>
      <c r="AB78" s="34">
        <v>884</v>
      </c>
      <c r="AC78" s="34">
        <v>67</v>
      </c>
      <c r="AD78" s="34">
        <v>18.260000000000002</v>
      </c>
      <c r="AE78" s="34">
        <v>0.42</v>
      </c>
      <c r="AF78" s="34">
        <v>979</v>
      </c>
      <c r="AG78" s="34">
        <v>0</v>
      </c>
      <c r="AH78" s="34">
        <v>70.093999999999994</v>
      </c>
      <c r="AI78" s="34">
        <v>35</v>
      </c>
      <c r="AJ78" s="34">
        <v>190</v>
      </c>
      <c r="AK78" s="34">
        <v>168.9</v>
      </c>
      <c r="AL78" s="34">
        <v>4</v>
      </c>
      <c r="AM78" s="34">
        <v>175</v>
      </c>
      <c r="AN78" s="34" t="s">
        <v>155</v>
      </c>
      <c r="AO78" s="34">
        <v>2</v>
      </c>
      <c r="AP78" s="37">
        <v>0.61451388888888892</v>
      </c>
      <c r="AQ78" s="34">
        <v>47.158566999999998</v>
      </c>
      <c r="AR78" s="34">
        <v>-88.489687000000004</v>
      </c>
      <c r="AS78" s="34">
        <v>314.7</v>
      </c>
      <c r="AT78" s="34">
        <v>0</v>
      </c>
      <c r="AU78" s="34">
        <v>12</v>
      </c>
      <c r="AV78" s="34">
        <v>11</v>
      </c>
      <c r="AW78" s="34" t="s">
        <v>203</v>
      </c>
      <c r="AX78" s="34">
        <v>0.86839999999999995</v>
      </c>
      <c r="AY78" s="34">
        <v>1.3</v>
      </c>
      <c r="AZ78" s="34">
        <v>1.6</v>
      </c>
      <c r="BA78" s="34">
        <v>14.186999999999999</v>
      </c>
      <c r="BB78" s="34">
        <v>77.39</v>
      </c>
      <c r="BC78" s="34">
        <v>5.46</v>
      </c>
      <c r="BD78" s="34">
        <v>1.9930000000000001</v>
      </c>
      <c r="BE78" s="34">
        <v>3197.3679999999999</v>
      </c>
      <c r="BF78" s="34">
        <v>9.7620000000000005</v>
      </c>
      <c r="BG78" s="34">
        <v>60.935000000000002</v>
      </c>
      <c r="BH78" s="34">
        <v>4.6580000000000004</v>
      </c>
      <c r="BI78" s="34">
        <v>65.593000000000004</v>
      </c>
      <c r="BJ78" s="34">
        <v>48.104999999999997</v>
      </c>
      <c r="BK78" s="34">
        <v>3.677</v>
      </c>
      <c r="BL78" s="34">
        <v>51.783000000000001</v>
      </c>
      <c r="BM78" s="34">
        <v>0</v>
      </c>
      <c r="BN78" s="34"/>
      <c r="BO78" s="34"/>
      <c r="BP78" s="34"/>
      <c r="BQ78" s="34">
        <v>14583.806</v>
      </c>
      <c r="BR78" s="34">
        <v>-2.4590000000000001E-2</v>
      </c>
      <c r="BS78" s="34">
        <v>-5</v>
      </c>
      <c r="BT78" s="34">
        <v>0.01</v>
      </c>
      <c r="BU78" s="34">
        <v>-0.60091799999999995</v>
      </c>
      <c r="BV78" s="34">
        <v>0</v>
      </c>
      <c r="BW78" s="34" t="s">
        <v>155</v>
      </c>
      <c r="BX78" s="34">
        <v>0.78900000000000003</v>
      </c>
    </row>
    <row r="79" spans="1:76" x14ac:dyDescent="0.25">
      <c r="A79" s="35">
        <v>43165</v>
      </c>
      <c r="B79" s="36">
        <v>0.40540812499999995</v>
      </c>
      <c r="C79" s="34">
        <v>2.71</v>
      </c>
      <c r="D79" s="34">
        <v>1.2999999999999999E-2</v>
      </c>
      <c r="E79" s="34">
        <v>130</v>
      </c>
      <c r="F79" s="34">
        <v>492.2</v>
      </c>
      <c r="G79" s="34">
        <v>37.700000000000003</v>
      </c>
      <c r="H79" s="34">
        <v>-66.400000000000006</v>
      </c>
      <c r="I79" s="34"/>
      <c r="J79" s="34">
        <v>17</v>
      </c>
      <c r="K79" s="34">
        <v>0.98040000000000005</v>
      </c>
      <c r="L79" s="34">
        <v>2.6568999999999998</v>
      </c>
      <c r="M79" s="34">
        <v>1.2699999999999999E-2</v>
      </c>
      <c r="N79" s="34">
        <v>482.56479999999999</v>
      </c>
      <c r="O79" s="34">
        <v>36.962000000000003</v>
      </c>
      <c r="P79" s="34">
        <v>519.5</v>
      </c>
      <c r="Q79" s="34">
        <v>380.96499999999997</v>
      </c>
      <c r="R79" s="34">
        <v>29.18</v>
      </c>
      <c r="S79" s="34">
        <v>410.1</v>
      </c>
      <c r="T79" s="34">
        <v>0</v>
      </c>
      <c r="U79" s="34"/>
      <c r="V79" s="34"/>
      <c r="W79" s="34">
        <v>0</v>
      </c>
      <c r="X79" s="34">
        <v>16.667200000000001</v>
      </c>
      <c r="Y79" s="34">
        <v>11.9</v>
      </c>
      <c r="Z79" s="34">
        <v>848</v>
      </c>
      <c r="AA79" s="34">
        <v>858</v>
      </c>
      <c r="AB79" s="34">
        <v>884</v>
      </c>
      <c r="AC79" s="34">
        <v>67</v>
      </c>
      <c r="AD79" s="34">
        <v>18.260000000000002</v>
      </c>
      <c r="AE79" s="34">
        <v>0.42</v>
      </c>
      <c r="AF79" s="34">
        <v>979</v>
      </c>
      <c r="AG79" s="34">
        <v>0</v>
      </c>
      <c r="AH79" s="34">
        <v>70</v>
      </c>
      <c r="AI79" s="34">
        <v>35</v>
      </c>
      <c r="AJ79" s="34">
        <v>190</v>
      </c>
      <c r="AK79" s="34">
        <v>168.1</v>
      </c>
      <c r="AL79" s="34">
        <v>3.9</v>
      </c>
      <c r="AM79" s="34">
        <v>175</v>
      </c>
      <c r="AN79" s="34" t="s">
        <v>155</v>
      </c>
      <c r="AO79" s="34">
        <v>2</v>
      </c>
      <c r="AP79" s="37">
        <v>0.61452546296296295</v>
      </c>
      <c r="AQ79" s="34">
        <v>47.158566999999998</v>
      </c>
      <c r="AR79" s="34">
        <v>-88.489687000000004</v>
      </c>
      <c r="AS79" s="34">
        <v>314.8</v>
      </c>
      <c r="AT79" s="34">
        <v>0</v>
      </c>
      <c r="AU79" s="34">
        <v>12</v>
      </c>
      <c r="AV79" s="34">
        <v>11</v>
      </c>
      <c r="AW79" s="34" t="s">
        <v>203</v>
      </c>
      <c r="AX79" s="34">
        <v>0.9</v>
      </c>
      <c r="AY79" s="34">
        <v>1.3</v>
      </c>
      <c r="AZ79" s="34">
        <v>1.6</v>
      </c>
      <c r="BA79" s="34">
        <v>14.186999999999999</v>
      </c>
      <c r="BB79" s="34">
        <v>77.39</v>
      </c>
      <c r="BC79" s="34">
        <v>5.46</v>
      </c>
      <c r="BD79" s="34">
        <v>1.9970000000000001</v>
      </c>
      <c r="BE79" s="34">
        <v>3197.37</v>
      </c>
      <c r="BF79" s="34">
        <v>9.7620000000000005</v>
      </c>
      <c r="BG79" s="34">
        <v>60.814</v>
      </c>
      <c r="BH79" s="34">
        <v>4.6580000000000004</v>
      </c>
      <c r="BI79" s="34">
        <v>65.471999999999994</v>
      </c>
      <c r="BJ79" s="34">
        <v>48.01</v>
      </c>
      <c r="BK79" s="34">
        <v>3.677</v>
      </c>
      <c r="BL79" s="34">
        <v>51.686999999999998</v>
      </c>
      <c r="BM79" s="34">
        <v>0</v>
      </c>
      <c r="BN79" s="34"/>
      <c r="BO79" s="34"/>
      <c r="BP79" s="34"/>
      <c r="BQ79" s="34">
        <v>14583.814</v>
      </c>
      <c r="BR79" s="34">
        <v>-1.7846000000000001E-2</v>
      </c>
      <c r="BS79" s="34">
        <v>-5</v>
      </c>
      <c r="BT79" s="34">
        <v>0.01</v>
      </c>
      <c r="BU79" s="34">
        <v>-0.436112</v>
      </c>
      <c r="BV79" s="34">
        <v>0</v>
      </c>
      <c r="BW79" s="34" t="s">
        <v>155</v>
      </c>
      <c r="BX79" s="34">
        <v>0.78900000000000003</v>
      </c>
    </row>
    <row r="80" spans="1:76" x14ac:dyDescent="0.25">
      <c r="A80" s="35">
        <v>43165</v>
      </c>
      <c r="B80" s="36">
        <v>0.4054196990740741</v>
      </c>
      <c r="C80" s="34">
        <v>2.71</v>
      </c>
      <c r="D80" s="34">
        <v>1.2999999999999999E-2</v>
      </c>
      <c r="E80" s="34">
        <v>130</v>
      </c>
      <c r="F80" s="34">
        <v>492.2</v>
      </c>
      <c r="G80" s="34">
        <v>37.700000000000003</v>
      </c>
      <c r="H80" s="34">
        <v>-60.1</v>
      </c>
      <c r="I80" s="34"/>
      <c r="J80" s="34">
        <v>17</v>
      </c>
      <c r="K80" s="34">
        <v>0.98050000000000004</v>
      </c>
      <c r="L80" s="34">
        <v>2.6572</v>
      </c>
      <c r="M80" s="34">
        <v>1.2699999999999999E-2</v>
      </c>
      <c r="N80" s="34">
        <v>482.62889999999999</v>
      </c>
      <c r="O80" s="34">
        <v>36.965299999999999</v>
      </c>
      <c r="P80" s="34">
        <v>519.6</v>
      </c>
      <c r="Q80" s="34">
        <v>380.66550000000001</v>
      </c>
      <c r="R80" s="34">
        <v>29.155799999999999</v>
      </c>
      <c r="S80" s="34">
        <v>409.8</v>
      </c>
      <c r="T80" s="34">
        <v>0</v>
      </c>
      <c r="U80" s="34"/>
      <c r="V80" s="34"/>
      <c r="W80" s="34">
        <v>0</v>
      </c>
      <c r="X80" s="34">
        <v>16.668700000000001</v>
      </c>
      <c r="Y80" s="34">
        <v>12</v>
      </c>
      <c r="Z80" s="34">
        <v>847</v>
      </c>
      <c r="AA80" s="34">
        <v>858</v>
      </c>
      <c r="AB80" s="34">
        <v>884</v>
      </c>
      <c r="AC80" s="34">
        <v>66.099999999999994</v>
      </c>
      <c r="AD80" s="34">
        <v>18.010000000000002</v>
      </c>
      <c r="AE80" s="34">
        <v>0.41</v>
      </c>
      <c r="AF80" s="34">
        <v>979</v>
      </c>
      <c r="AG80" s="34">
        <v>0</v>
      </c>
      <c r="AH80" s="34">
        <v>70</v>
      </c>
      <c r="AI80" s="34">
        <v>35</v>
      </c>
      <c r="AJ80" s="34">
        <v>190</v>
      </c>
      <c r="AK80" s="34">
        <v>168</v>
      </c>
      <c r="AL80" s="34">
        <v>4</v>
      </c>
      <c r="AM80" s="34">
        <v>175</v>
      </c>
      <c r="AN80" s="34" t="s">
        <v>155</v>
      </c>
      <c r="AO80" s="34">
        <v>2</v>
      </c>
      <c r="AP80" s="37">
        <v>0.61454861111111114</v>
      </c>
      <c r="AQ80" s="34">
        <v>47.158566999999998</v>
      </c>
      <c r="AR80" s="34">
        <v>-88.489687000000004</v>
      </c>
      <c r="AS80" s="34">
        <v>314.7</v>
      </c>
      <c r="AT80" s="34">
        <v>0</v>
      </c>
      <c r="AU80" s="34">
        <v>12</v>
      </c>
      <c r="AV80" s="34">
        <v>11</v>
      </c>
      <c r="AW80" s="34" t="s">
        <v>203</v>
      </c>
      <c r="AX80" s="34">
        <v>0.96840000000000004</v>
      </c>
      <c r="AY80" s="34">
        <v>1.4368000000000001</v>
      </c>
      <c r="AZ80" s="34">
        <v>1.7367999999999999</v>
      </c>
      <c r="BA80" s="34">
        <v>14.186999999999999</v>
      </c>
      <c r="BB80" s="34">
        <v>77.39</v>
      </c>
      <c r="BC80" s="34">
        <v>5.46</v>
      </c>
      <c r="BD80" s="34">
        <v>1.988</v>
      </c>
      <c r="BE80" s="34">
        <v>3197.3679999999999</v>
      </c>
      <c r="BF80" s="34">
        <v>9.7620000000000005</v>
      </c>
      <c r="BG80" s="34">
        <v>60.816000000000003</v>
      </c>
      <c r="BH80" s="34">
        <v>4.6580000000000004</v>
      </c>
      <c r="BI80" s="34">
        <v>65.474000000000004</v>
      </c>
      <c r="BJ80" s="34">
        <v>47.968000000000004</v>
      </c>
      <c r="BK80" s="34">
        <v>3.6739999999999999</v>
      </c>
      <c r="BL80" s="34">
        <v>51.642000000000003</v>
      </c>
      <c r="BM80" s="34">
        <v>0</v>
      </c>
      <c r="BN80" s="34"/>
      <c r="BO80" s="34"/>
      <c r="BP80" s="34"/>
      <c r="BQ80" s="34">
        <v>14583.806</v>
      </c>
      <c r="BR80" s="34">
        <v>-2.0624E-2</v>
      </c>
      <c r="BS80" s="34">
        <v>-5</v>
      </c>
      <c r="BT80" s="34">
        <v>0.01</v>
      </c>
      <c r="BU80" s="34">
        <v>-0.504</v>
      </c>
      <c r="BV80" s="34">
        <v>0</v>
      </c>
      <c r="BW80" s="34" t="s">
        <v>155</v>
      </c>
      <c r="BX80" s="34">
        <v>0.78900000000000003</v>
      </c>
    </row>
    <row r="81" spans="1:76" x14ac:dyDescent="0.25">
      <c r="A81" s="35">
        <v>43165</v>
      </c>
      <c r="B81" s="36">
        <v>0.40543127314814814</v>
      </c>
      <c r="C81" s="34">
        <v>2.71</v>
      </c>
      <c r="D81" s="34">
        <v>1.2999999999999999E-2</v>
      </c>
      <c r="E81" s="34">
        <v>130</v>
      </c>
      <c r="F81" s="34">
        <v>492.6</v>
      </c>
      <c r="G81" s="34">
        <v>37.6</v>
      </c>
      <c r="H81" s="34">
        <v>-70.099999999999994</v>
      </c>
      <c r="I81" s="34"/>
      <c r="J81" s="34">
        <v>17</v>
      </c>
      <c r="K81" s="34">
        <v>0.98050000000000004</v>
      </c>
      <c r="L81" s="34">
        <v>2.6572</v>
      </c>
      <c r="M81" s="34">
        <v>1.2699999999999999E-2</v>
      </c>
      <c r="N81" s="34">
        <v>483.03469999999999</v>
      </c>
      <c r="O81" s="34">
        <v>36.867600000000003</v>
      </c>
      <c r="P81" s="34">
        <v>519.9</v>
      </c>
      <c r="Q81" s="34">
        <v>380.94920000000002</v>
      </c>
      <c r="R81" s="34">
        <v>29.075900000000001</v>
      </c>
      <c r="S81" s="34">
        <v>410</v>
      </c>
      <c r="T81" s="34">
        <v>0</v>
      </c>
      <c r="U81" s="34"/>
      <c r="V81" s="34"/>
      <c r="W81" s="34">
        <v>0</v>
      </c>
      <c r="X81" s="34">
        <v>16.668900000000001</v>
      </c>
      <c r="Y81" s="34">
        <v>11.9</v>
      </c>
      <c r="Z81" s="34">
        <v>847</v>
      </c>
      <c r="AA81" s="34">
        <v>858</v>
      </c>
      <c r="AB81" s="34">
        <v>884</v>
      </c>
      <c r="AC81" s="34">
        <v>66</v>
      </c>
      <c r="AD81" s="34">
        <v>17.98</v>
      </c>
      <c r="AE81" s="34">
        <v>0.41</v>
      </c>
      <c r="AF81" s="34">
        <v>979</v>
      </c>
      <c r="AG81" s="34">
        <v>0</v>
      </c>
      <c r="AH81" s="34">
        <v>70</v>
      </c>
      <c r="AI81" s="34">
        <v>35</v>
      </c>
      <c r="AJ81" s="34">
        <v>190</v>
      </c>
      <c r="AK81" s="34">
        <v>168</v>
      </c>
      <c r="AL81" s="34">
        <v>4</v>
      </c>
      <c r="AM81" s="34">
        <v>175</v>
      </c>
      <c r="AN81" s="34" t="s">
        <v>155</v>
      </c>
      <c r="AO81" s="34">
        <v>2</v>
      </c>
      <c r="AP81" s="37">
        <v>0.61456018518518518</v>
      </c>
      <c r="AQ81" s="34">
        <v>47.158566999999998</v>
      </c>
      <c r="AR81" s="34">
        <v>-88.489687000000004</v>
      </c>
      <c r="AS81" s="34">
        <v>314.60000000000002</v>
      </c>
      <c r="AT81" s="34">
        <v>0</v>
      </c>
      <c r="AU81" s="34">
        <v>12</v>
      </c>
      <c r="AV81" s="34">
        <v>11</v>
      </c>
      <c r="AW81" s="34" t="s">
        <v>203</v>
      </c>
      <c r="AX81" s="34">
        <v>0.93159999999999998</v>
      </c>
      <c r="AY81" s="34">
        <v>1.5</v>
      </c>
      <c r="AZ81" s="34">
        <v>1.8</v>
      </c>
      <c r="BA81" s="34">
        <v>14.186999999999999</v>
      </c>
      <c r="BB81" s="34">
        <v>77.39</v>
      </c>
      <c r="BC81" s="34">
        <v>5.46</v>
      </c>
      <c r="BD81" s="34">
        <v>1.9870000000000001</v>
      </c>
      <c r="BE81" s="34">
        <v>3197.3679999999999</v>
      </c>
      <c r="BF81" s="34">
        <v>9.7620000000000005</v>
      </c>
      <c r="BG81" s="34">
        <v>60.866999999999997</v>
      </c>
      <c r="BH81" s="34">
        <v>4.6459999999999999</v>
      </c>
      <c r="BI81" s="34">
        <v>65.513000000000005</v>
      </c>
      <c r="BJ81" s="34">
        <v>48.003</v>
      </c>
      <c r="BK81" s="34">
        <v>3.6640000000000001</v>
      </c>
      <c r="BL81" s="34">
        <v>51.667000000000002</v>
      </c>
      <c r="BM81" s="34">
        <v>0</v>
      </c>
      <c r="BN81" s="34"/>
      <c r="BO81" s="34"/>
      <c r="BP81" s="34"/>
      <c r="BQ81" s="34">
        <v>14583.806</v>
      </c>
      <c r="BR81" s="34">
        <v>-2.2811999999999999E-2</v>
      </c>
      <c r="BS81" s="34">
        <v>-5</v>
      </c>
      <c r="BT81" s="34">
        <v>0.01</v>
      </c>
      <c r="BU81" s="34">
        <v>-0.55746899999999999</v>
      </c>
      <c r="BV81" s="34">
        <v>0</v>
      </c>
      <c r="BW81" s="34" t="s">
        <v>155</v>
      </c>
      <c r="BX81" s="34">
        <v>0.78900000000000003</v>
      </c>
    </row>
    <row r="82" spans="1:76" x14ac:dyDescent="0.25">
      <c r="A82" s="35">
        <v>43165</v>
      </c>
      <c r="B82" s="36">
        <v>0.40544284722222224</v>
      </c>
      <c r="C82" s="34">
        <v>2.71</v>
      </c>
      <c r="D82" s="34">
        <v>1.2999999999999999E-2</v>
      </c>
      <c r="E82" s="34">
        <v>130</v>
      </c>
      <c r="F82" s="34">
        <v>494.7</v>
      </c>
      <c r="G82" s="34">
        <v>37.6</v>
      </c>
      <c r="H82" s="34">
        <v>-43.5</v>
      </c>
      <c r="I82" s="34"/>
      <c r="J82" s="34">
        <v>17</v>
      </c>
      <c r="K82" s="34">
        <v>0.98060000000000003</v>
      </c>
      <c r="L82" s="34">
        <v>2.6573000000000002</v>
      </c>
      <c r="M82" s="34">
        <v>1.2699999999999999E-2</v>
      </c>
      <c r="N82" s="34">
        <v>485.10289999999998</v>
      </c>
      <c r="O82" s="34">
        <v>36.869</v>
      </c>
      <c r="P82" s="34">
        <v>522</v>
      </c>
      <c r="Q82" s="34">
        <v>382.58030000000002</v>
      </c>
      <c r="R82" s="34">
        <v>29.077000000000002</v>
      </c>
      <c r="S82" s="34">
        <v>411.7</v>
      </c>
      <c r="T82" s="34">
        <v>0</v>
      </c>
      <c r="U82" s="34"/>
      <c r="V82" s="34"/>
      <c r="W82" s="34">
        <v>0</v>
      </c>
      <c r="X82" s="34">
        <v>16.669499999999999</v>
      </c>
      <c r="Y82" s="34">
        <v>12</v>
      </c>
      <c r="Z82" s="34">
        <v>846</v>
      </c>
      <c r="AA82" s="34">
        <v>858</v>
      </c>
      <c r="AB82" s="34">
        <v>884</v>
      </c>
      <c r="AC82" s="34">
        <v>66</v>
      </c>
      <c r="AD82" s="34">
        <v>17.98</v>
      </c>
      <c r="AE82" s="34">
        <v>0.41</v>
      </c>
      <c r="AF82" s="34">
        <v>979</v>
      </c>
      <c r="AG82" s="34">
        <v>0</v>
      </c>
      <c r="AH82" s="34">
        <v>70</v>
      </c>
      <c r="AI82" s="34">
        <v>35</v>
      </c>
      <c r="AJ82" s="34">
        <v>190</v>
      </c>
      <c r="AK82" s="34">
        <v>168</v>
      </c>
      <c r="AL82" s="34">
        <v>4.0999999999999996</v>
      </c>
      <c r="AM82" s="34">
        <v>175</v>
      </c>
      <c r="AN82" s="34" t="s">
        <v>155</v>
      </c>
      <c r="AO82" s="34">
        <v>2</v>
      </c>
      <c r="AP82" s="37">
        <v>0.61457175925925933</v>
      </c>
      <c r="AQ82" s="34">
        <v>47.158566999999998</v>
      </c>
      <c r="AR82" s="34">
        <v>-88.489687000000004</v>
      </c>
      <c r="AS82" s="34">
        <v>314.5</v>
      </c>
      <c r="AT82" s="34">
        <v>0</v>
      </c>
      <c r="AU82" s="34">
        <v>12</v>
      </c>
      <c r="AV82" s="34">
        <v>11</v>
      </c>
      <c r="AW82" s="34" t="s">
        <v>203</v>
      </c>
      <c r="AX82" s="34">
        <v>0.96840000000000004</v>
      </c>
      <c r="AY82" s="34">
        <v>1.5</v>
      </c>
      <c r="AZ82" s="34">
        <v>1.8</v>
      </c>
      <c r="BA82" s="34">
        <v>14.186999999999999</v>
      </c>
      <c r="BB82" s="34">
        <v>77.39</v>
      </c>
      <c r="BC82" s="34">
        <v>5.46</v>
      </c>
      <c r="BD82" s="34">
        <v>1.9830000000000001</v>
      </c>
      <c r="BE82" s="34">
        <v>3197.366</v>
      </c>
      <c r="BF82" s="34">
        <v>9.7620000000000005</v>
      </c>
      <c r="BG82" s="34">
        <v>61.125</v>
      </c>
      <c r="BH82" s="34">
        <v>4.6459999999999999</v>
      </c>
      <c r="BI82" s="34">
        <v>65.771000000000001</v>
      </c>
      <c r="BJ82" s="34">
        <v>48.207000000000001</v>
      </c>
      <c r="BK82" s="34">
        <v>3.6640000000000001</v>
      </c>
      <c r="BL82" s="34">
        <v>51.871000000000002</v>
      </c>
      <c r="BM82" s="34">
        <v>0</v>
      </c>
      <c r="BN82" s="34"/>
      <c r="BO82" s="34"/>
      <c r="BP82" s="34"/>
      <c r="BQ82" s="34">
        <v>14583.797</v>
      </c>
      <c r="BR82" s="34">
        <v>-1.4853999999999999E-2</v>
      </c>
      <c r="BS82" s="34">
        <v>-5</v>
      </c>
      <c r="BT82" s="34">
        <v>9.0950000000000007E-3</v>
      </c>
      <c r="BU82" s="34">
        <v>-0.36299799999999999</v>
      </c>
      <c r="BV82" s="34">
        <v>0</v>
      </c>
      <c r="BW82" s="34" t="s">
        <v>155</v>
      </c>
      <c r="BX82" s="34">
        <v>0.78900000000000003</v>
      </c>
    </row>
    <row r="83" spans="1:76" x14ac:dyDescent="0.25">
      <c r="A83" s="35">
        <v>43165</v>
      </c>
      <c r="B83" s="36">
        <v>0.40545442129629627</v>
      </c>
      <c r="C83" s="34">
        <v>2.706</v>
      </c>
      <c r="D83" s="34">
        <v>1.2999999999999999E-2</v>
      </c>
      <c r="E83" s="34">
        <v>130</v>
      </c>
      <c r="F83" s="34">
        <v>497.5</v>
      </c>
      <c r="G83" s="34">
        <v>37.6</v>
      </c>
      <c r="H83" s="34">
        <v>-56.9</v>
      </c>
      <c r="I83" s="34"/>
      <c r="J83" s="34">
        <v>17</v>
      </c>
      <c r="K83" s="34">
        <v>0.98060000000000003</v>
      </c>
      <c r="L83" s="34">
        <v>2.6537999999999999</v>
      </c>
      <c r="M83" s="34">
        <v>1.2699999999999999E-2</v>
      </c>
      <c r="N83" s="34">
        <v>487.79989999999998</v>
      </c>
      <c r="O83" s="34">
        <v>36.868899999999996</v>
      </c>
      <c r="P83" s="34">
        <v>524.70000000000005</v>
      </c>
      <c r="Q83" s="34">
        <v>384.70729999999998</v>
      </c>
      <c r="R83" s="34">
        <v>29.076899999999998</v>
      </c>
      <c r="S83" s="34">
        <v>413.8</v>
      </c>
      <c r="T83" s="34">
        <v>0</v>
      </c>
      <c r="U83" s="34"/>
      <c r="V83" s="34"/>
      <c r="W83" s="34">
        <v>0</v>
      </c>
      <c r="X83" s="34">
        <v>16.6694</v>
      </c>
      <c r="Y83" s="34">
        <v>12</v>
      </c>
      <c r="Z83" s="34">
        <v>846</v>
      </c>
      <c r="AA83" s="34">
        <v>857</v>
      </c>
      <c r="AB83" s="34">
        <v>884</v>
      </c>
      <c r="AC83" s="34">
        <v>66</v>
      </c>
      <c r="AD83" s="34">
        <v>17.98</v>
      </c>
      <c r="AE83" s="34">
        <v>0.41</v>
      </c>
      <c r="AF83" s="34">
        <v>979</v>
      </c>
      <c r="AG83" s="34">
        <v>0</v>
      </c>
      <c r="AH83" s="34">
        <v>70</v>
      </c>
      <c r="AI83" s="34">
        <v>35</v>
      </c>
      <c r="AJ83" s="34">
        <v>190</v>
      </c>
      <c r="AK83" s="34">
        <v>168</v>
      </c>
      <c r="AL83" s="34">
        <v>4</v>
      </c>
      <c r="AM83" s="34">
        <v>175</v>
      </c>
      <c r="AN83" s="34" t="s">
        <v>155</v>
      </c>
      <c r="AO83" s="34">
        <v>2</v>
      </c>
      <c r="AP83" s="37">
        <v>0.61458333333333337</v>
      </c>
      <c r="AQ83" s="34">
        <v>47.158566999999998</v>
      </c>
      <c r="AR83" s="34">
        <v>-88.489687000000004</v>
      </c>
      <c r="AS83" s="34">
        <v>314.39999999999998</v>
      </c>
      <c r="AT83" s="34">
        <v>0</v>
      </c>
      <c r="AU83" s="34">
        <v>12</v>
      </c>
      <c r="AV83" s="34">
        <v>11</v>
      </c>
      <c r="AW83" s="34" t="s">
        <v>203</v>
      </c>
      <c r="AX83" s="34">
        <v>0.93159999999999998</v>
      </c>
      <c r="AY83" s="34">
        <v>1.5</v>
      </c>
      <c r="AZ83" s="34">
        <v>1.8</v>
      </c>
      <c r="BA83" s="34">
        <v>14.186999999999999</v>
      </c>
      <c r="BB83" s="34">
        <v>77.489999999999995</v>
      </c>
      <c r="BC83" s="34">
        <v>5.46</v>
      </c>
      <c r="BD83" s="34">
        <v>1.9830000000000001</v>
      </c>
      <c r="BE83" s="34">
        <v>3197.41</v>
      </c>
      <c r="BF83" s="34">
        <v>9.7750000000000004</v>
      </c>
      <c r="BG83" s="34">
        <v>61.548000000000002</v>
      </c>
      <c r="BH83" s="34">
        <v>4.6520000000000001</v>
      </c>
      <c r="BI83" s="34">
        <v>66.2</v>
      </c>
      <c r="BJ83" s="34">
        <v>48.54</v>
      </c>
      <c r="BK83" s="34">
        <v>3.669</v>
      </c>
      <c r="BL83" s="34">
        <v>52.209000000000003</v>
      </c>
      <c r="BM83" s="34">
        <v>0</v>
      </c>
      <c r="BN83" s="34"/>
      <c r="BO83" s="34"/>
      <c r="BP83" s="34"/>
      <c r="BQ83" s="34">
        <v>14603.353999999999</v>
      </c>
      <c r="BR83" s="34">
        <v>-2.3059E-2</v>
      </c>
      <c r="BS83" s="34">
        <v>-5</v>
      </c>
      <c r="BT83" s="34">
        <v>9.9059999999999999E-3</v>
      </c>
      <c r="BU83" s="34">
        <v>-0.56350599999999995</v>
      </c>
      <c r="BV83" s="34">
        <v>0</v>
      </c>
      <c r="BW83" s="34" t="s">
        <v>155</v>
      </c>
      <c r="BX83" s="34">
        <v>0.78900000000000003</v>
      </c>
    </row>
    <row r="84" spans="1:76" x14ac:dyDescent="0.25">
      <c r="A84" s="35">
        <v>43165</v>
      </c>
      <c r="B84" s="36">
        <v>0.40546599537037037</v>
      </c>
      <c r="C84" s="34">
        <v>2.7</v>
      </c>
      <c r="D84" s="34">
        <v>1.2999999999999999E-2</v>
      </c>
      <c r="E84" s="34">
        <v>130</v>
      </c>
      <c r="F84" s="34">
        <v>499</v>
      </c>
      <c r="G84" s="34">
        <v>37.6</v>
      </c>
      <c r="H84" s="34">
        <v>-66.900000000000006</v>
      </c>
      <c r="I84" s="34"/>
      <c r="J84" s="34">
        <v>17</v>
      </c>
      <c r="K84" s="34">
        <v>0.98060000000000003</v>
      </c>
      <c r="L84" s="34">
        <v>2.6476000000000002</v>
      </c>
      <c r="M84" s="34">
        <v>1.2699999999999999E-2</v>
      </c>
      <c r="N84" s="34">
        <v>489.3064</v>
      </c>
      <c r="O84" s="34">
        <v>36.870699999999999</v>
      </c>
      <c r="P84" s="34">
        <v>526.20000000000005</v>
      </c>
      <c r="Q84" s="34">
        <v>385.89550000000003</v>
      </c>
      <c r="R84" s="34">
        <v>29.078399999999998</v>
      </c>
      <c r="S84" s="34">
        <v>415</v>
      </c>
      <c r="T84" s="34">
        <v>0</v>
      </c>
      <c r="U84" s="34"/>
      <c r="V84" s="34"/>
      <c r="W84" s="34">
        <v>0</v>
      </c>
      <c r="X84" s="34">
        <v>16.670300000000001</v>
      </c>
      <c r="Y84" s="34">
        <v>11.9</v>
      </c>
      <c r="Z84" s="34">
        <v>847</v>
      </c>
      <c r="AA84" s="34">
        <v>858</v>
      </c>
      <c r="AB84" s="34">
        <v>884</v>
      </c>
      <c r="AC84" s="34">
        <v>66</v>
      </c>
      <c r="AD84" s="34">
        <v>17.98</v>
      </c>
      <c r="AE84" s="34">
        <v>0.41</v>
      </c>
      <c r="AF84" s="34">
        <v>979</v>
      </c>
      <c r="AG84" s="34">
        <v>0</v>
      </c>
      <c r="AH84" s="34">
        <v>70</v>
      </c>
      <c r="AI84" s="34">
        <v>35</v>
      </c>
      <c r="AJ84" s="34">
        <v>190</v>
      </c>
      <c r="AK84" s="34">
        <v>168</v>
      </c>
      <c r="AL84" s="34">
        <v>4</v>
      </c>
      <c r="AM84" s="34">
        <v>174.7</v>
      </c>
      <c r="AN84" s="34" t="s">
        <v>155</v>
      </c>
      <c r="AO84" s="34">
        <v>2</v>
      </c>
      <c r="AP84" s="37">
        <v>0.61459490740740741</v>
      </c>
      <c r="AQ84" s="34">
        <v>47.158566999999998</v>
      </c>
      <c r="AR84" s="34">
        <v>-88.489687000000004</v>
      </c>
      <c r="AS84" s="34">
        <v>314.5</v>
      </c>
      <c r="AT84" s="34">
        <v>0</v>
      </c>
      <c r="AU84" s="34">
        <v>12</v>
      </c>
      <c r="AV84" s="34">
        <v>11</v>
      </c>
      <c r="AW84" s="34" t="s">
        <v>203</v>
      </c>
      <c r="AX84" s="34">
        <v>0.96840000000000004</v>
      </c>
      <c r="AY84" s="34">
        <v>1.5</v>
      </c>
      <c r="AZ84" s="34">
        <v>1.8</v>
      </c>
      <c r="BA84" s="34">
        <v>14.186999999999999</v>
      </c>
      <c r="BB84" s="34">
        <v>77.67</v>
      </c>
      <c r="BC84" s="34">
        <v>5.47</v>
      </c>
      <c r="BD84" s="34">
        <v>1.978</v>
      </c>
      <c r="BE84" s="34">
        <v>3197.4859999999999</v>
      </c>
      <c r="BF84" s="34">
        <v>9.7989999999999995</v>
      </c>
      <c r="BG84" s="34">
        <v>61.883000000000003</v>
      </c>
      <c r="BH84" s="34">
        <v>4.6630000000000003</v>
      </c>
      <c r="BI84" s="34">
        <v>66.546000000000006</v>
      </c>
      <c r="BJ84" s="34">
        <v>48.804000000000002</v>
      </c>
      <c r="BK84" s="34">
        <v>3.6779999999999999</v>
      </c>
      <c r="BL84" s="34">
        <v>52.481999999999999</v>
      </c>
      <c r="BM84" s="34">
        <v>0</v>
      </c>
      <c r="BN84" s="34"/>
      <c r="BO84" s="34"/>
      <c r="BP84" s="34"/>
      <c r="BQ84" s="34">
        <v>14638.359</v>
      </c>
      <c r="BR84" s="34">
        <v>-2.0375999999999998E-2</v>
      </c>
      <c r="BS84" s="34">
        <v>-5</v>
      </c>
      <c r="BT84" s="34">
        <v>0.01</v>
      </c>
      <c r="BU84" s="34">
        <v>-0.49793900000000002</v>
      </c>
      <c r="BV84" s="34">
        <v>0</v>
      </c>
      <c r="BW84" s="34" t="s">
        <v>155</v>
      </c>
      <c r="BX84" s="34">
        <v>0.78900000000000003</v>
      </c>
    </row>
    <row r="85" spans="1:76" x14ac:dyDescent="0.25">
      <c r="A85" s="35">
        <v>43165</v>
      </c>
      <c r="B85" s="36">
        <v>0.40547756944444441</v>
      </c>
      <c r="C85" s="34">
        <v>2.7</v>
      </c>
      <c r="D85" s="34">
        <v>1.2999999999999999E-2</v>
      </c>
      <c r="E85" s="34">
        <v>130</v>
      </c>
      <c r="F85" s="34">
        <v>499.4</v>
      </c>
      <c r="G85" s="34">
        <v>37.6</v>
      </c>
      <c r="H85" s="34">
        <v>-46.9</v>
      </c>
      <c r="I85" s="34"/>
      <c r="J85" s="34">
        <v>17</v>
      </c>
      <c r="K85" s="34">
        <v>0.98060000000000003</v>
      </c>
      <c r="L85" s="34">
        <v>2.6476999999999999</v>
      </c>
      <c r="M85" s="34">
        <v>1.2699999999999999E-2</v>
      </c>
      <c r="N85" s="34">
        <v>489.7543</v>
      </c>
      <c r="O85" s="34">
        <v>36.872100000000003</v>
      </c>
      <c r="P85" s="34">
        <v>526.6</v>
      </c>
      <c r="Q85" s="34">
        <v>386.24869999999999</v>
      </c>
      <c r="R85" s="34">
        <v>29.079499999999999</v>
      </c>
      <c r="S85" s="34">
        <v>415.3</v>
      </c>
      <c r="T85" s="34">
        <v>0</v>
      </c>
      <c r="U85" s="34"/>
      <c r="V85" s="34"/>
      <c r="W85" s="34">
        <v>0</v>
      </c>
      <c r="X85" s="34">
        <v>16.6709</v>
      </c>
      <c r="Y85" s="34">
        <v>12</v>
      </c>
      <c r="Z85" s="34">
        <v>846</v>
      </c>
      <c r="AA85" s="34">
        <v>858</v>
      </c>
      <c r="AB85" s="34">
        <v>884</v>
      </c>
      <c r="AC85" s="34">
        <v>66</v>
      </c>
      <c r="AD85" s="34">
        <v>17.98</v>
      </c>
      <c r="AE85" s="34">
        <v>0.41</v>
      </c>
      <c r="AF85" s="34">
        <v>979</v>
      </c>
      <c r="AG85" s="34">
        <v>0</v>
      </c>
      <c r="AH85" s="34">
        <v>70</v>
      </c>
      <c r="AI85" s="34">
        <v>35</v>
      </c>
      <c r="AJ85" s="34">
        <v>190</v>
      </c>
      <c r="AK85" s="34">
        <v>168</v>
      </c>
      <c r="AL85" s="34">
        <v>4.0999999999999996</v>
      </c>
      <c r="AM85" s="34">
        <v>174.3</v>
      </c>
      <c r="AN85" s="34" t="s">
        <v>155</v>
      </c>
      <c r="AO85" s="34">
        <v>2</v>
      </c>
      <c r="AP85" s="37">
        <v>0.61460648148148145</v>
      </c>
      <c r="AQ85" s="34">
        <v>47.158566999999998</v>
      </c>
      <c r="AR85" s="34">
        <v>-88.489687000000004</v>
      </c>
      <c r="AS85" s="34">
        <v>314.39999999999998</v>
      </c>
      <c r="AT85" s="34">
        <v>0</v>
      </c>
      <c r="AU85" s="34">
        <v>12</v>
      </c>
      <c r="AV85" s="34">
        <v>11</v>
      </c>
      <c r="AW85" s="34" t="s">
        <v>203</v>
      </c>
      <c r="AX85" s="34">
        <v>1</v>
      </c>
      <c r="AY85" s="34">
        <v>1.5</v>
      </c>
      <c r="AZ85" s="34">
        <v>1.8</v>
      </c>
      <c r="BA85" s="34">
        <v>14.186999999999999</v>
      </c>
      <c r="BB85" s="34">
        <v>77.67</v>
      </c>
      <c r="BC85" s="34">
        <v>5.47</v>
      </c>
      <c r="BD85" s="34">
        <v>1.974</v>
      </c>
      <c r="BE85" s="34">
        <v>3197.4839999999999</v>
      </c>
      <c r="BF85" s="34">
        <v>9.7989999999999995</v>
      </c>
      <c r="BG85" s="34">
        <v>61.936999999999998</v>
      </c>
      <c r="BH85" s="34">
        <v>4.6630000000000003</v>
      </c>
      <c r="BI85" s="34">
        <v>66.599999999999994</v>
      </c>
      <c r="BJ85" s="34">
        <v>48.847000000000001</v>
      </c>
      <c r="BK85" s="34">
        <v>3.6779999999999999</v>
      </c>
      <c r="BL85" s="34">
        <v>52.524999999999999</v>
      </c>
      <c r="BM85" s="34">
        <v>0</v>
      </c>
      <c r="BN85" s="34"/>
      <c r="BO85" s="34"/>
      <c r="BP85" s="34"/>
      <c r="BQ85" s="34">
        <v>14638.351000000001</v>
      </c>
      <c r="BR85" s="34">
        <v>-2.5436E-2</v>
      </c>
      <c r="BS85" s="34">
        <v>-5</v>
      </c>
      <c r="BT85" s="34">
        <v>9.0939999999999997E-3</v>
      </c>
      <c r="BU85" s="34">
        <v>-0.62159200000000003</v>
      </c>
      <c r="BV85" s="34">
        <v>0</v>
      </c>
      <c r="BW85" s="34" t="s">
        <v>155</v>
      </c>
      <c r="BX85" s="34">
        <v>0.78900000000000003</v>
      </c>
    </row>
    <row r="86" spans="1:76" x14ac:dyDescent="0.25">
      <c r="A86" s="35">
        <v>43165</v>
      </c>
      <c r="B86" s="36">
        <v>0.40548914351851856</v>
      </c>
      <c r="C86" s="34">
        <v>2.7</v>
      </c>
      <c r="D86" s="34">
        <v>1.2999999999999999E-2</v>
      </c>
      <c r="E86" s="34">
        <v>130</v>
      </c>
      <c r="F86" s="34">
        <v>500.4</v>
      </c>
      <c r="G86" s="34">
        <v>37.5</v>
      </c>
      <c r="H86" s="34">
        <v>-69.7</v>
      </c>
      <c r="I86" s="34"/>
      <c r="J86" s="34">
        <v>17</v>
      </c>
      <c r="K86" s="34">
        <v>0.98060000000000003</v>
      </c>
      <c r="L86" s="34">
        <v>2.6476000000000002</v>
      </c>
      <c r="M86" s="34">
        <v>1.2699999999999999E-2</v>
      </c>
      <c r="N86" s="34">
        <v>490.74180000000001</v>
      </c>
      <c r="O86" s="34">
        <v>36.772799999999997</v>
      </c>
      <c r="P86" s="34">
        <v>527.5</v>
      </c>
      <c r="Q86" s="34">
        <v>387.02749999999997</v>
      </c>
      <c r="R86" s="34">
        <v>29.001200000000001</v>
      </c>
      <c r="S86" s="34">
        <v>416</v>
      </c>
      <c r="T86" s="34">
        <v>0</v>
      </c>
      <c r="U86" s="34"/>
      <c r="V86" s="34"/>
      <c r="W86" s="34">
        <v>0</v>
      </c>
      <c r="X86" s="34">
        <v>16.670300000000001</v>
      </c>
      <c r="Y86" s="34">
        <v>11.9</v>
      </c>
      <c r="Z86" s="34">
        <v>846</v>
      </c>
      <c r="AA86" s="34">
        <v>858</v>
      </c>
      <c r="AB86" s="34">
        <v>884</v>
      </c>
      <c r="AC86" s="34">
        <v>66</v>
      </c>
      <c r="AD86" s="34">
        <v>17.98</v>
      </c>
      <c r="AE86" s="34">
        <v>0.41</v>
      </c>
      <c r="AF86" s="34">
        <v>979</v>
      </c>
      <c r="AG86" s="34">
        <v>0</v>
      </c>
      <c r="AH86" s="34">
        <v>69.093999999999994</v>
      </c>
      <c r="AI86" s="34">
        <v>35</v>
      </c>
      <c r="AJ86" s="34">
        <v>190</v>
      </c>
      <c r="AK86" s="34">
        <v>168</v>
      </c>
      <c r="AL86" s="34">
        <v>4</v>
      </c>
      <c r="AM86" s="34">
        <v>174</v>
      </c>
      <c r="AN86" s="34" t="s">
        <v>155</v>
      </c>
      <c r="AO86" s="34">
        <v>2</v>
      </c>
      <c r="AP86" s="37">
        <v>0.61461805555555549</v>
      </c>
      <c r="AQ86" s="34">
        <v>47.158566999999998</v>
      </c>
      <c r="AR86" s="34">
        <v>-88.489687000000004</v>
      </c>
      <c r="AS86" s="34">
        <v>314.3</v>
      </c>
      <c r="AT86" s="34">
        <v>0</v>
      </c>
      <c r="AU86" s="34">
        <v>12</v>
      </c>
      <c r="AV86" s="34">
        <v>11</v>
      </c>
      <c r="AW86" s="34" t="s">
        <v>203</v>
      </c>
      <c r="AX86" s="34">
        <v>1</v>
      </c>
      <c r="AY86" s="34">
        <v>1.5</v>
      </c>
      <c r="AZ86" s="34">
        <v>1.8</v>
      </c>
      <c r="BA86" s="34">
        <v>14.186999999999999</v>
      </c>
      <c r="BB86" s="34">
        <v>77.67</v>
      </c>
      <c r="BC86" s="34">
        <v>5.47</v>
      </c>
      <c r="BD86" s="34">
        <v>1.978</v>
      </c>
      <c r="BE86" s="34">
        <v>3197.4859999999999</v>
      </c>
      <c r="BF86" s="34">
        <v>9.7989999999999995</v>
      </c>
      <c r="BG86" s="34">
        <v>62.064</v>
      </c>
      <c r="BH86" s="34">
        <v>4.6509999999999998</v>
      </c>
      <c r="BI86" s="34">
        <v>66.713999999999999</v>
      </c>
      <c r="BJ86" s="34">
        <v>48.947000000000003</v>
      </c>
      <c r="BK86" s="34">
        <v>3.6680000000000001</v>
      </c>
      <c r="BL86" s="34">
        <v>52.615000000000002</v>
      </c>
      <c r="BM86" s="34">
        <v>0</v>
      </c>
      <c r="BN86" s="34"/>
      <c r="BO86" s="34"/>
      <c r="BP86" s="34"/>
      <c r="BQ86" s="34">
        <v>14638.358</v>
      </c>
      <c r="BR86" s="34">
        <v>-1.9657999999999998E-2</v>
      </c>
      <c r="BS86" s="34">
        <v>-5</v>
      </c>
      <c r="BT86" s="34">
        <v>9.9059999999999999E-3</v>
      </c>
      <c r="BU86" s="34">
        <v>-0.48039199999999999</v>
      </c>
      <c r="BV86" s="34">
        <v>0</v>
      </c>
      <c r="BW86" s="34" t="s">
        <v>155</v>
      </c>
      <c r="BX86" s="34">
        <v>0.78900000000000003</v>
      </c>
    </row>
    <row r="87" spans="1:76" x14ac:dyDescent="0.25">
      <c r="A87" s="35">
        <v>43165</v>
      </c>
      <c r="B87" s="36">
        <v>0.4055007175925926</v>
      </c>
      <c r="C87" s="34">
        <v>2.7</v>
      </c>
      <c r="D87" s="34">
        <v>1.2999999999999999E-2</v>
      </c>
      <c r="E87" s="34">
        <v>130</v>
      </c>
      <c r="F87" s="34">
        <v>505</v>
      </c>
      <c r="G87" s="34">
        <v>37.5</v>
      </c>
      <c r="H87" s="34">
        <v>-46.3</v>
      </c>
      <c r="I87" s="34"/>
      <c r="J87" s="34">
        <v>17</v>
      </c>
      <c r="K87" s="34">
        <v>0.98060000000000003</v>
      </c>
      <c r="L87" s="34">
        <v>2.6476000000000002</v>
      </c>
      <c r="M87" s="34">
        <v>1.2699999999999999E-2</v>
      </c>
      <c r="N87" s="34">
        <v>495.25389999999999</v>
      </c>
      <c r="O87" s="34">
        <v>36.751100000000001</v>
      </c>
      <c r="P87" s="34">
        <v>532</v>
      </c>
      <c r="Q87" s="34">
        <v>390.58600000000001</v>
      </c>
      <c r="R87" s="34">
        <v>28.984100000000002</v>
      </c>
      <c r="S87" s="34">
        <v>419.6</v>
      </c>
      <c r="T87" s="34">
        <v>0</v>
      </c>
      <c r="U87" s="34"/>
      <c r="V87" s="34"/>
      <c r="W87" s="34">
        <v>0</v>
      </c>
      <c r="X87" s="34">
        <v>16.670300000000001</v>
      </c>
      <c r="Y87" s="34">
        <v>12</v>
      </c>
      <c r="Z87" s="34">
        <v>846</v>
      </c>
      <c r="AA87" s="34">
        <v>856</v>
      </c>
      <c r="AB87" s="34">
        <v>884</v>
      </c>
      <c r="AC87" s="34">
        <v>66</v>
      </c>
      <c r="AD87" s="34">
        <v>17.98</v>
      </c>
      <c r="AE87" s="34">
        <v>0.41</v>
      </c>
      <c r="AF87" s="34">
        <v>979</v>
      </c>
      <c r="AG87" s="34">
        <v>0</v>
      </c>
      <c r="AH87" s="34">
        <v>69</v>
      </c>
      <c r="AI87" s="34">
        <v>35</v>
      </c>
      <c r="AJ87" s="34">
        <v>190</v>
      </c>
      <c r="AK87" s="34">
        <v>168</v>
      </c>
      <c r="AL87" s="34">
        <v>4</v>
      </c>
      <c r="AM87" s="34">
        <v>174.4</v>
      </c>
      <c r="AN87" s="34" t="s">
        <v>155</v>
      </c>
      <c r="AO87" s="34">
        <v>2</v>
      </c>
      <c r="AP87" s="37">
        <v>0.61461805555555549</v>
      </c>
      <c r="AQ87" s="34">
        <v>47.158566999999998</v>
      </c>
      <c r="AR87" s="34">
        <v>-88.489687000000004</v>
      </c>
      <c r="AS87" s="34">
        <v>314.3</v>
      </c>
      <c r="AT87" s="34">
        <v>0</v>
      </c>
      <c r="AU87" s="34">
        <v>12</v>
      </c>
      <c r="AV87" s="34">
        <v>11</v>
      </c>
      <c r="AW87" s="34" t="s">
        <v>203</v>
      </c>
      <c r="AX87" s="34">
        <v>1</v>
      </c>
      <c r="AY87" s="34">
        <v>1.5</v>
      </c>
      <c r="AZ87" s="34">
        <v>1.8</v>
      </c>
      <c r="BA87" s="34">
        <v>14.186999999999999</v>
      </c>
      <c r="BB87" s="34">
        <v>77.67</v>
      </c>
      <c r="BC87" s="34">
        <v>5.47</v>
      </c>
      <c r="BD87" s="34">
        <v>1.978</v>
      </c>
      <c r="BE87" s="34">
        <v>3197.4859999999999</v>
      </c>
      <c r="BF87" s="34">
        <v>9.7989999999999995</v>
      </c>
      <c r="BG87" s="34">
        <v>62.634999999999998</v>
      </c>
      <c r="BH87" s="34">
        <v>4.6479999999999997</v>
      </c>
      <c r="BI87" s="34">
        <v>67.283000000000001</v>
      </c>
      <c r="BJ87" s="34">
        <v>49.396999999999998</v>
      </c>
      <c r="BK87" s="34">
        <v>3.6659999999999999</v>
      </c>
      <c r="BL87" s="34">
        <v>53.063000000000002</v>
      </c>
      <c r="BM87" s="34">
        <v>0</v>
      </c>
      <c r="BN87" s="34"/>
      <c r="BO87" s="34"/>
      <c r="BP87" s="34"/>
      <c r="BQ87" s="34">
        <v>14638.359</v>
      </c>
      <c r="BR87" s="34">
        <v>-2.6248E-2</v>
      </c>
      <c r="BS87" s="34">
        <v>-5</v>
      </c>
      <c r="BT87" s="34">
        <v>9.0939999999999997E-3</v>
      </c>
      <c r="BU87" s="34">
        <v>-0.64143600000000001</v>
      </c>
      <c r="BV87" s="34">
        <v>0</v>
      </c>
      <c r="BW87" s="34" t="s">
        <v>155</v>
      </c>
      <c r="BX87" s="34">
        <v>0.78900000000000003</v>
      </c>
    </row>
    <row r="88" spans="1:76" x14ac:dyDescent="0.25">
      <c r="A88" s="35">
        <v>43165</v>
      </c>
      <c r="B88" s="36">
        <v>0.40551229166666669</v>
      </c>
      <c r="C88" s="34">
        <v>2.7</v>
      </c>
      <c r="D88" s="34">
        <v>1.2999999999999999E-2</v>
      </c>
      <c r="E88" s="34">
        <v>130</v>
      </c>
      <c r="F88" s="34">
        <v>509.6</v>
      </c>
      <c r="G88" s="34">
        <v>37.4</v>
      </c>
      <c r="H88" s="34">
        <v>-53.4</v>
      </c>
      <c r="I88" s="34"/>
      <c r="J88" s="34">
        <v>17</v>
      </c>
      <c r="K88" s="34">
        <v>0.98060000000000003</v>
      </c>
      <c r="L88" s="34">
        <v>2.6476999999999999</v>
      </c>
      <c r="M88" s="34">
        <v>1.2699999999999999E-2</v>
      </c>
      <c r="N88" s="34">
        <v>499.76310000000001</v>
      </c>
      <c r="O88" s="34">
        <v>36.676000000000002</v>
      </c>
      <c r="P88" s="34">
        <v>536.4</v>
      </c>
      <c r="Q88" s="34">
        <v>394.1422</v>
      </c>
      <c r="R88" s="34">
        <v>28.924800000000001</v>
      </c>
      <c r="S88" s="34">
        <v>423.1</v>
      </c>
      <c r="T88" s="34">
        <v>0</v>
      </c>
      <c r="U88" s="34"/>
      <c r="V88" s="34"/>
      <c r="W88" s="34">
        <v>0</v>
      </c>
      <c r="X88" s="34">
        <v>16.6709</v>
      </c>
      <c r="Y88" s="34">
        <v>12</v>
      </c>
      <c r="Z88" s="34">
        <v>846</v>
      </c>
      <c r="AA88" s="34">
        <v>857</v>
      </c>
      <c r="AB88" s="34">
        <v>884</v>
      </c>
      <c r="AC88" s="34">
        <v>66</v>
      </c>
      <c r="AD88" s="34">
        <v>17.98</v>
      </c>
      <c r="AE88" s="34">
        <v>0.41</v>
      </c>
      <c r="AF88" s="34">
        <v>979</v>
      </c>
      <c r="AG88" s="34">
        <v>0</v>
      </c>
      <c r="AH88" s="34">
        <v>69</v>
      </c>
      <c r="AI88" s="34">
        <v>35</v>
      </c>
      <c r="AJ88" s="34">
        <v>190</v>
      </c>
      <c r="AK88" s="34">
        <v>168</v>
      </c>
      <c r="AL88" s="34">
        <v>4.0999999999999996</v>
      </c>
      <c r="AM88" s="34">
        <v>174.8</v>
      </c>
      <c r="AN88" s="34" t="s">
        <v>155</v>
      </c>
      <c r="AO88" s="34">
        <v>2</v>
      </c>
      <c r="AP88" s="37">
        <v>0.61464120370370368</v>
      </c>
      <c r="AQ88" s="34">
        <v>47.158566999999998</v>
      </c>
      <c r="AR88" s="34">
        <v>-88.489687000000004</v>
      </c>
      <c r="AS88" s="34">
        <v>314.2</v>
      </c>
      <c r="AT88" s="34">
        <v>0</v>
      </c>
      <c r="AU88" s="34">
        <v>12</v>
      </c>
      <c r="AV88" s="34">
        <v>11</v>
      </c>
      <c r="AW88" s="34" t="s">
        <v>203</v>
      </c>
      <c r="AX88" s="34">
        <v>1</v>
      </c>
      <c r="AY88" s="34">
        <v>1.5</v>
      </c>
      <c r="AZ88" s="34">
        <v>1.8</v>
      </c>
      <c r="BA88" s="34">
        <v>14.186999999999999</v>
      </c>
      <c r="BB88" s="34">
        <v>77.67</v>
      </c>
      <c r="BC88" s="34">
        <v>5.47</v>
      </c>
      <c r="BD88" s="34">
        <v>1.974</v>
      </c>
      <c r="BE88" s="34">
        <v>3197.4839999999999</v>
      </c>
      <c r="BF88" s="34">
        <v>9.7989999999999995</v>
      </c>
      <c r="BG88" s="34">
        <v>63.203000000000003</v>
      </c>
      <c r="BH88" s="34">
        <v>4.6379999999999999</v>
      </c>
      <c r="BI88" s="34">
        <v>67.840999999999994</v>
      </c>
      <c r="BJ88" s="34">
        <v>49.844999999999999</v>
      </c>
      <c r="BK88" s="34">
        <v>3.6579999999999999</v>
      </c>
      <c r="BL88" s="34">
        <v>53.503</v>
      </c>
      <c r="BM88" s="34">
        <v>0</v>
      </c>
      <c r="BN88" s="34"/>
      <c r="BO88" s="34"/>
      <c r="BP88" s="34"/>
      <c r="BQ88" s="34">
        <v>14638.351000000001</v>
      </c>
      <c r="BR88" s="34">
        <v>-2.0657999999999999E-2</v>
      </c>
      <c r="BS88" s="34">
        <v>-5</v>
      </c>
      <c r="BT88" s="34">
        <v>8.9999999999999993E-3</v>
      </c>
      <c r="BU88" s="34">
        <v>-0.50483</v>
      </c>
      <c r="BV88" s="34">
        <v>0</v>
      </c>
      <c r="BW88" s="34" t="s">
        <v>155</v>
      </c>
      <c r="BX88" s="34">
        <v>0.78900000000000003</v>
      </c>
    </row>
    <row r="89" spans="1:76" x14ac:dyDescent="0.25">
      <c r="A89" s="35">
        <v>43165</v>
      </c>
      <c r="B89" s="36">
        <v>0.40552386574074073</v>
      </c>
      <c r="C89" s="34">
        <v>2.8250000000000002</v>
      </c>
      <c r="D89" s="34">
        <v>1.2999999999999999E-2</v>
      </c>
      <c r="E89" s="34">
        <v>130</v>
      </c>
      <c r="F89" s="34">
        <v>511.4</v>
      </c>
      <c r="G89" s="34">
        <v>37.299999999999997</v>
      </c>
      <c r="H89" s="34">
        <v>-77</v>
      </c>
      <c r="I89" s="34"/>
      <c r="J89" s="34">
        <v>17</v>
      </c>
      <c r="K89" s="34">
        <v>0.97960000000000003</v>
      </c>
      <c r="L89" s="34">
        <v>2.7673999999999999</v>
      </c>
      <c r="M89" s="34">
        <v>1.2699999999999999E-2</v>
      </c>
      <c r="N89" s="34">
        <v>500.98110000000003</v>
      </c>
      <c r="O89" s="34">
        <v>36.5169</v>
      </c>
      <c r="P89" s="34">
        <v>537.5</v>
      </c>
      <c r="Q89" s="34">
        <v>395.1028</v>
      </c>
      <c r="R89" s="34">
        <v>28.799299999999999</v>
      </c>
      <c r="S89" s="34">
        <v>423.9</v>
      </c>
      <c r="T89" s="34">
        <v>0</v>
      </c>
      <c r="U89" s="34"/>
      <c r="V89" s="34"/>
      <c r="W89" s="34">
        <v>0</v>
      </c>
      <c r="X89" s="34">
        <v>16.652699999999999</v>
      </c>
      <c r="Y89" s="34">
        <v>11.9</v>
      </c>
      <c r="Z89" s="34">
        <v>847</v>
      </c>
      <c r="AA89" s="34">
        <v>856</v>
      </c>
      <c r="AB89" s="34">
        <v>884</v>
      </c>
      <c r="AC89" s="34">
        <v>66</v>
      </c>
      <c r="AD89" s="34">
        <v>17.98</v>
      </c>
      <c r="AE89" s="34">
        <v>0.41</v>
      </c>
      <c r="AF89" s="34">
        <v>979</v>
      </c>
      <c r="AG89" s="34">
        <v>0</v>
      </c>
      <c r="AH89" s="34">
        <v>69</v>
      </c>
      <c r="AI89" s="34">
        <v>35</v>
      </c>
      <c r="AJ89" s="34">
        <v>190</v>
      </c>
      <c r="AK89" s="34">
        <v>168</v>
      </c>
      <c r="AL89" s="34">
        <v>4</v>
      </c>
      <c r="AM89" s="34">
        <v>174.9</v>
      </c>
      <c r="AN89" s="34" t="s">
        <v>155</v>
      </c>
      <c r="AO89" s="34">
        <v>2</v>
      </c>
      <c r="AP89" s="37">
        <v>0.61465277777777783</v>
      </c>
      <c r="AQ89" s="34">
        <v>47.158566999999998</v>
      </c>
      <c r="AR89" s="34">
        <v>-88.489687000000004</v>
      </c>
      <c r="AS89" s="34">
        <v>314.2</v>
      </c>
      <c r="AT89" s="34">
        <v>0</v>
      </c>
      <c r="AU89" s="34">
        <v>12</v>
      </c>
      <c r="AV89" s="34">
        <v>11</v>
      </c>
      <c r="AW89" s="34" t="s">
        <v>203</v>
      </c>
      <c r="AX89" s="34">
        <v>1</v>
      </c>
      <c r="AY89" s="34">
        <v>1.5</v>
      </c>
      <c r="AZ89" s="34">
        <v>1.8</v>
      </c>
      <c r="BA89" s="34">
        <v>14.186999999999999</v>
      </c>
      <c r="BB89" s="34">
        <v>74.290000000000006</v>
      </c>
      <c r="BC89" s="34">
        <v>5.24</v>
      </c>
      <c r="BD89" s="34">
        <v>2.0859999999999999</v>
      </c>
      <c r="BE89" s="34">
        <v>3196.0720000000001</v>
      </c>
      <c r="BF89" s="34">
        <v>9.3610000000000007</v>
      </c>
      <c r="BG89" s="34">
        <v>60.59</v>
      </c>
      <c r="BH89" s="34">
        <v>4.4160000000000004</v>
      </c>
      <c r="BI89" s="34">
        <v>65.007000000000005</v>
      </c>
      <c r="BJ89" s="34">
        <v>47.784999999999997</v>
      </c>
      <c r="BK89" s="34">
        <v>3.4830000000000001</v>
      </c>
      <c r="BL89" s="34">
        <v>51.268000000000001</v>
      </c>
      <c r="BM89" s="34">
        <v>0</v>
      </c>
      <c r="BN89" s="34"/>
      <c r="BO89" s="34"/>
      <c r="BP89" s="34"/>
      <c r="BQ89" s="34">
        <v>13983.95</v>
      </c>
      <c r="BR89" s="34">
        <v>-2.1812000000000002E-2</v>
      </c>
      <c r="BS89" s="34">
        <v>-5</v>
      </c>
      <c r="BT89" s="34">
        <v>9.9059999999999999E-3</v>
      </c>
      <c r="BU89" s="34">
        <v>-0.53303100000000003</v>
      </c>
      <c r="BV89" s="34">
        <v>0</v>
      </c>
      <c r="BW89" s="34" t="s">
        <v>155</v>
      </c>
      <c r="BX89" s="34">
        <v>0.78900000000000003</v>
      </c>
    </row>
    <row r="90" spans="1:76" x14ac:dyDescent="0.25">
      <c r="A90" s="35">
        <v>43165</v>
      </c>
      <c r="B90" s="36">
        <v>0.40553543981481482</v>
      </c>
      <c r="C90" s="34">
        <v>3.0350000000000001</v>
      </c>
      <c r="D90" s="34">
        <v>1.4500000000000001E-2</v>
      </c>
      <c r="E90" s="34">
        <v>145.21482700000001</v>
      </c>
      <c r="F90" s="34">
        <v>509.7</v>
      </c>
      <c r="G90" s="34">
        <v>37.200000000000003</v>
      </c>
      <c r="H90" s="34">
        <v>-50.1</v>
      </c>
      <c r="I90" s="34"/>
      <c r="J90" s="34">
        <v>17</v>
      </c>
      <c r="K90" s="34">
        <v>0.97789999999999999</v>
      </c>
      <c r="L90" s="34">
        <v>2.9681999999999999</v>
      </c>
      <c r="M90" s="34">
        <v>1.4200000000000001E-2</v>
      </c>
      <c r="N90" s="34">
        <v>498.3768</v>
      </c>
      <c r="O90" s="34">
        <v>36.376100000000001</v>
      </c>
      <c r="P90" s="34">
        <v>534.79999999999995</v>
      </c>
      <c r="Q90" s="34">
        <v>393.0489</v>
      </c>
      <c r="R90" s="34">
        <v>28.688300000000002</v>
      </c>
      <c r="S90" s="34">
        <v>421.7</v>
      </c>
      <c r="T90" s="34">
        <v>0</v>
      </c>
      <c r="U90" s="34"/>
      <c r="V90" s="34"/>
      <c r="W90" s="34">
        <v>0</v>
      </c>
      <c r="X90" s="34">
        <v>16.6235</v>
      </c>
      <c r="Y90" s="34">
        <v>12</v>
      </c>
      <c r="Z90" s="34">
        <v>847</v>
      </c>
      <c r="AA90" s="34">
        <v>857</v>
      </c>
      <c r="AB90" s="34">
        <v>884</v>
      </c>
      <c r="AC90" s="34">
        <v>66</v>
      </c>
      <c r="AD90" s="34">
        <v>17.98</v>
      </c>
      <c r="AE90" s="34">
        <v>0.41</v>
      </c>
      <c r="AF90" s="34">
        <v>979</v>
      </c>
      <c r="AG90" s="34">
        <v>0</v>
      </c>
      <c r="AH90" s="34">
        <v>69</v>
      </c>
      <c r="AI90" s="34">
        <v>35</v>
      </c>
      <c r="AJ90" s="34">
        <v>190</v>
      </c>
      <c r="AK90" s="34">
        <v>168</v>
      </c>
      <c r="AL90" s="34">
        <v>4.0999999999999996</v>
      </c>
      <c r="AM90" s="34">
        <v>174.5</v>
      </c>
      <c r="AN90" s="34" t="s">
        <v>155</v>
      </c>
      <c r="AO90" s="34">
        <v>2</v>
      </c>
      <c r="AP90" s="37">
        <v>0.61466435185185186</v>
      </c>
      <c r="AQ90" s="34">
        <v>47.158566999999998</v>
      </c>
      <c r="AR90" s="34">
        <v>-88.489687000000004</v>
      </c>
      <c r="AS90" s="34">
        <v>314.10000000000002</v>
      </c>
      <c r="AT90" s="34">
        <v>0</v>
      </c>
      <c r="AU90" s="34">
        <v>12</v>
      </c>
      <c r="AV90" s="34">
        <v>11</v>
      </c>
      <c r="AW90" s="34" t="s">
        <v>203</v>
      </c>
      <c r="AX90" s="34">
        <v>1</v>
      </c>
      <c r="AY90" s="34">
        <v>1.568368</v>
      </c>
      <c r="AZ90" s="34">
        <v>1.8</v>
      </c>
      <c r="BA90" s="34">
        <v>14.186999999999999</v>
      </c>
      <c r="BB90" s="34">
        <v>69.19</v>
      </c>
      <c r="BC90" s="34">
        <v>4.88</v>
      </c>
      <c r="BD90" s="34">
        <v>2.2650000000000001</v>
      </c>
      <c r="BE90" s="34">
        <v>3192.3440000000001</v>
      </c>
      <c r="BF90" s="34">
        <v>9.7200000000000006</v>
      </c>
      <c r="BG90" s="34">
        <v>56.131999999999998</v>
      </c>
      <c r="BH90" s="34">
        <v>4.0970000000000004</v>
      </c>
      <c r="BI90" s="34">
        <v>60.228999999999999</v>
      </c>
      <c r="BJ90" s="34">
        <v>44.268999999999998</v>
      </c>
      <c r="BK90" s="34">
        <v>3.2309999999999999</v>
      </c>
      <c r="BL90" s="34">
        <v>47.5</v>
      </c>
      <c r="BM90" s="34">
        <v>0</v>
      </c>
      <c r="BN90" s="34"/>
      <c r="BO90" s="34"/>
      <c r="BP90" s="34"/>
      <c r="BQ90" s="34">
        <v>12999.705</v>
      </c>
      <c r="BR90" s="34">
        <v>-1.7469999999999999E-2</v>
      </c>
      <c r="BS90" s="34">
        <v>-5</v>
      </c>
      <c r="BT90" s="34">
        <v>9.0939999999999997E-3</v>
      </c>
      <c r="BU90" s="34">
        <v>-0.42692400000000003</v>
      </c>
      <c r="BV90" s="34">
        <v>0</v>
      </c>
      <c r="BW90" s="34" t="s">
        <v>155</v>
      </c>
      <c r="BX90" s="34">
        <v>0.78900000000000003</v>
      </c>
    </row>
    <row r="91" spans="1:76" x14ac:dyDescent="0.25">
      <c r="A91" s="35">
        <v>43165</v>
      </c>
      <c r="B91" s="36">
        <v>0.40554701388888886</v>
      </c>
      <c r="C91" s="34">
        <v>2.9729999999999999</v>
      </c>
      <c r="D91" s="34">
        <v>1.6299999999999999E-2</v>
      </c>
      <c r="E91" s="34">
        <v>163.461218</v>
      </c>
      <c r="F91" s="34">
        <v>473.1</v>
      </c>
      <c r="G91" s="34">
        <v>37.1</v>
      </c>
      <c r="H91" s="34">
        <v>-66.400000000000006</v>
      </c>
      <c r="I91" s="34"/>
      <c r="J91" s="34">
        <v>16.899999999999999</v>
      </c>
      <c r="K91" s="34">
        <v>0.97829999999999995</v>
      </c>
      <c r="L91" s="34">
        <v>2.9085000000000001</v>
      </c>
      <c r="M91" s="34">
        <v>1.6E-2</v>
      </c>
      <c r="N91" s="34">
        <v>462.82369999999997</v>
      </c>
      <c r="O91" s="34">
        <v>36.253</v>
      </c>
      <c r="P91" s="34">
        <v>499.1</v>
      </c>
      <c r="Q91" s="34">
        <v>365.00970000000001</v>
      </c>
      <c r="R91" s="34">
        <v>28.591200000000001</v>
      </c>
      <c r="S91" s="34">
        <v>393.6</v>
      </c>
      <c r="T91" s="34">
        <v>0</v>
      </c>
      <c r="U91" s="34"/>
      <c r="V91" s="34"/>
      <c r="W91" s="34">
        <v>0</v>
      </c>
      <c r="X91" s="34">
        <v>16.5336</v>
      </c>
      <c r="Y91" s="34">
        <v>12</v>
      </c>
      <c r="Z91" s="34">
        <v>848</v>
      </c>
      <c r="AA91" s="34">
        <v>856</v>
      </c>
      <c r="AB91" s="34">
        <v>884</v>
      </c>
      <c r="AC91" s="34">
        <v>66</v>
      </c>
      <c r="AD91" s="34">
        <v>17.98</v>
      </c>
      <c r="AE91" s="34">
        <v>0.41</v>
      </c>
      <c r="AF91" s="34">
        <v>979</v>
      </c>
      <c r="AG91" s="34">
        <v>0</v>
      </c>
      <c r="AH91" s="34">
        <v>69</v>
      </c>
      <c r="AI91" s="34">
        <v>35</v>
      </c>
      <c r="AJ91" s="34">
        <v>190</v>
      </c>
      <c r="AK91" s="34">
        <v>168</v>
      </c>
      <c r="AL91" s="34">
        <v>4</v>
      </c>
      <c r="AM91" s="34">
        <v>174.2</v>
      </c>
      <c r="AN91" s="34" t="s">
        <v>155</v>
      </c>
      <c r="AO91" s="34">
        <v>2</v>
      </c>
      <c r="AP91" s="37">
        <v>0.6146759259259259</v>
      </c>
      <c r="AQ91" s="34">
        <v>47.158566999999998</v>
      </c>
      <c r="AR91" s="34">
        <v>-88.489687000000004</v>
      </c>
      <c r="AS91" s="34">
        <v>314</v>
      </c>
      <c r="AT91" s="34">
        <v>0</v>
      </c>
      <c r="AU91" s="34">
        <v>12</v>
      </c>
      <c r="AV91" s="34">
        <v>11</v>
      </c>
      <c r="AW91" s="34" t="s">
        <v>203</v>
      </c>
      <c r="AX91" s="34">
        <v>1</v>
      </c>
      <c r="AY91" s="34">
        <v>1.6</v>
      </c>
      <c r="AZ91" s="34">
        <v>1.8</v>
      </c>
      <c r="BA91" s="34">
        <v>14.186999999999999</v>
      </c>
      <c r="BB91" s="34">
        <v>70.58</v>
      </c>
      <c r="BC91" s="34">
        <v>4.97</v>
      </c>
      <c r="BD91" s="34">
        <v>2.2160000000000002</v>
      </c>
      <c r="BE91" s="34">
        <v>3190.9319999999998</v>
      </c>
      <c r="BF91" s="34">
        <v>11.167</v>
      </c>
      <c r="BG91" s="34">
        <v>53.173999999999999</v>
      </c>
      <c r="BH91" s="34">
        <v>4.165</v>
      </c>
      <c r="BI91" s="34">
        <v>57.34</v>
      </c>
      <c r="BJ91" s="34">
        <v>41.936</v>
      </c>
      <c r="BK91" s="34">
        <v>3.2850000000000001</v>
      </c>
      <c r="BL91" s="34">
        <v>45.220999999999997</v>
      </c>
      <c r="BM91" s="34">
        <v>0</v>
      </c>
      <c r="BN91" s="34"/>
      <c r="BO91" s="34"/>
      <c r="BP91" s="34"/>
      <c r="BQ91" s="34">
        <v>13189.154</v>
      </c>
      <c r="BR91" s="34">
        <v>-2.0624E-2</v>
      </c>
      <c r="BS91" s="34">
        <v>-5</v>
      </c>
      <c r="BT91" s="34">
        <v>9.9059999999999999E-3</v>
      </c>
      <c r="BU91" s="34">
        <v>-0.504</v>
      </c>
      <c r="BV91" s="34">
        <v>0</v>
      </c>
      <c r="BW91" s="34" t="s">
        <v>155</v>
      </c>
      <c r="BX91" s="34">
        <v>0.78900000000000003</v>
      </c>
    </row>
    <row r="92" spans="1:76" x14ac:dyDescent="0.25">
      <c r="A92" s="35">
        <v>43165</v>
      </c>
      <c r="B92" s="36">
        <v>0.40555858796296301</v>
      </c>
      <c r="C92" s="34">
        <v>3.1280000000000001</v>
      </c>
      <c r="D92" s="34">
        <v>1.66E-2</v>
      </c>
      <c r="E92" s="34">
        <v>166.25973999999999</v>
      </c>
      <c r="F92" s="34">
        <v>432.8</v>
      </c>
      <c r="G92" s="34">
        <v>35.6</v>
      </c>
      <c r="H92" s="34">
        <v>-54.8</v>
      </c>
      <c r="I92" s="34"/>
      <c r="J92" s="34">
        <v>16.8</v>
      </c>
      <c r="K92" s="34">
        <v>0.97699999999999998</v>
      </c>
      <c r="L92" s="34">
        <v>3.0558000000000001</v>
      </c>
      <c r="M92" s="34">
        <v>1.6199999999999999E-2</v>
      </c>
      <c r="N92" s="34">
        <v>422.90530000000001</v>
      </c>
      <c r="O92" s="34">
        <v>34.829300000000003</v>
      </c>
      <c r="P92" s="34">
        <v>457.7</v>
      </c>
      <c r="Q92" s="34">
        <v>333.52760000000001</v>
      </c>
      <c r="R92" s="34">
        <v>27.468399999999999</v>
      </c>
      <c r="S92" s="34">
        <v>361</v>
      </c>
      <c r="T92" s="34">
        <v>0</v>
      </c>
      <c r="U92" s="34"/>
      <c r="V92" s="34"/>
      <c r="W92" s="34">
        <v>0</v>
      </c>
      <c r="X92" s="34">
        <v>16.414200000000001</v>
      </c>
      <c r="Y92" s="34">
        <v>12</v>
      </c>
      <c r="Z92" s="34">
        <v>847</v>
      </c>
      <c r="AA92" s="34">
        <v>857</v>
      </c>
      <c r="AB92" s="34">
        <v>884</v>
      </c>
      <c r="AC92" s="34">
        <v>66</v>
      </c>
      <c r="AD92" s="34">
        <v>17.98</v>
      </c>
      <c r="AE92" s="34">
        <v>0.41</v>
      </c>
      <c r="AF92" s="34">
        <v>979</v>
      </c>
      <c r="AG92" s="34">
        <v>0</v>
      </c>
      <c r="AH92" s="34">
        <v>69</v>
      </c>
      <c r="AI92" s="34">
        <v>35</v>
      </c>
      <c r="AJ92" s="34">
        <v>190</v>
      </c>
      <c r="AK92" s="34">
        <v>168</v>
      </c>
      <c r="AL92" s="34">
        <v>4</v>
      </c>
      <c r="AM92" s="34">
        <v>174.2</v>
      </c>
      <c r="AN92" s="34" t="s">
        <v>155</v>
      </c>
      <c r="AO92" s="34">
        <v>2</v>
      </c>
      <c r="AP92" s="37">
        <v>0.61468749999999994</v>
      </c>
      <c r="AQ92" s="34">
        <v>47.158566999999998</v>
      </c>
      <c r="AR92" s="34">
        <v>-88.489687000000004</v>
      </c>
      <c r="AS92" s="34">
        <v>314</v>
      </c>
      <c r="AT92" s="34">
        <v>0</v>
      </c>
      <c r="AU92" s="34">
        <v>12</v>
      </c>
      <c r="AV92" s="34">
        <v>11</v>
      </c>
      <c r="AW92" s="34" t="s">
        <v>203</v>
      </c>
      <c r="AX92" s="34">
        <v>1</v>
      </c>
      <c r="AY92" s="34">
        <v>1.5316000000000001</v>
      </c>
      <c r="AZ92" s="34">
        <v>1.8</v>
      </c>
      <c r="BA92" s="34">
        <v>14.186999999999999</v>
      </c>
      <c r="BB92" s="34">
        <v>67.14</v>
      </c>
      <c r="BC92" s="34">
        <v>4.7300000000000004</v>
      </c>
      <c r="BD92" s="34">
        <v>2.35</v>
      </c>
      <c r="BE92" s="34">
        <v>3189.395</v>
      </c>
      <c r="BF92" s="34">
        <v>10.791</v>
      </c>
      <c r="BG92" s="34">
        <v>46.223999999999997</v>
      </c>
      <c r="BH92" s="34">
        <v>3.8069999999999999</v>
      </c>
      <c r="BI92" s="34">
        <v>50.030999999999999</v>
      </c>
      <c r="BJ92" s="34">
        <v>36.454999999999998</v>
      </c>
      <c r="BK92" s="34">
        <v>3.0019999999999998</v>
      </c>
      <c r="BL92" s="34">
        <v>39.457000000000001</v>
      </c>
      <c r="BM92" s="34">
        <v>0</v>
      </c>
      <c r="BN92" s="34"/>
      <c r="BO92" s="34"/>
      <c r="BP92" s="34"/>
      <c r="BQ92" s="34">
        <v>12456.849</v>
      </c>
      <c r="BR92" s="34">
        <v>-2.0094000000000001E-2</v>
      </c>
      <c r="BS92" s="34">
        <v>-5</v>
      </c>
      <c r="BT92" s="34">
        <v>9.0939999999999997E-3</v>
      </c>
      <c r="BU92" s="34">
        <v>-0.49104700000000001</v>
      </c>
      <c r="BV92" s="34">
        <v>0</v>
      </c>
      <c r="BW92" s="34" t="s">
        <v>155</v>
      </c>
      <c r="BX92" s="34">
        <v>0.78900000000000003</v>
      </c>
    </row>
    <row r="93" spans="1:76" x14ac:dyDescent="0.25">
      <c r="A93" s="35">
        <v>43165</v>
      </c>
      <c r="B93" s="36">
        <v>0.40557016203703705</v>
      </c>
      <c r="C93" s="34">
        <v>2.855</v>
      </c>
      <c r="D93" s="34">
        <v>1.49E-2</v>
      </c>
      <c r="E93" s="34">
        <v>149.49503300000001</v>
      </c>
      <c r="F93" s="34">
        <v>404.1</v>
      </c>
      <c r="G93" s="34">
        <v>34</v>
      </c>
      <c r="H93" s="34">
        <v>-53.9</v>
      </c>
      <c r="I93" s="34"/>
      <c r="J93" s="34">
        <v>16.690000000000001</v>
      </c>
      <c r="K93" s="34">
        <v>0.97929999999999995</v>
      </c>
      <c r="L93" s="34">
        <v>2.7955999999999999</v>
      </c>
      <c r="M93" s="34">
        <v>1.46E-2</v>
      </c>
      <c r="N93" s="34">
        <v>395.76909999999998</v>
      </c>
      <c r="O93" s="34">
        <v>33.279899999999998</v>
      </c>
      <c r="P93" s="34">
        <v>429</v>
      </c>
      <c r="Q93" s="34">
        <v>312.12650000000002</v>
      </c>
      <c r="R93" s="34">
        <v>26.246400000000001</v>
      </c>
      <c r="S93" s="34">
        <v>338.4</v>
      </c>
      <c r="T93" s="34">
        <v>0</v>
      </c>
      <c r="U93" s="34"/>
      <c r="V93" s="34"/>
      <c r="W93" s="34">
        <v>0</v>
      </c>
      <c r="X93" s="34">
        <v>16.341200000000001</v>
      </c>
      <c r="Y93" s="34">
        <v>12</v>
      </c>
      <c r="Z93" s="34">
        <v>847</v>
      </c>
      <c r="AA93" s="34">
        <v>856</v>
      </c>
      <c r="AB93" s="34">
        <v>884</v>
      </c>
      <c r="AC93" s="34">
        <v>66</v>
      </c>
      <c r="AD93" s="34">
        <v>17.98</v>
      </c>
      <c r="AE93" s="34">
        <v>0.41</v>
      </c>
      <c r="AF93" s="34">
        <v>979</v>
      </c>
      <c r="AG93" s="34">
        <v>0</v>
      </c>
      <c r="AH93" s="34">
        <v>68.093999999999994</v>
      </c>
      <c r="AI93" s="34">
        <v>35</v>
      </c>
      <c r="AJ93" s="34">
        <v>190</v>
      </c>
      <c r="AK93" s="34">
        <v>168</v>
      </c>
      <c r="AL93" s="34">
        <v>4</v>
      </c>
      <c r="AM93" s="34">
        <v>174.6</v>
      </c>
      <c r="AN93" s="34" t="s">
        <v>155</v>
      </c>
      <c r="AO93" s="34">
        <v>2</v>
      </c>
      <c r="AP93" s="37">
        <v>0.61469907407407409</v>
      </c>
      <c r="AQ93" s="34">
        <v>47.158566999999998</v>
      </c>
      <c r="AR93" s="34">
        <v>-88.489687000000004</v>
      </c>
      <c r="AS93" s="34">
        <v>314</v>
      </c>
      <c r="AT93" s="34">
        <v>0</v>
      </c>
      <c r="AU93" s="34">
        <v>12</v>
      </c>
      <c r="AV93" s="34">
        <v>11</v>
      </c>
      <c r="AW93" s="34" t="s">
        <v>203</v>
      </c>
      <c r="AX93" s="34">
        <v>1</v>
      </c>
      <c r="AY93" s="34">
        <v>1.5</v>
      </c>
      <c r="AZ93" s="34">
        <v>1.8</v>
      </c>
      <c r="BA93" s="34">
        <v>14.186999999999999</v>
      </c>
      <c r="BB93" s="34">
        <v>73.48</v>
      </c>
      <c r="BC93" s="34">
        <v>5.18</v>
      </c>
      <c r="BD93" s="34">
        <v>2.113</v>
      </c>
      <c r="BE93" s="34">
        <v>3193.5540000000001</v>
      </c>
      <c r="BF93" s="34">
        <v>10.644</v>
      </c>
      <c r="BG93" s="34">
        <v>47.344999999999999</v>
      </c>
      <c r="BH93" s="34">
        <v>3.9809999999999999</v>
      </c>
      <c r="BI93" s="34">
        <v>51.326000000000001</v>
      </c>
      <c r="BJ93" s="34">
        <v>37.338999999999999</v>
      </c>
      <c r="BK93" s="34">
        <v>3.14</v>
      </c>
      <c r="BL93" s="34">
        <v>40.478999999999999</v>
      </c>
      <c r="BM93" s="34">
        <v>0</v>
      </c>
      <c r="BN93" s="34"/>
      <c r="BO93" s="34"/>
      <c r="BP93" s="34"/>
      <c r="BQ93" s="34">
        <v>13573.041999999999</v>
      </c>
      <c r="BR93" s="34">
        <v>-2.5436E-2</v>
      </c>
      <c r="BS93" s="34">
        <v>-5</v>
      </c>
      <c r="BT93" s="34">
        <v>9.9059999999999999E-3</v>
      </c>
      <c r="BU93" s="34">
        <v>-0.62159200000000003</v>
      </c>
      <c r="BV93" s="34">
        <v>0</v>
      </c>
      <c r="BW93" s="34" t="s">
        <v>155</v>
      </c>
      <c r="BX93" s="34">
        <v>0.78900000000000003</v>
      </c>
    </row>
    <row r="94" spans="1:76" x14ac:dyDescent="0.25">
      <c r="A94" s="35">
        <v>43165</v>
      </c>
      <c r="B94" s="36">
        <v>0.40558173611111115</v>
      </c>
      <c r="C94" s="34">
        <v>2.6680000000000001</v>
      </c>
      <c r="D94" s="34">
        <v>1.41E-2</v>
      </c>
      <c r="E94" s="34">
        <v>141.21688700000001</v>
      </c>
      <c r="F94" s="34">
        <v>392</v>
      </c>
      <c r="G94" s="34">
        <v>32.1</v>
      </c>
      <c r="H94" s="34">
        <v>-70.099999999999994</v>
      </c>
      <c r="I94" s="34"/>
      <c r="J94" s="34">
        <v>16.600000000000001</v>
      </c>
      <c r="K94" s="34">
        <v>0.98089999999999999</v>
      </c>
      <c r="L94" s="34">
        <v>2.617</v>
      </c>
      <c r="M94" s="34">
        <v>1.3899999999999999E-2</v>
      </c>
      <c r="N94" s="34">
        <v>384.50200000000001</v>
      </c>
      <c r="O94" s="34">
        <v>31.477799999999998</v>
      </c>
      <c r="P94" s="34">
        <v>416</v>
      </c>
      <c r="Q94" s="34">
        <v>303.24059999999997</v>
      </c>
      <c r="R94" s="34">
        <v>24.825199999999999</v>
      </c>
      <c r="S94" s="34">
        <v>328.1</v>
      </c>
      <c r="T94" s="34">
        <v>0</v>
      </c>
      <c r="U94" s="34"/>
      <c r="V94" s="34"/>
      <c r="W94" s="34">
        <v>0</v>
      </c>
      <c r="X94" s="34">
        <v>16.282299999999999</v>
      </c>
      <c r="Y94" s="34">
        <v>11.9</v>
      </c>
      <c r="Z94" s="34">
        <v>847</v>
      </c>
      <c r="AA94" s="34">
        <v>858</v>
      </c>
      <c r="AB94" s="34">
        <v>884</v>
      </c>
      <c r="AC94" s="34">
        <v>66</v>
      </c>
      <c r="AD94" s="34">
        <v>17.98</v>
      </c>
      <c r="AE94" s="34">
        <v>0.41</v>
      </c>
      <c r="AF94" s="34">
        <v>979</v>
      </c>
      <c r="AG94" s="34">
        <v>0</v>
      </c>
      <c r="AH94" s="34">
        <v>68</v>
      </c>
      <c r="AI94" s="34">
        <v>35</v>
      </c>
      <c r="AJ94" s="34">
        <v>190</v>
      </c>
      <c r="AK94" s="34">
        <v>168</v>
      </c>
      <c r="AL94" s="34">
        <v>4</v>
      </c>
      <c r="AM94" s="34">
        <v>174.9</v>
      </c>
      <c r="AN94" s="34" t="s">
        <v>155</v>
      </c>
      <c r="AO94" s="34">
        <v>2</v>
      </c>
      <c r="AP94" s="37">
        <v>0.61471064814814813</v>
      </c>
      <c r="AQ94" s="34">
        <v>47.158566999999998</v>
      </c>
      <c r="AR94" s="34">
        <v>-88.489687000000004</v>
      </c>
      <c r="AS94" s="34">
        <v>313.89999999999998</v>
      </c>
      <c r="AT94" s="34">
        <v>0</v>
      </c>
      <c r="AU94" s="34">
        <v>12</v>
      </c>
      <c r="AV94" s="34">
        <v>10</v>
      </c>
      <c r="AW94" s="34" t="s">
        <v>205</v>
      </c>
      <c r="AX94" s="34">
        <v>1</v>
      </c>
      <c r="AY94" s="34">
        <v>1.5684</v>
      </c>
      <c r="AZ94" s="34">
        <v>1.8</v>
      </c>
      <c r="BA94" s="34">
        <v>14.186999999999999</v>
      </c>
      <c r="BB94" s="34">
        <v>78.56</v>
      </c>
      <c r="BC94" s="34">
        <v>5.54</v>
      </c>
      <c r="BD94" s="34">
        <v>1.9510000000000001</v>
      </c>
      <c r="BE94" s="34">
        <v>3196.511</v>
      </c>
      <c r="BF94" s="34">
        <v>10.768000000000001</v>
      </c>
      <c r="BG94" s="34">
        <v>49.183</v>
      </c>
      <c r="BH94" s="34">
        <v>4.0259999999999998</v>
      </c>
      <c r="BI94" s="34">
        <v>53.209000000000003</v>
      </c>
      <c r="BJ94" s="34">
        <v>38.787999999999997</v>
      </c>
      <c r="BK94" s="34">
        <v>3.1749999999999998</v>
      </c>
      <c r="BL94" s="34">
        <v>41.963999999999999</v>
      </c>
      <c r="BM94" s="34">
        <v>0</v>
      </c>
      <c r="BN94" s="34"/>
      <c r="BO94" s="34"/>
      <c r="BP94" s="34"/>
      <c r="BQ94" s="34">
        <v>14460.736000000001</v>
      </c>
      <c r="BR94" s="34">
        <v>-3.1435999999999999E-2</v>
      </c>
      <c r="BS94" s="34">
        <v>-5</v>
      </c>
      <c r="BT94" s="34">
        <v>0.01</v>
      </c>
      <c r="BU94" s="34">
        <v>-0.76821700000000004</v>
      </c>
      <c r="BV94" s="34">
        <v>0</v>
      </c>
      <c r="BW94" s="34" t="s">
        <v>155</v>
      </c>
      <c r="BX94" s="34">
        <v>0.78900000000000003</v>
      </c>
    </row>
    <row r="95" spans="1:76" x14ac:dyDescent="0.25">
      <c r="A95" s="35">
        <v>43165</v>
      </c>
      <c r="B95" s="36">
        <v>0.40559331018518519</v>
      </c>
      <c r="C95" s="34">
        <v>2.6309999999999998</v>
      </c>
      <c r="D95" s="34">
        <v>1.4E-2</v>
      </c>
      <c r="E95" s="34">
        <v>140</v>
      </c>
      <c r="F95" s="34">
        <v>416.9</v>
      </c>
      <c r="G95" s="34">
        <v>31.2</v>
      </c>
      <c r="H95" s="34">
        <v>-43.2</v>
      </c>
      <c r="I95" s="34"/>
      <c r="J95" s="34">
        <v>16.7</v>
      </c>
      <c r="K95" s="34">
        <v>0.98119999999999996</v>
      </c>
      <c r="L95" s="34">
        <v>2.5815999999999999</v>
      </c>
      <c r="M95" s="34">
        <v>1.37E-2</v>
      </c>
      <c r="N95" s="34">
        <v>409.0222</v>
      </c>
      <c r="O95" s="34">
        <v>30.613600000000002</v>
      </c>
      <c r="P95" s="34">
        <v>439.6</v>
      </c>
      <c r="Q95" s="34">
        <v>322.57870000000003</v>
      </c>
      <c r="R95" s="34">
        <v>24.143699999999999</v>
      </c>
      <c r="S95" s="34">
        <v>346.7</v>
      </c>
      <c r="T95" s="34">
        <v>0</v>
      </c>
      <c r="U95" s="34"/>
      <c r="V95" s="34"/>
      <c r="W95" s="34">
        <v>0</v>
      </c>
      <c r="X95" s="34">
        <v>16.386099999999999</v>
      </c>
      <c r="Y95" s="34">
        <v>12</v>
      </c>
      <c r="Z95" s="34">
        <v>847</v>
      </c>
      <c r="AA95" s="34">
        <v>857</v>
      </c>
      <c r="AB95" s="34">
        <v>884</v>
      </c>
      <c r="AC95" s="34">
        <v>66</v>
      </c>
      <c r="AD95" s="34">
        <v>17.98</v>
      </c>
      <c r="AE95" s="34">
        <v>0.41</v>
      </c>
      <c r="AF95" s="34">
        <v>979</v>
      </c>
      <c r="AG95" s="34">
        <v>0</v>
      </c>
      <c r="AH95" s="34">
        <v>68</v>
      </c>
      <c r="AI95" s="34">
        <v>35</v>
      </c>
      <c r="AJ95" s="34">
        <v>190</v>
      </c>
      <c r="AK95" s="34">
        <v>168</v>
      </c>
      <c r="AL95" s="34">
        <v>4.0999999999999996</v>
      </c>
      <c r="AM95" s="34">
        <v>175</v>
      </c>
      <c r="AN95" s="34" t="s">
        <v>155</v>
      </c>
      <c r="AO95" s="34">
        <v>2</v>
      </c>
      <c r="AP95" s="37">
        <v>0.61472222222222228</v>
      </c>
      <c r="AQ95" s="34">
        <v>47.158566999999998</v>
      </c>
      <c r="AR95" s="34">
        <v>-88.489687000000004</v>
      </c>
      <c r="AS95" s="34">
        <v>313.8</v>
      </c>
      <c r="AT95" s="34">
        <v>0</v>
      </c>
      <c r="AU95" s="34">
        <v>12</v>
      </c>
      <c r="AV95" s="34">
        <v>11</v>
      </c>
      <c r="AW95" s="34" t="s">
        <v>203</v>
      </c>
      <c r="AX95" s="34">
        <v>1</v>
      </c>
      <c r="AY95" s="34">
        <v>1.5316000000000001</v>
      </c>
      <c r="AZ95" s="34">
        <v>1.8</v>
      </c>
      <c r="BA95" s="34">
        <v>14.186999999999999</v>
      </c>
      <c r="BB95" s="34">
        <v>79.64</v>
      </c>
      <c r="BC95" s="34">
        <v>5.61</v>
      </c>
      <c r="BD95" s="34">
        <v>1.915</v>
      </c>
      <c r="BE95" s="34">
        <v>3197.0929999999998</v>
      </c>
      <c r="BF95" s="34">
        <v>10.827</v>
      </c>
      <c r="BG95" s="34">
        <v>53.045000000000002</v>
      </c>
      <c r="BH95" s="34">
        <v>3.97</v>
      </c>
      <c r="BI95" s="34">
        <v>57.015000000000001</v>
      </c>
      <c r="BJ95" s="34">
        <v>41.834000000000003</v>
      </c>
      <c r="BK95" s="34">
        <v>3.1309999999999998</v>
      </c>
      <c r="BL95" s="34">
        <v>44.965000000000003</v>
      </c>
      <c r="BM95" s="34">
        <v>0</v>
      </c>
      <c r="BN95" s="34"/>
      <c r="BO95" s="34"/>
      <c r="BP95" s="34"/>
      <c r="BQ95" s="34">
        <v>14754.874</v>
      </c>
      <c r="BR95" s="34">
        <v>-1.7503999999999999E-2</v>
      </c>
      <c r="BS95" s="34">
        <v>-5</v>
      </c>
      <c r="BT95" s="34">
        <v>9.0939999999999997E-3</v>
      </c>
      <c r="BU95" s="34">
        <v>-0.42775400000000002</v>
      </c>
      <c r="BV95" s="34">
        <v>0</v>
      </c>
      <c r="BW95" s="34" t="s">
        <v>155</v>
      </c>
      <c r="BX95" s="34">
        <v>0.78900000000000003</v>
      </c>
    </row>
    <row r="96" spans="1:76" x14ac:dyDescent="0.25">
      <c r="A96" s="35">
        <v>43165</v>
      </c>
      <c r="B96" s="36">
        <v>0.40560488425925922</v>
      </c>
      <c r="C96" s="34">
        <v>2.66</v>
      </c>
      <c r="D96" s="34">
        <v>1.4E-2</v>
      </c>
      <c r="E96" s="34">
        <v>140</v>
      </c>
      <c r="F96" s="34">
        <v>458.2</v>
      </c>
      <c r="G96" s="34">
        <v>31.2</v>
      </c>
      <c r="H96" s="34">
        <v>-65.599999999999994</v>
      </c>
      <c r="I96" s="34"/>
      <c r="J96" s="34">
        <v>16.8</v>
      </c>
      <c r="K96" s="34">
        <v>0.98099999999999998</v>
      </c>
      <c r="L96" s="34">
        <v>2.6097000000000001</v>
      </c>
      <c r="M96" s="34">
        <v>1.37E-2</v>
      </c>
      <c r="N96" s="34">
        <v>449.52260000000001</v>
      </c>
      <c r="O96" s="34">
        <v>30.628</v>
      </c>
      <c r="P96" s="34">
        <v>480.2</v>
      </c>
      <c r="Q96" s="34">
        <v>354.51960000000003</v>
      </c>
      <c r="R96" s="34">
        <v>24.155000000000001</v>
      </c>
      <c r="S96" s="34">
        <v>378.7</v>
      </c>
      <c r="T96" s="34">
        <v>0</v>
      </c>
      <c r="U96" s="34"/>
      <c r="V96" s="34"/>
      <c r="W96" s="34">
        <v>0</v>
      </c>
      <c r="X96" s="34">
        <v>16.4802</v>
      </c>
      <c r="Y96" s="34">
        <v>12</v>
      </c>
      <c r="Z96" s="34">
        <v>846</v>
      </c>
      <c r="AA96" s="34">
        <v>857</v>
      </c>
      <c r="AB96" s="34">
        <v>884</v>
      </c>
      <c r="AC96" s="34">
        <v>66</v>
      </c>
      <c r="AD96" s="34">
        <v>17.98</v>
      </c>
      <c r="AE96" s="34">
        <v>0.41</v>
      </c>
      <c r="AF96" s="34">
        <v>979</v>
      </c>
      <c r="AG96" s="34">
        <v>0</v>
      </c>
      <c r="AH96" s="34">
        <v>68</v>
      </c>
      <c r="AI96" s="34">
        <v>35</v>
      </c>
      <c r="AJ96" s="34">
        <v>190</v>
      </c>
      <c r="AK96" s="34">
        <v>168</v>
      </c>
      <c r="AL96" s="34">
        <v>4.0999999999999996</v>
      </c>
      <c r="AM96" s="34">
        <v>175</v>
      </c>
      <c r="AN96" s="34" t="s">
        <v>155</v>
      </c>
      <c r="AO96" s="34">
        <v>2</v>
      </c>
      <c r="AP96" s="37">
        <v>0.61473379629629632</v>
      </c>
      <c r="AQ96" s="34">
        <v>47.158566999999998</v>
      </c>
      <c r="AR96" s="34">
        <v>-88.489687000000004</v>
      </c>
      <c r="AS96" s="34">
        <v>313.8</v>
      </c>
      <c r="AT96" s="34">
        <v>0</v>
      </c>
      <c r="AU96" s="34">
        <v>12</v>
      </c>
      <c r="AV96" s="34">
        <v>11</v>
      </c>
      <c r="AW96" s="34" t="s">
        <v>203</v>
      </c>
      <c r="AX96" s="34">
        <v>1</v>
      </c>
      <c r="AY96" s="34">
        <v>1.5</v>
      </c>
      <c r="AZ96" s="34">
        <v>1.8</v>
      </c>
      <c r="BA96" s="34">
        <v>14.186999999999999</v>
      </c>
      <c r="BB96" s="34">
        <v>78.78</v>
      </c>
      <c r="BC96" s="34">
        <v>5.55</v>
      </c>
      <c r="BD96" s="34">
        <v>1.94</v>
      </c>
      <c r="BE96" s="34">
        <v>3196.7469999999998</v>
      </c>
      <c r="BF96" s="34">
        <v>10.707000000000001</v>
      </c>
      <c r="BG96" s="34">
        <v>57.664999999999999</v>
      </c>
      <c r="BH96" s="34">
        <v>3.9289999999999998</v>
      </c>
      <c r="BI96" s="34">
        <v>61.594000000000001</v>
      </c>
      <c r="BJ96" s="34">
        <v>45.478000000000002</v>
      </c>
      <c r="BK96" s="34">
        <v>3.0990000000000002</v>
      </c>
      <c r="BL96" s="34">
        <v>48.576999999999998</v>
      </c>
      <c r="BM96" s="34">
        <v>0</v>
      </c>
      <c r="BN96" s="34"/>
      <c r="BO96" s="34"/>
      <c r="BP96" s="34"/>
      <c r="BQ96" s="34">
        <v>14678.687</v>
      </c>
      <c r="BR96" s="34">
        <v>-1.1469999999999999E-2</v>
      </c>
      <c r="BS96" s="34">
        <v>-5</v>
      </c>
      <c r="BT96" s="34">
        <v>9.9059999999999999E-3</v>
      </c>
      <c r="BU96" s="34">
        <v>-0.28029900000000002</v>
      </c>
      <c r="BV96" s="34">
        <v>0</v>
      </c>
      <c r="BW96" s="34" t="s">
        <v>155</v>
      </c>
      <c r="BX96" s="34">
        <v>0.78900000000000003</v>
      </c>
    </row>
    <row r="97" spans="1:76" x14ac:dyDescent="0.25">
      <c r="A97" s="35">
        <v>43165</v>
      </c>
      <c r="B97" s="36">
        <v>0.40561645833333332</v>
      </c>
      <c r="C97" s="34">
        <v>2.7</v>
      </c>
      <c r="D97" s="34">
        <v>1.4E-2</v>
      </c>
      <c r="E97" s="34">
        <v>140</v>
      </c>
      <c r="F97" s="34">
        <v>484.4</v>
      </c>
      <c r="G97" s="34">
        <v>31.7</v>
      </c>
      <c r="H97" s="34">
        <v>-58.8</v>
      </c>
      <c r="I97" s="34"/>
      <c r="J97" s="34">
        <v>16.8</v>
      </c>
      <c r="K97" s="34">
        <v>0.98060000000000003</v>
      </c>
      <c r="L97" s="34">
        <v>2.6476999999999999</v>
      </c>
      <c r="M97" s="34">
        <v>1.37E-2</v>
      </c>
      <c r="N97" s="34">
        <v>474.98590000000002</v>
      </c>
      <c r="O97" s="34">
        <v>31.095700000000001</v>
      </c>
      <c r="P97" s="34">
        <v>506.1</v>
      </c>
      <c r="Q97" s="34">
        <v>374.60140000000001</v>
      </c>
      <c r="R97" s="34">
        <v>24.523900000000001</v>
      </c>
      <c r="S97" s="34">
        <v>399.1</v>
      </c>
      <c r="T97" s="34">
        <v>0</v>
      </c>
      <c r="U97" s="34"/>
      <c r="V97" s="34"/>
      <c r="W97" s="34">
        <v>0</v>
      </c>
      <c r="X97" s="34">
        <v>16.477699999999999</v>
      </c>
      <c r="Y97" s="34">
        <v>11.9</v>
      </c>
      <c r="Z97" s="34">
        <v>848</v>
      </c>
      <c r="AA97" s="34">
        <v>857</v>
      </c>
      <c r="AB97" s="34">
        <v>884</v>
      </c>
      <c r="AC97" s="34">
        <v>66</v>
      </c>
      <c r="AD97" s="34">
        <v>17.98</v>
      </c>
      <c r="AE97" s="34">
        <v>0.41</v>
      </c>
      <c r="AF97" s="34">
        <v>979</v>
      </c>
      <c r="AG97" s="34">
        <v>0</v>
      </c>
      <c r="AH97" s="34">
        <v>68</v>
      </c>
      <c r="AI97" s="34">
        <v>35</v>
      </c>
      <c r="AJ97" s="34">
        <v>190</v>
      </c>
      <c r="AK97" s="34">
        <v>168</v>
      </c>
      <c r="AL97" s="34">
        <v>4.0999999999999996</v>
      </c>
      <c r="AM97" s="34">
        <v>175</v>
      </c>
      <c r="AN97" s="34" t="s">
        <v>155</v>
      </c>
      <c r="AO97" s="34">
        <v>2</v>
      </c>
      <c r="AP97" s="37">
        <v>0.61473379629629632</v>
      </c>
      <c r="AQ97" s="34">
        <v>47.158566999999998</v>
      </c>
      <c r="AR97" s="34">
        <v>-88.489687000000004</v>
      </c>
      <c r="AS97" s="34">
        <v>313.7</v>
      </c>
      <c r="AT97" s="34">
        <v>0</v>
      </c>
      <c r="AU97" s="34">
        <v>12</v>
      </c>
      <c r="AV97" s="34">
        <v>11</v>
      </c>
      <c r="AW97" s="34" t="s">
        <v>203</v>
      </c>
      <c r="AX97" s="34">
        <v>1</v>
      </c>
      <c r="AY97" s="34">
        <v>1.5</v>
      </c>
      <c r="AZ97" s="34">
        <v>1.8</v>
      </c>
      <c r="BA97" s="34">
        <v>14.186999999999999</v>
      </c>
      <c r="BB97" s="34">
        <v>77.650000000000006</v>
      </c>
      <c r="BC97" s="34">
        <v>5.47</v>
      </c>
      <c r="BD97" s="34">
        <v>1.9750000000000001</v>
      </c>
      <c r="BE97" s="34">
        <v>3196.288</v>
      </c>
      <c r="BF97" s="34">
        <v>10.548</v>
      </c>
      <c r="BG97" s="34">
        <v>60.046999999999997</v>
      </c>
      <c r="BH97" s="34">
        <v>3.931</v>
      </c>
      <c r="BI97" s="34">
        <v>63.978000000000002</v>
      </c>
      <c r="BJ97" s="34">
        <v>47.356999999999999</v>
      </c>
      <c r="BK97" s="34">
        <v>3.1</v>
      </c>
      <c r="BL97" s="34">
        <v>50.457000000000001</v>
      </c>
      <c r="BM97" s="34">
        <v>0</v>
      </c>
      <c r="BN97" s="34"/>
      <c r="BO97" s="34"/>
      <c r="BP97" s="34"/>
      <c r="BQ97" s="34">
        <v>14463.332</v>
      </c>
      <c r="BR97" s="34">
        <v>-2.0965999999999999E-2</v>
      </c>
      <c r="BS97" s="34">
        <v>-5</v>
      </c>
      <c r="BT97" s="34">
        <v>9.0939999999999997E-3</v>
      </c>
      <c r="BU97" s="34">
        <v>-0.51235699999999995</v>
      </c>
      <c r="BV97" s="34">
        <v>0</v>
      </c>
      <c r="BW97" s="34" t="s">
        <v>155</v>
      </c>
      <c r="BX97" s="34">
        <v>0.78900000000000003</v>
      </c>
    </row>
    <row r="98" spans="1:76" x14ac:dyDescent="0.25">
      <c r="A98" s="35">
        <v>43165</v>
      </c>
      <c r="B98" s="36">
        <v>0.40562803240740736</v>
      </c>
      <c r="C98" s="34">
        <v>2.7</v>
      </c>
      <c r="D98" s="34">
        <v>1.4E-2</v>
      </c>
      <c r="E98" s="34">
        <v>140</v>
      </c>
      <c r="F98" s="34">
        <v>497.4</v>
      </c>
      <c r="G98" s="34">
        <v>32.700000000000003</v>
      </c>
      <c r="H98" s="34">
        <v>-53.4</v>
      </c>
      <c r="I98" s="34"/>
      <c r="J98" s="34">
        <v>16.899999999999999</v>
      </c>
      <c r="K98" s="34">
        <v>0.98060000000000003</v>
      </c>
      <c r="L98" s="34">
        <v>2.6476999999999999</v>
      </c>
      <c r="M98" s="34">
        <v>1.37E-2</v>
      </c>
      <c r="N98" s="34">
        <v>487.73469999999998</v>
      </c>
      <c r="O98" s="34">
        <v>32.054000000000002</v>
      </c>
      <c r="P98" s="34">
        <v>519.79999999999995</v>
      </c>
      <c r="Q98" s="34">
        <v>384.65589999999997</v>
      </c>
      <c r="R98" s="34">
        <v>25.279699999999998</v>
      </c>
      <c r="S98" s="34">
        <v>409.9</v>
      </c>
      <c r="T98" s="34">
        <v>0</v>
      </c>
      <c r="U98" s="34"/>
      <c r="V98" s="34"/>
      <c r="W98" s="34">
        <v>0</v>
      </c>
      <c r="X98" s="34">
        <v>16.572800000000001</v>
      </c>
      <c r="Y98" s="34">
        <v>12</v>
      </c>
      <c r="Z98" s="34">
        <v>847</v>
      </c>
      <c r="AA98" s="34">
        <v>856</v>
      </c>
      <c r="AB98" s="34">
        <v>884</v>
      </c>
      <c r="AC98" s="34">
        <v>66</v>
      </c>
      <c r="AD98" s="34">
        <v>17.98</v>
      </c>
      <c r="AE98" s="34">
        <v>0.41</v>
      </c>
      <c r="AF98" s="34">
        <v>979</v>
      </c>
      <c r="AG98" s="34">
        <v>0</v>
      </c>
      <c r="AH98" s="34">
        <v>68</v>
      </c>
      <c r="AI98" s="34">
        <v>35</v>
      </c>
      <c r="AJ98" s="34">
        <v>190</v>
      </c>
      <c r="AK98" s="34">
        <v>168</v>
      </c>
      <c r="AL98" s="34">
        <v>4.0999999999999996</v>
      </c>
      <c r="AM98" s="34">
        <v>175</v>
      </c>
      <c r="AN98" s="34" t="s">
        <v>155</v>
      </c>
      <c r="AO98" s="34">
        <v>2</v>
      </c>
      <c r="AP98" s="37">
        <v>0.61474537037037036</v>
      </c>
      <c r="AQ98" s="34">
        <v>47.158566999999998</v>
      </c>
      <c r="AR98" s="34">
        <v>-88.489687000000004</v>
      </c>
      <c r="AS98" s="34">
        <v>313.8</v>
      </c>
      <c r="AT98" s="34">
        <v>0</v>
      </c>
      <c r="AU98" s="34">
        <v>12</v>
      </c>
      <c r="AV98" s="34">
        <v>11</v>
      </c>
      <c r="AW98" s="34" t="s">
        <v>203</v>
      </c>
      <c r="AX98" s="34">
        <v>1</v>
      </c>
      <c r="AY98" s="34">
        <v>1.5</v>
      </c>
      <c r="AZ98" s="34">
        <v>1.8</v>
      </c>
      <c r="BA98" s="34">
        <v>14.186999999999999</v>
      </c>
      <c r="BB98" s="34">
        <v>77.650000000000006</v>
      </c>
      <c r="BC98" s="34">
        <v>5.47</v>
      </c>
      <c r="BD98" s="34">
        <v>1.9750000000000001</v>
      </c>
      <c r="BE98" s="34">
        <v>3196.288</v>
      </c>
      <c r="BF98" s="34">
        <v>10.548</v>
      </c>
      <c r="BG98" s="34">
        <v>61.658999999999999</v>
      </c>
      <c r="BH98" s="34">
        <v>4.0519999999999996</v>
      </c>
      <c r="BI98" s="34">
        <v>65.710999999999999</v>
      </c>
      <c r="BJ98" s="34">
        <v>48.628</v>
      </c>
      <c r="BK98" s="34">
        <v>3.1960000000000002</v>
      </c>
      <c r="BL98" s="34">
        <v>51.823</v>
      </c>
      <c r="BM98" s="34">
        <v>0</v>
      </c>
      <c r="BN98" s="34"/>
      <c r="BO98" s="34"/>
      <c r="BP98" s="34"/>
      <c r="BQ98" s="34">
        <v>14546.799000000001</v>
      </c>
      <c r="BR98" s="34">
        <v>-2.1094999999999999E-2</v>
      </c>
      <c r="BS98" s="34">
        <v>-5</v>
      </c>
      <c r="BT98" s="34">
        <v>8.9999999999999993E-3</v>
      </c>
      <c r="BU98" s="34">
        <v>-0.51550700000000005</v>
      </c>
      <c r="BV98" s="34">
        <v>0</v>
      </c>
      <c r="BW98" s="34" t="s">
        <v>155</v>
      </c>
      <c r="BX98" s="34">
        <v>0.78900000000000003</v>
      </c>
    </row>
    <row r="99" spans="1:76" x14ac:dyDescent="0.25">
      <c r="A99" s="35">
        <v>43165</v>
      </c>
      <c r="B99" s="36">
        <v>0.40563960648148151</v>
      </c>
      <c r="C99" s="34">
        <v>2.714</v>
      </c>
      <c r="D99" s="34">
        <v>1.4E-2</v>
      </c>
      <c r="E99" s="34">
        <v>140.085251</v>
      </c>
      <c r="F99" s="34">
        <v>504.1</v>
      </c>
      <c r="G99" s="34">
        <v>33.6</v>
      </c>
      <c r="H99" s="34">
        <v>-76.900000000000006</v>
      </c>
      <c r="I99" s="34"/>
      <c r="J99" s="34">
        <v>16.899999999999999</v>
      </c>
      <c r="K99" s="34">
        <v>0.98050000000000004</v>
      </c>
      <c r="L99" s="34">
        <v>2.6608000000000001</v>
      </c>
      <c r="M99" s="34">
        <v>1.37E-2</v>
      </c>
      <c r="N99" s="34">
        <v>494.303</v>
      </c>
      <c r="O99" s="34">
        <v>32.910699999999999</v>
      </c>
      <c r="P99" s="34">
        <v>527.20000000000005</v>
      </c>
      <c r="Q99" s="34">
        <v>389.83600000000001</v>
      </c>
      <c r="R99" s="34">
        <v>25.955300000000001</v>
      </c>
      <c r="S99" s="34">
        <v>415.8</v>
      </c>
      <c r="T99" s="34">
        <v>0</v>
      </c>
      <c r="U99" s="34"/>
      <c r="V99" s="34"/>
      <c r="W99" s="34">
        <v>0</v>
      </c>
      <c r="X99" s="34">
        <v>16.5702</v>
      </c>
      <c r="Y99" s="34">
        <v>11.9</v>
      </c>
      <c r="Z99" s="34">
        <v>847</v>
      </c>
      <c r="AA99" s="34">
        <v>858</v>
      </c>
      <c r="AB99" s="34">
        <v>884</v>
      </c>
      <c r="AC99" s="34">
        <v>66</v>
      </c>
      <c r="AD99" s="34">
        <v>17.98</v>
      </c>
      <c r="AE99" s="34">
        <v>0.41</v>
      </c>
      <c r="AF99" s="34">
        <v>979</v>
      </c>
      <c r="AG99" s="34">
        <v>0</v>
      </c>
      <c r="AH99" s="34">
        <v>68</v>
      </c>
      <c r="AI99" s="34">
        <v>35</v>
      </c>
      <c r="AJ99" s="34">
        <v>190</v>
      </c>
      <c r="AK99" s="34">
        <v>168</v>
      </c>
      <c r="AL99" s="34">
        <v>4</v>
      </c>
      <c r="AM99" s="34">
        <v>175</v>
      </c>
      <c r="AN99" s="34" t="s">
        <v>155</v>
      </c>
      <c r="AO99" s="34">
        <v>2</v>
      </c>
      <c r="AP99" s="37">
        <v>0.61476851851851855</v>
      </c>
      <c r="AQ99" s="34">
        <v>47.158566999999998</v>
      </c>
      <c r="AR99" s="34">
        <v>-88.489687000000004</v>
      </c>
      <c r="AS99" s="34">
        <v>313.8</v>
      </c>
      <c r="AT99" s="34">
        <v>0</v>
      </c>
      <c r="AU99" s="34">
        <v>12</v>
      </c>
      <c r="AV99" s="34">
        <v>11</v>
      </c>
      <c r="AW99" s="34" t="s">
        <v>203</v>
      </c>
      <c r="AX99" s="34">
        <v>1</v>
      </c>
      <c r="AY99" s="34">
        <v>1.5</v>
      </c>
      <c r="AZ99" s="34">
        <v>1.8</v>
      </c>
      <c r="BA99" s="34">
        <v>14.186999999999999</v>
      </c>
      <c r="BB99" s="34">
        <v>77.260000000000005</v>
      </c>
      <c r="BC99" s="34">
        <v>5.45</v>
      </c>
      <c r="BD99" s="34">
        <v>1.99</v>
      </c>
      <c r="BE99" s="34">
        <v>3196.1239999999998</v>
      </c>
      <c r="BF99" s="34">
        <v>10.500999999999999</v>
      </c>
      <c r="BG99" s="34">
        <v>62.18</v>
      </c>
      <c r="BH99" s="34">
        <v>4.1399999999999997</v>
      </c>
      <c r="BI99" s="34">
        <v>66.319000000000003</v>
      </c>
      <c r="BJ99" s="34">
        <v>49.037999999999997</v>
      </c>
      <c r="BK99" s="34">
        <v>3.2650000000000001</v>
      </c>
      <c r="BL99" s="34">
        <v>52.302999999999997</v>
      </c>
      <c r="BM99" s="34">
        <v>0</v>
      </c>
      <c r="BN99" s="34"/>
      <c r="BO99" s="34"/>
      <c r="BP99" s="34"/>
      <c r="BQ99" s="34">
        <v>14472.540999999999</v>
      </c>
      <c r="BR99" s="34">
        <v>-1.8282E-2</v>
      </c>
      <c r="BS99" s="34">
        <v>-5</v>
      </c>
      <c r="BT99" s="34">
        <v>9.9059999999999999E-3</v>
      </c>
      <c r="BU99" s="34">
        <v>-0.44677299999999998</v>
      </c>
      <c r="BV99" s="34">
        <v>0</v>
      </c>
      <c r="BW99" s="34" t="s">
        <v>155</v>
      </c>
      <c r="BX99" s="34">
        <v>0.78900000000000003</v>
      </c>
    </row>
    <row r="100" spans="1:76" x14ac:dyDescent="0.25">
      <c r="A100" s="35">
        <v>43165</v>
      </c>
      <c r="B100" s="36">
        <v>0.40565118055555555</v>
      </c>
      <c r="C100" s="34">
        <v>3.13</v>
      </c>
      <c r="D100" s="34">
        <v>1.49E-2</v>
      </c>
      <c r="E100" s="34">
        <v>148.610401</v>
      </c>
      <c r="F100" s="34">
        <v>505.5</v>
      </c>
      <c r="G100" s="34">
        <v>34.200000000000003</v>
      </c>
      <c r="H100" s="34">
        <v>-60.1</v>
      </c>
      <c r="I100" s="34"/>
      <c r="J100" s="34">
        <v>16.899999999999999</v>
      </c>
      <c r="K100" s="34">
        <v>0.97709999999999997</v>
      </c>
      <c r="L100" s="34">
        <v>3.0583</v>
      </c>
      <c r="M100" s="34">
        <v>1.4500000000000001E-2</v>
      </c>
      <c r="N100" s="34">
        <v>493.90730000000002</v>
      </c>
      <c r="O100" s="34">
        <v>33.381700000000002</v>
      </c>
      <c r="P100" s="34">
        <v>527.29999999999995</v>
      </c>
      <c r="Q100" s="34">
        <v>389.524</v>
      </c>
      <c r="R100" s="34">
        <v>26.326699999999999</v>
      </c>
      <c r="S100" s="34">
        <v>415.9</v>
      </c>
      <c r="T100" s="34">
        <v>0</v>
      </c>
      <c r="U100" s="34"/>
      <c r="V100" s="34"/>
      <c r="W100" s="34">
        <v>0</v>
      </c>
      <c r="X100" s="34">
        <v>16.5124</v>
      </c>
      <c r="Y100" s="34">
        <v>12</v>
      </c>
      <c r="Z100" s="34">
        <v>847</v>
      </c>
      <c r="AA100" s="34">
        <v>858</v>
      </c>
      <c r="AB100" s="34">
        <v>884</v>
      </c>
      <c r="AC100" s="34">
        <v>66</v>
      </c>
      <c r="AD100" s="34">
        <v>17.98</v>
      </c>
      <c r="AE100" s="34">
        <v>0.41</v>
      </c>
      <c r="AF100" s="34">
        <v>979</v>
      </c>
      <c r="AG100" s="34">
        <v>0</v>
      </c>
      <c r="AH100" s="34">
        <v>67.093999999999994</v>
      </c>
      <c r="AI100" s="34">
        <v>35</v>
      </c>
      <c r="AJ100" s="34">
        <v>190</v>
      </c>
      <c r="AK100" s="34">
        <v>168</v>
      </c>
      <c r="AL100" s="34">
        <v>4.0999999999999996</v>
      </c>
      <c r="AM100" s="34">
        <v>175</v>
      </c>
      <c r="AN100" s="34" t="s">
        <v>155</v>
      </c>
      <c r="AO100" s="34">
        <v>2</v>
      </c>
      <c r="AP100" s="37">
        <v>0.61478009259259259</v>
      </c>
      <c r="AQ100" s="34">
        <v>47.158566999999998</v>
      </c>
      <c r="AR100" s="34">
        <v>-88.489687000000004</v>
      </c>
      <c r="AS100" s="34">
        <v>313.60000000000002</v>
      </c>
      <c r="AT100" s="34">
        <v>0</v>
      </c>
      <c r="AU100" s="34">
        <v>12</v>
      </c>
      <c r="AV100" s="34">
        <v>11</v>
      </c>
      <c r="AW100" s="34" t="s">
        <v>203</v>
      </c>
      <c r="AX100" s="34">
        <v>1.2052</v>
      </c>
      <c r="AY100" s="34">
        <v>1.9104000000000001</v>
      </c>
      <c r="AZ100" s="34">
        <v>2.2103999999999999</v>
      </c>
      <c r="BA100" s="34">
        <v>14.186999999999999</v>
      </c>
      <c r="BB100" s="34">
        <v>67.13</v>
      </c>
      <c r="BC100" s="34">
        <v>4.7300000000000004</v>
      </c>
      <c r="BD100" s="34">
        <v>2.347</v>
      </c>
      <c r="BE100" s="34">
        <v>3191.1880000000001</v>
      </c>
      <c r="BF100" s="34">
        <v>9.6430000000000007</v>
      </c>
      <c r="BG100" s="34">
        <v>53.969000000000001</v>
      </c>
      <c r="BH100" s="34">
        <v>3.6480000000000001</v>
      </c>
      <c r="BI100" s="34">
        <v>57.616999999999997</v>
      </c>
      <c r="BJ100" s="34">
        <v>42.563000000000002</v>
      </c>
      <c r="BK100" s="34">
        <v>2.8769999999999998</v>
      </c>
      <c r="BL100" s="34">
        <v>45.44</v>
      </c>
      <c r="BM100" s="34">
        <v>0</v>
      </c>
      <c r="BN100" s="34"/>
      <c r="BO100" s="34"/>
      <c r="BP100" s="34"/>
      <c r="BQ100" s="34">
        <v>12527.823</v>
      </c>
      <c r="BR100" s="34">
        <v>-1.2564000000000001E-2</v>
      </c>
      <c r="BS100" s="34">
        <v>-5</v>
      </c>
      <c r="BT100" s="34">
        <v>9.0939999999999997E-3</v>
      </c>
      <c r="BU100" s="34">
        <v>-0.307033</v>
      </c>
      <c r="BV100" s="34">
        <v>0</v>
      </c>
      <c r="BW100" s="34" t="s">
        <v>155</v>
      </c>
      <c r="BX100" s="34">
        <v>0.78900000000000003</v>
      </c>
    </row>
    <row r="101" spans="1:76" x14ac:dyDescent="0.25">
      <c r="A101" s="35">
        <v>43165</v>
      </c>
      <c r="B101" s="36">
        <v>0.40566275462962964</v>
      </c>
      <c r="C101" s="34">
        <v>4.2789999999999999</v>
      </c>
      <c r="D101" s="34">
        <v>2.1399999999999999E-2</v>
      </c>
      <c r="E101" s="34">
        <v>213.94736800000001</v>
      </c>
      <c r="F101" s="34">
        <v>491.9</v>
      </c>
      <c r="G101" s="34">
        <v>34.799999999999997</v>
      </c>
      <c r="H101" s="34">
        <v>-76.599999999999994</v>
      </c>
      <c r="I101" s="34"/>
      <c r="J101" s="34">
        <v>16.89</v>
      </c>
      <c r="K101" s="34">
        <v>0.96760000000000002</v>
      </c>
      <c r="L101" s="34">
        <v>4.1407999999999996</v>
      </c>
      <c r="M101" s="34">
        <v>2.07E-2</v>
      </c>
      <c r="N101" s="34">
        <v>475.96230000000003</v>
      </c>
      <c r="O101" s="34">
        <v>33.694600000000001</v>
      </c>
      <c r="P101" s="34">
        <v>509.7</v>
      </c>
      <c r="Q101" s="34">
        <v>375.37150000000003</v>
      </c>
      <c r="R101" s="34">
        <v>26.573599999999999</v>
      </c>
      <c r="S101" s="34">
        <v>401.9</v>
      </c>
      <c r="T101" s="34">
        <v>0</v>
      </c>
      <c r="U101" s="34"/>
      <c r="V101" s="34"/>
      <c r="W101" s="34">
        <v>0</v>
      </c>
      <c r="X101" s="34">
        <v>16.347899999999999</v>
      </c>
      <c r="Y101" s="34">
        <v>11.9</v>
      </c>
      <c r="Z101" s="34">
        <v>847</v>
      </c>
      <c r="AA101" s="34">
        <v>857</v>
      </c>
      <c r="AB101" s="34">
        <v>884</v>
      </c>
      <c r="AC101" s="34">
        <v>66</v>
      </c>
      <c r="AD101" s="34">
        <v>17.98</v>
      </c>
      <c r="AE101" s="34">
        <v>0.41</v>
      </c>
      <c r="AF101" s="34">
        <v>979</v>
      </c>
      <c r="AG101" s="34">
        <v>0</v>
      </c>
      <c r="AH101" s="34">
        <v>67</v>
      </c>
      <c r="AI101" s="34">
        <v>35</v>
      </c>
      <c r="AJ101" s="34">
        <v>190</v>
      </c>
      <c r="AK101" s="34">
        <v>168</v>
      </c>
      <c r="AL101" s="34">
        <v>4.0999999999999996</v>
      </c>
      <c r="AM101" s="34">
        <v>175</v>
      </c>
      <c r="AN101" s="34" t="s">
        <v>155</v>
      </c>
      <c r="AO101" s="34">
        <v>2</v>
      </c>
      <c r="AP101" s="37">
        <v>0.61479166666666674</v>
      </c>
      <c r="AQ101" s="34">
        <v>47.158566999999998</v>
      </c>
      <c r="AR101" s="34">
        <v>-88.489687000000004</v>
      </c>
      <c r="AS101" s="34">
        <v>313.5</v>
      </c>
      <c r="AT101" s="34">
        <v>0</v>
      </c>
      <c r="AU101" s="34">
        <v>12</v>
      </c>
      <c r="AV101" s="34">
        <v>10</v>
      </c>
      <c r="AW101" s="34" t="s">
        <v>204</v>
      </c>
      <c r="AX101" s="34">
        <v>1.1632</v>
      </c>
      <c r="AY101" s="34">
        <v>2.1</v>
      </c>
      <c r="AZ101" s="34">
        <v>2.4683999999999999</v>
      </c>
      <c r="BA101" s="34">
        <v>14.186999999999999</v>
      </c>
      <c r="BB101" s="34">
        <v>49.33</v>
      </c>
      <c r="BC101" s="34">
        <v>3.48</v>
      </c>
      <c r="BD101" s="34">
        <v>3.3450000000000002</v>
      </c>
      <c r="BE101" s="34">
        <v>3179.4639999999999</v>
      </c>
      <c r="BF101" s="34">
        <v>10.117000000000001</v>
      </c>
      <c r="BG101" s="34">
        <v>38.271999999999998</v>
      </c>
      <c r="BH101" s="34">
        <v>2.7090000000000001</v>
      </c>
      <c r="BI101" s="34">
        <v>40.981000000000002</v>
      </c>
      <c r="BJ101" s="34">
        <v>30.183</v>
      </c>
      <c r="BK101" s="34">
        <v>2.137</v>
      </c>
      <c r="BL101" s="34">
        <v>32.32</v>
      </c>
      <c r="BM101" s="34">
        <v>0</v>
      </c>
      <c r="BN101" s="34"/>
      <c r="BO101" s="34"/>
      <c r="BP101" s="34"/>
      <c r="BQ101" s="34">
        <v>9127.0259999999998</v>
      </c>
      <c r="BR101" s="34">
        <v>-5.6579999999999998E-3</v>
      </c>
      <c r="BS101" s="34">
        <v>-5</v>
      </c>
      <c r="BT101" s="34">
        <v>8.9999999999999993E-3</v>
      </c>
      <c r="BU101" s="34">
        <v>-0.138268</v>
      </c>
      <c r="BV101" s="34">
        <v>0</v>
      </c>
      <c r="BW101" s="34" t="s">
        <v>155</v>
      </c>
      <c r="BX101" s="34">
        <v>0.78900000000000003</v>
      </c>
    </row>
    <row r="102" spans="1:76" x14ac:dyDescent="0.25">
      <c r="A102" s="35">
        <v>43165</v>
      </c>
      <c r="B102" s="36">
        <v>0.40567432870370368</v>
      </c>
      <c r="C102" s="34">
        <v>5.7839999999999998</v>
      </c>
      <c r="D102" s="34">
        <v>2.18E-2</v>
      </c>
      <c r="E102" s="34">
        <v>218.14261999999999</v>
      </c>
      <c r="F102" s="34">
        <v>447.8</v>
      </c>
      <c r="G102" s="34">
        <v>35.1</v>
      </c>
      <c r="H102" s="34">
        <v>-70.099999999999994</v>
      </c>
      <c r="I102" s="34"/>
      <c r="J102" s="34">
        <v>16.579999999999998</v>
      </c>
      <c r="K102" s="34">
        <v>0.9556</v>
      </c>
      <c r="L102" s="34">
        <v>5.5270999999999999</v>
      </c>
      <c r="M102" s="34">
        <v>2.0799999999999999E-2</v>
      </c>
      <c r="N102" s="34">
        <v>427.94299999999998</v>
      </c>
      <c r="O102" s="34">
        <v>33.540500000000002</v>
      </c>
      <c r="P102" s="34">
        <v>461.5</v>
      </c>
      <c r="Q102" s="34">
        <v>337.50069999999999</v>
      </c>
      <c r="R102" s="34">
        <v>26.452000000000002</v>
      </c>
      <c r="S102" s="34">
        <v>364</v>
      </c>
      <c r="T102" s="34">
        <v>0</v>
      </c>
      <c r="U102" s="34"/>
      <c r="V102" s="34"/>
      <c r="W102" s="34">
        <v>0</v>
      </c>
      <c r="X102" s="34">
        <v>15.844799999999999</v>
      </c>
      <c r="Y102" s="34">
        <v>11.9</v>
      </c>
      <c r="Z102" s="34">
        <v>848</v>
      </c>
      <c r="AA102" s="34">
        <v>857</v>
      </c>
      <c r="AB102" s="34">
        <v>885</v>
      </c>
      <c r="AC102" s="34">
        <v>66</v>
      </c>
      <c r="AD102" s="34">
        <v>17.98</v>
      </c>
      <c r="AE102" s="34">
        <v>0.41</v>
      </c>
      <c r="AF102" s="34">
        <v>979</v>
      </c>
      <c r="AG102" s="34">
        <v>0</v>
      </c>
      <c r="AH102" s="34">
        <v>67</v>
      </c>
      <c r="AI102" s="34">
        <v>35</v>
      </c>
      <c r="AJ102" s="34">
        <v>190</v>
      </c>
      <c r="AK102" s="34">
        <v>168</v>
      </c>
      <c r="AL102" s="34">
        <v>4</v>
      </c>
      <c r="AM102" s="34">
        <v>175</v>
      </c>
      <c r="AN102" s="34" t="s">
        <v>155</v>
      </c>
      <c r="AO102" s="34">
        <v>2</v>
      </c>
      <c r="AP102" s="37">
        <v>0.61480324074074078</v>
      </c>
      <c r="AQ102" s="34">
        <v>47.158566999999998</v>
      </c>
      <c r="AR102" s="34">
        <v>-88.489687000000004</v>
      </c>
      <c r="AS102" s="34">
        <v>313.5</v>
      </c>
      <c r="AT102" s="34">
        <v>0</v>
      </c>
      <c r="AU102" s="34">
        <v>12</v>
      </c>
      <c r="AV102" s="34">
        <v>10</v>
      </c>
      <c r="AW102" s="34" t="s">
        <v>204</v>
      </c>
      <c r="AX102" s="34">
        <v>1.1000000000000001</v>
      </c>
      <c r="AY102" s="34">
        <v>1.758</v>
      </c>
      <c r="AZ102" s="34">
        <v>2.0895999999999999</v>
      </c>
      <c r="BA102" s="34">
        <v>14.186999999999999</v>
      </c>
      <c r="BB102" s="34">
        <v>36.770000000000003</v>
      </c>
      <c r="BC102" s="34">
        <v>2.59</v>
      </c>
      <c r="BD102" s="34">
        <v>4.6500000000000004</v>
      </c>
      <c r="BE102" s="34">
        <v>3175.6849999999999</v>
      </c>
      <c r="BF102" s="34">
        <v>7.6230000000000002</v>
      </c>
      <c r="BG102" s="34">
        <v>25.748999999999999</v>
      </c>
      <c r="BH102" s="34">
        <v>2.0179999999999998</v>
      </c>
      <c r="BI102" s="34">
        <v>27.766999999999999</v>
      </c>
      <c r="BJ102" s="34">
        <v>20.306999999999999</v>
      </c>
      <c r="BK102" s="34">
        <v>1.5920000000000001</v>
      </c>
      <c r="BL102" s="34">
        <v>21.899000000000001</v>
      </c>
      <c r="BM102" s="34">
        <v>0</v>
      </c>
      <c r="BN102" s="34"/>
      <c r="BO102" s="34"/>
      <c r="BP102" s="34"/>
      <c r="BQ102" s="34">
        <v>6619.49</v>
      </c>
      <c r="BR102" s="34">
        <v>2.1274000000000001E-2</v>
      </c>
      <c r="BS102" s="34">
        <v>-5</v>
      </c>
      <c r="BT102" s="34">
        <v>9.9059999999999999E-3</v>
      </c>
      <c r="BU102" s="34">
        <v>0.51988299999999998</v>
      </c>
      <c r="BV102" s="34">
        <v>0</v>
      </c>
      <c r="BW102" s="34" t="s">
        <v>155</v>
      </c>
      <c r="BX102" s="34">
        <v>0.78900000000000003</v>
      </c>
    </row>
    <row r="103" spans="1:76" x14ac:dyDescent="0.25">
      <c r="A103" s="35">
        <v>43165</v>
      </c>
      <c r="B103" s="36">
        <v>0.40568590277777777</v>
      </c>
      <c r="C103" s="34">
        <v>6.2750000000000004</v>
      </c>
      <c r="D103" s="34">
        <v>1.6E-2</v>
      </c>
      <c r="E103" s="34">
        <v>159.97590400000001</v>
      </c>
      <c r="F103" s="34">
        <v>429.2</v>
      </c>
      <c r="G103" s="34">
        <v>33.700000000000003</v>
      </c>
      <c r="H103" s="34">
        <v>-60.1</v>
      </c>
      <c r="I103" s="34"/>
      <c r="J103" s="34">
        <v>15.69</v>
      </c>
      <c r="K103" s="34">
        <v>0.95179999999999998</v>
      </c>
      <c r="L103" s="34">
        <v>5.9722999999999997</v>
      </c>
      <c r="M103" s="34">
        <v>1.52E-2</v>
      </c>
      <c r="N103" s="34">
        <v>408.49889999999999</v>
      </c>
      <c r="O103" s="34">
        <v>32.068600000000004</v>
      </c>
      <c r="P103" s="34">
        <v>440.6</v>
      </c>
      <c r="Q103" s="34">
        <v>322.166</v>
      </c>
      <c r="R103" s="34">
        <v>25.2912</v>
      </c>
      <c r="S103" s="34">
        <v>347.5</v>
      </c>
      <c r="T103" s="34">
        <v>0</v>
      </c>
      <c r="U103" s="34"/>
      <c r="V103" s="34"/>
      <c r="W103" s="34">
        <v>0</v>
      </c>
      <c r="X103" s="34">
        <v>14.932399999999999</v>
      </c>
      <c r="Y103" s="34">
        <v>12</v>
      </c>
      <c r="Z103" s="34">
        <v>847</v>
      </c>
      <c r="AA103" s="34">
        <v>857</v>
      </c>
      <c r="AB103" s="34">
        <v>884</v>
      </c>
      <c r="AC103" s="34">
        <v>66</v>
      </c>
      <c r="AD103" s="34">
        <v>17.98</v>
      </c>
      <c r="AE103" s="34">
        <v>0.41</v>
      </c>
      <c r="AF103" s="34">
        <v>979</v>
      </c>
      <c r="AG103" s="34">
        <v>0</v>
      </c>
      <c r="AH103" s="34">
        <v>67</v>
      </c>
      <c r="AI103" s="34">
        <v>35</v>
      </c>
      <c r="AJ103" s="34">
        <v>190</v>
      </c>
      <c r="AK103" s="34">
        <v>168</v>
      </c>
      <c r="AL103" s="34">
        <v>4.0999999999999996</v>
      </c>
      <c r="AM103" s="34">
        <v>174.8</v>
      </c>
      <c r="AN103" s="34" t="s">
        <v>155</v>
      </c>
      <c r="AO103" s="34">
        <v>2</v>
      </c>
      <c r="AP103" s="37">
        <v>0.61481481481481481</v>
      </c>
      <c r="AQ103" s="34">
        <v>47.158566999999998</v>
      </c>
      <c r="AR103" s="34">
        <v>-88.489687000000004</v>
      </c>
      <c r="AS103" s="34">
        <v>313.3</v>
      </c>
      <c r="AT103" s="34">
        <v>0</v>
      </c>
      <c r="AU103" s="34">
        <v>12</v>
      </c>
      <c r="AV103" s="34">
        <v>10</v>
      </c>
      <c r="AW103" s="34" t="s">
        <v>204</v>
      </c>
      <c r="AX103" s="34">
        <v>1.1000000000000001</v>
      </c>
      <c r="AY103" s="34">
        <v>1.6</v>
      </c>
      <c r="AZ103" s="34">
        <v>1.9</v>
      </c>
      <c r="BA103" s="34">
        <v>14.186999999999999</v>
      </c>
      <c r="BB103" s="34">
        <v>34.01</v>
      </c>
      <c r="BC103" s="34">
        <v>2.4</v>
      </c>
      <c r="BD103" s="34">
        <v>5.0650000000000004</v>
      </c>
      <c r="BE103" s="34">
        <v>3177.8690000000001</v>
      </c>
      <c r="BF103" s="34">
        <v>5.157</v>
      </c>
      <c r="BG103" s="34">
        <v>22.763000000000002</v>
      </c>
      <c r="BH103" s="34">
        <v>1.7869999999999999</v>
      </c>
      <c r="BI103" s="34">
        <v>24.55</v>
      </c>
      <c r="BJ103" s="34">
        <v>17.952000000000002</v>
      </c>
      <c r="BK103" s="34">
        <v>1.409</v>
      </c>
      <c r="BL103" s="34">
        <v>19.361000000000001</v>
      </c>
      <c r="BM103" s="34">
        <v>0</v>
      </c>
      <c r="BN103" s="34"/>
      <c r="BO103" s="34"/>
      <c r="BP103" s="34"/>
      <c r="BQ103" s="34">
        <v>5777.335</v>
      </c>
      <c r="BR103" s="34">
        <v>5.3898000000000001E-2</v>
      </c>
      <c r="BS103" s="34">
        <v>-5</v>
      </c>
      <c r="BT103" s="34">
        <v>0.01</v>
      </c>
      <c r="BU103" s="34">
        <v>1.317132</v>
      </c>
      <c r="BV103" s="34">
        <v>0</v>
      </c>
      <c r="BW103" s="34" t="s">
        <v>155</v>
      </c>
      <c r="BX103" s="34">
        <v>0.78900000000000003</v>
      </c>
    </row>
    <row r="104" spans="1:76" x14ac:dyDescent="0.25">
      <c r="A104" s="35">
        <v>43165</v>
      </c>
      <c r="B104" s="36">
        <v>0.40569747685185181</v>
      </c>
      <c r="C104" s="34">
        <v>5.6879999999999997</v>
      </c>
      <c r="D104" s="34">
        <v>8.9999999999999993E-3</v>
      </c>
      <c r="E104" s="34">
        <v>90</v>
      </c>
      <c r="F104" s="34">
        <v>427.8</v>
      </c>
      <c r="G104" s="34">
        <v>28.8</v>
      </c>
      <c r="H104" s="34">
        <v>-76.8</v>
      </c>
      <c r="I104" s="34"/>
      <c r="J104" s="34">
        <v>14.42</v>
      </c>
      <c r="K104" s="34">
        <v>0.95640000000000003</v>
      </c>
      <c r="L104" s="34">
        <v>5.4406999999999996</v>
      </c>
      <c r="M104" s="34">
        <v>8.6E-3</v>
      </c>
      <c r="N104" s="34">
        <v>409.11509999999998</v>
      </c>
      <c r="O104" s="34">
        <v>27.501000000000001</v>
      </c>
      <c r="P104" s="34">
        <v>436.6</v>
      </c>
      <c r="Q104" s="34">
        <v>322.65199999999999</v>
      </c>
      <c r="R104" s="34">
        <v>21.6889</v>
      </c>
      <c r="S104" s="34">
        <v>344.3</v>
      </c>
      <c r="T104" s="34">
        <v>0</v>
      </c>
      <c r="U104" s="34"/>
      <c r="V104" s="34"/>
      <c r="W104" s="34">
        <v>0</v>
      </c>
      <c r="X104" s="34">
        <v>13.795</v>
      </c>
      <c r="Y104" s="34">
        <v>11.9</v>
      </c>
      <c r="Z104" s="34">
        <v>847</v>
      </c>
      <c r="AA104" s="34">
        <v>857</v>
      </c>
      <c r="AB104" s="34">
        <v>884</v>
      </c>
      <c r="AC104" s="34">
        <v>66</v>
      </c>
      <c r="AD104" s="34">
        <v>17.98</v>
      </c>
      <c r="AE104" s="34">
        <v>0.41</v>
      </c>
      <c r="AF104" s="34">
        <v>979</v>
      </c>
      <c r="AG104" s="34">
        <v>0</v>
      </c>
      <c r="AH104" s="34">
        <v>67</v>
      </c>
      <c r="AI104" s="34">
        <v>35</v>
      </c>
      <c r="AJ104" s="34">
        <v>190</v>
      </c>
      <c r="AK104" s="34">
        <v>168</v>
      </c>
      <c r="AL104" s="34">
        <v>4</v>
      </c>
      <c r="AM104" s="34">
        <v>174.4</v>
      </c>
      <c r="AN104" s="34" t="s">
        <v>155</v>
      </c>
      <c r="AO104" s="34">
        <v>2</v>
      </c>
      <c r="AP104" s="37">
        <v>0.61482638888888885</v>
      </c>
      <c r="AQ104" s="34">
        <v>47.158568000000002</v>
      </c>
      <c r="AR104" s="34">
        <v>-88.489694</v>
      </c>
      <c r="AS104" s="34">
        <v>313.10000000000002</v>
      </c>
      <c r="AT104" s="34">
        <v>1.2</v>
      </c>
      <c r="AU104" s="34">
        <v>12</v>
      </c>
      <c r="AV104" s="34">
        <v>10</v>
      </c>
      <c r="AW104" s="34" t="s">
        <v>204</v>
      </c>
      <c r="AX104" s="34">
        <v>1.1000000000000001</v>
      </c>
      <c r="AY104" s="34">
        <v>1.6</v>
      </c>
      <c r="AZ104" s="34">
        <v>1.9683999999999999</v>
      </c>
      <c r="BA104" s="34">
        <v>14.186999999999999</v>
      </c>
      <c r="BB104" s="34">
        <v>37.46</v>
      </c>
      <c r="BC104" s="34">
        <v>2.64</v>
      </c>
      <c r="BD104" s="34">
        <v>4.5549999999999997</v>
      </c>
      <c r="BE104" s="34">
        <v>3183.0439999999999</v>
      </c>
      <c r="BF104" s="34">
        <v>3.2050000000000001</v>
      </c>
      <c r="BG104" s="34">
        <v>25.065000000000001</v>
      </c>
      <c r="BH104" s="34">
        <v>1.6850000000000001</v>
      </c>
      <c r="BI104" s="34">
        <v>26.75</v>
      </c>
      <c r="BJ104" s="34">
        <v>19.768000000000001</v>
      </c>
      <c r="BK104" s="34">
        <v>1.329</v>
      </c>
      <c r="BL104" s="34">
        <v>21.097000000000001</v>
      </c>
      <c r="BM104" s="34">
        <v>0</v>
      </c>
      <c r="BN104" s="34"/>
      <c r="BO104" s="34"/>
      <c r="BP104" s="34"/>
      <c r="BQ104" s="34">
        <v>5868.299</v>
      </c>
      <c r="BR104" s="34">
        <v>2.8008000000000002E-2</v>
      </c>
      <c r="BS104" s="34">
        <v>-5</v>
      </c>
      <c r="BT104" s="34">
        <v>0.01</v>
      </c>
      <c r="BU104" s="34">
        <v>0.684446</v>
      </c>
      <c r="BV104" s="34">
        <v>0</v>
      </c>
      <c r="BW104" s="34" t="s">
        <v>155</v>
      </c>
      <c r="BX104" s="34">
        <v>0.78900000000000003</v>
      </c>
    </row>
    <row r="105" spans="1:76" x14ac:dyDescent="0.25">
      <c r="A105" s="35">
        <v>43165</v>
      </c>
      <c r="B105" s="36">
        <v>0.40570905092592596</v>
      </c>
      <c r="C105" s="34">
        <v>5.24</v>
      </c>
      <c r="D105" s="34">
        <v>8.9999999999999993E-3</v>
      </c>
      <c r="E105" s="34">
        <v>90.306905</v>
      </c>
      <c r="F105" s="34">
        <v>429.6</v>
      </c>
      <c r="G105" s="34">
        <v>25.9</v>
      </c>
      <c r="H105" s="34">
        <v>-66.900000000000006</v>
      </c>
      <c r="I105" s="34"/>
      <c r="J105" s="34">
        <v>13.8</v>
      </c>
      <c r="K105" s="34">
        <v>0.95989999999999998</v>
      </c>
      <c r="L105" s="34">
        <v>5.0303000000000004</v>
      </c>
      <c r="M105" s="34">
        <v>8.6999999999999994E-3</v>
      </c>
      <c r="N105" s="34">
        <v>412.42739999999998</v>
      </c>
      <c r="O105" s="34">
        <v>24.891100000000002</v>
      </c>
      <c r="P105" s="34">
        <v>437.3</v>
      </c>
      <c r="Q105" s="34">
        <v>325.26420000000002</v>
      </c>
      <c r="R105" s="34">
        <v>19.630600000000001</v>
      </c>
      <c r="S105" s="34">
        <v>344.9</v>
      </c>
      <c r="T105" s="34">
        <v>0</v>
      </c>
      <c r="U105" s="34"/>
      <c r="V105" s="34"/>
      <c r="W105" s="34">
        <v>0</v>
      </c>
      <c r="X105" s="34">
        <v>13.245100000000001</v>
      </c>
      <c r="Y105" s="34">
        <v>11.9</v>
      </c>
      <c r="Z105" s="34">
        <v>847</v>
      </c>
      <c r="AA105" s="34">
        <v>859</v>
      </c>
      <c r="AB105" s="34">
        <v>885</v>
      </c>
      <c r="AC105" s="34">
        <v>66</v>
      </c>
      <c r="AD105" s="34">
        <v>17.98</v>
      </c>
      <c r="AE105" s="34">
        <v>0.41</v>
      </c>
      <c r="AF105" s="34">
        <v>979</v>
      </c>
      <c r="AG105" s="34">
        <v>0</v>
      </c>
      <c r="AH105" s="34">
        <v>67</v>
      </c>
      <c r="AI105" s="34">
        <v>35</v>
      </c>
      <c r="AJ105" s="34">
        <v>189.1</v>
      </c>
      <c r="AK105" s="34">
        <v>168</v>
      </c>
      <c r="AL105" s="34">
        <v>3.9</v>
      </c>
      <c r="AM105" s="34">
        <v>174.1</v>
      </c>
      <c r="AN105" s="34" t="s">
        <v>155</v>
      </c>
      <c r="AO105" s="34">
        <v>2</v>
      </c>
      <c r="AP105" s="37">
        <v>0.61483796296296289</v>
      </c>
      <c r="AQ105" s="34">
        <v>47.158568000000002</v>
      </c>
      <c r="AR105" s="34">
        <v>-88.489697000000007</v>
      </c>
      <c r="AS105" s="34">
        <v>313.10000000000002</v>
      </c>
      <c r="AT105" s="34">
        <v>1.7</v>
      </c>
      <c r="AU105" s="34">
        <v>12</v>
      </c>
      <c r="AV105" s="34">
        <v>11</v>
      </c>
      <c r="AW105" s="34" t="s">
        <v>203</v>
      </c>
      <c r="AX105" s="34">
        <v>1.1000000000000001</v>
      </c>
      <c r="AY105" s="34">
        <v>1.6</v>
      </c>
      <c r="AZ105" s="34">
        <v>2</v>
      </c>
      <c r="BA105" s="34">
        <v>14.186999999999999</v>
      </c>
      <c r="BB105" s="34">
        <v>40.58</v>
      </c>
      <c r="BC105" s="34">
        <v>2.86</v>
      </c>
      <c r="BD105" s="34">
        <v>4.1719999999999997</v>
      </c>
      <c r="BE105" s="34">
        <v>3184.5050000000001</v>
      </c>
      <c r="BF105" s="34">
        <v>3.4929999999999999</v>
      </c>
      <c r="BG105" s="34">
        <v>27.341999999999999</v>
      </c>
      <c r="BH105" s="34">
        <v>1.65</v>
      </c>
      <c r="BI105" s="34">
        <v>28.992000000000001</v>
      </c>
      <c r="BJ105" s="34">
        <v>21.564</v>
      </c>
      <c r="BK105" s="34">
        <v>1.3009999999999999</v>
      </c>
      <c r="BL105" s="34">
        <v>22.864999999999998</v>
      </c>
      <c r="BM105" s="34">
        <v>0</v>
      </c>
      <c r="BN105" s="34"/>
      <c r="BO105" s="34"/>
      <c r="BP105" s="34"/>
      <c r="BQ105" s="34">
        <v>6096.7730000000001</v>
      </c>
      <c r="BR105" s="34">
        <v>4.4932E-2</v>
      </c>
      <c r="BS105" s="34">
        <v>-5</v>
      </c>
      <c r="BT105" s="34">
        <v>0.01</v>
      </c>
      <c r="BU105" s="34">
        <v>1.098025</v>
      </c>
      <c r="BV105" s="34">
        <v>0</v>
      </c>
      <c r="BW105" s="34" t="s">
        <v>155</v>
      </c>
      <c r="BX105" s="34">
        <v>0.78900000000000003</v>
      </c>
    </row>
    <row r="106" spans="1:76" x14ac:dyDescent="0.25">
      <c r="A106" s="35">
        <v>43165</v>
      </c>
      <c r="B106" s="36">
        <v>0.405720625</v>
      </c>
      <c r="C106" s="34">
        <v>5.085</v>
      </c>
      <c r="D106" s="34">
        <v>1.24E-2</v>
      </c>
      <c r="E106" s="34">
        <v>124.40750199999999</v>
      </c>
      <c r="F106" s="34">
        <v>430.8</v>
      </c>
      <c r="G106" s="34">
        <v>23.4</v>
      </c>
      <c r="H106" s="34">
        <v>-63.2</v>
      </c>
      <c r="I106" s="34"/>
      <c r="J106" s="34">
        <v>13.7</v>
      </c>
      <c r="K106" s="34">
        <v>0.96120000000000005</v>
      </c>
      <c r="L106" s="34">
        <v>4.8876999999999997</v>
      </c>
      <c r="M106" s="34">
        <v>1.2E-2</v>
      </c>
      <c r="N106" s="34">
        <v>414.09679999999997</v>
      </c>
      <c r="O106" s="34">
        <v>22.511099999999999</v>
      </c>
      <c r="P106" s="34">
        <v>436.6</v>
      </c>
      <c r="Q106" s="34">
        <v>326.58080000000001</v>
      </c>
      <c r="R106" s="34">
        <v>17.753599999999999</v>
      </c>
      <c r="S106" s="34">
        <v>344.3</v>
      </c>
      <c r="T106" s="34">
        <v>0</v>
      </c>
      <c r="U106" s="34"/>
      <c r="V106" s="34"/>
      <c r="W106" s="34">
        <v>0</v>
      </c>
      <c r="X106" s="34">
        <v>13.1678</v>
      </c>
      <c r="Y106" s="34">
        <v>11.9</v>
      </c>
      <c r="Z106" s="34">
        <v>847</v>
      </c>
      <c r="AA106" s="34">
        <v>858</v>
      </c>
      <c r="AB106" s="34">
        <v>884</v>
      </c>
      <c r="AC106" s="34">
        <v>66</v>
      </c>
      <c r="AD106" s="34">
        <v>17.98</v>
      </c>
      <c r="AE106" s="34">
        <v>0.41</v>
      </c>
      <c r="AF106" s="34">
        <v>979</v>
      </c>
      <c r="AG106" s="34">
        <v>0</v>
      </c>
      <c r="AH106" s="34">
        <v>67</v>
      </c>
      <c r="AI106" s="34">
        <v>35</v>
      </c>
      <c r="AJ106" s="34">
        <v>189</v>
      </c>
      <c r="AK106" s="34">
        <v>168</v>
      </c>
      <c r="AL106" s="34">
        <v>3.9</v>
      </c>
      <c r="AM106" s="34">
        <v>174.3</v>
      </c>
      <c r="AN106" s="34" t="s">
        <v>155</v>
      </c>
      <c r="AO106" s="34">
        <v>2</v>
      </c>
      <c r="AP106" s="37">
        <v>0.61483796296296289</v>
      </c>
      <c r="AQ106" s="34">
        <v>47.158572999999997</v>
      </c>
      <c r="AR106" s="34">
        <v>-88.489746999999994</v>
      </c>
      <c r="AS106" s="34">
        <v>313.10000000000002</v>
      </c>
      <c r="AT106" s="34">
        <v>2.7</v>
      </c>
      <c r="AU106" s="34">
        <v>12</v>
      </c>
      <c r="AV106" s="34">
        <v>11</v>
      </c>
      <c r="AW106" s="34" t="s">
        <v>203</v>
      </c>
      <c r="AX106" s="34">
        <v>1.1684000000000001</v>
      </c>
      <c r="AY106" s="34">
        <v>1.1896</v>
      </c>
      <c r="AZ106" s="34">
        <v>2</v>
      </c>
      <c r="BA106" s="34">
        <v>14.186999999999999</v>
      </c>
      <c r="BB106" s="34">
        <v>41.76</v>
      </c>
      <c r="BC106" s="34">
        <v>2.94</v>
      </c>
      <c r="BD106" s="34">
        <v>4.0419999999999998</v>
      </c>
      <c r="BE106" s="34">
        <v>3182.9290000000001</v>
      </c>
      <c r="BF106" s="34">
        <v>4.9560000000000004</v>
      </c>
      <c r="BG106" s="34">
        <v>28.24</v>
      </c>
      <c r="BH106" s="34">
        <v>1.5349999999999999</v>
      </c>
      <c r="BI106" s="34">
        <v>29.774999999999999</v>
      </c>
      <c r="BJ106" s="34">
        <v>22.271999999999998</v>
      </c>
      <c r="BK106" s="34">
        <v>1.2110000000000001</v>
      </c>
      <c r="BL106" s="34">
        <v>23.481999999999999</v>
      </c>
      <c r="BM106" s="34">
        <v>0</v>
      </c>
      <c r="BN106" s="34"/>
      <c r="BO106" s="34"/>
      <c r="BP106" s="34"/>
      <c r="BQ106" s="34">
        <v>6234.9889999999996</v>
      </c>
      <c r="BR106" s="34">
        <v>3.1598000000000001E-2</v>
      </c>
      <c r="BS106" s="34">
        <v>-5</v>
      </c>
      <c r="BT106" s="34">
        <v>9.0939999999999997E-3</v>
      </c>
      <c r="BU106" s="34">
        <v>0.77217599999999997</v>
      </c>
      <c r="BV106" s="34">
        <v>0</v>
      </c>
      <c r="BW106" s="34" t="s">
        <v>155</v>
      </c>
      <c r="BX106" s="34">
        <v>0.78900000000000003</v>
      </c>
    </row>
    <row r="107" spans="1:76" x14ac:dyDescent="0.25">
      <c r="A107" s="35">
        <v>43165</v>
      </c>
      <c r="B107" s="36">
        <v>0.4057321990740741</v>
      </c>
      <c r="C107" s="34">
        <v>5.1740000000000004</v>
      </c>
      <c r="D107" s="34">
        <v>1.2999999999999999E-2</v>
      </c>
      <c r="E107" s="34">
        <v>130</v>
      </c>
      <c r="F107" s="34">
        <v>431.3</v>
      </c>
      <c r="G107" s="34">
        <v>22.4</v>
      </c>
      <c r="H107" s="34">
        <v>-70.099999999999994</v>
      </c>
      <c r="I107" s="34"/>
      <c r="J107" s="34">
        <v>13.81</v>
      </c>
      <c r="K107" s="34">
        <v>0.96040000000000003</v>
      </c>
      <c r="L107" s="34">
        <v>4.9695</v>
      </c>
      <c r="M107" s="34">
        <v>1.2500000000000001E-2</v>
      </c>
      <c r="N107" s="34">
        <v>414.2099</v>
      </c>
      <c r="O107" s="34">
        <v>21.470400000000001</v>
      </c>
      <c r="P107" s="34">
        <v>435.7</v>
      </c>
      <c r="Q107" s="34">
        <v>326.66989999999998</v>
      </c>
      <c r="R107" s="34">
        <v>16.9328</v>
      </c>
      <c r="S107" s="34">
        <v>343.6</v>
      </c>
      <c r="T107" s="34">
        <v>0</v>
      </c>
      <c r="U107" s="34"/>
      <c r="V107" s="34"/>
      <c r="W107" s="34">
        <v>0</v>
      </c>
      <c r="X107" s="34">
        <v>13.264200000000001</v>
      </c>
      <c r="Y107" s="34">
        <v>11.9</v>
      </c>
      <c r="Z107" s="34">
        <v>849</v>
      </c>
      <c r="AA107" s="34">
        <v>858</v>
      </c>
      <c r="AB107" s="34">
        <v>884</v>
      </c>
      <c r="AC107" s="34">
        <v>66</v>
      </c>
      <c r="AD107" s="34">
        <v>17.98</v>
      </c>
      <c r="AE107" s="34">
        <v>0.41</v>
      </c>
      <c r="AF107" s="34">
        <v>979</v>
      </c>
      <c r="AG107" s="34">
        <v>0</v>
      </c>
      <c r="AH107" s="34">
        <v>66.093999999999994</v>
      </c>
      <c r="AI107" s="34">
        <v>35</v>
      </c>
      <c r="AJ107" s="34">
        <v>189</v>
      </c>
      <c r="AK107" s="34">
        <v>168</v>
      </c>
      <c r="AL107" s="34">
        <v>3.8</v>
      </c>
      <c r="AM107" s="34">
        <v>174.7</v>
      </c>
      <c r="AN107" s="34" t="s">
        <v>155</v>
      </c>
      <c r="AO107" s="34">
        <v>2</v>
      </c>
      <c r="AP107" s="37">
        <v>0.61486111111111108</v>
      </c>
      <c r="AQ107" s="34">
        <v>47.158580000000001</v>
      </c>
      <c r="AR107" s="34">
        <v>-88.489793000000006</v>
      </c>
      <c r="AS107" s="34">
        <v>313.10000000000002</v>
      </c>
      <c r="AT107" s="34">
        <v>3.8</v>
      </c>
      <c r="AU107" s="34">
        <v>12</v>
      </c>
      <c r="AV107" s="34">
        <v>11</v>
      </c>
      <c r="AW107" s="34" t="s">
        <v>203</v>
      </c>
      <c r="AX107" s="34">
        <v>1.2</v>
      </c>
      <c r="AY107" s="34">
        <v>1</v>
      </c>
      <c r="AZ107" s="34">
        <v>2</v>
      </c>
      <c r="BA107" s="34">
        <v>14.186999999999999</v>
      </c>
      <c r="BB107" s="34">
        <v>41.05</v>
      </c>
      <c r="BC107" s="34">
        <v>2.89</v>
      </c>
      <c r="BD107" s="34">
        <v>4.1230000000000002</v>
      </c>
      <c r="BE107" s="34">
        <v>3182.288</v>
      </c>
      <c r="BF107" s="34">
        <v>5.0890000000000004</v>
      </c>
      <c r="BG107" s="34">
        <v>27.777000000000001</v>
      </c>
      <c r="BH107" s="34">
        <v>1.44</v>
      </c>
      <c r="BI107" s="34">
        <v>29.216999999999999</v>
      </c>
      <c r="BJ107" s="34">
        <v>21.905999999999999</v>
      </c>
      <c r="BK107" s="34">
        <v>1.1359999999999999</v>
      </c>
      <c r="BL107" s="34">
        <v>23.042000000000002</v>
      </c>
      <c r="BM107" s="34">
        <v>0</v>
      </c>
      <c r="BN107" s="34"/>
      <c r="BO107" s="34"/>
      <c r="BP107" s="34"/>
      <c r="BQ107" s="34">
        <v>6175.9560000000001</v>
      </c>
      <c r="BR107" s="34">
        <v>2.6376E-2</v>
      </c>
      <c r="BS107" s="34">
        <v>-5</v>
      </c>
      <c r="BT107" s="34">
        <v>9.9059999999999999E-3</v>
      </c>
      <c r="BU107" s="34">
        <v>0.644563</v>
      </c>
      <c r="BV107" s="34">
        <v>0</v>
      </c>
      <c r="BW107" s="34" t="s">
        <v>155</v>
      </c>
      <c r="BX107" s="34">
        <v>0.78900000000000003</v>
      </c>
    </row>
    <row r="108" spans="1:76" x14ac:dyDescent="0.25">
      <c r="A108" s="35">
        <v>43165</v>
      </c>
      <c r="B108" s="36">
        <v>0.40574377314814813</v>
      </c>
      <c r="C108" s="34">
        <v>5.3019999999999996</v>
      </c>
      <c r="D108" s="34">
        <v>1.2E-2</v>
      </c>
      <c r="E108" s="34">
        <v>119.568163</v>
      </c>
      <c r="F108" s="34">
        <v>427.9</v>
      </c>
      <c r="G108" s="34">
        <v>22.1</v>
      </c>
      <c r="H108" s="34">
        <v>-31.3</v>
      </c>
      <c r="I108" s="34"/>
      <c r="J108" s="34">
        <v>13.9</v>
      </c>
      <c r="K108" s="34">
        <v>0.95940000000000003</v>
      </c>
      <c r="L108" s="34">
        <v>5.0867000000000004</v>
      </c>
      <c r="M108" s="34">
        <v>1.15E-2</v>
      </c>
      <c r="N108" s="34">
        <v>410.49169999999998</v>
      </c>
      <c r="O108" s="34">
        <v>21.182300000000001</v>
      </c>
      <c r="P108" s="34">
        <v>431.7</v>
      </c>
      <c r="Q108" s="34">
        <v>323.73759999999999</v>
      </c>
      <c r="R108" s="34">
        <v>16.7056</v>
      </c>
      <c r="S108" s="34">
        <v>340.4</v>
      </c>
      <c r="T108" s="34">
        <v>0</v>
      </c>
      <c r="U108" s="34"/>
      <c r="V108" s="34"/>
      <c r="W108" s="34">
        <v>0</v>
      </c>
      <c r="X108" s="34">
        <v>13.336</v>
      </c>
      <c r="Y108" s="34">
        <v>12</v>
      </c>
      <c r="Z108" s="34">
        <v>848</v>
      </c>
      <c r="AA108" s="34">
        <v>857</v>
      </c>
      <c r="AB108" s="34">
        <v>884</v>
      </c>
      <c r="AC108" s="34">
        <v>66</v>
      </c>
      <c r="AD108" s="34">
        <v>17.98</v>
      </c>
      <c r="AE108" s="34">
        <v>0.41</v>
      </c>
      <c r="AF108" s="34">
        <v>979</v>
      </c>
      <c r="AG108" s="34">
        <v>0</v>
      </c>
      <c r="AH108" s="34">
        <v>66</v>
      </c>
      <c r="AI108" s="34">
        <v>35</v>
      </c>
      <c r="AJ108" s="34">
        <v>189.9</v>
      </c>
      <c r="AK108" s="34">
        <v>168</v>
      </c>
      <c r="AL108" s="34">
        <v>3.9</v>
      </c>
      <c r="AM108" s="34">
        <v>175</v>
      </c>
      <c r="AN108" s="34" t="s">
        <v>155</v>
      </c>
      <c r="AO108" s="34">
        <v>2</v>
      </c>
      <c r="AP108" s="37">
        <v>0.61487268518518523</v>
      </c>
      <c r="AQ108" s="34">
        <v>47.158585000000002</v>
      </c>
      <c r="AR108" s="34">
        <v>-88.489818999999997</v>
      </c>
      <c r="AS108" s="34">
        <v>313.10000000000002</v>
      </c>
      <c r="AT108" s="34">
        <v>4.0999999999999996</v>
      </c>
      <c r="AU108" s="34">
        <v>12</v>
      </c>
      <c r="AV108" s="34">
        <v>11</v>
      </c>
      <c r="AW108" s="34" t="s">
        <v>203</v>
      </c>
      <c r="AX108" s="34">
        <v>1.2</v>
      </c>
      <c r="AY108" s="34">
        <v>1</v>
      </c>
      <c r="AZ108" s="34">
        <v>2</v>
      </c>
      <c r="BA108" s="34">
        <v>14.186999999999999</v>
      </c>
      <c r="BB108" s="34">
        <v>40.1</v>
      </c>
      <c r="BC108" s="34">
        <v>2.83</v>
      </c>
      <c r="BD108" s="34">
        <v>4.2290000000000001</v>
      </c>
      <c r="BE108" s="34">
        <v>3182.52</v>
      </c>
      <c r="BF108" s="34">
        <v>4.5679999999999996</v>
      </c>
      <c r="BG108" s="34">
        <v>26.895</v>
      </c>
      <c r="BH108" s="34">
        <v>1.3879999999999999</v>
      </c>
      <c r="BI108" s="34">
        <v>28.283000000000001</v>
      </c>
      <c r="BJ108" s="34">
        <v>21.210999999999999</v>
      </c>
      <c r="BK108" s="34">
        <v>1.095</v>
      </c>
      <c r="BL108" s="34">
        <v>22.306000000000001</v>
      </c>
      <c r="BM108" s="34">
        <v>0</v>
      </c>
      <c r="BN108" s="34"/>
      <c r="BO108" s="34"/>
      <c r="BP108" s="34"/>
      <c r="BQ108" s="34">
        <v>6066.7759999999998</v>
      </c>
      <c r="BR108" s="34">
        <v>4.2307999999999998E-2</v>
      </c>
      <c r="BS108" s="34">
        <v>-5</v>
      </c>
      <c r="BT108" s="34">
        <v>0.01</v>
      </c>
      <c r="BU108" s="34">
        <v>1.0339020000000001</v>
      </c>
      <c r="BV108" s="34">
        <v>0</v>
      </c>
      <c r="BW108" s="34" t="s">
        <v>155</v>
      </c>
      <c r="BX108" s="34">
        <v>0.78900000000000003</v>
      </c>
    </row>
    <row r="109" spans="1:76" x14ac:dyDescent="0.25">
      <c r="A109" s="35">
        <v>43165</v>
      </c>
      <c r="B109" s="36">
        <v>0.40575534722222223</v>
      </c>
      <c r="C109" s="34">
        <v>5.23</v>
      </c>
      <c r="D109" s="34">
        <v>1.14E-2</v>
      </c>
      <c r="E109" s="34">
        <v>113.545232</v>
      </c>
      <c r="F109" s="34">
        <v>420.2</v>
      </c>
      <c r="G109" s="34">
        <v>21.1</v>
      </c>
      <c r="H109" s="34">
        <v>-57</v>
      </c>
      <c r="I109" s="34"/>
      <c r="J109" s="34">
        <v>13.9</v>
      </c>
      <c r="K109" s="34">
        <v>0.96</v>
      </c>
      <c r="L109" s="34">
        <v>5.0208000000000004</v>
      </c>
      <c r="M109" s="34">
        <v>1.09E-2</v>
      </c>
      <c r="N109" s="34">
        <v>403.3922</v>
      </c>
      <c r="O109" s="34">
        <v>20.289000000000001</v>
      </c>
      <c r="P109" s="34">
        <v>423.7</v>
      </c>
      <c r="Q109" s="34">
        <v>318.13850000000002</v>
      </c>
      <c r="R109" s="34">
        <v>16.001100000000001</v>
      </c>
      <c r="S109" s="34">
        <v>334.1</v>
      </c>
      <c r="T109" s="34">
        <v>0</v>
      </c>
      <c r="U109" s="34"/>
      <c r="V109" s="34"/>
      <c r="W109" s="34">
        <v>0</v>
      </c>
      <c r="X109" s="34">
        <v>13.341100000000001</v>
      </c>
      <c r="Y109" s="34">
        <v>11.9</v>
      </c>
      <c r="Z109" s="34">
        <v>847</v>
      </c>
      <c r="AA109" s="34">
        <v>858</v>
      </c>
      <c r="AB109" s="34">
        <v>884</v>
      </c>
      <c r="AC109" s="34">
        <v>66</v>
      </c>
      <c r="AD109" s="34">
        <v>17.98</v>
      </c>
      <c r="AE109" s="34">
        <v>0.41</v>
      </c>
      <c r="AF109" s="34">
        <v>979</v>
      </c>
      <c r="AG109" s="34">
        <v>0</v>
      </c>
      <c r="AH109" s="34">
        <v>66</v>
      </c>
      <c r="AI109" s="34">
        <v>35</v>
      </c>
      <c r="AJ109" s="34">
        <v>189.1</v>
      </c>
      <c r="AK109" s="34">
        <v>168</v>
      </c>
      <c r="AL109" s="34">
        <v>3.9</v>
      </c>
      <c r="AM109" s="34">
        <v>174.6</v>
      </c>
      <c r="AN109" s="34" t="s">
        <v>155</v>
      </c>
      <c r="AO109" s="34">
        <v>2</v>
      </c>
      <c r="AP109" s="37">
        <v>0.61488425925925927</v>
      </c>
      <c r="AQ109" s="34">
        <v>47.158588999999999</v>
      </c>
      <c r="AR109" s="34">
        <v>-88.489844000000005</v>
      </c>
      <c r="AS109" s="34">
        <v>313.10000000000002</v>
      </c>
      <c r="AT109" s="34">
        <v>4.0999999999999996</v>
      </c>
      <c r="AU109" s="34">
        <v>12</v>
      </c>
      <c r="AV109" s="34">
        <v>11</v>
      </c>
      <c r="AW109" s="34" t="s">
        <v>203</v>
      </c>
      <c r="AX109" s="34">
        <v>1.2</v>
      </c>
      <c r="AY109" s="34">
        <v>1</v>
      </c>
      <c r="AZ109" s="34">
        <v>2</v>
      </c>
      <c r="BA109" s="34">
        <v>14.186999999999999</v>
      </c>
      <c r="BB109" s="34">
        <v>40.64</v>
      </c>
      <c r="BC109" s="34">
        <v>2.86</v>
      </c>
      <c r="BD109" s="34">
        <v>4.1660000000000004</v>
      </c>
      <c r="BE109" s="34">
        <v>3183.1190000000001</v>
      </c>
      <c r="BF109" s="34">
        <v>4.3979999999999997</v>
      </c>
      <c r="BG109" s="34">
        <v>26.782</v>
      </c>
      <c r="BH109" s="34">
        <v>1.347</v>
      </c>
      <c r="BI109" s="34">
        <v>28.129000000000001</v>
      </c>
      <c r="BJ109" s="34">
        <v>21.122</v>
      </c>
      <c r="BK109" s="34">
        <v>1.0620000000000001</v>
      </c>
      <c r="BL109" s="34">
        <v>22.184000000000001</v>
      </c>
      <c r="BM109" s="34">
        <v>0</v>
      </c>
      <c r="BN109" s="34"/>
      <c r="BO109" s="34"/>
      <c r="BP109" s="34"/>
      <c r="BQ109" s="34">
        <v>6149.88</v>
      </c>
      <c r="BR109" s="34">
        <v>3.6752E-2</v>
      </c>
      <c r="BS109" s="34">
        <v>-5</v>
      </c>
      <c r="BT109" s="34">
        <v>0.01</v>
      </c>
      <c r="BU109" s="34">
        <v>0.89812700000000001</v>
      </c>
      <c r="BV109" s="34">
        <v>0</v>
      </c>
      <c r="BW109" s="34" t="s">
        <v>155</v>
      </c>
      <c r="BX109" s="34">
        <v>0.78900000000000003</v>
      </c>
    </row>
    <row r="110" spans="1:76" x14ac:dyDescent="0.25">
      <c r="A110" s="35">
        <v>43165</v>
      </c>
      <c r="B110" s="36">
        <v>0.40576692129629627</v>
      </c>
      <c r="C110" s="34">
        <v>5.23</v>
      </c>
      <c r="D110" s="34">
        <v>1.2E-2</v>
      </c>
      <c r="E110" s="34">
        <v>120</v>
      </c>
      <c r="F110" s="34">
        <v>407.4</v>
      </c>
      <c r="G110" s="34">
        <v>20.8</v>
      </c>
      <c r="H110" s="34">
        <v>-57.2</v>
      </c>
      <c r="I110" s="34"/>
      <c r="J110" s="34">
        <v>13.8</v>
      </c>
      <c r="K110" s="34">
        <v>0.96</v>
      </c>
      <c r="L110" s="34">
        <v>5.0208000000000004</v>
      </c>
      <c r="M110" s="34">
        <v>1.15E-2</v>
      </c>
      <c r="N110" s="34">
        <v>391.0917</v>
      </c>
      <c r="O110" s="34">
        <v>19.968</v>
      </c>
      <c r="P110" s="34">
        <v>411.1</v>
      </c>
      <c r="Q110" s="34">
        <v>308.43759999999997</v>
      </c>
      <c r="R110" s="34">
        <v>15.7479</v>
      </c>
      <c r="S110" s="34">
        <v>324.2</v>
      </c>
      <c r="T110" s="34">
        <v>0</v>
      </c>
      <c r="U110" s="34"/>
      <c r="V110" s="34"/>
      <c r="W110" s="34">
        <v>0</v>
      </c>
      <c r="X110" s="34">
        <v>13.247999999999999</v>
      </c>
      <c r="Y110" s="34">
        <v>11.9</v>
      </c>
      <c r="Z110" s="34">
        <v>848</v>
      </c>
      <c r="AA110" s="34">
        <v>858</v>
      </c>
      <c r="AB110" s="34">
        <v>884</v>
      </c>
      <c r="AC110" s="34">
        <v>66</v>
      </c>
      <c r="AD110" s="34">
        <v>17.98</v>
      </c>
      <c r="AE110" s="34">
        <v>0.41</v>
      </c>
      <c r="AF110" s="34">
        <v>979</v>
      </c>
      <c r="AG110" s="34">
        <v>0</v>
      </c>
      <c r="AH110" s="34">
        <v>66</v>
      </c>
      <c r="AI110" s="34">
        <v>35</v>
      </c>
      <c r="AJ110" s="34">
        <v>189.9</v>
      </c>
      <c r="AK110" s="34">
        <v>168</v>
      </c>
      <c r="AL110" s="34">
        <v>3.9</v>
      </c>
      <c r="AM110" s="34">
        <v>174.3</v>
      </c>
      <c r="AN110" s="34" t="s">
        <v>155</v>
      </c>
      <c r="AO110" s="34">
        <v>2</v>
      </c>
      <c r="AP110" s="37">
        <v>0.61489583333333331</v>
      </c>
      <c r="AQ110" s="34">
        <v>47.1586</v>
      </c>
      <c r="AR110" s="34">
        <v>-88.489868000000001</v>
      </c>
      <c r="AS110" s="34">
        <v>313</v>
      </c>
      <c r="AT110" s="34">
        <v>4.5</v>
      </c>
      <c r="AU110" s="34">
        <v>12</v>
      </c>
      <c r="AV110" s="34">
        <v>11</v>
      </c>
      <c r="AW110" s="34" t="s">
        <v>203</v>
      </c>
      <c r="AX110" s="34">
        <v>1.0631999999999999</v>
      </c>
      <c r="AY110" s="34">
        <v>1.0684</v>
      </c>
      <c r="AZ110" s="34">
        <v>2</v>
      </c>
      <c r="BA110" s="34">
        <v>14.186999999999999</v>
      </c>
      <c r="BB110" s="34">
        <v>40.630000000000003</v>
      </c>
      <c r="BC110" s="34">
        <v>2.86</v>
      </c>
      <c r="BD110" s="34">
        <v>4.1669999999999998</v>
      </c>
      <c r="BE110" s="34">
        <v>3182.7240000000002</v>
      </c>
      <c r="BF110" s="34">
        <v>4.6479999999999997</v>
      </c>
      <c r="BG110" s="34">
        <v>25.962</v>
      </c>
      <c r="BH110" s="34">
        <v>1.3260000000000001</v>
      </c>
      <c r="BI110" s="34">
        <v>27.288</v>
      </c>
      <c r="BJ110" s="34">
        <v>20.475000000000001</v>
      </c>
      <c r="BK110" s="34">
        <v>1.0449999999999999</v>
      </c>
      <c r="BL110" s="34">
        <v>21.521000000000001</v>
      </c>
      <c r="BM110" s="34">
        <v>0</v>
      </c>
      <c r="BN110" s="34"/>
      <c r="BO110" s="34"/>
      <c r="BP110" s="34"/>
      <c r="BQ110" s="34">
        <v>6106.2550000000001</v>
      </c>
      <c r="BR110" s="34">
        <v>3.7811999999999998E-2</v>
      </c>
      <c r="BS110" s="34">
        <v>-5</v>
      </c>
      <c r="BT110" s="34">
        <v>0.01</v>
      </c>
      <c r="BU110" s="34">
        <v>0.92403100000000005</v>
      </c>
      <c r="BV110" s="34">
        <v>0</v>
      </c>
      <c r="BW110" s="34" t="s">
        <v>155</v>
      </c>
      <c r="BX110" s="34">
        <v>0.78900000000000003</v>
      </c>
    </row>
    <row r="111" spans="1:76" x14ac:dyDescent="0.25">
      <c r="A111" s="35">
        <v>43165</v>
      </c>
      <c r="B111" s="36">
        <v>0.40577849537037042</v>
      </c>
      <c r="C111" s="34">
        <v>5.0999999999999996</v>
      </c>
      <c r="D111" s="34">
        <v>1.2E-2</v>
      </c>
      <c r="E111" s="34">
        <v>119.925</v>
      </c>
      <c r="F111" s="34">
        <v>399.5</v>
      </c>
      <c r="G111" s="34">
        <v>20.7</v>
      </c>
      <c r="H111" s="34">
        <v>-36.6</v>
      </c>
      <c r="I111" s="34"/>
      <c r="J111" s="34">
        <v>13.7</v>
      </c>
      <c r="K111" s="34">
        <v>0.96109999999999995</v>
      </c>
      <c r="L111" s="34">
        <v>4.9015000000000004</v>
      </c>
      <c r="M111" s="34">
        <v>1.15E-2</v>
      </c>
      <c r="N111" s="34">
        <v>383.92610000000002</v>
      </c>
      <c r="O111" s="34">
        <v>19.894200000000001</v>
      </c>
      <c r="P111" s="34">
        <v>403.8</v>
      </c>
      <c r="Q111" s="34">
        <v>302.78640000000001</v>
      </c>
      <c r="R111" s="34">
        <v>15.6897</v>
      </c>
      <c r="S111" s="34">
        <v>318.5</v>
      </c>
      <c r="T111" s="34">
        <v>0</v>
      </c>
      <c r="U111" s="34"/>
      <c r="V111" s="34"/>
      <c r="W111" s="34">
        <v>0</v>
      </c>
      <c r="X111" s="34">
        <v>13.166700000000001</v>
      </c>
      <c r="Y111" s="34">
        <v>11.9</v>
      </c>
      <c r="Z111" s="34">
        <v>847</v>
      </c>
      <c r="AA111" s="34">
        <v>858</v>
      </c>
      <c r="AB111" s="34">
        <v>884</v>
      </c>
      <c r="AC111" s="34">
        <v>66</v>
      </c>
      <c r="AD111" s="34">
        <v>17.98</v>
      </c>
      <c r="AE111" s="34">
        <v>0.41</v>
      </c>
      <c r="AF111" s="34">
        <v>979</v>
      </c>
      <c r="AG111" s="34">
        <v>0</v>
      </c>
      <c r="AH111" s="34">
        <v>66</v>
      </c>
      <c r="AI111" s="34">
        <v>35</v>
      </c>
      <c r="AJ111" s="34">
        <v>190</v>
      </c>
      <c r="AK111" s="34">
        <v>168</v>
      </c>
      <c r="AL111" s="34">
        <v>4</v>
      </c>
      <c r="AM111" s="34">
        <v>174</v>
      </c>
      <c r="AN111" s="34" t="s">
        <v>155</v>
      </c>
      <c r="AO111" s="34">
        <v>2</v>
      </c>
      <c r="AP111" s="37">
        <v>0.61490740740740735</v>
      </c>
      <c r="AQ111" s="34">
        <v>47.158653000000001</v>
      </c>
      <c r="AR111" s="34">
        <v>-88.489853999999994</v>
      </c>
      <c r="AS111" s="34">
        <v>312.89999999999998</v>
      </c>
      <c r="AT111" s="34">
        <v>6.5</v>
      </c>
      <c r="AU111" s="34">
        <v>12</v>
      </c>
      <c r="AV111" s="34">
        <v>11</v>
      </c>
      <c r="AW111" s="34" t="s">
        <v>203</v>
      </c>
      <c r="AX111" s="34">
        <v>1.0684</v>
      </c>
      <c r="AY111" s="34">
        <v>1.0316000000000001</v>
      </c>
      <c r="AZ111" s="34">
        <v>2</v>
      </c>
      <c r="BA111" s="34">
        <v>14.186999999999999</v>
      </c>
      <c r="BB111" s="34">
        <v>41.64</v>
      </c>
      <c r="BC111" s="34">
        <v>2.94</v>
      </c>
      <c r="BD111" s="34">
        <v>4.05</v>
      </c>
      <c r="BE111" s="34">
        <v>3183.1590000000001</v>
      </c>
      <c r="BF111" s="34">
        <v>4.7640000000000002</v>
      </c>
      <c r="BG111" s="34">
        <v>26.11</v>
      </c>
      <c r="BH111" s="34">
        <v>1.353</v>
      </c>
      <c r="BI111" s="34">
        <v>27.463000000000001</v>
      </c>
      <c r="BJ111" s="34">
        <v>20.591999999999999</v>
      </c>
      <c r="BK111" s="34">
        <v>1.0669999999999999</v>
      </c>
      <c r="BL111" s="34">
        <v>21.658999999999999</v>
      </c>
      <c r="BM111" s="34">
        <v>0</v>
      </c>
      <c r="BN111" s="34"/>
      <c r="BO111" s="34"/>
      <c r="BP111" s="34"/>
      <c r="BQ111" s="34">
        <v>6217.34</v>
      </c>
      <c r="BR111" s="34">
        <v>3.8906000000000003E-2</v>
      </c>
      <c r="BS111" s="34">
        <v>-5</v>
      </c>
      <c r="BT111" s="34">
        <v>9.0939999999999997E-3</v>
      </c>
      <c r="BU111" s="34">
        <v>0.950766</v>
      </c>
      <c r="BV111" s="34">
        <v>0</v>
      </c>
      <c r="BW111" s="34" t="s">
        <v>155</v>
      </c>
      <c r="BX111" s="34">
        <v>0.78900000000000003</v>
      </c>
    </row>
    <row r="112" spans="1:76" x14ac:dyDescent="0.25">
      <c r="A112" s="35">
        <v>43165</v>
      </c>
      <c r="B112" s="36">
        <v>0.40579006944444446</v>
      </c>
      <c r="C112" s="34">
        <v>4.9980000000000002</v>
      </c>
      <c r="D112" s="34">
        <v>1.12E-2</v>
      </c>
      <c r="E112" s="34">
        <v>111.591667</v>
      </c>
      <c r="F112" s="34">
        <v>391.1</v>
      </c>
      <c r="G112" s="34">
        <v>20.6</v>
      </c>
      <c r="H112" s="34">
        <v>-48.4</v>
      </c>
      <c r="I112" s="34"/>
      <c r="J112" s="34">
        <v>13.7</v>
      </c>
      <c r="K112" s="34">
        <v>0.96189999999999998</v>
      </c>
      <c r="L112" s="34">
        <v>4.8079000000000001</v>
      </c>
      <c r="M112" s="34">
        <v>1.0699999999999999E-2</v>
      </c>
      <c r="N112" s="34">
        <v>376.18920000000003</v>
      </c>
      <c r="O112" s="34">
        <v>19.815000000000001</v>
      </c>
      <c r="P112" s="34">
        <v>396</v>
      </c>
      <c r="Q112" s="34">
        <v>296.68470000000002</v>
      </c>
      <c r="R112" s="34">
        <v>15.6273</v>
      </c>
      <c r="S112" s="34">
        <v>312.3</v>
      </c>
      <c r="T112" s="34">
        <v>0</v>
      </c>
      <c r="U112" s="34"/>
      <c r="V112" s="34"/>
      <c r="W112" s="34">
        <v>0</v>
      </c>
      <c r="X112" s="34">
        <v>13.178000000000001</v>
      </c>
      <c r="Y112" s="34">
        <v>11.9</v>
      </c>
      <c r="Z112" s="34">
        <v>848</v>
      </c>
      <c r="AA112" s="34">
        <v>859</v>
      </c>
      <c r="AB112" s="34">
        <v>885</v>
      </c>
      <c r="AC112" s="34">
        <v>66</v>
      </c>
      <c r="AD112" s="34">
        <v>17.98</v>
      </c>
      <c r="AE112" s="34">
        <v>0.41</v>
      </c>
      <c r="AF112" s="34">
        <v>979</v>
      </c>
      <c r="AG112" s="34">
        <v>0</v>
      </c>
      <c r="AH112" s="34">
        <v>66</v>
      </c>
      <c r="AI112" s="34">
        <v>35</v>
      </c>
      <c r="AJ112" s="34">
        <v>190</v>
      </c>
      <c r="AK112" s="34">
        <v>168</v>
      </c>
      <c r="AL112" s="34">
        <v>4</v>
      </c>
      <c r="AM112" s="34">
        <v>174</v>
      </c>
      <c r="AN112" s="34" t="s">
        <v>155</v>
      </c>
      <c r="AO112" s="34">
        <v>2</v>
      </c>
      <c r="AP112" s="37">
        <v>0.6149189814814815</v>
      </c>
      <c r="AQ112" s="34">
        <v>47.158707</v>
      </c>
      <c r="AR112" s="34">
        <v>-88.489829</v>
      </c>
      <c r="AS112" s="34">
        <v>312.89999999999998</v>
      </c>
      <c r="AT112" s="34">
        <v>8.8000000000000007</v>
      </c>
      <c r="AU112" s="34">
        <v>12</v>
      </c>
      <c r="AV112" s="34">
        <v>11</v>
      </c>
      <c r="AW112" s="34" t="s">
        <v>203</v>
      </c>
      <c r="AX112" s="34">
        <v>1.2367999999999999</v>
      </c>
      <c r="AY112" s="34">
        <v>1.2736000000000001</v>
      </c>
      <c r="AZ112" s="34">
        <v>2.2736000000000001</v>
      </c>
      <c r="BA112" s="34">
        <v>14.186999999999999</v>
      </c>
      <c r="BB112" s="34">
        <v>42.48</v>
      </c>
      <c r="BC112" s="34">
        <v>2.99</v>
      </c>
      <c r="BD112" s="34">
        <v>3.9609999999999999</v>
      </c>
      <c r="BE112" s="34">
        <v>3184.047</v>
      </c>
      <c r="BF112" s="34">
        <v>4.524</v>
      </c>
      <c r="BG112" s="34">
        <v>26.088999999999999</v>
      </c>
      <c r="BH112" s="34">
        <v>1.3740000000000001</v>
      </c>
      <c r="BI112" s="34">
        <v>27.463999999999999</v>
      </c>
      <c r="BJ112" s="34">
        <v>20.576000000000001</v>
      </c>
      <c r="BK112" s="34">
        <v>1.0840000000000001</v>
      </c>
      <c r="BL112" s="34">
        <v>21.658999999999999</v>
      </c>
      <c r="BM112" s="34">
        <v>0</v>
      </c>
      <c r="BN112" s="34"/>
      <c r="BO112" s="34"/>
      <c r="BP112" s="34"/>
      <c r="BQ112" s="34">
        <v>6345.5219999999999</v>
      </c>
      <c r="BR112" s="34">
        <v>4.1717999999999998E-2</v>
      </c>
      <c r="BS112" s="34">
        <v>-5</v>
      </c>
      <c r="BT112" s="34">
        <v>8.9999999999999993E-3</v>
      </c>
      <c r="BU112" s="34">
        <v>1.0194840000000001</v>
      </c>
      <c r="BV112" s="34">
        <v>0</v>
      </c>
      <c r="BW112" s="34" t="s">
        <v>155</v>
      </c>
      <c r="BX112" s="34">
        <v>0.78900000000000003</v>
      </c>
    </row>
    <row r="113" spans="1:76" x14ac:dyDescent="0.25">
      <c r="A113" s="35">
        <v>43165</v>
      </c>
      <c r="B113" s="36">
        <v>0.40580164351851855</v>
      </c>
      <c r="C113" s="34">
        <v>5.09</v>
      </c>
      <c r="D113" s="34">
        <v>1.17E-2</v>
      </c>
      <c r="E113" s="34">
        <v>116.74728899999999</v>
      </c>
      <c r="F113" s="34">
        <v>382.7</v>
      </c>
      <c r="G113" s="34">
        <v>20.6</v>
      </c>
      <c r="H113" s="34">
        <v>-35.299999999999997</v>
      </c>
      <c r="I113" s="34"/>
      <c r="J113" s="34">
        <v>13.7</v>
      </c>
      <c r="K113" s="34">
        <v>0.96120000000000005</v>
      </c>
      <c r="L113" s="34">
        <v>4.8925000000000001</v>
      </c>
      <c r="M113" s="34">
        <v>1.12E-2</v>
      </c>
      <c r="N113" s="34">
        <v>367.79450000000003</v>
      </c>
      <c r="O113" s="34">
        <v>19.820699999999999</v>
      </c>
      <c r="P113" s="34">
        <v>387.6</v>
      </c>
      <c r="Q113" s="34">
        <v>290.0641</v>
      </c>
      <c r="R113" s="34">
        <v>15.6318</v>
      </c>
      <c r="S113" s="34">
        <v>305.7</v>
      </c>
      <c r="T113" s="34">
        <v>0</v>
      </c>
      <c r="U113" s="34"/>
      <c r="V113" s="34"/>
      <c r="W113" s="34">
        <v>0</v>
      </c>
      <c r="X113" s="34">
        <v>13.167899999999999</v>
      </c>
      <c r="Y113" s="34">
        <v>12</v>
      </c>
      <c r="Z113" s="34">
        <v>849</v>
      </c>
      <c r="AA113" s="34">
        <v>858</v>
      </c>
      <c r="AB113" s="34">
        <v>885</v>
      </c>
      <c r="AC113" s="34">
        <v>66</v>
      </c>
      <c r="AD113" s="34">
        <v>17.98</v>
      </c>
      <c r="AE113" s="34">
        <v>0.41</v>
      </c>
      <c r="AF113" s="34">
        <v>979</v>
      </c>
      <c r="AG113" s="34">
        <v>0</v>
      </c>
      <c r="AH113" s="34">
        <v>66</v>
      </c>
      <c r="AI113" s="34">
        <v>35</v>
      </c>
      <c r="AJ113" s="34">
        <v>190</v>
      </c>
      <c r="AK113" s="34">
        <v>168.9</v>
      </c>
      <c r="AL113" s="34">
        <v>4</v>
      </c>
      <c r="AM113" s="34">
        <v>174</v>
      </c>
      <c r="AN113" s="34" t="s">
        <v>155</v>
      </c>
      <c r="AO113" s="34">
        <v>2</v>
      </c>
      <c r="AP113" s="37">
        <v>0.61493055555555554</v>
      </c>
      <c r="AQ113" s="34">
        <v>47.158754999999999</v>
      </c>
      <c r="AR113" s="34">
        <v>-88.489817000000002</v>
      </c>
      <c r="AS113" s="34">
        <v>312.8</v>
      </c>
      <c r="AT113" s="34">
        <v>10.199999999999999</v>
      </c>
      <c r="AU113" s="34">
        <v>12</v>
      </c>
      <c r="AV113" s="34">
        <v>11</v>
      </c>
      <c r="AW113" s="34" t="s">
        <v>203</v>
      </c>
      <c r="AX113" s="34">
        <v>1.3</v>
      </c>
      <c r="AY113" s="34">
        <v>1.4683999999999999</v>
      </c>
      <c r="AZ113" s="34">
        <v>2.4</v>
      </c>
      <c r="BA113" s="34">
        <v>14.186999999999999</v>
      </c>
      <c r="BB113" s="34">
        <v>41.72</v>
      </c>
      <c r="BC113" s="34">
        <v>2.94</v>
      </c>
      <c r="BD113" s="34">
        <v>4.0410000000000004</v>
      </c>
      <c r="BE113" s="34">
        <v>3183.393</v>
      </c>
      <c r="BF113" s="34">
        <v>4.6470000000000002</v>
      </c>
      <c r="BG113" s="34">
        <v>25.061</v>
      </c>
      <c r="BH113" s="34">
        <v>1.351</v>
      </c>
      <c r="BI113" s="34">
        <v>26.411999999999999</v>
      </c>
      <c r="BJ113" s="34">
        <v>19.765000000000001</v>
      </c>
      <c r="BK113" s="34">
        <v>1.0649999999999999</v>
      </c>
      <c r="BL113" s="34">
        <v>20.83</v>
      </c>
      <c r="BM113" s="34">
        <v>0</v>
      </c>
      <c r="BN113" s="34"/>
      <c r="BO113" s="34"/>
      <c r="BP113" s="34"/>
      <c r="BQ113" s="34">
        <v>6229.8379999999997</v>
      </c>
      <c r="BR113" s="34">
        <v>1.3008E-2</v>
      </c>
      <c r="BS113" s="34">
        <v>-5</v>
      </c>
      <c r="BT113" s="34">
        <v>9.9059999999999999E-3</v>
      </c>
      <c r="BU113" s="34">
        <v>0.31788300000000003</v>
      </c>
      <c r="BV113" s="34">
        <v>0</v>
      </c>
      <c r="BW113" s="34" t="s">
        <v>155</v>
      </c>
      <c r="BX113" s="34">
        <v>0.78900000000000003</v>
      </c>
    </row>
    <row r="114" spans="1:76" x14ac:dyDescent="0.25">
      <c r="A114" s="35">
        <v>43165</v>
      </c>
      <c r="B114" s="36">
        <v>0.40581321759259259</v>
      </c>
      <c r="C114" s="34">
        <v>5.2720000000000002</v>
      </c>
      <c r="D114" s="34">
        <v>1.0999999999999999E-2</v>
      </c>
      <c r="E114" s="34">
        <v>109.61702099999999</v>
      </c>
      <c r="F114" s="34">
        <v>377.7</v>
      </c>
      <c r="G114" s="34">
        <v>20.8</v>
      </c>
      <c r="H114" s="34">
        <v>-40.1</v>
      </c>
      <c r="I114" s="34"/>
      <c r="J114" s="34">
        <v>13.7</v>
      </c>
      <c r="K114" s="34">
        <v>0.9597</v>
      </c>
      <c r="L114" s="34">
        <v>5.0598999999999998</v>
      </c>
      <c r="M114" s="34">
        <v>1.0500000000000001E-2</v>
      </c>
      <c r="N114" s="34">
        <v>362.4853</v>
      </c>
      <c r="O114" s="34">
        <v>19.962</v>
      </c>
      <c r="P114" s="34">
        <v>382.4</v>
      </c>
      <c r="Q114" s="34">
        <v>285.87700000000001</v>
      </c>
      <c r="R114" s="34">
        <v>15.7432</v>
      </c>
      <c r="S114" s="34">
        <v>301.60000000000002</v>
      </c>
      <c r="T114" s="34">
        <v>0</v>
      </c>
      <c r="U114" s="34"/>
      <c r="V114" s="34"/>
      <c r="W114" s="34">
        <v>0</v>
      </c>
      <c r="X114" s="34">
        <v>13.148099999999999</v>
      </c>
      <c r="Y114" s="34">
        <v>11.9</v>
      </c>
      <c r="Z114" s="34">
        <v>848</v>
      </c>
      <c r="AA114" s="34">
        <v>858</v>
      </c>
      <c r="AB114" s="34">
        <v>885</v>
      </c>
      <c r="AC114" s="34">
        <v>66</v>
      </c>
      <c r="AD114" s="34">
        <v>17.98</v>
      </c>
      <c r="AE114" s="34">
        <v>0.41</v>
      </c>
      <c r="AF114" s="34">
        <v>979</v>
      </c>
      <c r="AG114" s="34">
        <v>0</v>
      </c>
      <c r="AH114" s="34">
        <v>65.094904999999997</v>
      </c>
      <c r="AI114" s="34">
        <v>35</v>
      </c>
      <c r="AJ114" s="34">
        <v>190</v>
      </c>
      <c r="AK114" s="34">
        <v>169</v>
      </c>
      <c r="AL114" s="34">
        <v>4</v>
      </c>
      <c r="AM114" s="34">
        <v>174.2</v>
      </c>
      <c r="AN114" s="34" t="s">
        <v>155</v>
      </c>
      <c r="AO114" s="34">
        <v>2</v>
      </c>
      <c r="AP114" s="37">
        <v>0.61494212962962969</v>
      </c>
      <c r="AQ114" s="34">
        <v>47.158802999999999</v>
      </c>
      <c r="AR114" s="34">
        <v>-88.489812999999998</v>
      </c>
      <c r="AS114" s="34">
        <v>312.89999999999998</v>
      </c>
      <c r="AT114" s="34">
        <v>11.1</v>
      </c>
      <c r="AU114" s="34">
        <v>12</v>
      </c>
      <c r="AV114" s="34">
        <v>10</v>
      </c>
      <c r="AW114" s="34" t="s">
        <v>205</v>
      </c>
      <c r="AX114" s="34">
        <v>1.3</v>
      </c>
      <c r="AY114" s="34">
        <v>1.5</v>
      </c>
      <c r="AZ114" s="34">
        <v>2.4</v>
      </c>
      <c r="BA114" s="34">
        <v>14.186999999999999</v>
      </c>
      <c r="BB114" s="34">
        <v>40.32</v>
      </c>
      <c r="BC114" s="34">
        <v>2.84</v>
      </c>
      <c r="BD114" s="34">
        <v>4.1980000000000004</v>
      </c>
      <c r="BE114" s="34">
        <v>3183.2170000000001</v>
      </c>
      <c r="BF114" s="34">
        <v>4.2119999999999997</v>
      </c>
      <c r="BG114" s="34">
        <v>23.881</v>
      </c>
      <c r="BH114" s="34">
        <v>1.3149999999999999</v>
      </c>
      <c r="BI114" s="34">
        <v>25.196000000000002</v>
      </c>
      <c r="BJ114" s="34">
        <v>18.834</v>
      </c>
      <c r="BK114" s="34">
        <v>1.0369999999999999</v>
      </c>
      <c r="BL114" s="34">
        <v>19.870999999999999</v>
      </c>
      <c r="BM114" s="34">
        <v>0</v>
      </c>
      <c r="BN114" s="34"/>
      <c r="BO114" s="34"/>
      <c r="BP114" s="34"/>
      <c r="BQ114" s="34">
        <v>6014.2550000000001</v>
      </c>
      <c r="BR114" s="34">
        <v>3.1722E-2</v>
      </c>
      <c r="BS114" s="34">
        <v>-5</v>
      </c>
      <c r="BT114" s="34">
        <v>9.0950000000000007E-3</v>
      </c>
      <c r="BU114" s="34">
        <v>0.77521300000000004</v>
      </c>
      <c r="BV114" s="34">
        <v>0</v>
      </c>
      <c r="BW114" s="34" t="s">
        <v>155</v>
      </c>
      <c r="BX114" s="34">
        <v>0.78900000000000003</v>
      </c>
    </row>
    <row r="115" spans="1:76" x14ac:dyDescent="0.25">
      <c r="A115" s="35">
        <v>43165</v>
      </c>
      <c r="B115" s="36">
        <v>0.40582479166666668</v>
      </c>
      <c r="C115" s="34">
        <v>5.0599999999999996</v>
      </c>
      <c r="D115" s="34">
        <v>0.01</v>
      </c>
      <c r="E115" s="34">
        <v>100</v>
      </c>
      <c r="F115" s="34">
        <v>373.5</v>
      </c>
      <c r="G115" s="34">
        <v>20.8</v>
      </c>
      <c r="H115" s="34">
        <v>-43.2</v>
      </c>
      <c r="I115" s="34"/>
      <c r="J115" s="34">
        <v>13.7</v>
      </c>
      <c r="K115" s="34">
        <v>0.96140000000000003</v>
      </c>
      <c r="L115" s="34">
        <v>4.8647</v>
      </c>
      <c r="M115" s="34">
        <v>9.5999999999999992E-3</v>
      </c>
      <c r="N115" s="34">
        <v>359.0951</v>
      </c>
      <c r="O115" s="34">
        <v>19.996600000000001</v>
      </c>
      <c r="P115" s="34">
        <v>379.1</v>
      </c>
      <c r="Q115" s="34">
        <v>283.20330000000001</v>
      </c>
      <c r="R115" s="34">
        <v>15.7705</v>
      </c>
      <c r="S115" s="34">
        <v>299</v>
      </c>
      <c r="T115" s="34">
        <v>0</v>
      </c>
      <c r="U115" s="34"/>
      <c r="V115" s="34"/>
      <c r="W115" s="34">
        <v>0</v>
      </c>
      <c r="X115" s="34">
        <v>13.1708</v>
      </c>
      <c r="Y115" s="34">
        <v>11.9</v>
      </c>
      <c r="Z115" s="34">
        <v>848</v>
      </c>
      <c r="AA115" s="34">
        <v>858</v>
      </c>
      <c r="AB115" s="34">
        <v>885</v>
      </c>
      <c r="AC115" s="34">
        <v>66</v>
      </c>
      <c r="AD115" s="34">
        <v>17.98</v>
      </c>
      <c r="AE115" s="34">
        <v>0.41</v>
      </c>
      <c r="AF115" s="34">
        <v>979</v>
      </c>
      <c r="AG115" s="34">
        <v>0</v>
      </c>
      <c r="AH115" s="34">
        <v>65</v>
      </c>
      <c r="AI115" s="34">
        <v>35</v>
      </c>
      <c r="AJ115" s="34">
        <v>190</v>
      </c>
      <c r="AK115" s="34">
        <v>169</v>
      </c>
      <c r="AL115" s="34">
        <v>3.9</v>
      </c>
      <c r="AM115" s="34">
        <v>174.6</v>
      </c>
      <c r="AN115" s="34" t="s">
        <v>155</v>
      </c>
      <c r="AO115" s="34">
        <v>2</v>
      </c>
      <c r="AP115" s="37">
        <v>0.61495370370370372</v>
      </c>
      <c r="AQ115" s="34">
        <v>47.158855000000003</v>
      </c>
      <c r="AR115" s="34">
        <v>-88.489806999999999</v>
      </c>
      <c r="AS115" s="34">
        <v>312.8</v>
      </c>
      <c r="AT115" s="34">
        <v>11.8</v>
      </c>
      <c r="AU115" s="34">
        <v>12</v>
      </c>
      <c r="AV115" s="34">
        <v>10</v>
      </c>
      <c r="AW115" s="34" t="s">
        <v>205</v>
      </c>
      <c r="AX115" s="34">
        <v>1.3</v>
      </c>
      <c r="AY115" s="34">
        <v>1.5</v>
      </c>
      <c r="AZ115" s="34">
        <v>2.4</v>
      </c>
      <c r="BA115" s="34">
        <v>14.186999999999999</v>
      </c>
      <c r="BB115" s="34">
        <v>41.98</v>
      </c>
      <c r="BC115" s="34">
        <v>2.96</v>
      </c>
      <c r="BD115" s="34">
        <v>4.0179999999999998</v>
      </c>
      <c r="BE115" s="34">
        <v>3184.558</v>
      </c>
      <c r="BF115" s="34">
        <v>4.0060000000000002</v>
      </c>
      <c r="BG115" s="34">
        <v>24.617000000000001</v>
      </c>
      <c r="BH115" s="34">
        <v>1.371</v>
      </c>
      <c r="BI115" s="34">
        <v>25.988</v>
      </c>
      <c r="BJ115" s="34">
        <v>19.414000000000001</v>
      </c>
      <c r="BK115" s="34">
        <v>1.081</v>
      </c>
      <c r="BL115" s="34">
        <v>20.495999999999999</v>
      </c>
      <c r="BM115" s="34">
        <v>0</v>
      </c>
      <c r="BN115" s="34"/>
      <c r="BO115" s="34"/>
      <c r="BP115" s="34"/>
      <c r="BQ115" s="34">
        <v>6269.0479999999998</v>
      </c>
      <c r="BR115" s="34">
        <v>5.0305999999999997E-2</v>
      </c>
      <c r="BS115" s="34">
        <v>-5</v>
      </c>
      <c r="BT115" s="34">
        <v>9.9059999999999999E-3</v>
      </c>
      <c r="BU115" s="34">
        <v>1.22936</v>
      </c>
      <c r="BV115" s="34">
        <v>0</v>
      </c>
      <c r="BW115" s="34" t="s">
        <v>155</v>
      </c>
      <c r="BX115" s="34">
        <v>0.78900000000000003</v>
      </c>
    </row>
    <row r="116" spans="1:76" x14ac:dyDescent="0.25">
      <c r="A116" s="35">
        <v>43165</v>
      </c>
      <c r="B116" s="36">
        <v>0.40583636574074072</v>
      </c>
      <c r="C116" s="34">
        <v>4.4059999999999997</v>
      </c>
      <c r="D116" s="34">
        <v>0.01</v>
      </c>
      <c r="E116" s="34">
        <v>100</v>
      </c>
      <c r="F116" s="34">
        <v>364.5</v>
      </c>
      <c r="G116" s="34">
        <v>21</v>
      </c>
      <c r="H116" s="34">
        <v>-26.9</v>
      </c>
      <c r="I116" s="34"/>
      <c r="J116" s="34">
        <v>13.64</v>
      </c>
      <c r="K116" s="34">
        <v>0.9667</v>
      </c>
      <c r="L116" s="34">
        <v>4.2591999999999999</v>
      </c>
      <c r="M116" s="34">
        <v>9.7000000000000003E-3</v>
      </c>
      <c r="N116" s="34">
        <v>352.33010000000002</v>
      </c>
      <c r="O116" s="34">
        <v>20.3215</v>
      </c>
      <c r="P116" s="34">
        <v>372.7</v>
      </c>
      <c r="Q116" s="34">
        <v>277.86799999999999</v>
      </c>
      <c r="R116" s="34">
        <v>16.026700000000002</v>
      </c>
      <c r="S116" s="34">
        <v>293.89999999999998</v>
      </c>
      <c r="T116" s="34">
        <v>0</v>
      </c>
      <c r="U116" s="34"/>
      <c r="V116" s="34"/>
      <c r="W116" s="34">
        <v>0</v>
      </c>
      <c r="X116" s="34">
        <v>13.1861</v>
      </c>
      <c r="Y116" s="34">
        <v>12</v>
      </c>
      <c r="Z116" s="34">
        <v>848</v>
      </c>
      <c r="AA116" s="34">
        <v>858</v>
      </c>
      <c r="AB116" s="34">
        <v>885</v>
      </c>
      <c r="AC116" s="34">
        <v>66</v>
      </c>
      <c r="AD116" s="34">
        <v>17.98</v>
      </c>
      <c r="AE116" s="34">
        <v>0.41</v>
      </c>
      <c r="AF116" s="34">
        <v>979</v>
      </c>
      <c r="AG116" s="34">
        <v>0</v>
      </c>
      <c r="AH116" s="34">
        <v>65</v>
      </c>
      <c r="AI116" s="34">
        <v>35</v>
      </c>
      <c r="AJ116" s="34">
        <v>190</v>
      </c>
      <c r="AK116" s="34">
        <v>169</v>
      </c>
      <c r="AL116" s="34">
        <v>4</v>
      </c>
      <c r="AM116" s="34">
        <v>174.9</v>
      </c>
      <c r="AN116" s="34" t="s">
        <v>155</v>
      </c>
      <c r="AO116" s="34">
        <v>2</v>
      </c>
      <c r="AP116" s="37">
        <v>0.61496527777777776</v>
      </c>
      <c r="AQ116" s="34">
        <v>47.158912000000001</v>
      </c>
      <c r="AR116" s="34">
        <v>-88.489801999999997</v>
      </c>
      <c r="AS116" s="34">
        <v>312.7</v>
      </c>
      <c r="AT116" s="34">
        <v>12.9</v>
      </c>
      <c r="AU116" s="34">
        <v>12</v>
      </c>
      <c r="AV116" s="34">
        <v>10</v>
      </c>
      <c r="AW116" s="34" t="s">
        <v>205</v>
      </c>
      <c r="AX116" s="34">
        <v>1.3</v>
      </c>
      <c r="AY116" s="34">
        <v>1.5</v>
      </c>
      <c r="AZ116" s="34">
        <v>2.4</v>
      </c>
      <c r="BA116" s="34">
        <v>14.186999999999999</v>
      </c>
      <c r="BB116" s="34">
        <v>48.06</v>
      </c>
      <c r="BC116" s="34">
        <v>3.39</v>
      </c>
      <c r="BD116" s="34">
        <v>3.4489999999999998</v>
      </c>
      <c r="BE116" s="34">
        <v>3187.3510000000001</v>
      </c>
      <c r="BF116" s="34">
        <v>4.6040000000000001</v>
      </c>
      <c r="BG116" s="34">
        <v>27.611000000000001</v>
      </c>
      <c r="BH116" s="34">
        <v>1.593</v>
      </c>
      <c r="BI116" s="34">
        <v>29.204000000000001</v>
      </c>
      <c r="BJ116" s="34">
        <v>21.776</v>
      </c>
      <c r="BK116" s="34">
        <v>1.256</v>
      </c>
      <c r="BL116" s="34">
        <v>23.032</v>
      </c>
      <c r="BM116" s="34">
        <v>0</v>
      </c>
      <c r="BN116" s="34"/>
      <c r="BO116" s="34"/>
      <c r="BP116" s="34"/>
      <c r="BQ116" s="34">
        <v>7174.8739999999998</v>
      </c>
      <c r="BR116" s="34">
        <v>5.1094000000000001E-2</v>
      </c>
      <c r="BS116" s="34">
        <v>-5</v>
      </c>
      <c r="BT116" s="34">
        <v>9.0939999999999997E-3</v>
      </c>
      <c r="BU116" s="34">
        <v>1.2486090000000001</v>
      </c>
      <c r="BV116" s="34">
        <v>0</v>
      </c>
      <c r="BW116" s="34" t="s">
        <v>155</v>
      </c>
      <c r="BX116" s="34">
        <v>0.78900000000000003</v>
      </c>
    </row>
    <row r="117" spans="1:76" x14ac:dyDescent="0.25">
      <c r="A117" s="35">
        <v>43165</v>
      </c>
      <c r="B117" s="36">
        <v>0.40584793981481476</v>
      </c>
      <c r="C117" s="34">
        <v>3.806</v>
      </c>
      <c r="D117" s="34">
        <v>0.01</v>
      </c>
      <c r="E117" s="34">
        <v>99.933278000000001</v>
      </c>
      <c r="F117" s="34">
        <v>351.4</v>
      </c>
      <c r="G117" s="34">
        <v>21.2</v>
      </c>
      <c r="H117" s="34">
        <v>-43.4</v>
      </c>
      <c r="I117" s="34"/>
      <c r="J117" s="34">
        <v>13.7</v>
      </c>
      <c r="K117" s="34">
        <v>0.97150000000000003</v>
      </c>
      <c r="L117" s="34">
        <v>3.6978</v>
      </c>
      <c r="M117" s="34">
        <v>9.7000000000000003E-3</v>
      </c>
      <c r="N117" s="34">
        <v>341.42430000000002</v>
      </c>
      <c r="O117" s="34">
        <v>20.596399999999999</v>
      </c>
      <c r="P117" s="34">
        <v>362</v>
      </c>
      <c r="Q117" s="34">
        <v>269.26710000000003</v>
      </c>
      <c r="R117" s="34">
        <v>16.243500000000001</v>
      </c>
      <c r="S117" s="34">
        <v>285.5</v>
      </c>
      <c r="T117" s="34">
        <v>0</v>
      </c>
      <c r="U117" s="34"/>
      <c r="V117" s="34"/>
      <c r="W117" s="34">
        <v>0</v>
      </c>
      <c r="X117" s="34">
        <v>13.3119</v>
      </c>
      <c r="Y117" s="34">
        <v>11.9</v>
      </c>
      <c r="Z117" s="34">
        <v>848</v>
      </c>
      <c r="AA117" s="34">
        <v>858</v>
      </c>
      <c r="AB117" s="34">
        <v>885</v>
      </c>
      <c r="AC117" s="34">
        <v>66</v>
      </c>
      <c r="AD117" s="34">
        <v>17.98</v>
      </c>
      <c r="AE117" s="34">
        <v>0.41</v>
      </c>
      <c r="AF117" s="34">
        <v>979</v>
      </c>
      <c r="AG117" s="34">
        <v>0</v>
      </c>
      <c r="AH117" s="34">
        <v>65</v>
      </c>
      <c r="AI117" s="34">
        <v>35</v>
      </c>
      <c r="AJ117" s="34">
        <v>190</v>
      </c>
      <c r="AK117" s="34">
        <v>169</v>
      </c>
      <c r="AL117" s="34">
        <v>4</v>
      </c>
      <c r="AM117" s="34">
        <v>174.7</v>
      </c>
      <c r="AN117" s="34" t="s">
        <v>155</v>
      </c>
      <c r="AO117" s="34">
        <v>2</v>
      </c>
      <c r="AP117" s="37">
        <v>0.6149768518518518</v>
      </c>
      <c r="AQ117" s="34">
        <v>47.158973000000003</v>
      </c>
      <c r="AR117" s="34">
        <v>-88.489794000000003</v>
      </c>
      <c r="AS117" s="34">
        <v>312.60000000000002</v>
      </c>
      <c r="AT117" s="34">
        <v>13.8</v>
      </c>
      <c r="AU117" s="34">
        <v>12</v>
      </c>
      <c r="AV117" s="34">
        <v>10</v>
      </c>
      <c r="AW117" s="34" t="s">
        <v>205</v>
      </c>
      <c r="AX117" s="34">
        <v>1.2316</v>
      </c>
      <c r="AY117" s="34">
        <v>1.5</v>
      </c>
      <c r="AZ117" s="34">
        <v>2.2631999999999999</v>
      </c>
      <c r="BA117" s="34">
        <v>14.186999999999999</v>
      </c>
      <c r="BB117" s="34">
        <v>55.48</v>
      </c>
      <c r="BC117" s="34">
        <v>3.91</v>
      </c>
      <c r="BD117" s="34">
        <v>2.931</v>
      </c>
      <c r="BE117" s="34">
        <v>3190.77</v>
      </c>
      <c r="BF117" s="34">
        <v>5.3319999999999999</v>
      </c>
      <c r="BG117" s="34">
        <v>30.852</v>
      </c>
      <c r="BH117" s="34">
        <v>1.861</v>
      </c>
      <c r="BI117" s="34">
        <v>32.713000000000001</v>
      </c>
      <c r="BJ117" s="34">
        <v>24.331</v>
      </c>
      <c r="BK117" s="34">
        <v>1.468</v>
      </c>
      <c r="BL117" s="34">
        <v>25.798999999999999</v>
      </c>
      <c r="BM117" s="34">
        <v>0</v>
      </c>
      <c r="BN117" s="34"/>
      <c r="BO117" s="34"/>
      <c r="BP117" s="34"/>
      <c r="BQ117" s="34">
        <v>8351.9380000000001</v>
      </c>
      <c r="BR117" s="34">
        <v>2.835E-2</v>
      </c>
      <c r="BS117" s="34">
        <v>-5</v>
      </c>
      <c r="BT117" s="34">
        <v>8.9999999999999993E-3</v>
      </c>
      <c r="BU117" s="34">
        <v>0.69280299999999995</v>
      </c>
      <c r="BV117" s="34">
        <v>0</v>
      </c>
      <c r="BW117" s="34" t="s">
        <v>155</v>
      </c>
      <c r="BX117" s="34">
        <v>0.78900000000000003</v>
      </c>
    </row>
    <row r="118" spans="1:76" x14ac:dyDescent="0.25">
      <c r="A118" s="35">
        <v>43165</v>
      </c>
      <c r="B118" s="36">
        <v>0.40585951388888891</v>
      </c>
      <c r="C118" s="34">
        <v>2.698</v>
      </c>
      <c r="D118" s="34">
        <v>9.1999999999999998E-3</v>
      </c>
      <c r="E118" s="34">
        <v>91.592994000000004</v>
      </c>
      <c r="F118" s="34">
        <v>327.9</v>
      </c>
      <c r="G118" s="34">
        <v>21.2</v>
      </c>
      <c r="H118" s="34">
        <v>-16.5</v>
      </c>
      <c r="I118" s="34"/>
      <c r="J118" s="34">
        <v>14.11</v>
      </c>
      <c r="K118" s="34">
        <v>0.98070000000000002</v>
      </c>
      <c r="L118" s="34">
        <v>2.6456</v>
      </c>
      <c r="M118" s="34">
        <v>8.9999999999999993E-3</v>
      </c>
      <c r="N118" s="34">
        <v>321.55090000000001</v>
      </c>
      <c r="O118" s="34">
        <v>20.811399999999999</v>
      </c>
      <c r="P118" s="34">
        <v>342.4</v>
      </c>
      <c r="Q118" s="34">
        <v>253.59370000000001</v>
      </c>
      <c r="R118" s="34">
        <v>16.4131</v>
      </c>
      <c r="S118" s="34">
        <v>270</v>
      </c>
      <c r="T118" s="34">
        <v>0</v>
      </c>
      <c r="U118" s="34"/>
      <c r="V118" s="34"/>
      <c r="W118" s="34">
        <v>0</v>
      </c>
      <c r="X118" s="34">
        <v>13.8406</v>
      </c>
      <c r="Y118" s="34">
        <v>11.9</v>
      </c>
      <c r="Z118" s="34">
        <v>848</v>
      </c>
      <c r="AA118" s="34">
        <v>858</v>
      </c>
      <c r="AB118" s="34">
        <v>885</v>
      </c>
      <c r="AC118" s="34">
        <v>66</v>
      </c>
      <c r="AD118" s="34">
        <v>17.98</v>
      </c>
      <c r="AE118" s="34">
        <v>0.41</v>
      </c>
      <c r="AF118" s="34">
        <v>979</v>
      </c>
      <c r="AG118" s="34">
        <v>0</v>
      </c>
      <c r="AH118" s="34">
        <v>65</v>
      </c>
      <c r="AI118" s="34">
        <v>35</v>
      </c>
      <c r="AJ118" s="34">
        <v>190</v>
      </c>
      <c r="AK118" s="34">
        <v>169</v>
      </c>
      <c r="AL118" s="34">
        <v>4</v>
      </c>
      <c r="AM118" s="34">
        <v>174.4</v>
      </c>
      <c r="AN118" s="34" t="s">
        <v>155</v>
      </c>
      <c r="AO118" s="34">
        <v>2</v>
      </c>
      <c r="AP118" s="37">
        <v>0.6149768518518518</v>
      </c>
      <c r="AQ118" s="34">
        <v>47.159035000000003</v>
      </c>
      <c r="AR118" s="34">
        <v>-88.489785999999995</v>
      </c>
      <c r="AS118" s="34">
        <v>312.5</v>
      </c>
      <c r="AT118" s="34">
        <v>14.5</v>
      </c>
      <c r="AU118" s="34">
        <v>12</v>
      </c>
      <c r="AV118" s="34">
        <v>10</v>
      </c>
      <c r="AW118" s="34" t="s">
        <v>205</v>
      </c>
      <c r="AX118" s="34">
        <v>1.1315999999999999</v>
      </c>
      <c r="AY118" s="34">
        <v>1.5</v>
      </c>
      <c r="AZ118" s="34">
        <v>2.0632000000000001</v>
      </c>
      <c r="BA118" s="34">
        <v>14.186999999999999</v>
      </c>
      <c r="BB118" s="34">
        <v>77.849999999999994</v>
      </c>
      <c r="BC118" s="34">
        <v>5.49</v>
      </c>
      <c r="BD118" s="34">
        <v>1.9730000000000001</v>
      </c>
      <c r="BE118" s="34">
        <v>3202.1170000000002</v>
      </c>
      <c r="BF118" s="34">
        <v>6.9189999999999996</v>
      </c>
      <c r="BG118" s="34">
        <v>40.756</v>
      </c>
      <c r="BH118" s="34">
        <v>2.6379999999999999</v>
      </c>
      <c r="BI118" s="34">
        <v>43.393999999999998</v>
      </c>
      <c r="BJ118" s="34">
        <v>32.143000000000001</v>
      </c>
      <c r="BK118" s="34">
        <v>2.08</v>
      </c>
      <c r="BL118" s="34">
        <v>34.222999999999999</v>
      </c>
      <c r="BM118" s="34">
        <v>0</v>
      </c>
      <c r="BN118" s="34"/>
      <c r="BO118" s="34"/>
      <c r="BP118" s="34"/>
      <c r="BQ118" s="34">
        <v>12180.325999999999</v>
      </c>
      <c r="BR118" s="34">
        <v>3.4153999999999997E-2</v>
      </c>
      <c r="BS118" s="34">
        <v>-5</v>
      </c>
      <c r="BT118" s="34">
        <v>9.9059999999999999E-3</v>
      </c>
      <c r="BU118" s="34">
        <v>0.83463900000000002</v>
      </c>
      <c r="BV118" s="34">
        <v>0</v>
      </c>
      <c r="BW118" s="34" t="s">
        <v>155</v>
      </c>
      <c r="BX118" s="34">
        <v>0.78900000000000003</v>
      </c>
    </row>
    <row r="119" spans="1:76" x14ac:dyDescent="0.25">
      <c r="A119" s="35">
        <v>43165</v>
      </c>
      <c r="B119" s="36">
        <v>0.40587108796296295</v>
      </c>
      <c r="C119" s="34">
        <v>1.847</v>
      </c>
      <c r="D119" s="34">
        <v>1.0999999999999999E-2</v>
      </c>
      <c r="E119" s="34">
        <v>110.326633</v>
      </c>
      <c r="F119" s="34">
        <v>253.7</v>
      </c>
      <c r="G119" s="34">
        <v>21.3</v>
      </c>
      <c r="H119" s="34">
        <v>-27.6</v>
      </c>
      <c r="I119" s="34"/>
      <c r="J119" s="34">
        <v>14.71</v>
      </c>
      <c r="K119" s="34">
        <v>0.98780000000000001</v>
      </c>
      <c r="L119" s="34">
        <v>1.8245</v>
      </c>
      <c r="M119" s="34">
        <v>1.09E-2</v>
      </c>
      <c r="N119" s="34">
        <v>250.5634</v>
      </c>
      <c r="O119" s="34">
        <v>21.017700000000001</v>
      </c>
      <c r="P119" s="34">
        <v>271.60000000000002</v>
      </c>
      <c r="Q119" s="34">
        <v>197.6088</v>
      </c>
      <c r="R119" s="34">
        <v>16.575800000000001</v>
      </c>
      <c r="S119" s="34">
        <v>214.2</v>
      </c>
      <c r="T119" s="34">
        <v>0</v>
      </c>
      <c r="U119" s="34"/>
      <c r="V119" s="34"/>
      <c r="W119" s="34">
        <v>0</v>
      </c>
      <c r="X119" s="34">
        <v>14.531000000000001</v>
      </c>
      <c r="Y119" s="34">
        <v>12</v>
      </c>
      <c r="Z119" s="34">
        <v>847</v>
      </c>
      <c r="AA119" s="34">
        <v>858</v>
      </c>
      <c r="AB119" s="34">
        <v>885</v>
      </c>
      <c r="AC119" s="34">
        <v>66</v>
      </c>
      <c r="AD119" s="34">
        <v>17.98</v>
      </c>
      <c r="AE119" s="34">
        <v>0.41</v>
      </c>
      <c r="AF119" s="34">
        <v>979</v>
      </c>
      <c r="AG119" s="34">
        <v>0</v>
      </c>
      <c r="AH119" s="34">
        <v>65</v>
      </c>
      <c r="AI119" s="34">
        <v>35</v>
      </c>
      <c r="AJ119" s="34">
        <v>190</v>
      </c>
      <c r="AK119" s="34">
        <v>169</v>
      </c>
      <c r="AL119" s="34">
        <v>4</v>
      </c>
      <c r="AM119" s="34">
        <v>174</v>
      </c>
      <c r="AN119" s="34" t="s">
        <v>155</v>
      </c>
      <c r="AO119" s="34">
        <v>2</v>
      </c>
      <c r="AP119" s="37">
        <v>0.61499999999999999</v>
      </c>
      <c r="AQ119" s="34">
        <v>47.159101</v>
      </c>
      <c r="AR119" s="34">
        <v>-88.489774999999995</v>
      </c>
      <c r="AS119" s="34">
        <v>312.39999999999998</v>
      </c>
      <c r="AT119" s="34">
        <v>15.1</v>
      </c>
      <c r="AU119" s="34">
        <v>12</v>
      </c>
      <c r="AV119" s="34">
        <v>10</v>
      </c>
      <c r="AW119" s="34" t="s">
        <v>205</v>
      </c>
      <c r="AX119" s="34">
        <v>1.1684000000000001</v>
      </c>
      <c r="AY119" s="34">
        <v>1.1579999999999999</v>
      </c>
      <c r="AZ119" s="34">
        <v>2</v>
      </c>
      <c r="BA119" s="34">
        <v>14.186999999999999</v>
      </c>
      <c r="BB119" s="34">
        <v>113</v>
      </c>
      <c r="BC119" s="34">
        <v>7.96</v>
      </c>
      <c r="BD119" s="34">
        <v>1.24</v>
      </c>
      <c r="BE119" s="34">
        <v>3215.7779999999998</v>
      </c>
      <c r="BF119" s="34">
        <v>12.225</v>
      </c>
      <c r="BG119" s="34">
        <v>46.249000000000002</v>
      </c>
      <c r="BH119" s="34">
        <v>3.879</v>
      </c>
      <c r="BI119" s="34">
        <v>50.128999999999998</v>
      </c>
      <c r="BJ119" s="34">
        <v>36.475000000000001</v>
      </c>
      <c r="BK119" s="34">
        <v>3.06</v>
      </c>
      <c r="BL119" s="34">
        <v>39.534999999999997</v>
      </c>
      <c r="BM119" s="34">
        <v>0</v>
      </c>
      <c r="BN119" s="34"/>
      <c r="BO119" s="34"/>
      <c r="BP119" s="34"/>
      <c r="BQ119" s="34">
        <v>18622.852999999999</v>
      </c>
      <c r="BR119" s="34">
        <v>1.4779999999999999E-3</v>
      </c>
      <c r="BS119" s="34">
        <v>-5</v>
      </c>
      <c r="BT119" s="34">
        <v>0.01</v>
      </c>
      <c r="BU119" s="34">
        <v>3.6118999999999998E-2</v>
      </c>
      <c r="BV119" s="34">
        <v>0</v>
      </c>
      <c r="BW119" s="34" t="s">
        <v>155</v>
      </c>
      <c r="BX119" s="34">
        <v>0.78900000000000003</v>
      </c>
    </row>
    <row r="120" spans="1:76" x14ac:dyDescent="0.25">
      <c r="A120" s="35">
        <v>43165</v>
      </c>
      <c r="B120" s="36">
        <v>0.40588266203703705</v>
      </c>
      <c r="C120" s="34">
        <v>1.964</v>
      </c>
      <c r="D120" s="34">
        <v>1.3100000000000001E-2</v>
      </c>
      <c r="E120" s="34">
        <v>130.59431499999999</v>
      </c>
      <c r="F120" s="34">
        <v>211.4</v>
      </c>
      <c r="G120" s="34">
        <v>19</v>
      </c>
      <c r="H120" s="34">
        <v>-40.1</v>
      </c>
      <c r="I120" s="34"/>
      <c r="J120" s="34">
        <v>15.74</v>
      </c>
      <c r="K120" s="34">
        <v>0.98670000000000002</v>
      </c>
      <c r="L120" s="34">
        <v>1.9375</v>
      </c>
      <c r="M120" s="34">
        <v>1.29E-2</v>
      </c>
      <c r="N120" s="34">
        <v>208.613</v>
      </c>
      <c r="O120" s="34">
        <v>18.757899999999999</v>
      </c>
      <c r="P120" s="34">
        <v>227.4</v>
      </c>
      <c r="Q120" s="34">
        <v>164.67570000000001</v>
      </c>
      <c r="R120" s="34">
        <v>14.8072</v>
      </c>
      <c r="S120" s="34">
        <v>179.5</v>
      </c>
      <c r="T120" s="34">
        <v>0</v>
      </c>
      <c r="U120" s="34"/>
      <c r="V120" s="34"/>
      <c r="W120" s="34">
        <v>0</v>
      </c>
      <c r="X120" s="34">
        <v>15.5268</v>
      </c>
      <c r="Y120" s="34">
        <v>11.9</v>
      </c>
      <c r="Z120" s="34">
        <v>848</v>
      </c>
      <c r="AA120" s="34">
        <v>859</v>
      </c>
      <c r="AB120" s="34">
        <v>885</v>
      </c>
      <c r="AC120" s="34">
        <v>66.900000000000006</v>
      </c>
      <c r="AD120" s="34">
        <v>18.23</v>
      </c>
      <c r="AE120" s="34">
        <v>0.42</v>
      </c>
      <c r="AF120" s="34">
        <v>979</v>
      </c>
      <c r="AG120" s="34">
        <v>0</v>
      </c>
      <c r="AH120" s="34">
        <v>65</v>
      </c>
      <c r="AI120" s="34">
        <v>35</v>
      </c>
      <c r="AJ120" s="34">
        <v>190</v>
      </c>
      <c r="AK120" s="34">
        <v>169</v>
      </c>
      <c r="AL120" s="34">
        <v>4</v>
      </c>
      <c r="AM120" s="34">
        <v>174</v>
      </c>
      <c r="AN120" s="34" t="s">
        <v>155</v>
      </c>
      <c r="AO120" s="34">
        <v>2</v>
      </c>
      <c r="AP120" s="37">
        <v>0.61501157407407414</v>
      </c>
      <c r="AQ120" s="34">
        <v>47.159162000000002</v>
      </c>
      <c r="AR120" s="34">
        <v>-88.489766000000003</v>
      </c>
      <c r="AS120" s="34">
        <v>312.39999999999998</v>
      </c>
      <c r="AT120" s="34">
        <v>14.7</v>
      </c>
      <c r="AU120" s="34">
        <v>12</v>
      </c>
      <c r="AV120" s="34">
        <v>10</v>
      </c>
      <c r="AW120" s="34" t="s">
        <v>205</v>
      </c>
      <c r="AX120" s="34">
        <v>1.1315999999999999</v>
      </c>
      <c r="AY120" s="34">
        <v>1.0684</v>
      </c>
      <c r="AZ120" s="34">
        <v>2</v>
      </c>
      <c r="BA120" s="34">
        <v>14.186999999999999</v>
      </c>
      <c r="BB120" s="34">
        <v>106.27</v>
      </c>
      <c r="BC120" s="34">
        <v>7.49</v>
      </c>
      <c r="BD120" s="34">
        <v>1.3480000000000001</v>
      </c>
      <c r="BE120" s="34">
        <v>3209.4079999999999</v>
      </c>
      <c r="BF120" s="34">
        <v>13.585000000000001</v>
      </c>
      <c r="BG120" s="34">
        <v>36.186999999999998</v>
      </c>
      <c r="BH120" s="34">
        <v>3.254</v>
      </c>
      <c r="BI120" s="34">
        <v>39.441000000000003</v>
      </c>
      <c r="BJ120" s="34">
        <v>28.565000000000001</v>
      </c>
      <c r="BK120" s="34">
        <v>2.569</v>
      </c>
      <c r="BL120" s="34">
        <v>31.134</v>
      </c>
      <c r="BM120" s="34">
        <v>0</v>
      </c>
      <c r="BN120" s="34"/>
      <c r="BO120" s="34"/>
      <c r="BP120" s="34"/>
      <c r="BQ120" s="34">
        <v>18700.561000000002</v>
      </c>
      <c r="BR120" s="34">
        <v>-1.8799999999999999E-4</v>
      </c>
      <c r="BS120" s="34">
        <v>-5</v>
      </c>
      <c r="BT120" s="34">
        <v>0.01</v>
      </c>
      <c r="BU120" s="34">
        <v>-4.594E-3</v>
      </c>
      <c r="BV120" s="34">
        <v>0</v>
      </c>
      <c r="BW120" s="34" t="s">
        <v>155</v>
      </c>
      <c r="BX120" s="34">
        <v>0.78900000000000003</v>
      </c>
    </row>
    <row r="121" spans="1:76" x14ac:dyDescent="0.25">
      <c r="A121" s="35">
        <v>43165</v>
      </c>
      <c r="B121" s="36">
        <v>0.40589423611111108</v>
      </c>
      <c r="C121" s="34">
        <v>2.8439999999999999</v>
      </c>
      <c r="D121" s="34">
        <v>1.3599999999999999E-2</v>
      </c>
      <c r="E121" s="34">
        <v>136.32982999999999</v>
      </c>
      <c r="F121" s="34">
        <v>253</v>
      </c>
      <c r="G121" s="34">
        <v>16.100000000000001</v>
      </c>
      <c r="H121" s="34">
        <v>-20</v>
      </c>
      <c r="I121" s="34"/>
      <c r="J121" s="34">
        <v>16.600000000000001</v>
      </c>
      <c r="K121" s="34">
        <v>0.97940000000000005</v>
      </c>
      <c r="L121" s="34">
        <v>2.7850000000000001</v>
      </c>
      <c r="M121" s="34">
        <v>1.34E-2</v>
      </c>
      <c r="N121" s="34">
        <v>247.7895</v>
      </c>
      <c r="O121" s="34">
        <v>15.8019</v>
      </c>
      <c r="P121" s="34">
        <v>263.60000000000002</v>
      </c>
      <c r="Q121" s="34">
        <v>195.61959999999999</v>
      </c>
      <c r="R121" s="34">
        <v>12.475</v>
      </c>
      <c r="S121" s="34">
        <v>208.1</v>
      </c>
      <c r="T121" s="34">
        <v>0</v>
      </c>
      <c r="U121" s="34"/>
      <c r="V121" s="34"/>
      <c r="W121" s="34">
        <v>0</v>
      </c>
      <c r="X121" s="34">
        <v>16.2622</v>
      </c>
      <c r="Y121" s="34">
        <v>12</v>
      </c>
      <c r="Z121" s="34">
        <v>847</v>
      </c>
      <c r="AA121" s="34">
        <v>858</v>
      </c>
      <c r="AB121" s="34">
        <v>885</v>
      </c>
      <c r="AC121" s="34">
        <v>67</v>
      </c>
      <c r="AD121" s="34">
        <v>18.260000000000002</v>
      </c>
      <c r="AE121" s="34">
        <v>0.42</v>
      </c>
      <c r="AF121" s="34">
        <v>979</v>
      </c>
      <c r="AG121" s="34">
        <v>0</v>
      </c>
      <c r="AH121" s="34">
        <v>65</v>
      </c>
      <c r="AI121" s="34">
        <v>35</v>
      </c>
      <c r="AJ121" s="34">
        <v>190</v>
      </c>
      <c r="AK121" s="34">
        <v>169</v>
      </c>
      <c r="AL121" s="34">
        <v>4.0999999999999996</v>
      </c>
      <c r="AM121" s="34">
        <v>174</v>
      </c>
      <c r="AN121" s="34" t="s">
        <v>155</v>
      </c>
      <c r="AO121" s="34">
        <v>2</v>
      </c>
      <c r="AP121" s="37">
        <v>0.61502314814814818</v>
      </c>
      <c r="AQ121" s="34">
        <v>47.159199000000001</v>
      </c>
      <c r="AR121" s="34">
        <v>-88.489756</v>
      </c>
      <c r="AS121" s="34">
        <v>312.39999999999998</v>
      </c>
      <c r="AT121" s="34">
        <v>11.9</v>
      </c>
      <c r="AU121" s="34">
        <v>12</v>
      </c>
      <c r="AV121" s="34">
        <v>10</v>
      </c>
      <c r="AW121" s="34" t="s">
        <v>205</v>
      </c>
      <c r="AX121" s="34">
        <v>1.3051999999999999</v>
      </c>
      <c r="AY121" s="34">
        <v>1.3051999999999999</v>
      </c>
      <c r="AZ121" s="34">
        <v>2.2736000000000001</v>
      </c>
      <c r="BA121" s="34">
        <v>14.186999999999999</v>
      </c>
      <c r="BB121" s="34">
        <v>73.8</v>
      </c>
      <c r="BC121" s="34">
        <v>5.2</v>
      </c>
      <c r="BD121" s="34">
        <v>2.105</v>
      </c>
      <c r="BE121" s="34">
        <v>3195.1529999999998</v>
      </c>
      <c r="BF121" s="34">
        <v>9.7490000000000006</v>
      </c>
      <c r="BG121" s="34">
        <v>29.77</v>
      </c>
      <c r="BH121" s="34">
        <v>1.8979999999999999</v>
      </c>
      <c r="BI121" s="34">
        <v>31.669</v>
      </c>
      <c r="BJ121" s="34">
        <v>23.501999999999999</v>
      </c>
      <c r="BK121" s="34">
        <v>1.4990000000000001</v>
      </c>
      <c r="BL121" s="34">
        <v>25.001000000000001</v>
      </c>
      <c r="BM121" s="34">
        <v>0</v>
      </c>
      <c r="BN121" s="34"/>
      <c r="BO121" s="34"/>
      <c r="BP121" s="34"/>
      <c r="BQ121" s="34">
        <v>13565.593000000001</v>
      </c>
      <c r="BR121" s="34">
        <v>1.7214E-2</v>
      </c>
      <c r="BS121" s="34">
        <v>-5</v>
      </c>
      <c r="BT121" s="34">
        <v>0.01</v>
      </c>
      <c r="BU121" s="34">
        <v>0.42066700000000001</v>
      </c>
      <c r="BV121" s="34">
        <v>0</v>
      </c>
      <c r="BW121" s="34" t="s">
        <v>155</v>
      </c>
      <c r="BX121" s="34">
        <v>0.78900000000000003</v>
      </c>
    </row>
    <row r="122" spans="1:76" x14ac:dyDescent="0.25">
      <c r="A122" s="35">
        <v>43165</v>
      </c>
      <c r="B122" s="36">
        <v>0.40590581018518518</v>
      </c>
      <c r="C122" s="34">
        <v>3.2509999999999999</v>
      </c>
      <c r="D122" s="34">
        <v>1.23E-2</v>
      </c>
      <c r="E122" s="34">
        <v>122.81457</v>
      </c>
      <c r="F122" s="34">
        <v>354.9</v>
      </c>
      <c r="G122" s="34">
        <v>15.9</v>
      </c>
      <c r="H122" s="34">
        <v>-56.8</v>
      </c>
      <c r="I122" s="34"/>
      <c r="J122" s="34">
        <v>16.8</v>
      </c>
      <c r="K122" s="34">
        <v>0.97599999999999998</v>
      </c>
      <c r="L122" s="34">
        <v>3.1728999999999998</v>
      </c>
      <c r="M122" s="34">
        <v>1.2E-2</v>
      </c>
      <c r="N122" s="34">
        <v>346.36360000000002</v>
      </c>
      <c r="O122" s="34">
        <v>15.5184</v>
      </c>
      <c r="P122" s="34">
        <v>361.9</v>
      </c>
      <c r="Q122" s="34">
        <v>273.43979999999999</v>
      </c>
      <c r="R122" s="34">
        <v>12.251099999999999</v>
      </c>
      <c r="S122" s="34">
        <v>285.7</v>
      </c>
      <c r="T122" s="34">
        <v>0</v>
      </c>
      <c r="U122" s="34"/>
      <c r="V122" s="34"/>
      <c r="W122" s="34">
        <v>0</v>
      </c>
      <c r="X122" s="34">
        <v>16.396799999999999</v>
      </c>
      <c r="Y122" s="34">
        <v>12</v>
      </c>
      <c r="Z122" s="34">
        <v>847</v>
      </c>
      <c r="AA122" s="34">
        <v>858</v>
      </c>
      <c r="AB122" s="34">
        <v>885</v>
      </c>
      <c r="AC122" s="34">
        <v>67</v>
      </c>
      <c r="AD122" s="34">
        <v>18.260000000000002</v>
      </c>
      <c r="AE122" s="34">
        <v>0.42</v>
      </c>
      <c r="AF122" s="34">
        <v>979</v>
      </c>
      <c r="AG122" s="34">
        <v>0</v>
      </c>
      <c r="AH122" s="34">
        <v>65</v>
      </c>
      <c r="AI122" s="34">
        <v>35</v>
      </c>
      <c r="AJ122" s="34">
        <v>190</v>
      </c>
      <c r="AK122" s="34">
        <v>169</v>
      </c>
      <c r="AL122" s="34">
        <v>4</v>
      </c>
      <c r="AM122" s="34">
        <v>174.1</v>
      </c>
      <c r="AN122" s="34" t="s">
        <v>155</v>
      </c>
      <c r="AO122" s="34">
        <v>2</v>
      </c>
      <c r="AP122" s="37">
        <v>0.61503472222222222</v>
      </c>
      <c r="AQ122" s="34">
        <v>47.159222</v>
      </c>
      <c r="AR122" s="34">
        <v>-88.489739</v>
      </c>
      <c r="AS122" s="34">
        <v>312.39999999999998</v>
      </c>
      <c r="AT122" s="34">
        <v>9</v>
      </c>
      <c r="AU122" s="34">
        <v>12</v>
      </c>
      <c r="AV122" s="34">
        <v>10</v>
      </c>
      <c r="AW122" s="34" t="s">
        <v>205</v>
      </c>
      <c r="AX122" s="34">
        <v>1.4683999999999999</v>
      </c>
      <c r="AY122" s="34">
        <v>1.1264000000000001</v>
      </c>
      <c r="AZ122" s="34">
        <v>2.4</v>
      </c>
      <c r="BA122" s="34">
        <v>14.186999999999999</v>
      </c>
      <c r="BB122" s="34">
        <v>64.73</v>
      </c>
      <c r="BC122" s="34">
        <v>4.5599999999999996</v>
      </c>
      <c r="BD122" s="34">
        <v>2.4590000000000001</v>
      </c>
      <c r="BE122" s="34">
        <v>3192.7939999999999</v>
      </c>
      <c r="BF122" s="34">
        <v>7.6769999999999996</v>
      </c>
      <c r="BG122" s="34">
        <v>36.499000000000002</v>
      </c>
      <c r="BH122" s="34">
        <v>1.635</v>
      </c>
      <c r="BI122" s="34">
        <v>38.134</v>
      </c>
      <c r="BJ122" s="34">
        <v>28.814</v>
      </c>
      <c r="BK122" s="34">
        <v>1.2909999999999999</v>
      </c>
      <c r="BL122" s="34">
        <v>30.105</v>
      </c>
      <c r="BM122" s="34">
        <v>0</v>
      </c>
      <c r="BN122" s="34"/>
      <c r="BO122" s="34"/>
      <c r="BP122" s="34"/>
      <c r="BQ122" s="34">
        <v>11996.906000000001</v>
      </c>
      <c r="BR122" s="34">
        <v>6.3160000000000004E-3</v>
      </c>
      <c r="BS122" s="34">
        <v>-5</v>
      </c>
      <c r="BT122" s="34">
        <v>0.01</v>
      </c>
      <c r="BU122" s="34">
        <v>0.15434800000000001</v>
      </c>
      <c r="BV122" s="34">
        <v>0</v>
      </c>
      <c r="BW122" s="34" t="s">
        <v>155</v>
      </c>
      <c r="BX122" s="34">
        <v>0.78900000000000003</v>
      </c>
    </row>
    <row r="123" spans="1:76" x14ac:dyDescent="0.25">
      <c r="A123" s="35">
        <v>43165</v>
      </c>
      <c r="B123" s="36">
        <v>0.40591738425925922</v>
      </c>
      <c r="C123" s="34">
        <v>3.081</v>
      </c>
      <c r="D123" s="34">
        <v>8.9999999999999993E-3</v>
      </c>
      <c r="E123" s="34">
        <v>89.688580999999999</v>
      </c>
      <c r="F123" s="34">
        <v>417.6</v>
      </c>
      <c r="G123" s="34">
        <v>15.9</v>
      </c>
      <c r="H123" s="34">
        <v>-46.4</v>
      </c>
      <c r="I123" s="34"/>
      <c r="J123" s="34">
        <v>16.5</v>
      </c>
      <c r="K123" s="34">
        <v>0.97750000000000004</v>
      </c>
      <c r="L123" s="34">
        <v>3.012</v>
      </c>
      <c r="M123" s="34">
        <v>8.8000000000000005E-3</v>
      </c>
      <c r="N123" s="34">
        <v>408.1936</v>
      </c>
      <c r="O123" s="34">
        <v>15.584099999999999</v>
      </c>
      <c r="P123" s="34">
        <v>423.8</v>
      </c>
      <c r="Q123" s="34">
        <v>322.25200000000001</v>
      </c>
      <c r="R123" s="34">
        <v>12.303000000000001</v>
      </c>
      <c r="S123" s="34">
        <v>334.6</v>
      </c>
      <c r="T123" s="34">
        <v>0</v>
      </c>
      <c r="U123" s="34"/>
      <c r="V123" s="34"/>
      <c r="W123" s="34">
        <v>0</v>
      </c>
      <c r="X123" s="34">
        <v>16.125599999999999</v>
      </c>
      <c r="Y123" s="34">
        <v>12</v>
      </c>
      <c r="Z123" s="34">
        <v>847</v>
      </c>
      <c r="AA123" s="34">
        <v>857</v>
      </c>
      <c r="AB123" s="34">
        <v>884</v>
      </c>
      <c r="AC123" s="34">
        <v>67</v>
      </c>
      <c r="AD123" s="34">
        <v>18.260000000000002</v>
      </c>
      <c r="AE123" s="34">
        <v>0.42</v>
      </c>
      <c r="AF123" s="34">
        <v>979</v>
      </c>
      <c r="AG123" s="34">
        <v>0</v>
      </c>
      <c r="AH123" s="34">
        <v>64.093999999999994</v>
      </c>
      <c r="AI123" s="34">
        <v>35</v>
      </c>
      <c r="AJ123" s="34">
        <v>190</v>
      </c>
      <c r="AK123" s="34">
        <v>169</v>
      </c>
      <c r="AL123" s="34">
        <v>4.0999999999999996</v>
      </c>
      <c r="AM123" s="34">
        <v>174.5</v>
      </c>
      <c r="AN123" s="34" t="s">
        <v>155</v>
      </c>
      <c r="AO123" s="34">
        <v>2</v>
      </c>
      <c r="AP123" s="37">
        <v>0.61504629629629626</v>
      </c>
      <c r="AQ123" s="34">
        <v>47.159227999999999</v>
      </c>
      <c r="AR123" s="34">
        <v>-88.489723999999995</v>
      </c>
      <c r="AS123" s="34">
        <v>312.39999999999998</v>
      </c>
      <c r="AT123" s="34">
        <v>5.6</v>
      </c>
      <c r="AU123" s="34">
        <v>12</v>
      </c>
      <c r="AV123" s="34">
        <v>10</v>
      </c>
      <c r="AW123" s="34" t="s">
        <v>205</v>
      </c>
      <c r="AX123" s="34">
        <v>1.5684</v>
      </c>
      <c r="AY123" s="34">
        <v>1</v>
      </c>
      <c r="AZ123" s="34">
        <v>2.2631999999999999</v>
      </c>
      <c r="BA123" s="34">
        <v>14.186999999999999</v>
      </c>
      <c r="BB123" s="34">
        <v>68.3</v>
      </c>
      <c r="BC123" s="34">
        <v>4.8099999999999996</v>
      </c>
      <c r="BD123" s="34">
        <v>2.306</v>
      </c>
      <c r="BE123" s="34">
        <v>3197.7570000000001</v>
      </c>
      <c r="BF123" s="34">
        <v>5.9240000000000004</v>
      </c>
      <c r="BG123" s="34">
        <v>45.383000000000003</v>
      </c>
      <c r="BH123" s="34">
        <v>1.7330000000000001</v>
      </c>
      <c r="BI123" s="34">
        <v>47.116</v>
      </c>
      <c r="BJ123" s="34">
        <v>35.828000000000003</v>
      </c>
      <c r="BK123" s="34">
        <v>1.3680000000000001</v>
      </c>
      <c r="BL123" s="34">
        <v>37.195999999999998</v>
      </c>
      <c r="BM123" s="34">
        <v>0</v>
      </c>
      <c r="BN123" s="34"/>
      <c r="BO123" s="34"/>
      <c r="BP123" s="34"/>
      <c r="BQ123" s="34">
        <v>12448.252</v>
      </c>
      <c r="BR123" s="34">
        <v>-5.8719999999999996E-3</v>
      </c>
      <c r="BS123" s="34">
        <v>-5</v>
      </c>
      <c r="BT123" s="34">
        <v>9.0939999999999997E-3</v>
      </c>
      <c r="BU123" s="34">
        <v>-0.14349700000000001</v>
      </c>
      <c r="BV123" s="34">
        <v>0</v>
      </c>
      <c r="BW123" s="34" t="s">
        <v>155</v>
      </c>
      <c r="BX123" s="34">
        <v>0.78900000000000003</v>
      </c>
    </row>
    <row r="124" spans="1:76" x14ac:dyDescent="0.25">
      <c r="A124" s="35">
        <v>43165</v>
      </c>
      <c r="B124" s="36">
        <v>0.40592895833333337</v>
      </c>
      <c r="C124" s="34">
        <v>2.786</v>
      </c>
      <c r="D124" s="34">
        <v>5.4999999999999997E-3</v>
      </c>
      <c r="E124" s="34">
        <v>55.086505000000002</v>
      </c>
      <c r="F124" s="34">
        <v>434.3</v>
      </c>
      <c r="G124" s="34">
        <v>16.5</v>
      </c>
      <c r="H124" s="34">
        <v>-43.2</v>
      </c>
      <c r="I124" s="34"/>
      <c r="J124" s="34">
        <v>16.239999999999998</v>
      </c>
      <c r="K124" s="34">
        <v>0.97989999999999999</v>
      </c>
      <c r="L124" s="34">
        <v>2.7296999999999998</v>
      </c>
      <c r="M124" s="34">
        <v>5.4000000000000003E-3</v>
      </c>
      <c r="N124" s="34">
        <v>425.59559999999999</v>
      </c>
      <c r="O124" s="34">
        <v>16.198499999999999</v>
      </c>
      <c r="P124" s="34">
        <v>441.8</v>
      </c>
      <c r="Q124" s="34">
        <v>335.99020000000002</v>
      </c>
      <c r="R124" s="34">
        <v>12.788</v>
      </c>
      <c r="S124" s="34">
        <v>348.8</v>
      </c>
      <c r="T124" s="34">
        <v>0</v>
      </c>
      <c r="U124" s="34"/>
      <c r="V124" s="34"/>
      <c r="W124" s="34">
        <v>0</v>
      </c>
      <c r="X124" s="34">
        <v>15.9148</v>
      </c>
      <c r="Y124" s="34">
        <v>12</v>
      </c>
      <c r="Z124" s="34">
        <v>847</v>
      </c>
      <c r="AA124" s="34">
        <v>858</v>
      </c>
      <c r="AB124" s="34">
        <v>884</v>
      </c>
      <c r="AC124" s="34">
        <v>67</v>
      </c>
      <c r="AD124" s="34">
        <v>18.260000000000002</v>
      </c>
      <c r="AE124" s="34">
        <v>0.42</v>
      </c>
      <c r="AF124" s="34">
        <v>979</v>
      </c>
      <c r="AG124" s="34">
        <v>0</v>
      </c>
      <c r="AH124" s="34">
        <v>64</v>
      </c>
      <c r="AI124" s="34">
        <v>35</v>
      </c>
      <c r="AJ124" s="34">
        <v>190</v>
      </c>
      <c r="AK124" s="34">
        <v>169</v>
      </c>
      <c r="AL124" s="34">
        <v>4.0999999999999996</v>
      </c>
      <c r="AM124" s="34">
        <v>174.8</v>
      </c>
      <c r="AN124" s="34" t="s">
        <v>155</v>
      </c>
      <c r="AO124" s="34">
        <v>2</v>
      </c>
      <c r="AP124" s="37">
        <v>0.6150578703703703</v>
      </c>
      <c r="AQ124" s="34">
        <v>47.159221000000002</v>
      </c>
      <c r="AR124" s="34">
        <v>-88.489725000000007</v>
      </c>
      <c r="AS124" s="34">
        <v>312.3</v>
      </c>
      <c r="AT124" s="34">
        <v>1.8</v>
      </c>
      <c r="AU124" s="34">
        <v>12</v>
      </c>
      <c r="AV124" s="34">
        <v>10</v>
      </c>
      <c r="AW124" s="34" t="s">
        <v>205</v>
      </c>
      <c r="AX124" s="34">
        <v>1.2583420000000001</v>
      </c>
      <c r="AY124" s="34">
        <v>1.0683320000000001</v>
      </c>
      <c r="AZ124" s="34">
        <v>1.9950049999999999</v>
      </c>
      <c r="BA124" s="34">
        <v>14.186999999999999</v>
      </c>
      <c r="BB124" s="34">
        <v>75.53</v>
      </c>
      <c r="BC124" s="34">
        <v>5.32</v>
      </c>
      <c r="BD124" s="34">
        <v>2.0470000000000002</v>
      </c>
      <c r="BE124" s="34">
        <v>3205.2080000000001</v>
      </c>
      <c r="BF124" s="34">
        <v>4.0339999999999998</v>
      </c>
      <c r="BG124" s="34">
        <v>52.332999999999998</v>
      </c>
      <c r="BH124" s="34">
        <v>1.992</v>
      </c>
      <c r="BI124" s="34">
        <v>54.325000000000003</v>
      </c>
      <c r="BJ124" s="34">
        <v>41.314999999999998</v>
      </c>
      <c r="BK124" s="34">
        <v>1.5720000000000001</v>
      </c>
      <c r="BL124" s="34">
        <v>42.887999999999998</v>
      </c>
      <c r="BM124" s="34">
        <v>0</v>
      </c>
      <c r="BN124" s="34"/>
      <c r="BO124" s="34"/>
      <c r="BP124" s="34"/>
      <c r="BQ124" s="34">
        <v>13587.698</v>
      </c>
      <c r="BR124" s="34">
        <v>4.7780000000000001E-3</v>
      </c>
      <c r="BS124" s="34">
        <v>-5</v>
      </c>
      <c r="BT124" s="34">
        <v>8.9999999999999993E-3</v>
      </c>
      <c r="BU124" s="34">
        <v>0.116762</v>
      </c>
      <c r="BV124" s="34">
        <v>0</v>
      </c>
      <c r="BW124" s="34" t="s">
        <v>155</v>
      </c>
      <c r="BX124" s="34">
        <v>0.78900000000000003</v>
      </c>
    </row>
    <row r="125" spans="1:76" x14ac:dyDescent="0.25">
      <c r="A125" s="35">
        <v>43165</v>
      </c>
      <c r="B125" s="36">
        <v>0.40594053240740741</v>
      </c>
      <c r="C125" s="34">
        <v>2.61</v>
      </c>
      <c r="D125" s="34">
        <v>7.1000000000000004E-3</v>
      </c>
      <c r="E125" s="34">
        <v>70.754257999999993</v>
      </c>
      <c r="F125" s="34">
        <v>437.7</v>
      </c>
      <c r="G125" s="34">
        <v>17.2</v>
      </c>
      <c r="H125" s="34">
        <v>-67.3</v>
      </c>
      <c r="I125" s="34"/>
      <c r="J125" s="34">
        <v>16.2</v>
      </c>
      <c r="K125" s="34">
        <v>0.98140000000000005</v>
      </c>
      <c r="L125" s="34">
        <v>2.5613999999999999</v>
      </c>
      <c r="M125" s="34">
        <v>6.8999999999999999E-3</v>
      </c>
      <c r="N125" s="34">
        <v>429.54860000000002</v>
      </c>
      <c r="O125" s="34">
        <v>16.879799999999999</v>
      </c>
      <c r="P125" s="34">
        <v>446.4</v>
      </c>
      <c r="Q125" s="34">
        <v>339.11090000000002</v>
      </c>
      <c r="R125" s="34">
        <v>13.325900000000001</v>
      </c>
      <c r="S125" s="34">
        <v>352.4</v>
      </c>
      <c r="T125" s="34">
        <v>0</v>
      </c>
      <c r="U125" s="34"/>
      <c r="V125" s="34"/>
      <c r="W125" s="34">
        <v>0</v>
      </c>
      <c r="X125" s="34">
        <v>15.9024</v>
      </c>
      <c r="Y125" s="34">
        <v>12</v>
      </c>
      <c r="Z125" s="34">
        <v>847</v>
      </c>
      <c r="AA125" s="34">
        <v>857</v>
      </c>
      <c r="AB125" s="34">
        <v>884</v>
      </c>
      <c r="AC125" s="34">
        <v>67</v>
      </c>
      <c r="AD125" s="34">
        <v>18.260000000000002</v>
      </c>
      <c r="AE125" s="34">
        <v>0.42</v>
      </c>
      <c r="AF125" s="34">
        <v>979</v>
      </c>
      <c r="AG125" s="34">
        <v>0</v>
      </c>
      <c r="AH125" s="34">
        <v>64</v>
      </c>
      <c r="AI125" s="34">
        <v>35</v>
      </c>
      <c r="AJ125" s="34">
        <v>190</v>
      </c>
      <c r="AK125" s="34">
        <v>169</v>
      </c>
      <c r="AL125" s="34">
        <v>4.0999999999999996</v>
      </c>
      <c r="AM125" s="34">
        <v>175</v>
      </c>
      <c r="AN125" s="34" t="s">
        <v>155</v>
      </c>
      <c r="AO125" s="34">
        <v>2</v>
      </c>
      <c r="AP125" s="37">
        <v>0.61506944444444445</v>
      </c>
      <c r="AQ125" s="34">
        <v>47.159216999999998</v>
      </c>
      <c r="AR125" s="34">
        <v>-88.489728999999997</v>
      </c>
      <c r="AS125" s="34">
        <v>312.3</v>
      </c>
      <c r="AT125" s="34">
        <v>0.2</v>
      </c>
      <c r="AU125" s="34">
        <v>12</v>
      </c>
      <c r="AV125" s="34">
        <v>10</v>
      </c>
      <c r="AW125" s="34" t="s">
        <v>205</v>
      </c>
      <c r="AX125" s="34">
        <v>1.1000000000000001</v>
      </c>
      <c r="AY125" s="34">
        <v>1.1000000000000001</v>
      </c>
      <c r="AZ125" s="34">
        <v>1.9</v>
      </c>
      <c r="BA125" s="34">
        <v>14.186999999999999</v>
      </c>
      <c r="BB125" s="34">
        <v>80.489999999999995</v>
      </c>
      <c r="BC125" s="34">
        <v>5.67</v>
      </c>
      <c r="BD125" s="34">
        <v>1.897</v>
      </c>
      <c r="BE125" s="34">
        <v>3205.9389999999999</v>
      </c>
      <c r="BF125" s="34">
        <v>5.532</v>
      </c>
      <c r="BG125" s="34">
        <v>56.302</v>
      </c>
      <c r="BH125" s="34">
        <v>2.2120000000000002</v>
      </c>
      <c r="BI125" s="34">
        <v>58.515000000000001</v>
      </c>
      <c r="BJ125" s="34">
        <v>44.448</v>
      </c>
      <c r="BK125" s="34">
        <v>1.7470000000000001</v>
      </c>
      <c r="BL125" s="34">
        <v>46.195</v>
      </c>
      <c r="BM125" s="34">
        <v>0</v>
      </c>
      <c r="BN125" s="34"/>
      <c r="BO125" s="34"/>
      <c r="BP125" s="34"/>
      <c r="BQ125" s="34">
        <v>14472.272000000001</v>
      </c>
      <c r="BR125" s="34">
        <v>9.6240000000000006E-3</v>
      </c>
      <c r="BS125" s="34">
        <v>-5</v>
      </c>
      <c r="BT125" s="34">
        <v>9.9059999999999999E-3</v>
      </c>
      <c r="BU125" s="34">
        <v>0.23518600000000001</v>
      </c>
      <c r="BV125" s="34">
        <v>0</v>
      </c>
      <c r="BW125" s="34" t="s">
        <v>155</v>
      </c>
      <c r="BX125" s="34">
        <v>0.78900000000000003</v>
      </c>
    </row>
    <row r="126" spans="1:76" x14ac:dyDescent="0.25">
      <c r="A126" s="35">
        <v>43165</v>
      </c>
      <c r="B126" s="36">
        <v>0.4059521064814815</v>
      </c>
      <c r="C126" s="34">
        <v>2.633</v>
      </c>
      <c r="D126" s="34">
        <v>8.5000000000000006E-3</v>
      </c>
      <c r="E126" s="34">
        <v>85.232067999999998</v>
      </c>
      <c r="F126" s="34">
        <v>463.3</v>
      </c>
      <c r="G126" s="34">
        <v>17.2</v>
      </c>
      <c r="H126" s="34">
        <v>-37</v>
      </c>
      <c r="I126" s="34"/>
      <c r="J126" s="34">
        <v>16.46</v>
      </c>
      <c r="K126" s="34">
        <v>0.98119999999999996</v>
      </c>
      <c r="L126" s="34">
        <v>2.5832000000000002</v>
      </c>
      <c r="M126" s="34">
        <v>8.3999999999999995E-3</v>
      </c>
      <c r="N126" s="34">
        <v>454.63279999999997</v>
      </c>
      <c r="O126" s="34">
        <v>16.899000000000001</v>
      </c>
      <c r="P126" s="34">
        <v>471.5</v>
      </c>
      <c r="Q126" s="34">
        <v>358.91379999999998</v>
      </c>
      <c r="R126" s="34">
        <v>13.341100000000001</v>
      </c>
      <c r="S126" s="34">
        <v>372.3</v>
      </c>
      <c r="T126" s="34">
        <v>0</v>
      </c>
      <c r="U126" s="34"/>
      <c r="V126" s="34"/>
      <c r="W126" s="34">
        <v>0</v>
      </c>
      <c r="X126" s="34">
        <v>16.148099999999999</v>
      </c>
      <c r="Y126" s="34">
        <v>12</v>
      </c>
      <c r="Z126" s="34">
        <v>847</v>
      </c>
      <c r="AA126" s="34">
        <v>857</v>
      </c>
      <c r="AB126" s="34">
        <v>884</v>
      </c>
      <c r="AC126" s="34">
        <v>67</v>
      </c>
      <c r="AD126" s="34">
        <v>18.260000000000002</v>
      </c>
      <c r="AE126" s="34">
        <v>0.42</v>
      </c>
      <c r="AF126" s="34">
        <v>979</v>
      </c>
      <c r="AG126" s="34">
        <v>0</v>
      </c>
      <c r="AH126" s="34">
        <v>64</v>
      </c>
      <c r="AI126" s="34">
        <v>35</v>
      </c>
      <c r="AJ126" s="34">
        <v>190</v>
      </c>
      <c r="AK126" s="34">
        <v>169</v>
      </c>
      <c r="AL126" s="34">
        <v>4.2</v>
      </c>
      <c r="AM126" s="34">
        <v>175</v>
      </c>
      <c r="AN126" s="34" t="s">
        <v>155</v>
      </c>
      <c r="AO126" s="34">
        <v>2</v>
      </c>
      <c r="AP126" s="37">
        <v>0.61508101851851849</v>
      </c>
      <c r="AQ126" s="34">
        <v>47.159216999999998</v>
      </c>
      <c r="AR126" s="34">
        <v>-88.489729999999994</v>
      </c>
      <c r="AS126" s="34">
        <v>312.3</v>
      </c>
      <c r="AT126" s="34">
        <v>0</v>
      </c>
      <c r="AU126" s="34">
        <v>12</v>
      </c>
      <c r="AV126" s="34">
        <v>10</v>
      </c>
      <c r="AW126" s="34" t="s">
        <v>205</v>
      </c>
      <c r="AX126" s="34">
        <v>1.1000000000000001</v>
      </c>
      <c r="AY126" s="34">
        <v>1.1000000000000001</v>
      </c>
      <c r="AZ126" s="34">
        <v>1.9</v>
      </c>
      <c r="BA126" s="34">
        <v>14.186999999999999</v>
      </c>
      <c r="BB126" s="34">
        <v>79.77</v>
      </c>
      <c r="BC126" s="34">
        <v>5.62</v>
      </c>
      <c r="BD126" s="34">
        <v>1.9139999999999999</v>
      </c>
      <c r="BE126" s="34">
        <v>3203.8040000000001</v>
      </c>
      <c r="BF126" s="34">
        <v>6.6020000000000003</v>
      </c>
      <c r="BG126" s="34">
        <v>59.048000000000002</v>
      </c>
      <c r="BH126" s="34">
        <v>2.1949999999999998</v>
      </c>
      <c r="BI126" s="34">
        <v>61.243000000000002</v>
      </c>
      <c r="BJ126" s="34">
        <v>46.616</v>
      </c>
      <c r="BK126" s="34">
        <v>1.7330000000000001</v>
      </c>
      <c r="BL126" s="34">
        <v>48.348999999999997</v>
      </c>
      <c r="BM126" s="34">
        <v>0</v>
      </c>
      <c r="BN126" s="34"/>
      <c r="BO126" s="34"/>
      <c r="BP126" s="34"/>
      <c r="BQ126" s="34">
        <v>14562.288</v>
      </c>
      <c r="BR126" s="34">
        <v>6.3759999999999997E-3</v>
      </c>
      <c r="BS126" s="34">
        <v>-5</v>
      </c>
      <c r="BT126" s="34">
        <v>8.1880000000000008E-3</v>
      </c>
      <c r="BU126" s="34">
        <v>0.15581300000000001</v>
      </c>
      <c r="BV126" s="34">
        <v>0</v>
      </c>
      <c r="BW126" s="34" t="s">
        <v>155</v>
      </c>
      <c r="BX126" s="34">
        <v>0.78900000000000003</v>
      </c>
    </row>
    <row r="127" spans="1:76" x14ac:dyDescent="0.25">
      <c r="A127" s="35">
        <v>43165</v>
      </c>
      <c r="B127" s="36">
        <v>0.40596368055555554</v>
      </c>
      <c r="C127" s="34">
        <v>2.7410000000000001</v>
      </c>
      <c r="D127" s="34">
        <v>8.6E-3</v>
      </c>
      <c r="E127" s="34">
        <v>86.448980000000006</v>
      </c>
      <c r="F127" s="34">
        <v>504.9</v>
      </c>
      <c r="G127" s="34">
        <v>17.7</v>
      </c>
      <c r="H127" s="34">
        <v>-56.7</v>
      </c>
      <c r="I127" s="34"/>
      <c r="J127" s="34">
        <v>16.600000000000001</v>
      </c>
      <c r="K127" s="34">
        <v>0.98029999999999995</v>
      </c>
      <c r="L127" s="34">
        <v>2.6869000000000001</v>
      </c>
      <c r="M127" s="34">
        <v>8.5000000000000006E-3</v>
      </c>
      <c r="N127" s="34">
        <v>494.96749999999997</v>
      </c>
      <c r="O127" s="34">
        <v>17.361499999999999</v>
      </c>
      <c r="P127" s="34">
        <v>512.29999999999995</v>
      </c>
      <c r="Q127" s="34">
        <v>390.75639999999999</v>
      </c>
      <c r="R127" s="34">
        <v>13.706200000000001</v>
      </c>
      <c r="S127" s="34">
        <v>404.5</v>
      </c>
      <c r="T127" s="34">
        <v>0</v>
      </c>
      <c r="U127" s="34"/>
      <c r="V127" s="34"/>
      <c r="W127" s="34">
        <v>0</v>
      </c>
      <c r="X127" s="34">
        <v>16.2727</v>
      </c>
      <c r="Y127" s="34">
        <v>12</v>
      </c>
      <c r="Z127" s="34">
        <v>847</v>
      </c>
      <c r="AA127" s="34">
        <v>857</v>
      </c>
      <c r="AB127" s="34">
        <v>884</v>
      </c>
      <c r="AC127" s="34">
        <v>67</v>
      </c>
      <c r="AD127" s="34">
        <v>18.260000000000002</v>
      </c>
      <c r="AE127" s="34">
        <v>0.42</v>
      </c>
      <c r="AF127" s="34">
        <v>979</v>
      </c>
      <c r="AG127" s="34">
        <v>0</v>
      </c>
      <c r="AH127" s="34">
        <v>64</v>
      </c>
      <c r="AI127" s="34">
        <v>35</v>
      </c>
      <c r="AJ127" s="34">
        <v>190</v>
      </c>
      <c r="AK127" s="34">
        <v>169</v>
      </c>
      <c r="AL127" s="34">
        <v>4.0999999999999996</v>
      </c>
      <c r="AM127" s="34">
        <v>175</v>
      </c>
      <c r="AN127" s="34" t="s">
        <v>155</v>
      </c>
      <c r="AO127" s="34">
        <v>2</v>
      </c>
      <c r="AP127" s="37">
        <v>0.61509259259259264</v>
      </c>
      <c r="AQ127" s="34">
        <v>47.159216999999998</v>
      </c>
      <c r="AR127" s="34">
        <v>-88.489729999999994</v>
      </c>
      <c r="AS127" s="34">
        <v>312.2</v>
      </c>
      <c r="AT127" s="34">
        <v>0</v>
      </c>
      <c r="AU127" s="34">
        <v>12</v>
      </c>
      <c r="AV127" s="34">
        <v>11</v>
      </c>
      <c r="AW127" s="34" t="s">
        <v>203</v>
      </c>
      <c r="AX127" s="34">
        <v>1.1000000000000001</v>
      </c>
      <c r="AY127" s="34">
        <v>1.1000000000000001</v>
      </c>
      <c r="AZ127" s="34">
        <v>1.9</v>
      </c>
      <c r="BA127" s="34">
        <v>14.186999999999999</v>
      </c>
      <c r="BB127" s="34">
        <v>76.650000000000006</v>
      </c>
      <c r="BC127" s="34">
        <v>5.4</v>
      </c>
      <c r="BD127" s="34">
        <v>2.0110000000000001</v>
      </c>
      <c r="BE127" s="34">
        <v>3202.145</v>
      </c>
      <c r="BF127" s="34">
        <v>6.4279999999999999</v>
      </c>
      <c r="BG127" s="34">
        <v>61.773000000000003</v>
      </c>
      <c r="BH127" s="34">
        <v>2.1669999999999998</v>
      </c>
      <c r="BI127" s="34">
        <v>63.94</v>
      </c>
      <c r="BJ127" s="34">
        <v>48.767000000000003</v>
      </c>
      <c r="BK127" s="34">
        <v>1.7110000000000001</v>
      </c>
      <c r="BL127" s="34">
        <v>50.478000000000002</v>
      </c>
      <c r="BM127" s="34">
        <v>0</v>
      </c>
      <c r="BN127" s="34"/>
      <c r="BO127" s="34"/>
      <c r="BP127" s="34"/>
      <c r="BQ127" s="34">
        <v>14100.785</v>
      </c>
      <c r="BR127" s="34">
        <v>-8.4960000000000001E-3</v>
      </c>
      <c r="BS127" s="34">
        <v>-5</v>
      </c>
      <c r="BT127" s="34">
        <v>8.9060000000000007E-3</v>
      </c>
      <c r="BU127" s="34">
        <v>-0.207621</v>
      </c>
      <c r="BV127" s="34">
        <v>0</v>
      </c>
      <c r="BW127" s="34" t="s">
        <v>155</v>
      </c>
      <c r="BX127" s="34">
        <v>0.78900000000000003</v>
      </c>
    </row>
    <row r="128" spans="1:76" x14ac:dyDescent="0.25">
      <c r="A128" s="35">
        <v>43165</v>
      </c>
      <c r="B128" s="36">
        <v>0.40597525462962963</v>
      </c>
      <c r="C128" s="34">
        <v>2.8159999999999998</v>
      </c>
      <c r="D128" s="34">
        <v>7.7999999999999996E-3</v>
      </c>
      <c r="E128" s="34">
        <v>78.184961000000001</v>
      </c>
      <c r="F128" s="34">
        <v>534.79999999999995</v>
      </c>
      <c r="G128" s="34">
        <v>18.899999999999999</v>
      </c>
      <c r="H128" s="34">
        <v>-63.7</v>
      </c>
      <c r="I128" s="34"/>
      <c r="J128" s="34">
        <v>16.7</v>
      </c>
      <c r="K128" s="34">
        <v>0.97970000000000002</v>
      </c>
      <c r="L128" s="34">
        <v>2.7584</v>
      </c>
      <c r="M128" s="34">
        <v>7.7000000000000002E-3</v>
      </c>
      <c r="N128" s="34">
        <v>523.92790000000002</v>
      </c>
      <c r="O128" s="34">
        <v>18.546700000000001</v>
      </c>
      <c r="P128" s="34">
        <v>542.5</v>
      </c>
      <c r="Q128" s="34">
        <v>413.61950000000002</v>
      </c>
      <c r="R128" s="34">
        <v>14.6419</v>
      </c>
      <c r="S128" s="34">
        <v>428.3</v>
      </c>
      <c r="T128" s="34">
        <v>0</v>
      </c>
      <c r="U128" s="34"/>
      <c r="V128" s="34"/>
      <c r="W128" s="34">
        <v>0</v>
      </c>
      <c r="X128" s="34">
        <v>16.360499999999998</v>
      </c>
      <c r="Y128" s="34">
        <v>12</v>
      </c>
      <c r="Z128" s="34">
        <v>847</v>
      </c>
      <c r="AA128" s="34">
        <v>858</v>
      </c>
      <c r="AB128" s="34">
        <v>884</v>
      </c>
      <c r="AC128" s="34">
        <v>67</v>
      </c>
      <c r="AD128" s="34">
        <v>18.260000000000002</v>
      </c>
      <c r="AE128" s="34">
        <v>0.42</v>
      </c>
      <c r="AF128" s="34">
        <v>979</v>
      </c>
      <c r="AG128" s="34">
        <v>0</v>
      </c>
      <c r="AH128" s="34">
        <v>64</v>
      </c>
      <c r="AI128" s="34">
        <v>35</v>
      </c>
      <c r="AJ128" s="34">
        <v>190</v>
      </c>
      <c r="AK128" s="34">
        <v>169</v>
      </c>
      <c r="AL128" s="34">
        <v>4.0999999999999996</v>
      </c>
      <c r="AM128" s="34">
        <v>175</v>
      </c>
      <c r="AN128" s="34" t="s">
        <v>155</v>
      </c>
      <c r="AO128" s="34">
        <v>2</v>
      </c>
      <c r="AP128" s="37">
        <v>0.61510416666666667</v>
      </c>
      <c r="AQ128" s="34">
        <v>47.159218000000003</v>
      </c>
      <c r="AR128" s="34">
        <v>-88.489729999999994</v>
      </c>
      <c r="AS128" s="34">
        <v>312.2</v>
      </c>
      <c r="AT128" s="34">
        <v>0</v>
      </c>
      <c r="AU128" s="34">
        <v>12</v>
      </c>
      <c r="AV128" s="34">
        <v>11</v>
      </c>
      <c r="AW128" s="34" t="s">
        <v>203</v>
      </c>
      <c r="AX128" s="34">
        <v>1.1000000000000001</v>
      </c>
      <c r="AY128" s="34">
        <v>1.1000000000000001</v>
      </c>
      <c r="AZ128" s="34">
        <v>1.9</v>
      </c>
      <c r="BA128" s="34">
        <v>14.186999999999999</v>
      </c>
      <c r="BB128" s="34">
        <v>74.67</v>
      </c>
      <c r="BC128" s="34">
        <v>5.26</v>
      </c>
      <c r="BD128" s="34">
        <v>2.0750000000000002</v>
      </c>
      <c r="BE128" s="34">
        <v>3202.123</v>
      </c>
      <c r="BF128" s="34">
        <v>5.6589999999999998</v>
      </c>
      <c r="BG128" s="34">
        <v>63.692</v>
      </c>
      <c r="BH128" s="34">
        <v>2.2549999999999999</v>
      </c>
      <c r="BI128" s="34">
        <v>65.947000000000003</v>
      </c>
      <c r="BJ128" s="34">
        <v>50.281999999999996</v>
      </c>
      <c r="BK128" s="34">
        <v>1.78</v>
      </c>
      <c r="BL128" s="34">
        <v>52.061999999999998</v>
      </c>
      <c r="BM128" s="34">
        <v>0</v>
      </c>
      <c r="BN128" s="34"/>
      <c r="BO128" s="34"/>
      <c r="BP128" s="34"/>
      <c r="BQ128" s="34">
        <v>13809.339</v>
      </c>
      <c r="BR128" s="34">
        <v>-6.3759999999999997E-3</v>
      </c>
      <c r="BS128" s="34">
        <v>-5</v>
      </c>
      <c r="BT128" s="34">
        <v>8.9999999999999993E-3</v>
      </c>
      <c r="BU128" s="34">
        <v>-0.15581300000000001</v>
      </c>
      <c r="BV128" s="34">
        <v>0</v>
      </c>
      <c r="BW128" s="34" t="s">
        <v>155</v>
      </c>
      <c r="BX128" s="34">
        <v>0.78900000000000003</v>
      </c>
    </row>
    <row r="129" spans="1:76" x14ac:dyDescent="0.25">
      <c r="A129" s="35">
        <v>43165</v>
      </c>
      <c r="B129" s="36">
        <v>0.40598682870370367</v>
      </c>
      <c r="C129" s="34">
        <v>2.83</v>
      </c>
      <c r="D129" s="34">
        <v>7.0000000000000001E-3</v>
      </c>
      <c r="E129" s="34">
        <v>70</v>
      </c>
      <c r="F129" s="34">
        <v>551.9</v>
      </c>
      <c r="G129" s="34">
        <v>20.100000000000001</v>
      </c>
      <c r="H129" s="34">
        <v>-56.8</v>
      </c>
      <c r="I129" s="34"/>
      <c r="J129" s="34">
        <v>16.7</v>
      </c>
      <c r="K129" s="34">
        <v>0.97960000000000003</v>
      </c>
      <c r="L129" s="34">
        <v>2.7721</v>
      </c>
      <c r="M129" s="34">
        <v>6.8999999999999999E-3</v>
      </c>
      <c r="N129" s="34">
        <v>540.63109999999995</v>
      </c>
      <c r="O129" s="34">
        <v>19.6663</v>
      </c>
      <c r="P129" s="34">
        <v>560.29999999999995</v>
      </c>
      <c r="Q129" s="34">
        <v>426.80599999999998</v>
      </c>
      <c r="R129" s="34">
        <v>15.525700000000001</v>
      </c>
      <c r="S129" s="34">
        <v>442.3</v>
      </c>
      <c r="T129" s="34">
        <v>0</v>
      </c>
      <c r="U129" s="34"/>
      <c r="V129" s="34"/>
      <c r="W129" s="34">
        <v>0</v>
      </c>
      <c r="X129" s="34">
        <v>16.358599999999999</v>
      </c>
      <c r="Y129" s="34">
        <v>12</v>
      </c>
      <c r="Z129" s="34">
        <v>846</v>
      </c>
      <c r="AA129" s="34">
        <v>857</v>
      </c>
      <c r="AB129" s="34">
        <v>884</v>
      </c>
      <c r="AC129" s="34">
        <v>67</v>
      </c>
      <c r="AD129" s="34">
        <v>18.260000000000002</v>
      </c>
      <c r="AE129" s="34">
        <v>0.42</v>
      </c>
      <c r="AF129" s="34">
        <v>979</v>
      </c>
      <c r="AG129" s="34">
        <v>0</v>
      </c>
      <c r="AH129" s="34">
        <v>64</v>
      </c>
      <c r="AI129" s="34">
        <v>35</v>
      </c>
      <c r="AJ129" s="34">
        <v>190</v>
      </c>
      <c r="AK129" s="34">
        <v>169</v>
      </c>
      <c r="AL129" s="34">
        <v>4.0999999999999996</v>
      </c>
      <c r="AM129" s="34">
        <v>175</v>
      </c>
      <c r="AN129" s="34" t="s">
        <v>155</v>
      </c>
      <c r="AO129" s="34">
        <v>2</v>
      </c>
      <c r="AP129" s="37">
        <v>0.61511574074074071</v>
      </c>
      <c r="AQ129" s="34">
        <v>47.159218000000003</v>
      </c>
      <c r="AR129" s="34">
        <v>-88.489729999999994</v>
      </c>
      <c r="AS129" s="34">
        <v>312.10000000000002</v>
      </c>
      <c r="AT129" s="34">
        <v>0</v>
      </c>
      <c r="AU129" s="34">
        <v>12</v>
      </c>
      <c r="AV129" s="34">
        <v>11</v>
      </c>
      <c r="AW129" s="34" t="s">
        <v>203</v>
      </c>
      <c r="AX129" s="34">
        <v>1.1000000000000001</v>
      </c>
      <c r="AY129" s="34">
        <v>1.1000000000000001</v>
      </c>
      <c r="AZ129" s="34">
        <v>1.9</v>
      </c>
      <c r="BA129" s="34">
        <v>14.186999999999999</v>
      </c>
      <c r="BB129" s="34">
        <v>74.319999999999993</v>
      </c>
      <c r="BC129" s="34">
        <v>5.24</v>
      </c>
      <c r="BD129" s="34">
        <v>2.0870000000000002</v>
      </c>
      <c r="BE129" s="34">
        <v>3202.8739999999998</v>
      </c>
      <c r="BF129" s="34">
        <v>5.0419999999999998</v>
      </c>
      <c r="BG129" s="34">
        <v>65.412999999999997</v>
      </c>
      <c r="BH129" s="34">
        <v>2.379</v>
      </c>
      <c r="BI129" s="34">
        <v>67.792000000000002</v>
      </c>
      <c r="BJ129" s="34">
        <v>51.640999999999998</v>
      </c>
      <c r="BK129" s="34">
        <v>1.879</v>
      </c>
      <c r="BL129" s="34">
        <v>53.518999999999998</v>
      </c>
      <c r="BM129" s="34">
        <v>0</v>
      </c>
      <c r="BN129" s="34"/>
      <c r="BO129" s="34"/>
      <c r="BP129" s="34"/>
      <c r="BQ129" s="34">
        <v>13742.587</v>
      </c>
      <c r="BR129" s="34">
        <v>-1.1436E-2</v>
      </c>
      <c r="BS129" s="34">
        <v>-5</v>
      </c>
      <c r="BT129" s="34">
        <v>9.9059999999999999E-3</v>
      </c>
      <c r="BU129" s="34">
        <v>-0.27946700000000002</v>
      </c>
      <c r="BV129" s="34">
        <v>0</v>
      </c>
      <c r="BW129" s="34" t="s">
        <v>155</v>
      </c>
      <c r="BX129" s="34">
        <v>0.78900000000000003</v>
      </c>
    </row>
    <row r="130" spans="1:76" x14ac:dyDescent="0.25">
      <c r="A130" s="35">
        <v>43165</v>
      </c>
      <c r="B130" s="36">
        <v>0.40599840277777782</v>
      </c>
      <c r="C130" s="34">
        <v>2.83</v>
      </c>
      <c r="D130" s="34">
        <v>7.0000000000000001E-3</v>
      </c>
      <c r="E130" s="34">
        <v>70</v>
      </c>
      <c r="F130" s="34">
        <v>560.5</v>
      </c>
      <c r="G130" s="34">
        <v>21.4</v>
      </c>
      <c r="H130" s="34">
        <v>-77.900000000000006</v>
      </c>
      <c r="I130" s="34"/>
      <c r="J130" s="34">
        <v>16.7</v>
      </c>
      <c r="K130" s="34">
        <v>0.97960000000000003</v>
      </c>
      <c r="L130" s="34">
        <v>2.7721</v>
      </c>
      <c r="M130" s="34">
        <v>6.8999999999999999E-3</v>
      </c>
      <c r="N130" s="34">
        <v>549.00639999999999</v>
      </c>
      <c r="O130" s="34">
        <v>20.950700000000001</v>
      </c>
      <c r="P130" s="34">
        <v>570</v>
      </c>
      <c r="Q130" s="34">
        <v>433.41789999999997</v>
      </c>
      <c r="R130" s="34">
        <v>16.5397</v>
      </c>
      <c r="S130" s="34">
        <v>450</v>
      </c>
      <c r="T130" s="34">
        <v>0</v>
      </c>
      <c r="U130" s="34"/>
      <c r="V130" s="34"/>
      <c r="W130" s="34">
        <v>0</v>
      </c>
      <c r="X130" s="34">
        <v>16.358599999999999</v>
      </c>
      <c r="Y130" s="34">
        <v>11.9</v>
      </c>
      <c r="Z130" s="34">
        <v>847</v>
      </c>
      <c r="AA130" s="34">
        <v>857</v>
      </c>
      <c r="AB130" s="34">
        <v>884</v>
      </c>
      <c r="AC130" s="34">
        <v>67</v>
      </c>
      <c r="AD130" s="34">
        <v>18.260000000000002</v>
      </c>
      <c r="AE130" s="34">
        <v>0.42</v>
      </c>
      <c r="AF130" s="34">
        <v>979</v>
      </c>
      <c r="AG130" s="34">
        <v>0</v>
      </c>
      <c r="AH130" s="34">
        <v>64</v>
      </c>
      <c r="AI130" s="34">
        <v>35</v>
      </c>
      <c r="AJ130" s="34">
        <v>190</v>
      </c>
      <c r="AK130" s="34">
        <v>169</v>
      </c>
      <c r="AL130" s="34">
        <v>4.0999999999999996</v>
      </c>
      <c r="AM130" s="34">
        <v>175</v>
      </c>
      <c r="AN130" s="34" t="s">
        <v>155</v>
      </c>
      <c r="AO130" s="34">
        <v>2</v>
      </c>
      <c r="AP130" s="37">
        <v>0.61512731481481475</v>
      </c>
      <c r="AQ130" s="34">
        <v>47.159218000000003</v>
      </c>
      <c r="AR130" s="34">
        <v>-88.489728999999997</v>
      </c>
      <c r="AS130" s="34">
        <v>312.10000000000002</v>
      </c>
      <c r="AT130" s="34">
        <v>0</v>
      </c>
      <c r="AU130" s="34">
        <v>12</v>
      </c>
      <c r="AV130" s="34">
        <v>11</v>
      </c>
      <c r="AW130" s="34" t="s">
        <v>203</v>
      </c>
      <c r="AX130" s="34">
        <v>1.1000000000000001</v>
      </c>
      <c r="AY130" s="34">
        <v>1.1000000000000001</v>
      </c>
      <c r="AZ130" s="34">
        <v>1.9</v>
      </c>
      <c r="BA130" s="34">
        <v>14.186999999999999</v>
      </c>
      <c r="BB130" s="34">
        <v>74.319999999999993</v>
      </c>
      <c r="BC130" s="34">
        <v>5.24</v>
      </c>
      <c r="BD130" s="34">
        <v>2.0870000000000002</v>
      </c>
      <c r="BE130" s="34">
        <v>3202.8739999999998</v>
      </c>
      <c r="BF130" s="34">
        <v>5.0419999999999998</v>
      </c>
      <c r="BG130" s="34">
        <v>66.426000000000002</v>
      </c>
      <c r="BH130" s="34">
        <v>2.5350000000000001</v>
      </c>
      <c r="BI130" s="34">
        <v>68.960999999999999</v>
      </c>
      <c r="BJ130" s="34">
        <v>52.441000000000003</v>
      </c>
      <c r="BK130" s="34">
        <v>2.0009999999999999</v>
      </c>
      <c r="BL130" s="34">
        <v>54.442</v>
      </c>
      <c r="BM130" s="34">
        <v>0</v>
      </c>
      <c r="BN130" s="34"/>
      <c r="BO130" s="34"/>
      <c r="BP130" s="34"/>
      <c r="BQ130" s="34">
        <v>13742.587</v>
      </c>
      <c r="BR130" s="34">
        <v>-1.8336000000000002E-2</v>
      </c>
      <c r="BS130" s="34">
        <v>-5</v>
      </c>
      <c r="BT130" s="34">
        <v>0.01</v>
      </c>
      <c r="BU130" s="34">
        <v>-0.448077</v>
      </c>
      <c r="BV130" s="34">
        <v>0</v>
      </c>
      <c r="BW130" s="34" t="s">
        <v>155</v>
      </c>
      <c r="BX130" s="34">
        <v>0.78900000000000003</v>
      </c>
    </row>
    <row r="131" spans="1:76" x14ac:dyDescent="0.25">
      <c r="A131" s="35">
        <v>43165</v>
      </c>
      <c r="B131" s="36">
        <v>0.40600997685185186</v>
      </c>
      <c r="C131" s="34">
        <v>2.83</v>
      </c>
      <c r="D131" s="34">
        <v>8.3999999999999995E-3</v>
      </c>
      <c r="E131" s="34">
        <v>83.745981</v>
      </c>
      <c r="F131" s="34">
        <v>561.6</v>
      </c>
      <c r="G131" s="34">
        <v>22.4</v>
      </c>
      <c r="H131" s="34">
        <v>-46.2</v>
      </c>
      <c r="I131" s="34"/>
      <c r="J131" s="34">
        <v>16.7</v>
      </c>
      <c r="K131" s="34">
        <v>0.97950000000000004</v>
      </c>
      <c r="L131" s="34">
        <v>2.7721</v>
      </c>
      <c r="M131" s="34">
        <v>8.2000000000000007E-3</v>
      </c>
      <c r="N131" s="34">
        <v>550.13419999999996</v>
      </c>
      <c r="O131" s="34">
        <v>21.907599999999999</v>
      </c>
      <c r="P131" s="34">
        <v>572</v>
      </c>
      <c r="Q131" s="34">
        <v>434.3082</v>
      </c>
      <c r="R131" s="34">
        <v>17.295100000000001</v>
      </c>
      <c r="S131" s="34">
        <v>451.6</v>
      </c>
      <c r="T131" s="34">
        <v>0</v>
      </c>
      <c r="U131" s="34"/>
      <c r="V131" s="34"/>
      <c r="W131" s="34">
        <v>0</v>
      </c>
      <c r="X131" s="34">
        <v>16.3584</v>
      </c>
      <c r="Y131" s="34">
        <v>12</v>
      </c>
      <c r="Z131" s="34">
        <v>846</v>
      </c>
      <c r="AA131" s="34">
        <v>857</v>
      </c>
      <c r="AB131" s="34">
        <v>884</v>
      </c>
      <c r="AC131" s="34">
        <v>67</v>
      </c>
      <c r="AD131" s="34">
        <v>18.260000000000002</v>
      </c>
      <c r="AE131" s="34">
        <v>0.42</v>
      </c>
      <c r="AF131" s="34">
        <v>979</v>
      </c>
      <c r="AG131" s="34">
        <v>0</v>
      </c>
      <c r="AH131" s="34">
        <v>64</v>
      </c>
      <c r="AI131" s="34">
        <v>35</v>
      </c>
      <c r="AJ131" s="34">
        <v>190</v>
      </c>
      <c r="AK131" s="34">
        <v>169</v>
      </c>
      <c r="AL131" s="34">
        <v>4.0999999999999996</v>
      </c>
      <c r="AM131" s="34">
        <v>174.6</v>
      </c>
      <c r="AN131" s="34" t="s">
        <v>155</v>
      </c>
      <c r="AO131" s="34">
        <v>2</v>
      </c>
      <c r="AP131" s="37">
        <v>0.6151388888888889</v>
      </c>
      <c r="AQ131" s="34">
        <v>47.159219</v>
      </c>
      <c r="AR131" s="34">
        <v>-88.489727999999999</v>
      </c>
      <c r="AS131" s="34">
        <v>312.10000000000002</v>
      </c>
      <c r="AT131" s="34">
        <v>0</v>
      </c>
      <c r="AU131" s="34">
        <v>12</v>
      </c>
      <c r="AV131" s="34">
        <v>10</v>
      </c>
      <c r="AW131" s="34" t="s">
        <v>206</v>
      </c>
      <c r="AX131" s="34">
        <v>1.1000000000000001</v>
      </c>
      <c r="AY131" s="34">
        <v>1.1000000000000001</v>
      </c>
      <c r="AZ131" s="34">
        <v>1.9</v>
      </c>
      <c r="BA131" s="34">
        <v>14.186999999999999</v>
      </c>
      <c r="BB131" s="34">
        <v>74.290000000000006</v>
      </c>
      <c r="BC131" s="34">
        <v>5.24</v>
      </c>
      <c r="BD131" s="34">
        <v>2.0880000000000001</v>
      </c>
      <c r="BE131" s="34">
        <v>3201.3009999999999</v>
      </c>
      <c r="BF131" s="34">
        <v>6.0289999999999999</v>
      </c>
      <c r="BG131" s="34">
        <v>66.53</v>
      </c>
      <c r="BH131" s="34">
        <v>2.649</v>
      </c>
      <c r="BI131" s="34">
        <v>69.180000000000007</v>
      </c>
      <c r="BJ131" s="34">
        <v>52.523000000000003</v>
      </c>
      <c r="BK131" s="34">
        <v>2.0920000000000001</v>
      </c>
      <c r="BL131" s="34">
        <v>54.615000000000002</v>
      </c>
      <c r="BM131" s="34">
        <v>0</v>
      </c>
      <c r="BN131" s="34"/>
      <c r="BO131" s="34"/>
      <c r="BP131" s="34"/>
      <c r="BQ131" s="34">
        <v>13735.835999999999</v>
      </c>
      <c r="BR131" s="34">
        <v>-1.0847000000000001E-2</v>
      </c>
      <c r="BS131" s="34">
        <v>-5</v>
      </c>
      <c r="BT131" s="34">
        <v>9.0939999999999997E-3</v>
      </c>
      <c r="BU131" s="34">
        <v>-0.26506999999999997</v>
      </c>
      <c r="BV131" s="34">
        <v>0</v>
      </c>
      <c r="BW131" s="34" t="s">
        <v>155</v>
      </c>
      <c r="BX131" s="34">
        <v>0.78900000000000003</v>
      </c>
    </row>
    <row r="132" spans="1:76" x14ac:dyDescent="0.25">
      <c r="A132" s="35">
        <v>43165</v>
      </c>
      <c r="B132" s="36">
        <v>0.40602155092592596</v>
      </c>
      <c r="C132" s="34">
        <v>2.83</v>
      </c>
      <c r="D132" s="34">
        <v>8.9999999999999993E-3</v>
      </c>
      <c r="E132" s="34">
        <v>90</v>
      </c>
      <c r="F132" s="34">
        <v>562.20000000000005</v>
      </c>
      <c r="G132" s="34">
        <v>23</v>
      </c>
      <c r="H132" s="34">
        <v>-66.8</v>
      </c>
      <c r="I132" s="34"/>
      <c r="J132" s="34">
        <v>16.7</v>
      </c>
      <c r="K132" s="34">
        <v>0.97950000000000004</v>
      </c>
      <c r="L132" s="34">
        <v>2.7719999999999998</v>
      </c>
      <c r="M132" s="34">
        <v>8.8000000000000005E-3</v>
      </c>
      <c r="N132" s="34">
        <v>550.66290000000004</v>
      </c>
      <c r="O132" s="34">
        <v>22.514600000000002</v>
      </c>
      <c r="P132" s="34">
        <v>573.20000000000005</v>
      </c>
      <c r="Q132" s="34">
        <v>434.72570000000002</v>
      </c>
      <c r="R132" s="34">
        <v>17.7743</v>
      </c>
      <c r="S132" s="34">
        <v>452.5</v>
      </c>
      <c r="T132" s="34">
        <v>0</v>
      </c>
      <c r="U132" s="34"/>
      <c r="V132" s="34"/>
      <c r="W132" s="34">
        <v>0</v>
      </c>
      <c r="X132" s="34">
        <v>16.357700000000001</v>
      </c>
      <c r="Y132" s="34">
        <v>12</v>
      </c>
      <c r="Z132" s="34">
        <v>846</v>
      </c>
      <c r="AA132" s="34">
        <v>857</v>
      </c>
      <c r="AB132" s="34">
        <v>884</v>
      </c>
      <c r="AC132" s="34">
        <v>67</v>
      </c>
      <c r="AD132" s="34">
        <v>18.260000000000002</v>
      </c>
      <c r="AE132" s="34">
        <v>0.42</v>
      </c>
      <c r="AF132" s="34">
        <v>979</v>
      </c>
      <c r="AG132" s="34">
        <v>0</v>
      </c>
      <c r="AH132" s="34">
        <v>63.094000000000001</v>
      </c>
      <c r="AI132" s="34">
        <v>35</v>
      </c>
      <c r="AJ132" s="34">
        <v>190</v>
      </c>
      <c r="AK132" s="34">
        <v>169</v>
      </c>
      <c r="AL132" s="34">
        <v>4</v>
      </c>
      <c r="AM132" s="34">
        <v>174.3</v>
      </c>
      <c r="AN132" s="34" t="s">
        <v>155</v>
      </c>
      <c r="AO132" s="34">
        <v>2</v>
      </c>
      <c r="AP132" s="37">
        <v>0.61515046296296294</v>
      </c>
      <c r="AQ132" s="34">
        <v>47.159219999999998</v>
      </c>
      <c r="AR132" s="34">
        <v>-88.489727999999999</v>
      </c>
      <c r="AS132" s="34">
        <v>312</v>
      </c>
      <c r="AT132" s="34">
        <v>0</v>
      </c>
      <c r="AU132" s="34">
        <v>12</v>
      </c>
      <c r="AV132" s="34">
        <v>10</v>
      </c>
      <c r="AW132" s="34" t="s">
        <v>206</v>
      </c>
      <c r="AX132" s="34">
        <v>1.1000000000000001</v>
      </c>
      <c r="AY132" s="34">
        <v>1.1000000000000001</v>
      </c>
      <c r="AZ132" s="34">
        <v>1.9</v>
      </c>
      <c r="BA132" s="34">
        <v>14.186999999999999</v>
      </c>
      <c r="BB132" s="34">
        <v>74.27</v>
      </c>
      <c r="BC132" s="34">
        <v>5.23</v>
      </c>
      <c r="BD132" s="34">
        <v>2.093</v>
      </c>
      <c r="BE132" s="34">
        <v>3200.587</v>
      </c>
      <c r="BF132" s="34">
        <v>6.4779999999999998</v>
      </c>
      <c r="BG132" s="34">
        <v>66.581999999999994</v>
      </c>
      <c r="BH132" s="34">
        <v>2.722</v>
      </c>
      <c r="BI132" s="34">
        <v>69.305000000000007</v>
      </c>
      <c r="BJ132" s="34">
        <v>52.564</v>
      </c>
      <c r="BK132" s="34">
        <v>2.149</v>
      </c>
      <c r="BL132" s="34">
        <v>54.713000000000001</v>
      </c>
      <c r="BM132" s="34">
        <v>0</v>
      </c>
      <c r="BN132" s="34"/>
      <c r="BO132" s="34"/>
      <c r="BP132" s="34"/>
      <c r="BQ132" s="34">
        <v>13732.773999999999</v>
      </c>
      <c r="BR132" s="34">
        <v>-2.0872000000000002E-2</v>
      </c>
      <c r="BS132" s="34">
        <v>-5</v>
      </c>
      <c r="BT132" s="34">
        <v>8.9999999999999993E-3</v>
      </c>
      <c r="BU132" s="34">
        <v>-0.51005999999999996</v>
      </c>
      <c r="BV132" s="34">
        <v>0</v>
      </c>
      <c r="BW132" s="34" t="s">
        <v>155</v>
      </c>
      <c r="BX132" s="34">
        <v>0.78900000000000003</v>
      </c>
    </row>
    <row r="133" spans="1:76" x14ac:dyDescent="0.25">
      <c r="A133" s="35">
        <v>43165</v>
      </c>
      <c r="B133" s="36">
        <v>0.40603312499999999</v>
      </c>
      <c r="C133" s="34">
        <v>2.83</v>
      </c>
      <c r="D133" s="34">
        <v>8.9999999999999993E-3</v>
      </c>
      <c r="E133" s="34">
        <v>90</v>
      </c>
      <c r="F133" s="34">
        <v>562.6</v>
      </c>
      <c r="G133" s="34">
        <v>24.2</v>
      </c>
      <c r="H133" s="34">
        <v>-73.3</v>
      </c>
      <c r="I133" s="34"/>
      <c r="J133" s="34">
        <v>16.7</v>
      </c>
      <c r="K133" s="34">
        <v>0.97950000000000004</v>
      </c>
      <c r="L133" s="34">
        <v>2.7719999999999998</v>
      </c>
      <c r="M133" s="34">
        <v>8.8000000000000005E-3</v>
      </c>
      <c r="N133" s="34">
        <v>551.06650000000002</v>
      </c>
      <c r="O133" s="34">
        <v>23.668399999999998</v>
      </c>
      <c r="P133" s="34">
        <v>574.70000000000005</v>
      </c>
      <c r="Q133" s="34">
        <v>435.04430000000002</v>
      </c>
      <c r="R133" s="34">
        <v>18.685199999999998</v>
      </c>
      <c r="S133" s="34">
        <v>453.7</v>
      </c>
      <c r="T133" s="34">
        <v>0</v>
      </c>
      <c r="U133" s="34"/>
      <c r="V133" s="34"/>
      <c r="W133" s="34">
        <v>0</v>
      </c>
      <c r="X133" s="34">
        <v>16.357600000000001</v>
      </c>
      <c r="Y133" s="34">
        <v>11.9</v>
      </c>
      <c r="Z133" s="34">
        <v>846</v>
      </c>
      <c r="AA133" s="34">
        <v>858</v>
      </c>
      <c r="AB133" s="34">
        <v>884</v>
      </c>
      <c r="AC133" s="34">
        <v>67</v>
      </c>
      <c r="AD133" s="34">
        <v>18.260000000000002</v>
      </c>
      <c r="AE133" s="34">
        <v>0.42</v>
      </c>
      <c r="AF133" s="34">
        <v>979</v>
      </c>
      <c r="AG133" s="34">
        <v>0</v>
      </c>
      <c r="AH133" s="34">
        <v>63</v>
      </c>
      <c r="AI133" s="34">
        <v>35</v>
      </c>
      <c r="AJ133" s="34">
        <v>190</v>
      </c>
      <c r="AK133" s="34">
        <v>169</v>
      </c>
      <c r="AL133" s="34">
        <v>4</v>
      </c>
      <c r="AM133" s="34">
        <v>174.1</v>
      </c>
      <c r="AN133" s="34" t="s">
        <v>155</v>
      </c>
      <c r="AO133" s="34">
        <v>2</v>
      </c>
      <c r="AP133" s="37">
        <v>0.61516203703703709</v>
      </c>
      <c r="AQ133" s="34">
        <v>47.159221000000002</v>
      </c>
      <c r="AR133" s="34">
        <v>-88.489727999999999</v>
      </c>
      <c r="AS133" s="34">
        <v>312</v>
      </c>
      <c r="AT133" s="34">
        <v>0</v>
      </c>
      <c r="AU133" s="34">
        <v>12</v>
      </c>
      <c r="AV133" s="34">
        <v>10</v>
      </c>
      <c r="AW133" s="34" t="s">
        <v>206</v>
      </c>
      <c r="AX133" s="34">
        <v>1.1000000000000001</v>
      </c>
      <c r="AY133" s="34">
        <v>1.1000000000000001</v>
      </c>
      <c r="AZ133" s="34">
        <v>1.9</v>
      </c>
      <c r="BA133" s="34">
        <v>14.186999999999999</v>
      </c>
      <c r="BB133" s="34">
        <v>74.27</v>
      </c>
      <c r="BC133" s="34">
        <v>5.23</v>
      </c>
      <c r="BD133" s="34">
        <v>2.093</v>
      </c>
      <c r="BE133" s="34">
        <v>3200.587</v>
      </c>
      <c r="BF133" s="34">
        <v>6.4779999999999998</v>
      </c>
      <c r="BG133" s="34">
        <v>66.631</v>
      </c>
      <c r="BH133" s="34">
        <v>2.8620000000000001</v>
      </c>
      <c r="BI133" s="34">
        <v>69.492999999999995</v>
      </c>
      <c r="BJ133" s="34">
        <v>52.603000000000002</v>
      </c>
      <c r="BK133" s="34">
        <v>2.2589999999999999</v>
      </c>
      <c r="BL133" s="34">
        <v>54.862000000000002</v>
      </c>
      <c r="BM133" s="34">
        <v>0</v>
      </c>
      <c r="BN133" s="34"/>
      <c r="BO133" s="34"/>
      <c r="BP133" s="34"/>
      <c r="BQ133" s="34">
        <v>13732.775</v>
      </c>
      <c r="BR133" s="34">
        <v>-2.2905999999999999E-2</v>
      </c>
      <c r="BS133" s="34">
        <v>-5</v>
      </c>
      <c r="BT133" s="34">
        <v>9.9059999999999999E-3</v>
      </c>
      <c r="BU133" s="34">
        <v>-0.55976599999999999</v>
      </c>
      <c r="BV133" s="34">
        <v>0</v>
      </c>
      <c r="BW133" s="34" t="s">
        <v>155</v>
      </c>
      <c r="BX133" s="34">
        <v>0.78900000000000003</v>
      </c>
    </row>
    <row r="134" spans="1:76" x14ac:dyDescent="0.25">
      <c r="A134" s="35">
        <v>43165</v>
      </c>
      <c r="B134" s="36">
        <v>0.40604469907407409</v>
      </c>
      <c r="C134" s="34">
        <v>2.83</v>
      </c>
      <c r="D134" s="34">
        <v>8.9999999999999993E-3</v>
      </c>
      <c r="E134" s="34">
        <v>90</v>
      </c>
      <c r="F134" s="34">
        <v>561.29999999999995</v>
      </c>
      <c r="G134" s="34">
        <v>24.5</v>
      </c>
      <c r="H134" s="34">
        <v>-60.1</v>
      </c>
      <c r="I134" s="34"/>
      <c r="J134" s="34">
        <v>16.7</v>
      </c>
      <c r="K134" s="34">
        <v>0.97950000000000004</v>
      </c>
      <c r="L134" s="34">
        <v>2.7721</v>
      </c>
      <c r="M134" s="34">
        <v>8.8000000000000005E-3</v>
      </c>
      <c r="N134" s="34">
        <v>549.81039999999996</v>
      </c>
      <c r="O134" s="34">
        <v>24.0411</v>
      </c>
      <c r="P134" s="34">
        <v>573.9</v>
      </c>
      <c r="Q134" s="34">
        <v>434.05259999999998</v>
      </c>
      <c r="R134" s="34">
        <v>18.979500000000002</v>
      </c>
      <c r="S134" s="34">
        <v>453</v>
      </c>
      <c r="T134" s="34">
        <v>0</v>
      </c>
      <c r="U134" s="34"/>
      <c r="V134" s="34"/>
      <c r="W134" s="34">
        <v>0</v>
      </c>
      <c r="X134" s="34">
        <v>16.3583</v>
      </c>
      <c r="Y134" s="34">
        <v>12</v>
      </c>
      <c r="Z134" s="34">
        <v>846</v>
      </c>
      <c r="AA134" s="34">
        <v>857</v>
      </c>
      <c r="AB134" s="34">
        <v>884</v>
      </c>
      <c r="AC134" s="34">
        <v>67</v>
      </c>
      <c r="AD134" s="34">
        <v>18.260000000000002</v>
      </c>
      <c r="AE134" s="34">
        <v>0.42</v>
      </c>
      <c r="AF134" s="34">
        <v>979</v>
      </c>
      <c r="AG134" s="34">
        <v>0</v>
      </c>
      <c r="AH134" s="34">
        <v>63</v>
      </c>
      <c r="AI134" s="34">
        <v>35</v>
      </c>
      <c r="AJ134" s="34">
        <v>190.9</v>
      </c>
      <c r="AK134" s="34">
        <v>169</v>
      </c>
      <c r="AL134" s="34">
        <v>4.0999999999999996</v>
      </c>
      <c r="AM134" s="34">
        <v>174.5</v>
      </c>
      <c r="AN134" s="34" t="s">
        <v>155</v>
      </c>
      <c r="AO134" s="34">
        <v>2</v>
      </c>
      <c r="AP134" s="37">
        <v>0.61517361111111113</v>
      </c>
      <c r="AQ134" s="34">
        <v>47.159222</v>
      </c>
      <c r="AR134" s="34">
        <v>-88.489727999999999</v>
      </c>
      <c r="AS134" s="34">
        <v>311.89999999999998</v>
      </c>
      <c r="AT134" s="34">
        <v>0</v>
      </c>
      <c r="AU134" s="34">
        <v>12</v>
      </c>
      <c r="AV134" s="34">
        <v>10</v>
      </c>
      <c r="AW134" s="34" t="s">
        <v>206</v>
      </c>
      <c r="AX134" s="34">
        <v>1.1684000000000001</v>
      </c>
      <c r="AY134" s="34">
        <v>1.2367999999999999</v>
      </c>
      <c r="AZ134" s="34">
        <v>2.1052</v>
      </c>
      <c r="BA134" s="34">
        <v>14.186999999999999</v>
      </c>
      <c r="BB134" s="34">
        <v>74.27</v>
      </c>
      <c r="BC134" s="34">
        <v>5.23</v>
      </c>
      <c r="BD134" s="34">
        <v>2.089</v>
      </c>
      <c r="BE134" s="34">
        <v>3200.585</v>
      </c>
      <c r="BF134" s="34">
        <v>6.4779999999999998</v>
      </c>
      <c r="BG134" s="34">
        <v>66.477000000000004</v>
      </c>
      <c r="BH134" s="34">
        <v>2.907</v>
      </c>
      <c r="BI134" s="34">
        <v>69.384</v>
      </c>
      <c r="BJ134" s="34">
        <v>52.481000000000002</v>
      </c>
      <c r="BK134" s="34">
        <v>2.2949999999999999</v>
      </c>
      <c r="BL134" s="34">
        <v>54.776000000000003</v>
      </c>
      <c r="BM134" s="34">
        <v>0</v>
      </c>
      <c r="BN134" s="34"/>
      <c r="BO134" s="34"/>
      <c r="BP134" s="34"/>
      <c r="BQ134" s="34">
        <v>13732.768</v>
      </c>
      <c r="BR134" s="34">
        <v>-1.0316000000000001E-2</v>
      </c>
      <c r="BS134" s="34">
        <v>-5</v>
      </c>
      <c r="BT134" s="34">
        <v>0.01</v>
      </c>
      <c r="BU134" s="34">
        <v>-0.25209700000000002</v>
      </c>
      <c r="BV134" s="34">
        <v>0</v>
      </c>
      <c r="BW134" s="34" t="s">
        <v>155</v>
      </c>
      <c r="BX134" s="34">
        <v>0.78900000000000003</v>
      </c>
    </row>
    <row r="135" spans="1:76" x14ac:dyDescent="0.25">
      <c r="A135" s="35">
        <v>43165</v>
      </c>
      <c r="B135" s="36">
        <v>0.40605627314814813</v>
      </c>
      <c r="C135" s="34">
        <v>2.83</v>
      </c>
      <c r="D135" s="34">
        <v>8.9999999999999993E-3</v>
      </c>
      <c r="E135" s="34">
        <v>90.46396</v>
      </c>
      <c r="F135" s="34">
        <v>558.6</v>
      </c>
      <c r="G135" s="34">
        <v>25</v>
      </c>
      <c r="H135" s="34">
        <v>-80.099999999999994</v>
      </c>
      <c r="I135" s="34"/>
      <c r="J135" s="34">
        <v>16.7</v>
      </c>
      <c r="K135" s="34">
        <v>0.97950000000000004</v>
      </c>
      <c r="L135" s="34">
        <v>2.7721</v>
      </c>
      <c r="M135" s="34">
        <v>8.8999999999999999E-3</v>
      </c>
      <c r="N135" s="34">
        <v>547.19140000000004</v>
      </c>
      <c r="O135" s="34">
        <v>24.5306</v>
      </c>
      <c r="P135" s="34">
        <v>571.70000000000005</v>
      </c>
      <c r="Q135" s="34">
        <v>431.98500000000001</v>
      </c>
      <c r="R135" s="34">
        <v>19.3659</v>
      </c>
      <c r="S135" s="34">
        <v>451.4</v>
      </c>
      <c r="T135" s="34">
        <v>0</v>
      </c>
      <c r="U135" s="34"/>
      <c r="V135" s="34"/>
      <c r="W135" s="34">
        <v>0</v>
      </c>
      <c r="X135" s="34">
        <v>16.3583</v>
      </c>
      <c r="Y135" s="34">
        <v>11.9</v>
      </c>
      <c r="Z135" s="34">
        <v>846</v>
      </c>
      <c r="AA135" s="34">
        <v>857</v>
      </c>
      <c r="AB135" s="34">
        <v>884</v>
      </c>
      <c r="AC135" s="34">
        <v>67</v>
      </c>
      <c r="AD135" s="34">
        <v>18.260000000000002</v>
      </c>
      <c r="AE135" s="34">
        <v>0.42</v>
      </c>
      <c r="AF135" s="34">
        <v>979</v>
      </c>
      <c r="AG135" s="34">
        <v>0</v>
      </c>
      <c r="AH135" s="34">
        <v>63</v>
      </c>
      <c r="AI135" s="34">
        <v>35</v>
      </c>
      <c r="AJ135" s="34">
        <v>191</v>
      </c>
      <c r="AK135" s="34">
        <v>169</v>
      </c>
      <c r="AL135" s="34">
        <v>4.0999999999999996</v>
      </c>
      <c r="AM135" s="34">
        <v>174.8</v>
      </c>
      <c r="AN135" s="34" t="s">
        <v>155</v>
      </c>
      <c r="AO135" s="34">
        <v>2</v>
      </c>
      <c r="AP135" s="37">
        <v>0.61518518518518517</v>
      </c>
      <c r="AQ135" s="34">
        <v>47.159222</v>
      </c>
      <c r="AR135" s="34">
        <v>-88.489727000000002</v>
      </c>
      <c r="AS135" s="34">
        <v>311.7</v>
      </c>
      <c r="AT135" s="34">
        <v>0</v>
      </c>
      <c r="AU135" s="34">
        <v>12</v>
      </c>
      <c r="AV135" s="34">
        <v>10</v>
      </c>
      <c r="AW135" s="34" t="s">
        <v>206</v>
      </c>
      <c r="AX135" s="34">
        <v>1.2684</v>
      </c>
      <c r="AY135" s="34">
        <v>1.6419999999999999</v>
      </c>
      <c r="AZ135" s="34">
        <v>2.4735999999999998</v>
      </c>
      <c r="BA135" s="34">
        <v>14.186999999999999</v>
      </c>
      <c r="BB135" s="34">
        <v>74.27</v>
      </c>
      <c r="BC135" s="34">
        <v>5.23</v>
      </c>
      <c r="BD135" s="34">
        <v>2.089</v>
      </c>
      <c r="BE135" s="34">
        <v>3200.5320000000002</v>
      </c>
      <c r="BF135" s="34">
        <v>6.5119999999999996</v>
      </c>
      <c r="BG135" s="34">
        <v>66.159000000000006</v>
      </c>
      <c r="BH135" s="34">
        <v>2.9660000000000002</v>
      </c>
      <c r="BI135" s="34">
        <v>69.125</v>
      </c>
      <c r="BJ135" s="34">
        <v>52.23</v>
      </c>
      <c r="BK135" s="34">
        <v>2.3410000000000002</v>
      </c>
      <c r="BL135" s="34">
        <v>54.570999999999998</v>
      </c>
      <c r="BM135" s="34">
        <v>0</v>
      </c>
      <c r="BN135" s="34"/>
      <c r="BO135" s="34"/>
      <c r="BP135" s="34"/>
      <c r="BQ135" s="34">
        <v>13732.539000000001</v>
      </c>
      <c r="BR135" s="34">
        <v>-2.3496E-2</v>
      </c>
      <c r="BS135" s="34">
        <v>-5</v>
      </c>
      <c r="BT135" s="34">
        <v>0.01</v>
      </c>
      <c r="BU135" s="34">
        <v>-0.57418400000000003</v>
      </c>
      <c r="BV135" s="34">
        <v>0</v>
      </c>
      <c r="BW135" s="34" t="s">
        <v>155</v>
      </c>
      <c r="BX135" s="34">
        <v>0.78900000000000003</v>
      </c>
    </row>
    <row r="136" spans="1:76" x14ac:dyDescent="0.25">
      <c r="A136" s="35">
        <v>43165</v>
      </c>
      <c r="B136" s="36">
        <v>0.40606784722222217</v>
      </c>
      <c r="C136" s="34">
        <v>2.83</v>
      </c>
      <c r="D136" s="34">
        <v>9.9000000000000008E-3</v>
      </c>
      <c r="E136" s="34">
        <v>98.748964000000001</v>
      </c>
      <c r="F136" s="34">
        <v>556.29999999999995</v>
      </c>
      <c r="G136" s="34">
        <v>25.8</v>
      </c>
      <c r="H136" s="34">
        <v>-58.7</v>
      </c>
      <c r="I136" s="34"/>
      <c r="J136" s="34">
        <v>16.7</v>
      </c>
      <c r="K136" s="34">
        <v>0.97950000000000004</v>
      </c>
      <c r="L136" s="34">
        <v>2.7721</v>
      </c>
      <c r="M136" s="34">
        <v>9.7000000000000003E-3</v>
      </c>
      <c r="N136" s="34">
        <v>544.89859999999999</v>
      </c>
      <c r="O136" s="34">
        <v>25.237500000000001</v>
      </c>
      <c r="P136" s="34">
        <v>570.1</v>
      </c>
      <c r="Q136" s="34">
        <v>430.17500000000001</v>
      </c>
      <c r="R136" s="34">
        <v>19.9239</v>
      </c>
      <c r="S136" s="34">
        <v>450.1</v>
      </c>
      <c r="T136" s="34">
        <v>0</v>
      </c>
      <c r="U136" s="34"/>
      <c r="V136" s="34"/>
      <c r="W136" s="34">
        <v>0</v>
      </c>
      <c r="X136" s="34">
        <v>16.3582</v>
      </c>
      <c r="Y136" s="34">
        <v>12</v>
      </c>
      <c r="Z136" s="34">
        <v>847</v>
      </c>
      <c r="AA136" s="34">
        <v>856</v>
      </c>
      <c r="AB136" s="34">
        <v>884</v>
      </c>
      <c r="AC136" s="34">
        <v>67</v>
      </c>
      <c r="AD136" s="34">
        <v>18.260000000000002</v>
      </c>
      <c r="AE136" s="34">
        <v>0.42</v>
      </c>
      <c r="AF136" s="34">
        <v>979</v>
      </c>
      <c r="AG136" s="34">
        <v>0</v>
      </c>
      <c r="AH136" s="34">
        <v>63</v>
      </c>
      <c r="AI136" s="34">
        <v>35</v>
      </c>
      <c r="AJ136" s="34">
        <v>191</v>
      </c>
      <c r="AK136" s="34">
        <v>169.9</v>
      </c>
      <c r="AL136" s="34">
        <v>4.0999999999999996</v>
      </c>
      <c r="AM136" s="34">
        <v>175</v>
      </c>
      <c r="AN136" s="34" t="s">
        <v>155</v>
      </c>
      <c r="AO136" s="34">
        <v>2</v>
      </c>
      <c r="AP136" s="37">
        <v>0.61519675925925921</v>
      </c>
      <c r="AQ136" s="34">
        <v>47.159222</v>
      </c>
      <c r="AR136" s="34">
        <v>-88.489727000000002</v>
      </c>
      <c r="AS136" s="34">
        <v>311.39999999999998</v>
      </c>
      <c r="AT136" s="34">
        <v>0</v>
      </c>
      <c r="AU136" s="34">
        <v>12</v>
      </c>
      <c r="AV136" s="34">
        <v>10</v>
      </c>
      <c r="AW136" s="34" t="s">
        <v>206</v>
      </c>
      <c r="AX136" s="34">
        <v>1.3</v>
      </c>
      <c r="AY136" s="34">
        <v>1.8</v>
      </c>
      <c r="AZ136" s="34">
        <v>2.6</v>
      </c>
      <c r="BA136" s="34">
        <v>14.186999999999999</v>
      </c>
      <c r="BB136" s="34">
        <v>74.25</v>
      </c>
      <c r="BC136" s="34">
        <v>5.23</v>
      </c>
      <c r="BD136" s="34">
        <v>2.089</v>
      </c>
      <c r="BE136" s="34">
        <v>3199.585</v>
      </c>
      <c r="BF136" s="34">
        <v>7.1059999999999999</v>
      </c>
      <c r="BG136" s="34">
        <v>65.863</v>
      </c>
      <c r="BH136" s="34">
        <v>3.05</v>
      </c>
      <c r="BI136" s="34">
        <v>68.912999999999997</v>
      </c>
      <c r="BJ136" s="34">
        <v>51.996000000000002</v>
      </c>
      <c r="BK136" s="34">
        <v>2.4079999999999999</v>
      </c>
      <c r="BL136" s="34">
        <v>54.404000000000003</v>
      </c>
      <c r="BM136" s="34">
        <v>0</v>
      </c>
      <c r="BN136" s="34"/>
      <c r="BO136" s="34"/>
      <c r="BP136" s="34"/>
      <c r="BQ136" s="34">
        <v>13728.475</v>
      </c>
      <c r="BR136" s="34">
        <v>-1.5939999999999999E-2</v>
      </c>
      <c r="BS136" s="34">
        <v>-5</v>
      </c>
      <c r="BT136" s="34">
        <v>9.0939999999999997E-3</v>
      </c>
      <c r="BU136" s="34">
        <v>-0.38953399999999999</v>
      </c>
      <c r="BV136" s="34">
        <v>0</v>
      </c>
      <c r="BW136" s="34" t="s">
        <v>155</v>
      </c>
      <c r="BX136" s="34">
        <v>0.78900000000000003</v>
      </c>
    </row>
    <row r="137" spans="1:76" x14ac:dyDescent="0.25">
      <c r="A137" s="35">
        <v>43165</v>
      </c>
      <c r="B137" s="36">
        <v>0.40607942129629632</v>
      </c>
      <c r="C137" s="34">
        <v>2.83</v>
      </c>
      <c r="D137" s="34">
        <v>0.01</v>
      </c>
      <c r="E137" s="34">
        <v>100</v>
      </c>
      <c r="F137" s="34">
        <v>553.29999999999995</v>
      </c>
      <c r="G137" s="34">
        <v>26</v>
      </c>
      <c r="H137" s="34">
        <v>-63.8</v>
      </c>
      <c r="I137" s="34"/>
      <c r="J137" s="34">
        <v>16.7</v>
      </c>
      <c r="K137" s="34">
        <v>0.97950000000000004</v>
      </c>
      <c r="L137" s="34">
        <v>2.7721</v>
      </c>
      <c r="M137" s="34">
        <v>9.7999999999999997E-3</v>
      </c>
      <c r="N137" s="34">
        <v>541.995</v>
      </c>
      <c r="O137" s="34">
        <v>25.489699999999999</v>
      </c>
      <c r="P137" s="34">
        <v>567.5</v>
      </c>
      <c r="Q137" s="34">
        <v>427.8827</v>
      </c>
      <c r="R137" s="34">
        <v>20.123100000000001</v>
      </c>
      <c r="S137" s="34">
        <v>448</v>
      </c>
      <c r="T137" s="34">
        <v>0</v>
      </c>
      <c r="U137" s="34"/>
      <c r="V137" s="34"/>
      <c r="W137" s="34">
        <v>0</v>
      </c>
      <c r="X137" s="34">
        <v>16.3582</v>
      </c>
      <c r="Y137" s="34">
        <v>12</v>
      </c>
      <c r="Z137" s="34">
        <v>846</v>
      </c>
      <c r="AA137" s="34">
        <v>856</v>
      </c>
      <c r="AB137" s="34">
        <v>884</v>
      </c>
      <c r="AC137" s="34">
        <v>67</v>
      </c>
      <c r="AD137" s="34">
        <v>18.260000000000002</v>
      </c>
      <c r="AE137" s="34">
        <v>0.42</v>
      </c>
      <c r="AF137" s="34">
        <v>979</v>
      </c>
      <c r="AG137" s="34">
        <v>0</v>
      </c>
      <c r="AH137" s="34">
        <v>63</v>
      </c>
      <c r="AI137" s="34">
        <v>35</v>
      </c>
      <c r="AJ137" s="34">
        <v>191</v>
      </c>
      <c r="AK137" s="34">
        <v>170</v>
      </c>
      <c r="AL137" s="34">
        <v>4.0999999999999996</v>
      </c>
      <c r="AM137" s="34">
        <v>175</v>
      </c>
      <c r="AN137" s="34" t="s">
        <v>155</v>
      </c>
      <c r="AO137" s="34">
        <v>2</v>
      </c>
      <c r="AP137" s="37">
        <v>0.61520833333333336</v>
      </c>
      <c r="AQ137" s="34">
        <v>47.159222999999997</v>
      </c>
      <c r="AR137" s="34">
        <v>-88.489727000000002</v>
      </c>
      <c r="AS137" s="34">
        <v>311.2</v>
      </c>
      <c r="AT137" s="34">
        <v>0</v>
      </c>
      <c r="AU137" s="34">
        <v>12</v>
      </c>
      <c r="AV137" s="34">
        <v>10</v>
      </c>
      <c r="AW137" s="34" t="s">
        <v>206</v>
      </c>
      <c r="AX137" s="34">
        <v>1.3</v>
      </c>
      <c r="AY137" s="34">
        <v>1.8</v>
      </c>
      <c r="AZ137" s="34">
        <v>2.6</v>
      </c>
      <c r="BA137" s="34">
        <v>14.186999999999999</v>
      </c>
      <c r="BB137" s="34">
        <v>74.239999999999995</v>
      </c>
      <c r="BC137" s="34">
        <v>5.23</v>
      </c>
      <c r="BD137" s="34">
        <v>2.09</v>
      </c>
      <c r="BE137" s="34">
        <v>3199.442</v>
      </c>
      <c r="BF137" s="34">
        <v>7.1959999999999997</v>
      </c>
      <c r="BG137" s="34">
        <v>65.509</v>
      </c>
      <c r="BH137" s="34">
        <v>3.081</v>
      </c>
      <c r="BI137" s="34">
        <v>68.59</v>
      </c>
      <c r="BJ137" s="34">
        <v>51.716999999999999</v>
      </c>
      <c r="BK137" s="34">
        <v>2.4319999999999999</v>
      </c>
      <c r="BL137" s="34">
        <v>54.149000000000001</v>
      </c>
      <c r="BM137" s="34">
        <v>0</v>
      </c>
      <c r="BN137" s="34"/>
      <c r="BO137" s="34"/>
      <c r="BP137" s="34"/>
      <c r="BQ137" s="34">
        <v>13727.861999999999</v>
      </c>
      <c r="BR137" s="34">
        <v>-2.2248E-2</v>
      </c>
      <c r="BS137" s="34">
        <v>-5</v>
      </c>
      <c r="BT137" s="34">
        <v>8.9999999999999993E-3</v>
      </c>
      <c r="BU137" s="34">
        <v>-0.543686</v>
      </c>
      <c r="BV137" s="34">
        <v>0</v>
      </c>
      <c r="BW137" s="34" t="s">
        <v>155</v>
      </c>
      <c r="BX137" s="34">
        <v>0.78900000000000003</v>
      </c>
    </row>
    <row r="138" spans="1:76" x14ac:dyDescent="0.25">
      <c r="A138" s="35">
        <v>43165</v>
      </c>
      <c r="B138" s="36">
        <v>0.40609099537037036</v>
      </c>
      <c r="C138" s="34">
        <v>2.83</v>
      </c>
      <c r="D138" s="34">
        <v>1.0500000000000001E-2</v>
      </c>
      <c r="E138" s="34">
        <v>105.224007</v>
      </c>
      <c r="F138" s="34">
        <v>549.4</v>
      </c>
      <c r="G138" s="34">
        <v>26.2</v>
      </c>
      <c r="H138" s="34">
        <v>-80.099999999999994</v>
      </c>
      <c r="I138" s="34"/>
      <c r="J138" s="34">
        <v>16.7</v>
      </c>
      <c r="K138" s="34">
        <v>0.97950000000000004</v>
      </c>
      <c r="L138" s="34">
        <v>2.7721</v>
      </c>
      <c r="M138" s="34">
        <v>1.03E-2</v>
      </c>
      <c r="N138" s="34">
        <v>538.13070000000005</v>
      </c>
      <c r="O138" s="34">
        <v>25.663599999999999</v>
      </c>
      <c r="P138" s="34">
        <v>563.79999999999995</v>
      </c>
      <c r="Q138" s="34">
        <v>424.83199999999999</v>
      </c>
      <c r="R138" s="34">
        <v>20.260400000000001</v>
      </c>
      <c r="S138" s="34">
        <v>445.1</v>
      </c>
      <c r="T138" s="34">
        <v>0</v>
      </c>
      <c r="U138" s="34"/>
      <c r="V138" s="34"/>
      <c r="W138" s="34">
        <v>0</v>
      </c>
      <c r="X138" s="34">
        <v>16.3581</v>
      </c>
      <c r="Y138" s="34">
        <v>11.9</v>
      </c>
      <c r="Z138" s="34">
        <v>848</v>
      </c>
      <c r="AA138" s="34">
        <v>857</v>
      </c>
      <c r="AB138" s="34">
        <v>884</v>
      </c>
      <c r="AC138" s="34">
        <v>67</v>
      </c>
      <c r="AD138" s="34">
        <v>18.260000000000002</v>
      </c>
      <c r="AE138" s="34">
        <v>0.42</v>
      </c>
      <c r="AF138" s="34">
        <v>979</v>
      </c>
      <c r="AG138" s="34">
        <v>0</v>
      </c>
      <c r="AH138" s="34">
        <v>63</v>
      </c>
      <c r="AI138" s="34">
        <v>35</v>
      </c>
      <c r="AJ138" s="34">
        <v>191</v>
      </c>
      <c r="AK138" s="34">
        <v>169.1</v>
      </c>
      <c r="AL138" s="34">
        <v>4.0999999999999996</v>
      </c>
      <c r="AM138" s="34">
        <v>175</v>
      </c>
      <c r="AN138" s="34" t="s">
        <v>155</v>
      </c>
      <c r="AO138" s="34">
        <v>2</v>
      </c>
      <c r="AP138" s="37">
        <v>0.6152199074074074</v>
      </c>
      <c r="AQ138" s="34">
        <v>47.159222999999997</v>
      </c>
      <c r="AR138" s="34">
        <v>-88.489726000000005</v>
      </c>
      <c r="AS138" s="34">
        <v>311</v>
      </c>
      <c r="AT138" s="34">
        <v>0</v>
      </c>
      <c r="AU138" s="34">
        <v>12</v>
      </c>
      <c r="AV138" s="34">
        <v>10</v>
      </c>
      <c r="AW138" s="34" t="s">
        <v>206</v>
      </c>
      <c r="AX138" s="34">
        <v>1.3</v>
      </c>
      <c r="AY138" s="34">
        <v>1.8</v>
      </c>
      <c r="AZ138" s="34">
        <v>2.6</v>
      </c>
      <c r="BA138" s="34">
        <v>14.186999999999999</v>
      </c>
      <c r="BB138" s="34">
        <v>74.23</v>
      </c>
      <c r="BC138" s="34">
        <v>5.23</v>
      </c>
      <c r="BD138" s="34">
        <v>2.09</v>
      </c>
      <c r="BE138" s="34">
        <v>3198.8449999999998</v>
      </c>
      <c r="BF138" s="34">
        <v>7.57</v>
      </c>
      <c r="BG138" s="34">
        <v>65.03</v>
      </c>
      <c r="BH138" s="34">
        <v>3.101</v>
      </c>
      <c r="BI138" s="34">
        <v>68.131</v>
      </c>
      <c r="BJ138" s="34">
        <v>51.338999999999999</v>
      </c>
      <c r="BK138" s="34">
        <v>2.448</v>
      </c>
      <c r="BL138" s="34">
        <v>53.786999999999999</v>
      </c>
      <c r="BM138" s="34">
        <v>0</v>
      </c>
      <c r="BN138" s="34"/>
      <c r="BO138" s="34"/>
      <c r="BP138" s="34"/>
      <c r="BQ138" s="34">
        <v>13725.300999999999</v>
      </c>
      <c r="BR138" s="34">
        <v>-2.3E-2</v>
      </c>
      <c r="BS138" s="34">
        <v>-5</v>
      </c>
      <c r="BT138" s="34">
        <v>9.9059999999999999E-3</v>
      </c>
      <c r="BU138" s="34">
        <v>-0.56206299999999998</v>
      </c>
      <c r="BV138" s="34">
        <v>0</v>
      </c>
      <c r="BW138" s="34" t="s">
        <v>155</v>
      </c>
      <c r="BX138" s="34">
        <v>0.78900000000000003</v>
      </c>
    </row>
    <row r="139" spans="1:76" x14ac:dyDescent="0.25">
      <c r="A139" s="35">
        <v>43165</v>
      </c>
      <c r="B139" s="36">
        <v>0.40610256944444445</v>
      </c>
      <c r="C139" s="34">
        <v>2.83</v>
      </c>
      <c r="D139" s="34">
        <v>1.06E-2</v>
      </c>
      <c r="E139" s="34">
        <v>106.454768</v>
      </c>
      <c r="F139" s="34">
        <v>545.79999999999995</v>
      </c>
      <c r="G139" s="34">
        <v>26.3</v>
      </c>
      <c r="H139" s="34">
        <v>-43.4</v>
      </c>
      <c r="I139" s="34"/>
      <c r="J139" s="34">
        <v>16.7</v>
      </c>
      <c r="K139" s="34">
        <v>0.97960000000000003</v>
      </c>
      <c r="L139" s="34">
        <v>2.7722000000000002</v>
      </c>
      <c r="M139" s="34">
        <v>1.04E-2</v>
      </c>
      <c r="N139" s="34">
        <v>534.64930000000004</v>
      </c>
      <c r="O139" s="34">
        <v>25.784099999999999</v>
      </c>
      <c r="P139" s="34">
        <v>560.4</v>
      </c>
      <c r="Q139" s="34">
        <v>422.08359999999999</v>
      </c>
      <c r="R139" s="34">
        <v>20.355499999999999</v>
      </c>
      <c r="S139" s="34">
        <v>442.4</v>
      </c>
      <c r="T139" s="34">
        <v>0</v>
      </c>
      <c r="U139" s="34"/>
      <c r="V139" s="34"/>
      <c r="W139" s="34">
        <v>0</v>
      </c>
      <c r="X139" s="34">
        <v>16.358699999999999</v>
      </c>
      <c r="Y139" s="34">
        <v>12</v>
      </c>
      <c r="Z139" s="34">
        <v>847</v>
      </c>
      <c r="AA139" s="34">
        <v>857</v>
      </c>
      <c r="AB139" s="34">
        <v>884</v>
      </c>
      <c r="AC139" s="34">
        <v>67</v>
      </c>
      <c r="AD139" s="34">
        <v>18.260000000000002</v>
      </c>
      <c r="AE139" s="34">
        <v>0.42</v>
      </c>
      <c r="AF139" s="34">
        <v>979</v>
      </c>
      <c r="AG139" s="34">
        <v>0</v>
      </c>
      <c r="AH139" s="34">
        <v>63</v>
      </c>
      <c r="AI139" s="34">
        <v>35</v>
      </c>
      <c r="AJ139" s="34">
        <v>191</v>
      </c>
      <c r="AK139" s="34">
        <v>169</v>
      </c>
      <c r="AL139" s="34">
        <v>4.2</v>
      </c>
      <c r="AM139" s="34">
        <v>175</v>
      </c>
      <c r="AN139" s="34" t="s">
        <v>155</v>
      </c>
      <c r="AO139" s="34">
        <v>2</v>
      </c>
      <c r="AP139" s="37">
        <v>0.61523148148148155</v>
      </c>
      <c r="AQ139" s="34">
        <v>47.159222999999997</v>
      </c>
      <c r="AR139" s="34">
        <v>-88.489725000000007</v>
      </c>
      <c r="AS139" s="34">
        <v>310.8</v>
      </c>
      <c r="AT139" s="34">
        <v>0</v>
      </c>
      <c r="AU139" s="34">
        <v>12</v>
      </c>
      <c r="AV139" s="34">
        <v>9</v>
      </c>
      <c r="AW139" s="34" t="s">
        <v>207</v>
      </c>
      <c r="AX139" s="34">
        <v>1.1632</v>
      </c>
      <c r="AY139" s="34">
        <v>1.6632</v>
      </c>
      <c r="AZ139" s="34">
        <v>2.1212</v>
      </c>
      <c r="BA139" s="34">
        <v>14.186999999999999</v>
      </c>
      <c r="BB139" s="34">
        <v>74.23</v>
      </c>
      <c r="BC139" s="34">
        <v>5.23</v>
      </c>
      <c r="BD139" s="34">
        <v>2.0859999999999999</v>
      </c>
      <c r="BE139" s="34">
        <v>3198.703</v>
      </c>
      <c r="BF139" s="34">
        <v>7.6580000000000004</v>
      </c>
      <c r="BG139" s="34">
        <v>64.603999999999999</v>
      </c>
      <c r="BH139" s="34">
        <v>3.1160000000000001</v>
      </c>
      <c r="BI139" s="34">
        <v>67.72</v>
      </c>
      <c r="BJ139" s="34">
        <v>51.002000000000002</v>
      </c>
      <c r="BK139" s="34">
        <v>2.46</v>
      </c>
      <c r="BL139" s="34">
        <v>53.462000000000003</v>
      </c>
      <c r="BM139" s="34">
        <v>0</v>
      </c>
      <c r="BN139" s="34"/>
      <c r="BO139" s="34"/>
      <c r="BP139" s="34"/>
      <c r="BQ139" s="34">
        <v>13724.69</v>
      </c>
      <c r="BR139" s="34">
        <v>-1.4846E-2</v>
      </c>
      <c r="BS139" s="34">
        <v>-5</v>
      </c>
      <c r="BT139" s="34">
        <v>9.0939999999999997E-3</v>
      </c>
      <c r="BU139" s="34">
        <v>-0.36279899999999998</v>
      </c>
      <c r="BV139" s="34">
        <v>0</v>
      </c>
      <c r="BW139" s="34" t="s">
        <v>155</v>
      </c>
      <c r="BX139" s="34">
        <v>0.78900000000000003</v>
      </c>
    </row>
    <row r="140" spans="1:76" x14ac:dyDescent="0.25">
      <c r="A140" s="35">
        <v>43165</v>
      </c>
      <c r="B140" s="36">
        <v>0.40611414351851849</v>
      </c>
      <c r="C140" s="34">
        <v>2.83</v>
      </c>
      <c r="D140" s="34">
        <v>0.01</v>
      </c>
      <c r="E140" s="34">
        <v>100</v>
      </c>
      <c r="F140" s="34">
        <v>543.1</v>
      </c>
      <c r="G140" s="34">
        <v>26.8</v>
      </c>
      <c r="H140" s="34">
        <v>-76.599999999999994</v>
      </c>
      <c r="I140" s="34"/>
      <c r="J140" s="34">
        <v>16.7</v>
      </c>
      <c r="K140" s="34">
        <v>0.97950000000000004</v>
      </c>
      <c r="L140" s="34">
        <v>2.7719</v>
      </c>
      <c r="M140" s="34">
        <v>9.7999999999999997E-3</v>
      </c>
      <c r="N140" s="34">
        <v>531.96730000000002</v>
      </c>
      <c r="O140" s="34">
        <v>26.217199999999998</v>
      </c>
      <c r="P140" s="34">
        <v>558.20000000000005</v>
      </c>
      <c r="Q140" s="34">
        <v>420.35300000000001</v>
      </c>
      <c r="R140" s="34">
        <v>20.7164</v>
      </c>
      <c r="S140" s="34">
        <v>441.1</v>
      </c>
      <c r="T140" s="34">
        <v>0</v>
      </c>
      <c r="U140" s="34"/>
      <c r="V140" s="34"/>
      <c r="W140" s="34">
        <v>0</v>
      </c>
      <c r="X140" s="34">
        <v>16.357299999999999</v>
      </c>
      <c r="Y140" s="34">
        <v>11.9</v>
      </c>
      <c r="Z140" s="34">
        <v>847</v>
      </c>
      <c r="AA140" s="34">
        <v>858</v>
      </c>
      <c r="AB140" s="34">
        <v>884</v>
      </c>
      <c r="AC140" s="34">
        <v>67.900000000000006</v>
      </c>
      <c r="AD140" s="34">
        <v>18.510000000000002</v>
      </c>
      <c r="AE140" s="34">
        <v>0.43</v>
      </c>
      <c r="AF140" s="34">
        <v>979</v>
      </c>
      <c r="AG140" s="34">
        <v>0</v>
      </c>
      <c r="AH140" s="34">
        <v>62.094000000000001</v>
      </c>
      <c r="AI140" s="34">
        <v>35</v>
      </c>
      <c r="AJ140" s="34">
        <v>191</v>
      </c>
      <c r="AK140" s="34">
        <v>169</v>
      </c>
      <c r="AL140" s="34">
        <v>4.0999999999999996</v>
      </c>
      <c r="AM140" s="34">
        <v>175</v>
      </c>
      <c r="AN140" s="34" t="s">
        <v>155</v>
      </c>
      <c r="AO140" s="34">
        <v>2</v>
      </c>
      <c r="AP140" s="37">
        <v>0.61524305555555558</v>
      </c>
      <c r="AQ140" s="34">
        <v>47.159222999999997</v>
      </c>
      <c r="AR140" s="34">
        <v>-88.489725000000007</v>
      </c>
      <c r="AS140" s="34">
        <v>310.89999999999998</v>
      </c>
      <c r="AT140" s="34">
        <v>0</v>
      </c>
      <c r="AU140" s="34">
        <v>12</v>
      </c>
      <c r="AV140" s="34">
        <v>9</v>
      </c>
      <c r="AW140" s="34" t="s">
        <v>207</v>
      </c>
      <c r="AX140" s="34">
        <v>1.1000000000000001</v>
      </c>
      <c r="AY140" s="34">
        <v>1.6</v>
      </c>
      <c r="AZ140" s="34">
        <v>1.9</v>
      </c>
      <c r="BA140" s="34">
        <v>14.186999999999999</v>
      </c>
      <c r="BB140" s="34">
        <v>74.239999999999995</v>
      </c>
      <c r="BC140" s="34">
        <v>5.23</v>
      </c>
      <c r="BD140" s="34">
        <v>2.0950000000000002</v>
      </c>
      <c r="BE140" s="34">
        <v>3199.442</v>
      </c>
      <c r="BF140" s="34">
        <v>7.1959999999999997</v>
      </c>
      <c r="BG140" s="34">
        <v>64.3</v>
      </c>
      <c r="BH140" s="34">
        <v>3.169</v>
      </c>
      <c r="BI140" s="34">
        <v>67.468999999999994</v>
      </c>
      <c r="BJ140" s="34">
        <v>50.808999999999997</v>
      </c>
      <c r="BK140" s="34">
        <v>2.504</v>
      </c>
      <c r="BL140" s="34">
        <v>53.313000000000002</v>
      </c>
      <c r="BM140" s="34">
        <v>0</v>
      </c>
      <c r="BN140" s="34"/>
      <c r="BO140" s="34"/>
      <c r="BP140" s="34"/>
      <c r="BQ140" s="34">
        <v>13727.861000000001</v>
      </c>
      <c r="BR140" s="34">
        <v>-2.1248E-2</v>
      </c>
      <c r="BS140" s="34">
        <v>-5</v>
      </c>
      <c r="BT140" s="34">
        <v>8.9999999999999993E-3</v>
      </c>
      <c r="BU140" s="34">
        <v>-0.51924800000000004</v>
      </c>
      <c r="BV140" s="34">
        <v>0</v>
      </c>
      <c r="BW140" s="34" t="s">
        <v>155</v>
      </c>
      <c r="BX140" s="34">
        <v>0.79</v>
      </c>
    </row>
    <row r="141" spans="1:76" x14ac:dyDescent="0.25">
      <c r="A141" s="35">
        <v>43165</v>
      </c>
      <c r="B141" s="36">
        <v>0.40612571759259258</v>
      </c>
      <c r="C141" s="34">
        <v>2.83</v>
      </c>
      <c r="D141" s="34">
        <v>0.01</v>
      </c>
      <c r="E141" s="34">
        <v>100</v>
      </c>
      <c r="F141" s="34">
        <v>542.6</v>
      </c>
      <c r="G141" s="34">
        <v>27.3</v>
      </c>
      <c r="H141" s="34">
        <v>-77.5</v>
      </c>
      <c r="I141" s="34"/>
      <c r="J141" s="34">
        <v>16.7</v>
      </c>
      <c r="K141" s="34">
        <v>0.97950000000000004</v>
      </c>
      <c r="L141" s="34">
        <v>2.7719999999999998</v>
      </c>
      <c r="M141" s="34">
        <v>9.7999999999999997E-3</v>
      </c>
      <c r="N141" s="34">
        <v>531.48130000000003</v>
      </c>
      <c r="O141" s="34">
        <v>26.706600000000002</v>
      </c>
      <c r="P141" s="34">
        <v>558.20000000000005</v>
      </c>
      <c r="Q141" s="34">
        <v>420.00909999999999</v>
      </c>
      <c r="R141" s="34">
        <v>21.1052</v>
      </c>
      <c r="S141" s="34">
        <v>441.1</v>
      </c>
      <c r="T141" s="34">
        <v>0</v>
      </c>
      <c r="U141" s="34"/>
      <c r="V141" s="34"/>
      <c r="W141" s="34">
        <v>0</v>
      </c>
      <c r="X141" s="34">
        <v>16.357800000000001</v>
      </c>
      <c r="Y141" s="34">
        <v>11.9</v>
      </c>
      <c r="Z141" s="34">
        <v>848</v>
      </c>
      <c r="AA141" s="34">
        <v>859</v>
      </c>
      <c r="AB141" s="34">
        <v>884</v>
      </c>
      <c r="AC141" s="34">
        <v>68</v>
      </c>
      <c r="AD141" s="34">
        <v>18.53</v>
      </c>
      <c r="AE141" s="34">
        <v>0.43</v>
      </c>
      <c r="AF141" s="34">
        <v>979</v>
      </c>
      <c r="AG141" s="34">
        <v>0</v>
      </c>
      <c r="AH141" s="34">
        <v>62</v>
      </c>
      <c r="AI141" s="34">
        <v>35</v>
      </c>
      <c r="AJ141" s="34">
        <v>191</v>
      </c>
      <c r="AK141" s="34">
        <v>169.9</v>
      </c>
      <c r="AL141" s="34">
        <v>4.2</v>
      </c>
      <c r="AM141" s="34">
        <v>175</v>
      </c>
      <c r="AN141" s="34" t="s">
        <v>155</v>
      </c>
      <c r="AO141" s="34">
        <v>2</v>
      </c>
      <c r="AP141" s="37">
        <v>0.61525462962962962</v>
      </c>
      <c r="AQ141" s="34">
        <v>47.159222999999997</v>
      </c>
      <c r="AR141" s="34">
        <v>-88.489725000000007</v>
      </c>
      <c r="AS141" s="34">
        <v>310.89999999999998</v>
      </c>
      <c r="AT141" s="34">
        <v>0</v>
      </c>
      <c r="AU141" s="34">
        <v>12</v>
      </c>
      <c r="AV141" s="34">
        <v>9</v>
      </c>
      <c r="AW141" s="34" t="s">
        <v>207</v>
      </c>
      <c r="AX141" s="34">
        <v>1.1000000000000001</v>
      </c>
      <c r="AY141" s="34">
        <v>1.6</v>
      </c>
      <c r="AZ141" s="34">
        <v>1.9</v>
      </c>
      <c r="BA141" s="34">
        <v>14.186999999999999</v>
      </c>
      <c r="BB141" s="34">
        <v>74.239999999999995</v>
      </c>
      <c r="BC141" s="34">
        <v>5.23</v>
      </c>
      <c r="BD141" s="34">
        <v>2.0920000000000001</v>
      </c>
      <c r="BE141" s="34">
        <v>3199.44</v>
      </c>
      <c r="BF141" s="34">
        <v>7.1959999999999997</v>
      </c>
      <c r="BG141" s="34">
        <v>64.239999999999995</v>
      </c>
      <c r="BH141" s="34">
        <v>3.2280000000000002</v>
      </c>
      <c r="BI141" s="34">
        <v>67.468000000000004</v>
      </c>
      <c r="BJ141" s="34">
        <v>50.765999999999998</v>
      </c>
      <c r="BK141" s="34">
        <v>2.5510000000000002</v>
      </c>
      <c r="BL141" s="34">
        <v>53.317</v>
      </c>
      <c r="BM141" s="34">
        <v>0</v>
      </c>
      <c r="BN141" s="34"/>
      <c r="BO141" s="34"/>
      <c r="BP141" s="34"/>
      <c r="BQ141" s="34">
        <v>13727.853999999999</v>
      </c>
      <c r="BR141" s="34">
        <v>-1.5657999999999998E-2</v>
      </c>
      <c r="BS141" s="34">
        <v>-5</v>
      </c>
      <c r="BT141" s="34">
        <v>9.9059999999999999E-3</v>
      </c>
      <c r="BU141" s="34">
        <v>-0.38264300000000001</v>
      </c>
      <c r="BV141" s="34">
        <v>0</v>
      </c>
      <c r="BW141" s="34" t="s">
        <v>155</v>
      </c>
      <c r="BX141" s="34">
        <v>0.79</v>
      </c>
    </row>
    <row r="142" spans="1:76" x14ac:dyDescent="0.25">
      <c r="A142" s="35">
        <v>43165</v>
      </c>
      <c r="B142" s="36">
        <v>0.40613729166666662</v>
      </c>
      <c r="C142" s="34">
        <v>2.83</v>
      </c>
      <c r="D142" s="34">
        <v>0.01</v>
      </c>
      <c r="E142" s="34">
        <v>100</v>
      </c>
      <c r="F142" s="34">
        <v>542.70000000000005</v>
      </c>
      <c r="G142" s="34">
        <v>27.6</v>
      </c>
      <c r="H142" s="34">
        <v>-56.7</v>
      </c>
      <c r="I142" s="34"/>
      <c r="J142" s="34">
        <v>16.7</v>
      </c>
      <c r="K142" s="34">
        <v>0.97950000000000004</v>
      </c>
      <c r="L142" s="34">
        <v>2.7719999999999998</v>
      </c>
      <c r="M142" s="34">
        <v>9.7999999999999997E-3</v>
      </c>
      <c r="N142" s="34">
        <v>531.54740000000004</v>
      </c>
      <c r="O142" s="34">
        <v>27.077200000000001</v>
      </c>
      <c r="P142" s="34">
        <v>558.6</v>
      </c>
      <c r="Q142" s="34">
        <v>420.06130000000002</v>
      </c>
      <c r="R142" s="34">
        <v>21.398099999999999</v>
      </c>
      <c r="S142" s="34">
        <v>441.5</v>
      </c>
      <c r="T142" s="34">
        <v>0</v>
      </c>
      <c r="U142" s="34"/>
      <c r="V142" s="34"/>
      <c r="W142" s="34">
        <v>0</v>
      </c>
      <c r="X142" s="34">
        <v>16.357900000000001</v>
      </c>
      <c r="Y142" s="34">
        <v>12</v>
      </c>
      <c r="Z142" s="34">
        <v>847</v>
      </c>
      <c r="AA142" s="34">
        <v>858</v>
      </c>
      <c r="AB142" s="34">
        <v>884</v>
      </c>
      <c r="AC142" s="34">
        <v>68</v>
      </c>
      <c r="AD142" s="34">
        <v>18.53</v>
      </c>
      <c r="AE142" s="34">
        <v>0.43</v>
      </c>
      <c r="AF142" s="34">
        <v>979</v>
      </c>
      <c r="AG142" s="34">
        <v>0</v>
      </c>
      <c r="AH142" s="34">
        <v>62</v>
      </c>
      <c r="AI142" s="34">
        <v>35</v>
      </c>
      <c r="AJ142" s="34">
        <v>191</v>
      </c>
      <c r="AK142" s="34">
        <v>170</v>
      </c>
      <c r="AL142" s="34">
        <v>4.2</v>
      </c>
      <c r="AM142" s="34">
        <v>175</v>
      </c>
      <c r="AN142" s="34" t="s">
        <v>155</v>
      </c>
      <c r="AO142" s="34">
        <v>2</v>
      </c>
      <c r="AP142" s="37">
        <v>0.61526620370370366</v>
      </c>
      <c r="AQ142" s="34">
        <v>47.159222999999997</v>
      </c>
      <c r="AR142" s="34">
        <v>-88.489725000000007</v>
      </c>
      <c r="AS142" s="34">
        <v>311</v>
      </c>
      <c r="AT142" s="34">
        <v>0</v>
      </c>
      <c r="AU142" s="34">
        <v>12</v>
      </c>
      <c r="AV142" s="34">
        <v>9</v>
      </c>
      <c r="AW142" s="34" t="s">
        <v>207</v>
      </c>
      <c r="AX142" s="34">
        <v>1.1000000000000001</v>
      </c>
      <c r="AY142" s="34">
        <v>1.6</v>
      </c>
      <c r="AZ142" s="34">
        <v>1.9</v>
      </c>
      <c r="BA142" s="34">
        <v>14.186999999999999</v>
      </c>
      <c r="BB142" s="34">
        <v>74.239999999999995</v>
      </c>
      <c r="BC142" s="34">
        <v>5.23</v>
      </c>
      <c r="BD142" s="34">
        <v>2.0920000000000001</v>
      </c>
      <c r="BE142" s="34">
        <v>3199.44</v>
      </c>
      <c r="BF142" s="34">
        <v>7.1959999999999997</v>
      </c>
      <c r="BG142" s="34">
        <v>64.247</v>
      </c>
      <c r="BH142" s="34">
        <v>3.2730000000000001</v>
      </c>
      <c r="BI142" s="34">
        <v>67.52</v>
      </c>
      <c r="BJ142" s="34">
        <v>50.771999999999998</v>
      </c>
      <c r="BK142" s="34">
        <v>2.5859999999999999</v>
      </c>
      <c r="BL142" s="34">
        <v>53.359000000000002</v>
      </c>
      <c r="BM142" s="34">
        <v>0</v>
      </c>
      <c r="BN142" s="34"/>
      <c r="BO142" s="34"/>
      <c r="BP142" s="34"/>
      <c r="BQ142" s="34">
        <v>13727.853999999999</v>
      </c>
      <c r="BR142" s="34">
        <v>-2.3154000000000001E-2</v>
      </c>
      <c r="BS142" s="34">
        <v>-5</v>
      </c>
      <c r="BT142" s="34">
        <v>0.01</v>
      </c>
      <c r="BU142" s="34">
        <v>-0.56582600000000005</v>
      </c>
      <c r="BV142" s="34">
        <v>0</v>
      </c>
      <c r="BW142" s="34" t="s">
        <v>155</v>
      </c>
      <c r="BX142" s="34">
        <v>0.79</v>
      </c>
    </row>
    <row r="143" spans="1:76" x14ac:dyDescent="0.25">
      <c r="A143" s="35">
        <v>43165</v>
      </c>
      <c r="B143" s="36">
        <v>0.40614886574074077</v>
      </c>
      <c r="C143" s="34">
        <v>2.83</v>
      </c>
      <c r="D143" s="34">
        <v>1.0699999999999999E-2</v>
      </c>
      <c r="E143" s="34">
        <v>106.809211</v>
      </c>
      <c r="F143" s="34">
        <v>544.5</v>
      </c>
      <c r="G143" s="34">
        <v>28</v>
      </c>
      <c r="H143" s="34">
        <v>-80.099999999999994</v>
      </c>
      <c r="I143" s="34"/>
      <c r="J143" s="34">
        <v>16.7</v>
      </c>
      <c r="K143" s="34">
        <v>0.97950000000000004</v>
      </c>
      <c r="L143" s="34">
        <v>2.7719</v>
      </c>
      <c r="M143" s="34">
        <v>1.0500000000000001E-2</v>
      </c>
      <c r="N143" s="34">
        <v>533.36850000000004</v>
      </c>
      <c r="O143" s="34">
        <v>27.391200000000001</v>
      </c>
      <c r="P143" s="34">
        <v>560.79999999999995</v>
      </c>
      <c r="Q143" s="34">
        <v>421.50049999999999</v>
      </c>
      <c r="R143" s="34">
        <v>21.6462</v>
      </c>
      <c r="S143" s="34">
        <v>443.1</v>
      </c>
      <c r="T143" s="34">
        <v>0</v>
      </c>
      <c r="U143" s="34"/>
      <c r="V143" s="34"/>
      <c r="W143" s="34">
        <v>0</v>
      </c>
      <c r="X143" s="34">
        <v>16.357099999999999</v>
      </c>
      <c r="Y143" s="34">
        <v>11.9</v>
      </c>
      <c r="Z143" s="34">
        <v>848</v>
      </c>
      <c r="AA143" s="34">
        <v>858</v>
      </c>
      <c r="AB143" s="34">
        <v>884</v>
      </c>
      <c r="AC143" s="34">
        <v>68</v>
      </c>
      <c r="AD143" s="34">
        <v>18.53</v>
      </c>
      <c r="AE143" s="34">
        <v>0.43</v>
      </c>
      <c r="AF143" s="34">
        <v>979</v>
      </c>
      <c r="AG143" s="34">
        <v>0</v>
      </c>
      <c r="AH143" s="34">
        <v>62</v>
      </c>
      <c r="AI143" s="34">
        <v>35</v>
      </c>
      <c r="AJ143" s="34">
        <v>191</v>
      </c>
      <c r="AK143" s="34">
        <v>169.1</v>
      </c>
      <c r="AL143" s="34">
        <v>4.0999999999999996</v>
      </c>
      <c r="AM143" s="34">
        <v>175</v>
      </c>
      <c r="AN143" s="34" t="s">
        <v>155</v>
      </c>
      <c r="AO143" s="34">
        <v>2</v>
      </c>
      <c r="AP143" s="37">
        <v>0.61527777777777781</v>
      </c>
      <c r="AQ143" s="34">
        <v>47.159222999999997</v>
      </c>
      <c r="AR143" s="34">
        <v>-88.489725000000007</v>
      </c>
      <c r="AS143" s="34">
        <v>311.10000000000002</v>
      </c>
      <c r="AT143" s="34">
        <v>0</v>
      </c>
      <c r="AU143" s="34">
        <v>12</v>
      </c>
      <c r="AV143" s="34">
        <v>10</v>
      </c>
      <c r="AW143" s="34" t="s">
        <v>207</v>
      </c>
      <c r="AX143" s="34">
        <v>1.0316000000000001</v>
      </c>
      <c r="AY143" s="34">
        <v>1.4632000000000001</v>
      </c>
      <c r="AZ143" s="34">
        <v>1.8315999999999999</v>
      </c>
      <c r="BA143" s="34">
        <v>14.186999999999999</v>
      </c>
      <c r="BB143" s="34">
        <v>74.22</v>
      </c>
      <c r="BC143" s="34">
        <v>5.23</v>
      </c>
      <c r="BD143" s="34">
        <v>2.0960000000000001</v>
      </c>
      <c r="BE143" s="34">
        <v>3198.6640000000002</v>
      </c>
      <c r="BF143" s="34">
        <v>7.6840000000000002</v>
      </c>
      <c r="BG143" s="34">
        <v>64.454999999999998</v>
      </c>
      <c r="BH143" s="34">
        <v>3.31</v>
      </c>
      <c r="BI143" s="34">
        <v>67.765000000000001</v>
      </c>
      <c r="BJ143" s="34">
        <v>50.936</v>
      </c>
      <c r="BK143" s="34">
        <v>2.6160000000000001</v>
      </c>
      <c r="BL143" s="34">
        <v>53.552</v>
      </c>
      <c r="BM143" s="34">
        <v>0</v>
      </c>
      <c r="BN143" s="34"/>
      <c r="BO143" s="34"/>
      <c r="BP143" s="34"/>
      <c r="BQ143" s="34">
        <v>13724.522999999999</v>
      </c>
      <c r="BR143" s="34">
        <v>-2.0375999999999998E-2</v>
      </c>
      <c r="BS143" s="34">
        <v>-5</v>
      </c>
      <c r="BT143" s="34">
        <v>0.01</v>
      </c>
      <c r="BU143" s="34">
        <v>-0.49793900000000002</v>
      </c>
      <c r="BV143" s="34">
        <v>0</v>
      </c>
      <c r="BW143" s="34" t="s">
        <v>155</v>
      </c>
      <c r="BX143" s="34">
        <v>0.79</v>
      </c>
    </row>
    <row r="144" spans="1:76" x14ac:dyDescent="0.25">
      <c r="A144" s="35">
        <v>43165</v>
      </c>
      <c r="B144" s="36">
        <v>0.40616043981481481</v>
      </c>
      <c r="C144" s="34">
        <v>2.8279999999999998</v>
      </c>
      <c r="D144" s="34">
        <v>1.0999999999999999E-2</v>
      </c>
      <c r="E144" s="34">
        <v>110</v>
      </c>
      <c r="F144" s="34">
        <v>549.20000000000005</v>
      </c>
      <c r="G144" s="34">
        <v>28.3</v>
      </c>
      <c r="H144" s="34">
        <v>-46.5</v>
      </c>
      <c r="I144" s="34"/>
      <c r="J144" s="34">
        <v>16.7</v>
      </c>
      <c r="K144" s="34">
        <v>0.97950000000000004</v>
      </c>
      <c r="L144" s="34">
        <v>2.7703000000000002</v>
      </c>
      <c r="M144" s="34">
        <v>1.0800000000000001E-2</v>
      </c>
      <c r="N144" s="34">
        <v>537.93219999999997</v>
      </c>
      <c r="O144" s="34">
        <v>27.741499999999998</v>
      </c>
      <c r="P144" s="34">
        <v>565.70000000000005</v>
      </c>
      <c r="Q144" s="34">
        <v>425.1069</v>
      </c>
      <c r="R144" s="34">
        <v>21.923100000000002</v>
      </c>
      <c r="S144" s="34">
        <v>447</v>
      </c>
      <c r="T144" s="34">
        <v>0</v>
      </c>
      <c r="U144" s="34"/>
      <c r="V144" s="34"/>
      <c r="W144" s="34">
        <v>0</v>
      </c>
      <c r="X144" s="34">
        <v>16.357900000000001</v>
      </c>
      <c r="Y144" s="34">
        <v>12</v>
      </c>
      <c r="Z144" s="34">
        <v>847</v>
      </c>
      <c r="AA144" s="34">
        <v>858</v>
      </c>
      <c r="AB144" s="34">
        <v>884</v>
      </c>
      <c r="AC144" s="34">
        <v>68</v>
      </c>
      <c r="AD144" s="34">
        <v>18.53</v>
      </c>
      <c r="AE144" s="34">
        <v>0.43</v>
      </c>
      <c r="AF144" s="34">
        <v>979</v>
      </c>
      <c r="AG144" s="34">
        <v>0</v>
      </c>
      <c r="AH144" s="34">
        <v>62</v>
      </c>
      <c r="AI144" s="34">
        <v>35</v>
      </c>
      <c r="AJ144" s="34">
        <v>191</v>
      </c>
      <c r="AK144" s="34">
        <v>169.9</v>
      </c>
      <c r="AL144" s="34">
        <v>4.2</v>
      </c>
      <c r="AM144" s="34">
        <v>174.9</v>
      </c>
      <c r="AN144" s="34" t="s">
        <v>155</v>
      </c>
      <c r="AO144" s="34">
        <v>2</v>
      </c>
      <c r="AP144" s="37">
        <v>0.61528935185185185</v>
      </c>
      <c r="AQ144" s="34">
        <v>47.159222</v>
      </c>
      <c r="AR144" s="34">
        <v>-88.489725000000007</v>
      </c>
      <c r="AS144" s="34">
        <v>311.2</v>
      </c>
      <c r="AT144" s="34">
        <v>0</v>
      </c>
      <c r="AU144" s="34">
        <v>12</v>
      </c>
      <c r="AV144" s="34">
        <v>10</v>
      </c>
      <c r="AW144" s="34" t="s">
        <v>206</v>
      </c>
      <c r="AX144" s="34">
        <v>1</v>
      </c>
      <c r="AY144" s="34">
        <v>1.4</v>
      </c>
      <c r="AZ144" s="34">
        <v>1.8</v>
      </c>
      <c r="BA144" s="34">
        <v>14.186999999999999</v>
      </c>
      <c r="BB144" s="34">
        <v>74.260000000000005</v>
      </c>
      <c r="BC144" s="34">
        <v>5.23</v>
      </c>
      <c r="BD144" s="34">
        <v>2.0910000000000002</v>
      </c>
      <c r="BE144" s="34">
        <v>3198.3180000000002</v>
      </c>
      <c r="BF144" s="34">
        <v>7.9169999999999998</v>
      </c>
      <c r="BG144" s="34">
        <v>65.036000000000001</v>
      </c>
      <c r="BH144" s="34">
        <v>3.3540000000000001</v>
      </c>
      <c r="BI144" s="34">
        <v>68.39</v>
      </c>
      <c r="BJ144" s="34">
        <v>51.396000000000001</v>
      </c>
      <c r="BK144" s="34">
        <v>2.6509999999999998</v>
      </c>
      <c r="BL144" s="34">
        <v>54.045999999999999</v>
      </c>
      <c r="BM144" s="34">
        <v>0</v>
      </c>
      <c r="BN144" s="34"/>
      <c r="BO144" s="34"/>
      <c r="BP144" s="34"/>
      <c r="BQ144" s="34">
        <v>13731.457</v>
      </c>
      <c r="BR144" s="34">
        <v>-2.1812000000000002E-2</v>
      </c>
      <c r="BS144" s="34">
        <v>-5</v>
      </c>
      <c r="BT144" s="34">
        <v>9.0939999999999997E-3</v>
      </c>
      <c r="BU144" s="34">
        <v>-0.53303100000000003</v>
      </c>
      <c r="BV144" s="34">
        <v>0</v>
      </c>
      <c r="BW144" s="34" t="s">
        <v>155</v>
      </c>
      <c r="BX144" s="34">
        <v>0.79</v>
      </c>
    </row>
    <row r="145" spans="1:76" x14ac:dyDescent="0.25">
      <c r="A145" s="35">
        <v>43165</v>
      </c>
      <c r="B145" s="36">
        <v>0.40617201388888891</v>
      </c>
      <c r="C145" s="34">
        <v>2.82</v>
      </c>
      <c r="D145" s="34">
        <v>1.0999999999999999E-2</v>
      </c>
      <c r="E145" s="34">
        <v>110</v>
      </c>
      <c r="F145" s="34">
        <v>550.29999999999995</v>
      </c>
      <c r="G145" s="34">
        <v>28.6</v>
      </c>
      <c r="H145" s="34">
        <v>-23.7</v>
      </c>
      <c r="I145" s="34"/>
      <c r="J145" s="34">
        <v>16.7</v>
      </c>
      <c r="K145" s="34">
        <v>0.97950000000000004</v>
      </c>
      <c r="L145" s="34">
        <v>2.7623000000000002</v>
      </c>
      <c r="M145" s="34">
        <v>1.0800000000000001E-2</v>
      </c>
      <c r="N145" s="34">
        <v>539.07209999999998</v>
      </c>
      <c r="O145" s="34">
        <v>28.0364</v>
      </c>
      <c r="P145" s="34">
        <v>567.1</v>
      </c>
      <c r="Q145" s="34">
        <v>426.00779999999997</v>
      </c>
      <c r="R145" s="34">
        <v>22.155999999999999</v>
      </c>
      <c r="S145" s="34">
        <v>448.2</v>
      </c>
      <c r="T145" s="34">
        <v>0</v>
      </c>
      <c r="U145" s="34"/>
      <c r="V145" s="34"/>
      <c r="W145" s="34">
        <v>0</v>
      </c>
      <c r="X145" s="34">
        <v>16.358499999999999</v>
      </c>
      <c r="Y145" s="34">
        <v>11.9</v>
      </c>
      <c r="Z145" s="34">
        <v>847</v>
      </c>
      <c r="AA145" s="34">
        <v>857</v>
      </c>
      <c r="AB145" s="34">
        <v>884</v>
      </c>
      <c r="AC145" s="34">
        <v>68</v>
      </c>
      <c r="AD145" s="34">
        <v>18.53</v>
      </c>
      <c r="AE145" s="34">
        <v>0.43</v>
      </c>
      <c r="AF145" s="34">
        <v>979</v>
      </c>
      <c r="AG145" s="34">
        <v>0</v>
      </c>
      <c r="AH145" s="34">
        <v>62</v>
      </c>
      <c r="AI145" s="34">
        <v>35</v>
      </c>
      <c r="AJ145" s="34">
        <v>191</v>
      </c>
      <c r="AK145" s="34">
        <v>170</v>
      </c>
      <c r="AL145" s="34">
        <v>4.0999999999999996</v>
      </c>
      <c r="AM145" s="34">
        <v>174.5</v>
      </c>
      <c r="AN145" s="34" t="s">
        <v>155</v>
      </c>
      <c r="AO145" s="34">
        <v>2</v>
      </c>
      <c r="AP145" s="37">
        <v>0.61530092592592589</v>
      </c>
      <c r="AQ145" s="34">
        <v>47.159222</v>
      </c>
      <c r="AR145" s="34">
        <v>-88.489725000000007</v>
      </c>
      <c r="AS145" s="34">
        <v>311.2</v>
      </c>
      <c r="AT145" s="34">
        <v>0</v>
      </c>
      <c r="AU145" s="34">
        <v>12</v>
      </c>
      <c r="AV145" s="34">
        <v>10</v>
      </c>
      <c r="AW145" s="34" t="s">
        <v>206</v>
      </c>
      <c r="AX145" s="34">
        <v>1</v>
      </c>
      <c r="AY145" s="34">
        <v>1.4</v>
      </c>
      <c r="AZ145" s="34">
        <v>1.8</v>
      </c>
      <c r="BA145" s="34">
        <v>14.186999999999999</v>
      </c>
      <c r="BB145" s="34">
        <v>74.48</v>
      </c>
      <c r="BC145" s="34">
        <v>5.25</v>
      </c>
      <c r="BD145" s="34">
        <v>2.0880000000000001</v>
      </c>
      <c r="BE145" s="34">
        <v>3198.4160000000002</v>
      </c>
      <c r="BF145" s="34">
        <v>7.9409999999999998</v>
      </c>
      <c r="BG145" s="34">
        <v>65.364999999999995</v>
      </c>
      <c r="BH145" s="34">
        <v>3.4</v>
      </c>
      <c r="BI145" s="34">
        <v>68.763999999999996</v>
      </c>
      <c r="BJ145" s="34">
        <v>51.655000000000001</v>
      </c>
      <c r="BK145" s="34">
        <v>2.6869999999999998</v>
      </c>
      <c r="BL145" s="34">
        <v>54.341999999999999</v>
      </c>
      <c r="BM145" s="34">
        <v>0</v>
      </c>
      <c r="BN145" s="34"/>
      <c r="BO145" s="34"/>
      <c r="BP145" s="34"/>
      <c r="BQ145" s="34">
        <v>13772.123</v>
      </c>
      <c r="BR145" s="34">
        <v>-1.6563999999999999E-2</v>
      </c>
      <c r="BS145" s="34">
        <v>-5</v>
      </c>
      <c r="BT145" s="34">
        <v>9.9059999999999999E-3</v>
      </c>
      <c r="BU145" s="34">
        <v>-0.404783</v>
      </c>
      <c r="BV145" s="34">
        <v>0</v>
      </c>
      <c r="BW145" s="34" t="s">
        <v>155</v>
      </c>
      <c r="BX145" s="34">
        <v>0.79</v>
      </c>
    </row>
    <row r="146" spans="1:76" x14ac:dyDescent="0.25">
      <c r="A146" s="35">
        <v>43165</v>
      </c>
      <c r="B146" s="36">
        <v>0.40618358796296294</v>
      </c>
      <c r="C146" s="34">
        <v>2.82</v>
      </c>
      <c r="D146" s="34">
        <v>1.12E-2</v>
      </c>
      <c r="E146" s="34">
        <v>111.97580600000001</v>
      </c>
      <c r="F146" s="34">
        <v>546.29999999999995</v>
      </c>
      <c r="G146" s="34">
        <v>29</v>
      </c>
      <c r="H146" s="34">
        <v>-3</v>
      </c>
      <c r="I146" s="34"/>
      <c r="J146" s="34">
        <v>16.7</v>
      </c>
      <c r="K146" s="34">
        <v>0.97950000000000004</v>
      </c>
      <c r="L146" s="34">
        <v>2.7622</v>
      </c>
      <c r="M146" s="34">
        <v>1.0999999999999999E-2</v>
      </c>
      <c r="N146" s="34">
        <v>535.09889999999996</v>
      </c>
      <c r="O146" s="34">
        <v>28.371400000000001</v>
      </c>
      <c r="P146" s="34">
        <v>563.5</v>
      </c>
      <c r="Q146" s="34">
        <v>422.86790000000002</v>
      </c>
      <c r="R146" s="34">
        <v>22.4208</v>
      </c>
      <c r="S146" s="34">
        <v>445.3</v>
      </c>
      <c r="T146" s="34">
        <v>0</v>
      </c>
      <c r="U146" s="34"/>
      <c r="V146" s="34"/>
      <c r="W146" s="34">
        <v>0</v>
      </c>
      <c r="X146" s="34">
        <v>16.357800000000001</v>
      </c>
      <c r="Y146" s="34">
        <v>11.9</v>
      </c>
      <c r="Z146" s="34">
        <v>849</v>
      </c>
      <c r="AA146" s="34">
        <v>857</v>
      </c>
      <c r="AB146" s="34">
        <v>884</v>
      </c>
      <c r="AC146" s="34">
        <v>68</v>
      </c>
      <c r="AD146" s="34">
        <v>18.53</v>
      </c>
      <c r="AE146" s="34">
        <v>0.43</v>
      </c>
      <c r="AF146" s="34">
        <v>979</v>
      </c>
      <c r="AG146" s="34">
        <v>0</v>
      </c>
      <c r="AH146" s="34">
        <v>62</v>
      </c>
      <c r="AI146" s="34">
        <v>35</v>
      </c>
      <c r="AJ146" s="34">
        <v>191</v>
      </c>
      <c r="AK146" s="34">
        <v>170</v>
      </c>
      <c r="AL146" s="34">
        <v>4</v>
      </c>
      <c r="AM146" s="34">
        <v>174.2</v>
      </c>
      <c r="AN146" s="34" t="s">
        <v>155</v>
      </c>
      <c r="AO146" s="34">
        <v>2</v>
      </c>
      <c r="AP146" s="37">
        <v>0.61531250000000004</v>
      </c>
      <c r="AQ146" s="34">
        <v>47.159222</v>
      </c>
      <c r="AR146" s="34">
        <v>-88.489725000000007</v>
      </c>
      <c r="AS146" s="34">
        <v>311.10000000000002</v>
      </c>
      <c r="AT146" s="34">
        <v>0</v>
      </c>
      <c r="AU146" s="34">
        <v>12</v>
      </c>
      <c r="AV146" s="34">
        <v>10</v>
      </c>
      <c r="AW146" s="34" t="s">
        <v>206</v>
      </c>
      <c r="AX146" s="34">
        <v>1</v>
      </c>
      <c r="AY146" s="34">
        <v>1.4</v>
      </c>
      <c r="AZ146" s="34">
        <v>1.8</v>
      </c>
      <c r="BA146" s="34">
        <v>14.186999999999999</v>
      </c>
      <c r="BB146" s="34">
        <v>74.47</v>
      </c>
      <c r="BC146" s="34">
        <v>5.25</v>
      </c>
      <c r="BD146" s="34">
        <v>2.0920000000000001</v>
      </c>
      <c r="BE146" s="34">
        <v>3198.1909999999998</v>
      </c>
      <c r="BF146" s="34">
        <v>8.0830000000000002</v>
      </c>
      <c r="BG146" s="34">
        <v>64.881</v>
      </c>
      <c r="BH146" s="34">
        <v>3.44</v>
      </c>
      <c r="BI146" s="34">
        <v>68.320999999999998</v>
      </c>
      <c r="BJ146" s="34">
        <v>51.273000000000003</v>
      </c>
      <c r="BK146" s="34">
        <v>2.7189999999999999</v>
      </c>
      <c r="BL146" s="34">
        <v>53.991999999999997</v>
      </c>
      <c r="BM146" s="34">
        <v>0</v>
      </c>
      <c r="BN146" s="34"/>
      <c r="BO146" s="34"/>
      <c r="BP146" s="34"/>
      <c r="BQ146" s="34">
        <v>13771.156000000001</v>
      </c>
      <c r="BR146" s="34">
        <v>-2.2336000000000002E-2</v>
      </c>
      <c r="BS146" s="34">
        <v>-5</v>
      </c>
      <c r="BT146" s="34">
        <v>0.01</v>
      </c>
      <c r="BU146" s="34">
        <v>-0.54582799999999998</v>
      </c>
      <c r="BV146" s="34">
        <v>0</v>
      </c>
      <c r="BW146" s="34" t="s">
        <v>155</v>
      </c>
      <c r="BX146" s="34">
        <v>0.79</v>
      </c>
    </row>
    <row r="147" spans="1:76" x14ac:dyDescent="0.25">
      <c r="A147" s="35">
        <v>43165</v>
      </c>
      <c r="B147" s="36">
        <v>0.40619516203703704</v>
      </c>
      <c r="C147" s="34">
        <v>3.4940000000000002</v>
      </c>
      <c r="D147" s="34">
        <v>1.2E-2</v>
      </c>
      <c r="E147" s="34">
        <v>120.387597</v>
      </c>
      <c r="F147" s="34">
        <v>542.9</v>
      </c>
      <c r="G147" s="34">
        <v>29.3</v>
      </c>
      <c r="H147" s="34">
        <v>0</v>
      </c>
      <c r="I147" s="34"/>
      <c r="J147" s="34">
        <v>16.7</v>
      </c>
      <c r="K147" s="34">
        <v>0.97399999999999998</v>
      </c>
      <c r="L147" s="34">
        <v>3.4028999999999998</v>
      </c>
      <c r="M147" s="34">
        <v>1.17E-2</v>
      </c>
      <c r="N147" s="34">
        <v>528.73339999999996</v>
      </c>
      <c r="O147" s="34">
        <v>28.582000000000001</v>
      </c>
      <c r="P147" s="34">
        <v>557.29999999999995</v>
      </c>
      <c r="Q147" s="34">
        <v>417.83749999999998</v>
      </c>
      <c r="R147" s="34">
        <v>22.587199999999999</v>
      </c>
      <c r="S147" s="34">
        <v>440.4</v>
      </c>
      <c r="T147" s="34">
        <v>0</v>
      </c>
      <c r="U147" s="34"/>
      <c r="V147" s="34"/>
      <c r="W147" s="34">
        <v>0</v>
      </c>
      <c r="X147" s="34">
        <v>16.265499999999999</v>
      </c>
      <c r="Y147" s="34">
        <v>12</v>
      </c>
      <c r="Z147" s="34">
        <v>847</v>
      </c>
      <c r="AA147" s="34">
        <v>857</v>
      </c>
      <c r="AB147" s="34">
        <v>884</v>
      </c>
      <c r="AC147" s="34">
        <v>68</v>
      </c>
      <c r="AD147" s="34">
        <v>18.53</v>
      </c>
      <c r="AE147" s="34">
        <v>0.43</v>
      </c>
      <c r="AF147" s="34">
        <v>979</v>
      </c>
      <c r="AG147" s="34">
        <v>0</v>
      </c>
      <c r="AH147" s="34">
        <v>62</v>
      </c>
      <c r="AI147" s="34">
        <v>35</v>
      </c>
      <c r="AJ147" s="34">
        <v>191</v>
      </c>
      <c r="AK147" s="34">
        <v>170</v>
      </c>
      <c r="AL147" s="34">
        <v>4.0999999999999996</v>
      </c>
      <c r="AM147" s="34">
        <v>174</v>
      </c>
      <c r="AN147" s="34" t="s">
        <v>155</v>
      </c>
      <c r="AO147" s="34">
        <v>2</v>
      </c>
      <c r="AP147" s="37">
        <v>0.61532407407407408</v>
      </c>
      <c r="AQ147" s="34">
        <v>47.159222</v>
      </c>
      <c r="AR147" s="34">
        <v>-88.489725000000007</v>
      </c>
      <c r="AS147" s="34">
        <v>311.10000000000002</v>
      </c>
      <c r="AT147" s="34">
        <v>0</v>
      </c>
      <c r="AU147" s="34">
        <v>12</v>
      </c>
      <c r="AV147" s="34">
        <v>10</v>
      </c>
      <c r="AW147" s="34" t="s">
        <v>206</v>
      </c>
      <c r="AX147" s="34">
        <v>1</v>
      </c>
      <c r="AY147" s="34">
        <v>1.4</v>
      </c>
      <c r="AZ147" s="34">
        <v>1.8</v>
      </c>
      <c r="BA147" s="34">
        <v>14.186999999999999</v>
      </c>
      <c r="BB147" s="34">
        <v>60.31</v>
      </c>
      <c r="BC147" s="34">
        <v>4.25</v>
      </c>
      <c r="BD147" s="34">
        <v>2.6709999999999998</v>
      </c>
      <c r="BE147" s="34">
        <v>3191.1289999999999</v>
      </c>
      <c r="BF147" s="34">
        <v>6.9980000000000002</v>
      </c>
      <c r="BG147" s="34">
        <v>51.923000000000002</v>
      </c>
      <c r="BH147" s="34">
        <v>2.8069999999999999</v>
      </c>
      <c r="BI147" s="34">
        <v>54.73</v>
      </c>
      <c r="BJ147" s="34">
        <v>41.033000000000001</v>
      </c>
      <c r="BK147" s="34">
        <v>2.218</v>
      </c>
      <c r="BL147" s="34">
        <v>43.250999999999998</v>
      </c>
      <c r="BM147" s="34">
        <v>0</v>
      </c>
      <c r="BN147" s="34"/>
      <c r="BO147" s="34"/>
      <c r="BP147" s="34"/>
      <c r="BQ147" s="34">
        <v>11090.609</v>
      </c>
      <c r="BR147" s="34">
        <v>-5.7879999999999997E-3</v>
      </c>
      <c r="BS147" s="34">
        <v>-5</v>
      </c>
      <c r="BT147" s="34">
        <v>9.0939999999999997E-3</v>
      </c>
      <c r="BU147" s="34">
        <v>-0.14143900000000001</v>
      </c>
      <c r="BV147" s="34">
        <v>0</v>
      </c>
      <c r="BW147" s="34" t="s">
        <v>155</v>
      </c>
      <c r="BX147" s="34">
        <v>0.79</v>
      </c>
    </row>
    <row r="148" spans="1:76" x14ac:dyDescent="0.25">
      <c r="A148" s="35">
        <v>43165</v>
      </c>
      <c r="B148" s="36">
        <v>0.40620673611111108</v>
      </c>
      <c r="C148" s="34">
        <v>4.84</v>
      </c>
      <c r="D148" s="34">
        <v>1.9800000000000002E-2</v>
      </c>
      <c r="E148" s="34">
        <v>197.90697700000001</v>
      </c>
      <c r="F148" s="34">
        <v>512.1</v>
      </c>
      <c r="G148" s="34">
        <v>30.3</v>
      </c>
      <c r="H148" s="34">
        <v>-10</v>
      </c>
      <c r="I148" s="34"/>
      <c r="J148" s="34">
        <v>16.7</v>
      </c>
      <c r="K148" s="34">
        <v>0.96309999999999996</v>
      </c>
      <c r="L148" s="34">
        <v>4.6612999999999998</v>
      </c>
      <c r="M148" s="34">
        <v>1.9099999999999999E-2</v>
      </c>
      <c r="N148" s="34">
        <v>493.21839999999997</v>
      </c>
      <c r="O148" s="34">
        <v>29.149699999999999</v>
      </c>
      <c r="P148" s="34">
        <v>522.4</v>
      </c>
      <c r="Q148" s="34">
        <v>389.77140000000003</v>
      </c>
      <c r="R148" s="34">
        <v>23.035900000000002</v>
      </c>
      <c r="S148" s="34">
        <v>412.8</v>
      </c>
      <c r="T148" s="34">
        <v>0</v>
      </c>
      <c r="U148" s="34"/>
      <c r="V148" s="34"/>
      <c r="W148" s="34">
        <v>0</v>
      </c>
      <c r="X148" s="34">
        <v>16.083500000000001</v>
      </c>
      <c r="Y148" s="34">
        <v>12.2</v>
      </c>
      <c r="Z148" s="34">
        <v>845</v>
      </c>
      <c r="AA148" s="34">
        <v>853</v>
      </c>
      <c r="AB148" s="34">
        <v>882</v>
      </c>
      <c r="AC148" s="34">
        <v>68</v>
      </c>
      <c r="AD148" s="34">
        <v>18.53</v>
      </c>
      <c r="AE148" s="34">
        <v>0.43</v>
      </c>
      <c r="AF148" s="34">
        <v>979</v>
      </c>
      <c r="AG148" s="34">
        <v>0</v>
      </c>
      <c r="AH148" s="34">
        <v>62</v>
      </c>
      <c r="AI148" s="34">
        <v>35</v>
      </c>
      <c r="AJ148" s="34">
        <v>191</v>
      </c>
      <c r="AK148" s="34">
        <v>170</v>
      </c>
      <c r="AL148" s="34">
        <v>4.3</v>
      </c>
      <c r="AM148" s="34">
        <v>174</v>
      </c>
      <c r="AN148" s="34" t="s">
        <v>155</v>
      </c>
      <c r="AO148" s="34">
        <v>2</v>
      </c>
      <c r="AP148" s="37">
        <v>0.61533564814814812</v>
      </c>
      <c r="AQ148" s="34">
        <v>47.159222</v>
      </c>
      <c r="AR148" s="34">
        <v>-88.489725000000007</v>
      </c>
      <c r="AS148" s="34">
        <v>311.10000000000002</v>
      </c>
      <c r="AT148" s="34">
        <v>0</v>
      </c>
      <c r="AU148" s="34">
        <v>12</v>
      </c>
      <c r="AV148" s="34">
        <v>10</v>
      </c>
      <c r="AW148" s="34" t="s">
        <v>206</v>
      </c>
      <c r="AX148" s="34">
        <v>1</v>
      </c>
      <c r="AY148" s="34">
        <v>1.4</v>
      </c>
      <c r="AZ148" s="34">
        <v>1.8</v>
      </c>
      <c r="BA148" s="34">
        <v>14.186999999999999</v>
      </c>
      <c r="BB148" s="34">
        <v>43.76</v>
      </c>
      <c r="BC148" s="34">
        <v>3.08</v>
      </c>
      <c r="BD148" s="34">
        <v>3.8330000000000002</v>
      </c>
      <c r="BE148" s="34">
        <v>3178.9380000000001</v>
      </c>
      <c r="BF148" s="34">
        <v>8.2729999999999997</v>
      </c>
      <c r="BG148" s="34">
        <v>35.225000000000001</v>
      </c>
      <c r="BH148" s="34">
        <v>2.0819999999999999</v>
      </c>
      <c r="BI148" s="34">
        <v>37.307000000000002</v>
      </c>
      <c r="BJ148" s="34">
        <v>27.837</v>
      </c>
      <c r="BK148" s="34">
        <v>1.645</v>
      </c>
      <c r="BL148" s="34">
        <v>29.481999999999999</v>
      </c>
      <c r="BM148" s="34">
        <v>0</v>
      </c>
      <c r="BN148" s="34"/>
      <c r="BO148" s="34"/>
      <c r="BP148" s="34"/>
      <c r="BQ148" s="34">
        <v>7975.5</v>
      </c>
      <c r="BR148" s="34">
        <v>7.7780000000000002E-3</v>
      </c>
      <c r="BS148" s="34">
        <v>-5</v>
      </c>
      <c r="BT148" s="34">
        <v>8.9999999999999993E-3</v>
      </c>
      <c r="BU148" s="34">
        <v>0.19007399999999999</v>
      </c>
      <c r="BV148" s="34">
        <v>0</v>
      </c>
      <c r="BW148" s="34" t="s">
        <v>155</v>
      </c>
      <c r="BX148" s="34">
        <v>0.79</v>
      </c>
    </row>
    <row r="149" spans="1:76" x14ac:dyDescent="0.25">
      <c r="A149" s="35">
        <v>43165</v>
      </c>
      <c r="B149" s="36">
        <v>0.40621831018518523</v>
      </c>
      <c r="C149" s="34">
        <v>5.8</v>
      </c>
      <c r="D149" s="34">
        <v>1.6199999999999999E-2</v>
      </c>
      <c r="E149" s="34">
        <v>161.850041</v>
      </c>
      <c r="F149" s="34">
        <v>464.5</v>
      </c>
      <c r="G149" s="34">
        <v>30.5</v>
      </c>
      <c r="H149" s="34">
        <v>0</v>
      </c>
      <c r="I149" s="34"/>
      <c r="J149" s="34">
        <v>16.190000000000001</v>
      </c>
      <c r="K149" s="34">
        <v>0.9556</v>
      </c>
      <c r="L149" s="34">
        <v>5.5423</v>
      </c>
      <c r="M149" s="34">
        <v>1.55E-2</v>
      </c>
      <c r="N149" s="34">
        <v>443.86829999999998</v>
      </c>
      <c r="O149" s="34">
        <v>29.102399999999999</v>
      </c>
      <c r="P149" s="34">
        <v>473</v>
      </c>
      <c r="Q149" s="34">
        <v>350.77190000000002</v>
      </c>
      <c r="R149" s="34">
        <v>22.9985</v>
      </c>
      <c r="S149" s="34">
        <v>373.8</v>
      </c>
      <c r="T149" s="34">
        <v>0</v>
      </c>
      <c r="U149" s="34"/>
      <c r="V149" s="34"/>
      <c r="W149" s="34">
        <v>0</v>
      </c>
      <c r="X149" s="34">
        <v>15.472300000000001</v>
      </c>
      <c r="Y149" s="34">
        <v>12.4</v>
      </c>
      <c r="Z149" s="34">
        <v>843</v>
      </c>
      <c r="AA149" s="34">
        <v>850</v>
      </c>
      <c r="AB149" s="34">
        <v>882</v>
      </c>
      <c r="AC149" s="34">
        <v>68</v>
      </c>
      <c r="AD149" s="34">
        <v>18.53</v>
      </c>
      <c r="AE149" s="34">
        <v>0.43</v>
      </c>
      <c r="AF149" s="34">
        <v>979</v>
      </c>
      <c r="AG149" s="34">
        <v>0</v>
      </c>
      <c r="AH149" s="34">
        <v>62</v>
      </c>
      <c r="AI149" s="34">
        <v>35</v>
      </c>
      <c r="AJ149" s="34">
        <v>191.9</v>
      </c>
      <c r="AK149" s="34">
        <v>170.9</v>
      </c>
      <c r="AL149" s="34">
        <v>4.5</v>
      </c>
      <c r="AM149" s="34">
        <v>174</v>
      </c>
      <c r="AN149" s="34" t="s">
        <v>155</v>
      </c>
      <c r="AO149" s="34">
        <v>1</v>
      </c>
      <c r="AP149" s="37">
        <v>0.61534722222222216</v>
      </c>
      <c r="AQ149" s="34">
        <v>47.159222</v>
      </c>
      <c r="AR149" s="34">
        <v>-88.489725000000007</v>
      </c>
      <c r="AS149" s="34">
        <v>311</v>
      </c>
      <c r="AT149" s="34">
        <v>0</v>
      </c>
      <c r="AU149" s="34">
        <v>12</v>
      </c>
      <c r="AV149" s="34">
        <v>10</v>
      </c>
      <c r="AW149" s="34" t="s">
        <v>206</v>
      </c>
      <c r="AX149" s="34">
        <v>1</v>
      </c>
      <c r="AY149" s="34">
        <v>1.4</v>
      </c>
      <c r="AZ149" s="34">
        <v>1.8</v>
      </c>
      <c r="BA149" s="34">
        <v>14.186999999999999</v>
      </c>
      <c r="BB149" s="34">
        <v>36.71</v>
      </c>
      <c r="BC149" s="34">
        <v>2.59</v>
      </c>
      <c r="BD149" s="34">
        <v>4.6500000000000004</v>
      </c>
      <c r="BE149" s="34">
        <v>3178.748</v>
      </c>
      <c r="BF149" s="34">
        <v>5.6459999999999999</v>
      </c>
      <c r="BG149" s="34">
        <v>26.66</v>
      </c>
      <c r="BH149" s="34">
        <v>1.748</v>
      </c>
      <c r="BI149" s="34">
        <v>28.408000000000001</v>
      </c>
      <c r="BJ149" s="34">
        <v>21.068000000000001</v>
      </c>
      <c r="BK149" s="34">
        <v>1.381</v>
      </c>
      <c r="BL149" s="34">
        <v>22.45</v>
      </c>
      <c r="BM149" s="34">
        <v>0</v>
      </c>
      <c r="BN149" s="34"/>
      <c r="BO149" s="34"/>
      <c r="BP149" s="34"/>
      <c r="BQ149" s="34">
        <v>6452.415</v>
      </c>
      <c r="BR149" s="34">
        <v>9.4163999999999998E-2</v>
      </c>
      <c r="BS149" s="34">
        <v>-5</v>
      </c>
      <c r="BT149" s="34">
        <v>7.1879999999999999E-3</v>
      </c>
      <c r="BU149" s="34">
        <v>2.301132</v>
      </c>
      <c r="BV149" s="34">
        <v>0</v>
      </c>
      <c r="BW149" s="34" t="s">
        <v>155</v>
      </c>
      <c r="BX149" s="34">
        <v>0.79</v>
      </c>
    </row>
    <row r="150" spans="1:76" x14ac:dyDescent="0.25">
      <c r="A150" s="35">
        <v>43165</v>
      </c>
      <c r="B150" s="36">
        <v>0.40622988425925927</v>
      </c>
      <c r="C150" s="34">
        <v>5.74</v>
      </c>
      <c r="D150" s="34">
        <v>1.24E-2</v>
      </c>
      <c r="E150" s="34">
        <v>124.340102</v>
      </c>
      <c r="F150" s="34">
        <v>430</v>
      </c>
      <c r="G150" s="34">
        <v>28.8</v>
      </c>
      <c r="H150" s="34">
        <v>0</v>
      </c>
      <c r="I150" s="34"/>
      <c r="J150" s="34">
        <v>15.11</v>
      </c>
      <c r="K150" s="34">
        <v>0.95609999999999995</v>
      </c>
      <c r="L150" s="34">
        <v>5.4875999999999996</v>
      </c>
      <c r="M150" s="34">
        <v>1.1900000000000001E-2</v>
      </c>
      <c r="N150" s="34">
        <v>411.09859999999998</v>
      </c>
      <c r="O150" s="34">
        <v>27.555199999999999</v>
      </c>
      <c r="P150" s="34">
        <v>438.7</v>
      </c>
      <c r="Q150" s="34">
        <v>324.87529999999998</v>
      </c>
      <c r="R150" s="34">
        <v>21.7758</v>
      </c>
      <c r="S150" s="34">
        <v>346.7</v>
      </c>
      <c r="T150" s="34">
        <v>0</v>
      </c>
      <c r="U150" s="34"/>
      <c r="V150" s="34"/>
      <c r="W150" s="34">
        <v>0</v>
      </c>
      <c r="X150" s="34">
        <v>14.4506</v>
      </c>
      <c r="Y150" s="34">
        <v>12.4</v>
      </c>
      <c r="Z150" s="34">
        <v>843</v>
      </c>
      <c r="AA150" s="34">
        <v>850</v>
      </c>
      <c r="AB150" s="34">
        <v>882</v>
      </c>
      <c r="AC150" s="34">
        <v>68</v>
      </c>
      <c r="AD150" s="34">
        <v>18.53</v>
      </c>
      <c r="AE150" s="34">
        <v>0.43</v>
      </c>
      <c r="AF150" s="34">
        <v>979</v>
      </c>
      <c r="AG150" s="34">
        <v>0</v>
      </c>
      <c r="AH150" s="34">
        <v>62</v>
      </c>
      <c r="AI150" s="34">
        <v>35</v>
      </c>
      <c r="AJ150" s="34">
        <v>192</v>
      </c>
      <c r="AK150" s="34">
        <v>171</v>
      </c>
      <c r="AL150" s="34">
        <v>4.5</v>
      </c>
      <c r="AM150" s="34">
        <v>174</v>
      </c>
      <c r="AN150" s="34" t="s">
        <v>155</v>
      </c>
      <c r="AO150" s="34">
        <v>1</v>
      </c>
      <c r="AP150" s="37">
        <v>0.61535879629629631</v>
      </c>
      <c r="AQ150" s="34">
        <v>47.159224999999999</v>
      </c>
      <c r="AR150" s="34">
        <v>-88.489722</v>
      </c>
      <c r="AS150" s="34">
        <v>311</v>
      </c>
      <c r="AT150" s="34">
        <v>1.1000000000000001</v>
      </c>
      <c r="AU150" s="34">
        <v>12</v>
      </c>
      <c r="AV150" s="34">
        <v>10</v>
      </c>
      <c r="AW150" s="34" t="s">
        <v>206</v>
      </c>
      <c r="AX150" s="34">
        <v>1.0684</v>
      </c>
      <c r="AY150" s="34">
        <v>1.4683999999999999</v>
      </c>
      <c r="AZ150" s="34">
        <v>1.8</v>
      </c>
      <c r="BA150" s="34">
        <v>14.186999999999999</v>
      </c>
      <c r="BB150" s="34">
        <v>37.11</v>
      </c>
      <c r="BC150" s="34">
        <v>2.62</v>
      </c>
      <c r="BD150" s="34">
        <v>4.5940000000000003</v>
      </c>
      <c r="BE150" s="34">
        <v>3180.9720000000002</v>
      </c>
      <c r="BF150" s="34">
        <v>4.3860000000000001</v>
      </c>
      <c r="BG150" s="34">
        <v>24.954999999999998</v>
      </c>
      <c r="BH150" s="34">
        <v>1.673</v>
      </c>
      <c r="BI150" s="34">
        <v>26.628</v>
      </c>
      <c r="BJ150" s="34">
        <v>19.721</v>
      </c>
      <c r="BK150" s="34">
        <v>1.3220000000000001</v>
      </c>
      <c r="BL150" s="34">
        <v>21.042999999999999</v>
      </c>
      <c r="BM150" s="34">
        <v>0</v>
      </c>
      <c r="BN150" s="34"/>
      <c r="BO150" s="34"/>
      <c r="BP150" s="34"/>
      <c r="BQ150" s="34">
        <v>6090.6729999999998</v>
      </c>
      <c r="BR150" s="34">
        <v>5.6793999999999997E-2</v>
      </c>
      <c r="BS150" s="34">
        <v>-5</v>
      </c>
      <c r="BT150" s="34">
        <v>7.9059999999999998E-3</v>
      </c>
      <c r="BU150" s="34">
        <v>1.3879030000000001</v>
      </c>
      <c r="BV150" s="34">
        <v>0</v>
      </c>
      <c r="BW150" s="34" t="s">
        <v>155</v>
      </c>
      <c r="BX150" s="34">
        <v>0.79</v>
      </c>
    </row>
    <row r="151" spans="1:76" x14ac:dyDescent="0.25">
      <c r="A151" s="35">
        <v>43165</v>
      </c>
      <c r="B151" s="36">
        <v>0.40624145833333336</v>
      </c>
      <c r="C151" s="34">
        <v>5.51</v>
      </c>
      <c r="D151" s="34">
        <v>1.17E-2</v>
      </c>
      <c r="E151" s="34">
        <v>117.09046499999999</v>
      </c>
      <c r="F151" s="34">
        <v>412.9</v>
      </c>
      <c r="G151" s="34">
        <v>25.8</v>
      </c>
      <c r="H151" s="34">
        <v>0</v>
      </c>
      <c r="I151" s="34"/>
      <c r="J151" s="34">
        <v>14.18</v>
      </c>
      <c r="K151" s="34">
        <v>0.95789999999999997</v>
      </c>
      <c r="L151" s="34">
        <v>5.2782999999999998</v>
      </c>
      <c r="M151" s="34">
        <v>1.12E-2</v>
      </c>
      <c r="N151" s="34">
        <v>395.51710000000003</v>
      </c>
      <c r="O151" s="34">
        <v>24.738800000000001</v>
      </c>
      <c r="P151" s="34">
        <v>420.3</v>
      </c>
      <c r="Q151" s="34">
        <v>312.56180000000001</v>
      </c>
      <c r="R151" s="34">
        <v>19.5501</v>
      </c>
      <c r="S151" s="34">
        <v>332.1</v>
      </c>
      <c r="T151" s="34">
        <v>0</v>
      </c>
      <c r="U151" s="34"/>
      <c r="V151" s="34"/>
      <c r="W151" s="34">
        <v>0</v>
      </c>
      <c r="X151" s="34">
        <v>13.579700000000001</v>
      </c>
      <c r="Y151" s="34">
        <v>12.4</v>
      </c>
      <c r="Z151" s="34">
        <v>843</v>
      </c>
      <c r="AA151" s="34">
        <v>851</v>
      </c>
      <c r="AB151" s="34">
        <v>882</v>
      </c>
      <c r="AC151" s="34">
        <v>68</v>
      </c>
      <c r="AD151" s="34">
        <v>18.53</v>
      </c>
      <c r="AE151" s="34">
        <v>0.43</v>
      </c>
      <c r="AF151" s="34">
        <v>979</v>
      </c>
      <c r="AG151" s="34">
        <v>0</v>
      </c>
      <c r="AH151" s="34">
        <v>62</v>
      </c>
      <c r="AI151" s="34">
        <v>35</v>
      </c>
      <c r="AJ151" s="34">
        <v>192</v>
      </c>
      <c r="AK151" s="34">
        <v>171</v>
      </c>
      <c r="AL151" s="34">
        <v>4.5</v>
      </c>
      <c r="AM151" s="34">
        <v>174</v>
      </c>
      <c r="AN151" s="34" t="s">
        <v>155</v>
      </c>
      <c r="AO151" s="34">
        <v>1</v>
      </c>
      <c r="AP151" s="37">
        <v>0.61537037037037035</v>
      </c>
      <c r="AQ151" s="34">
        <v>47.159244000000001</v>
      </c>
      <c r="AR151" s="34">
        <v>-88.489694</v>
      </c>
      <c r="AS151" s="34">
        <v>310.89999999999998</v>
      </c>
      <c r="AT151" s="34">
        <v>4</v>
      </c>
      <c r="AU151" s="34">
        <v>12</v>
      </c>
      <c r="AV151" s="34">
        <v>10</v>
      </c>
      <c r="AW151" s="34" t="s">
        <v>206</v>
      </c>
      <c r="AX151" s="34">
        <v>1.2367999999999999</v>
      </c>
      <c r="AY151" s="34">
        <v>1.5684</v>
      </c>
      <c r="AZ151" s="34">
        <v>2.0051999999999999</v>
      </c>
      <c r="BA151" s="34">
        <v>14.186999999999999</v>
      </c>
      <c r="BB151" s="34">
        <v>38.619999999999997</v>
      </c>
      <c r="BC151" s="34">
        <v>2.72</v>
      </c>
      <c r="BD151" s="34">
        <v>4.3949999999999996</v>
      </c>
      <c r="BE151" s="34">
        <v>3182.0250000000001</v>
      </c>
      <c r="BF151" s="34">
        <v>4.3040000000000003</v>
      </c>
      <c r="BG151" s="34">
        <v>24.97</v>
      </c>
      <c r="BH151" s="34">
        <v>1.5620000000000001</v>
      </c>
      <c r="BI151" s="34">
        <v>26.530999999999999</v>
      </c>
      <c r="BJ151" s="34">
        <v>19.733000000000001</v>
      </c>
      <c r="BK151" s="34">
        <v>1.234</v>
      </c>
      <c r="BL151" s="34">
        <v>20.966999999999999</v>
      </c>
      <c r="BM151" s="34">
        <v>0</v>
      </c>
      <c r="BN151" s="34"/>
      <c r="BO151" s="34"/>
      <c r="BP151" s="34"/>
      <c r="BQ151" s="34">
        <v>5952.4989999999998</v>
      </c>
      <c r="BR151" s="34">
        <v>4.1127999999999998E-2</v>
      </c>
      <c r="BS151" s="34">
        <v>-5</v>
      </c>
      <c r="BT151" s="34">
        <v>8.0000000000000002E-3</v>
      </c>
      <c r="BU151" s="34">
        <v>1.0050650000000001</v>
      </c>
      <c r="BV151" s="34">
        <v>0</v>
      </c>
      <c r="BW151" s="34" t="s">
        <v>155</v>
      </c>
      <c r="BX151" s="34">
        <v>0.79</v>
      </c>
    </row>
    <row r="152" spans="1:76" x14ac:dyDescent="0.25">
      <c r="A152" s="35">
        <v>43165</v>
      </c>
      <c r="B152" s="36">
        <v>0.4062530324074074</v>
      </c>
      <c r="C152" s="34">
        <v>6.1280000000000001</v>
      </c>
      <c r="D152" s="34">
        <v>1.32E-2</v>
      </c>
      <c r="E152" s="34">
        <v>131.72185400000001</v>
      </c>
      <c r="F152" s="34">
        <v>401.1</v>
      </c>
      <c r="G152" s="34">
        <v>24.4</v>
      </c>
      <c r="H152" s="34">
        <v>18.8</v>
      </c>
      <c r="I152" s="34"/>
      <c r="J152" s="34">
        <v>13.95</v>
      </c>
      <c r="K152" s="34">
        <v>0.95320000000000005</v>
      </c>
      <c r="L152" s="34">
        <v>5.8407999999999998</v>
      </c>
      <c r="M152" s="34">
        <v>1.26E-2</v>
      </c>
      <c r="N152" s="34">
        <v>382.28570000000002</v>
      </c>
      <c r="O152" s="34">
        <v>23.229500000000002</v>
      </c>
      <c r="P152" s="34">
        <v>405.5</v>
      </c>
      <c r="Q152" s="34">
        <v>300.77420000000001</v>
      </c>
      <c r="R152" s="34">
        <v>18.276499999999999</v>
      </c>
      <c r="S152" s="34">
        <v>319.10000000000002</v>
      </c>
      <c r="T152" s="34">
        <v>18.8202</v>
      </c>
      <c r="U152" s="34"/>
      <c r="V152" s="34"/>
      <c r="W152" s="34">
        <v>0</v>
      </c>
      <c r="X152" s="34">
        <v>13.2956</v>
      </c>
      <c r="Y152" s="34">
        <v>12.5</v>
      </c>
      <c r="Z152" s="34">
        <v>842</v>
      </c>
      <c r="AA152" s="34">
        <v>849</v>
      </c>
      <c r="AB152" s="34">
        <v>881</v>
      </c>
      <c r="AC152" s="34">
        <v>68</v>
      </c>
      <c r="AD152" s="34">
        <v>17.34</v>
      </c>
      <c r="AE152" s="34">
        <v>0.4</v>
      </c>
      <c r="AF152" s="34">
        <v>979</v>
      </c>
      <c r="AG152" s="34">
        <v>-0.9</v>
      </c>
      <c r="AH152" s="34">
        <v>62</v>
      </c>
      <c r="AI152" s="34">
        <v>35</v>
      </c>
      <c r="AJ152" s="34">
        <v>192</v>
      </c>
      <c r="AK152" s="34">
        <v>171</v>
      </c>
      <c r="AL152" s="34">
        <v>4.5999999999999996</v>
      </c>
      <c r="AM152" s="34">
        <v>174</v>
      </c>
      <c r="AN152" s="34" t="s">
        <v>155</v>
      </c>
      <c r="AO152" s="34">
        <v>1</v>
      </c>
      <c r="AP152" s="37">
        <v>0.6153819444444445</v>
      </c>
      <c r="AQ152" s="34">
        <v>47.159260000000003</v>
      </c>
      <c r="AR152" s="34">
        <v>-88.489639999999994</v>
      </c>
      <c r="AS152" s="34">
        <v>310.89999999999998</v>
      </c>
      <c r="AT152" s="34">
        <v>6.9</v>
      </c>
      <c r="AU152" s="34">
        <v>12</v>
      </c>
      <c r="AV152" s="34">
        <v>10</v>
      </c>
      <c r="AW152" s="34" t="s">
        <v>206</v>
      </c>
      <c r="AX152" s="34">
        <v>1.5736000000000001</v>
      </c>
      <c r="AY152" s="34">
        <v>1.1896</v>
      </c>
      <c r="AZ152" s="34">
        <v>2.3052000000000001</v>
      </c>
      <c r="BA152" s="34">
        <v>14.186999999999999</v>
      </c>
      <c r="BB152" s="34">
        <v>34.799999999999997</v>
      </c>
      <c r="BC152" s="34">
        <v>2.4500000000000002</v>
      </c>
      <c r="BD152" s="34">
        <v>4.9130000000000003</v>
      </c>
      <c r="BE152" s="34">
        <v>3178.5990000000002</v>
      </c>
      <c r="BF152" s="34">
        <v>4.3490000000000002</v>
      </c>
      <c r="BG152" s="34">
        <v>21.786999999999999</v>
      </c>
      <c r="BH152" s="34">
        <v>1.3240000000000001</v>
      </c>
      <c r="BI152" s="34">
        <v>23.11</v>
      </c>
      <c r="BJ152" s="34">
        <v>17.140999999999998</v>
      </c>
      <c r="BK152" s="34">
        <v>1.042</v>
      </c>
      <c r="BL152" s="34">
        <v>18.183</v>
      </c>
      <c r="BM152" s="34">
        <v>0.3236</v>
      </c>
      <c r="BN152" s="34"/>
      <c r="BO152" s="34"/>
      <c r="BP152" s="34"/>
      <c r="BQ152" s="34">
        <v>5261.0209999999997</v>
      </c>
      <c r="BR152" s="34">
        <v>8.7111999999999995E-2</v>
      </c>
      <c r="BS152" s="34">
        <v>-5</v>
      </c>
      <c r="BT152" s="34">
        <v>7.0939999999999996E-3</v>
      </c>
      <c r="BU152" s="34">
        <v>2.1288</v>
      </c>
      <c r="BV152" s="34">
        <v>0</v>
      </c>
      <c r="BW152" s="34" t="s">
        <v>155</v>
      </c>
      <c r="BX152" s="34">
        <v>0.78700000000000003</v>
      </c>
    </row>
    <row r="153" spans="1:76" x14ac:dyDescent="0.25">
      <c r="A153" s="35">
        <v>43165</v>
      </c>
      <c r="B153" s="36">
        <v>0.40626460648148149</v>
      </c>
      <c r="C153" s="34">
        <v>6.5830000000000002</v>
      </c>
      <c r="D153" s="34">
        <v>1.4E-2</v>
      </c>
      <c r="E153" s="34">
        <v>140</v>
      </c>
      <c r="F153" s="34">
        <v>395.2</v>
      </c>
      <c r="G153" s="34">
        <v>23.8</v>
      </c>
      <c r="H153" s="34">
        <v>0</v>
      </c>
      <c r="I153" s="34"/>
      <c r="J153" s="34">
        <v>13.7</v>
      </c>
      <c r="K153" s="34">
        <v>0.94950000000000001</v>
      </c>
      <c r="L153" s="34">
        <v>6.2506000000000004</v>
      </c>
      <c r="M153" s="34">
        <v>1.3299999999999999E-2</v>
      </c>
      <c r="N153" s="34">
        <v>375.23129999999998</v>
      </c>
      <c r="O153" s="34">
        <v>22.577500000000001</v>
      </c>
      <c r="P153" s="34">
        <v>397.8</v>
      </c>
      <c r="Q153" s="34">
        <v>296.39100000000002</v>
      </c>
      <c r="R153" s="34">
        <v>17.8337</v>
      </c>
      <c r="S153" s="34">
        <v>314.2</v>
      </c>
      <c r="T153" s="34">
        <v>0</v>
      </c>
      <c r="U153" s="34"/>
      <c r="V153" s="34"/>
      <c r="W153" s="34">
        <v>0</v>
      </c>
      <c r="X153" s="34">
        <v>13.0082</v>
      </c>
      <c r="Y153" s="34">
        <v>12.4</v>
      </c>
      <c r="Z153" s="34">
        <v>843</v>
      </c>
      <c r="AA153" s="34">
        <v>850</v>
      </c>
      <c r="AB153" s="34">
        <v>882</v>
      </c>
      <c r="AC153" s="34">
        <v>68</v>
      </c>
      <c r="AD153" s="34">
        <v>18.399999999999999</v>
      </c>
      <c r="AE153" s="34">
        <v>0.42</v>
      </c>
      <c r="AF153" s="34">
        <v>979</v>
      </c>
      <c r="AG153" s="34">
        <v>-0.1</v>
      </c>
      <c r="AH153" s="34">
        <v>62</v>
      </c>
      <c r="AI153" s="34">
        <v>35</v>
      </c>
      <c r="AJ153" s="34">
        <v>192</v>
      </c>
      <c r="AK153" s="34">
        <v>171</v>
      </c>
      <c r="AL153" s="34">
        <v>4.5999999999999996</v>
      </c>
      <c r="AM153" s="34">
        <v>174</v>
      </c>
      <c r="AN153" s="34" t="s">
        <v>155</v>
      </c>
      <c r="AO153" s="34">
        <v>1</v>
      </c>
      <c r="AP153" s="37">
        <v>0.61539351851851853</v>
      </c>
      <c r="AQ153" s="34">
        <v>47.159261000000001</v>
      </c>
      <c r="AR153" s="34">
        <v>-88.489577999999995</v>
      </c>
      <c r="AS153" s="34">
        <v>310.8</v>
      </c>
      <c r="AT153" s="34">
        <v>9.3000000000000007</v>
      </c>
      <c r="AU153" s="34">
        <v>12</v>
      </c>
      <c r="AV153" s="34">
        <v>10</v>
      </c>
      <c r="AW153" s="34" t="s">
        <v>206</v>
      </c>
      <c r="AX153" s="34">
        <v>1.4947999999999999</v>
      </c>
      <c r="AY153" s="34">
        <v>1.0684</v>
      </c>
      <c r="AZ153" s="34">
        <v>2.4</v>
      </c>
      <c r="BA153" s="34">
        <v>14.186999999999999</v>
      </c>
      <c r="BB153" s="34">
        <v>32.47</v>
      </c>
      <c r="BC153" s="34">
        <v>2.29</v>
      </c>
      <c r="BD153" s="34">
        <v>5.3179999999999996</v>
      </c>
      <c r="BE153" s="34">
        <v>3178.2689999999998</v>
      </c>
      <c r="BF153" s="34">
        <v>4.3019999999999996</v>
      </c>
      <c r="BG153" s="34">
        <v>19.98</v>
      </c>
      <c r="BH153" s="34">
        <v>1.202</v>
      </c>
      <c r="BI153" s="34">
        <v>21.183</v>
      </c>
      <c r="BJ153" s="34">
        <v>15.782</v>
      </c>
      <c r="BK153" s="34">
        <v>0.95</v>
      </c>
      <c r="BL153" s="34">
        <v>16.731999999999999</v>
      </c>
      <c r="BM153" s="34">
        <v>0</v>
      </c>
      <c r="BN153" s="34"/>
      <c r="BO153" s="34"/>
      <c r="BP153" s="34"/>
      <c r="BQ153" s="34">
        <v>4809.3370000000004</v>
      </c>
      <c r="BR153" s="34">
        <v>9.3812000000000006E-2</v>
      </c>
      <c r="BS153" s="34">
        <v>-5</v>
      </c>
      <c r="BT153" s="34">
        <v>7.9059999999999998E-3</v>
      </c>
      <c r="BU153" s="34">
        <v>2.2925309999999999</v>
      </c>
      <c r="BV153" s="34">
        <v>0</v>
      </c>
      <c r="BW153" s="34" t="s">
        <v>155</v>
      </c>
      <c r="BX153" s="34">
        <v>0.79</v>
      </c>
    </row>
    <row r="154" spans="1:76" x14ac:dyDescent="0.25">
      <c r="A154" s="35">
        <v>43165</v>
      </c>
      <c r="B154" s="36">
        <v>0.40627618055555553</v>
      </c>
      <c r="C154" s="34">
        <v>6.81</v>
      </c>
      <c r="D154" s="34">
        <v>1.23E-2</v>
      </c>
      <c r="E154" s="34">
        <v>123.333333</v>
      </c>
      <c r="F154" s="34">
        <v>391.3</v>
      </c>
      <c r="G154" s="34">
        <v>23.8</v>
      </c>
      <c r="H154" s="34">
        <v>13.6</v>
      </c>
      <c r="I154" s="34"/>
      <c r="J154" s="34">
        <v>13.2</v>
      </c>
      <c r="K154" s="34">
        <v>0.94769999999999999</v>
      </c>
      <c r="L154" s="34">
        <v>6.4541000000000004</v>
      </c>
      <c r="M154" s="34">
        <v>1.17E-2</v>
      </c>
      <c r="N154" s="34">
        <v>370.851</v>
      </c>
      <c r="O154" s="34">
        <v>22.523</v>
      </c>
      <c r="P154" s="34">
        <v>393.4</v>
      </c>
      <c r="Q154" s="34">
        <v>293.06920000000002</v>
      </c>
      <c r="R154" s="34">
        <v>17.798999999999999</v>
      </c>
      <c r="S154" s="34">
        <v>310.89999999999998</v>
      </c>
      <c r="T154" s="34">
        <v>13.5802</v>
      </c>
      <c r="U154" s="34"/>
      <c r="V154" s="34"/>
      <c r="W154" s="34">
        <v>0</v>
      </c>
      <c r="X154" s="34">
        <v>12.506399999999999</v>
      </c>
      <c r="Y154" s="34">
        <v>12.5</v>
      </c>
      <c r="Z154" s="34">
        <v>843</v>
      </c>
      <c r="AA154" s="34">
        <v>850</v>
      </c>
      <c r="AB154" s="34">
        <v>882</v>
      </c>
      <c r="AC154" s="34">
        <v>68</v>
      </c>
      <c r="AD154" s="34">
        <v>18.53</v>
      </c>
      <c r="AE154" s="34">
        <v>0.43</v>
      </c>
      <c r="AF154" s="34">
        <v>979</v>
      </c>
      <c r="AG154" s="34">
        <v>0</v>
      </c>
      <c r="AH154" s="34">
        <v>62</v>
      </c>
      <c r="AI154" s="34">
        <v>35</v>
      </c>
      <c r="AJ154" s="34">
        <v>192</v>
      </c>
      <c r="AK154" s="34">
        <v>171</v>
      </c>
      <c r="AL154" s="34">
        <v>4.5999999999999996</v>
      </c>
      <c r="AM154" s="34">
        <v>174</v>
      </c>
      <c r="AN154" s="34" t="s">
        <v>155</v>
      </c>
      <c r="AO154" s="34">
        <v>1</v>
      </c>
      <c r="AP154" s="37">
        <v>0.61540509259259257</v>
      </c>
      <c r="AQ154" s="34">
        <v>47.159244000000001</v>
      </c>
      <c r="AR154" s="34">
        <v>-88.489515999999995</v>
      </c>
      <c r="AS154" s="34">
        <v>310.8</v>
      </c>
      <c r="AT154" s="34">
        <v>11.5</v>
      </c>
      <c r="AU154" s="34">
        <v>12</v>
      </c>
      <c r="AV154" s="34">
        <v>10</v>
      </c>
      <c r="AW154" s="34" t="s">
        <v>206</v>
      </c>
      <c r="AX154" s="34">
        <v>1.1948000000000001</v>
      </c>
      <c r="AY154" s="34">
        <v>1.1684000000000001</v>
      </c>
      <c r="AZ154" s="34">
        <v>2.1263999999999998</v>
      </c>
      <c r="BA154" s="34">
        <v>14.186999999999999</v>
      </c>
      <c r="BB154" s="34">
        <v>31.42</v>
      </c>
      <c r="BC154" s="34">
        <v>2.21</v>
      </c>
      <c r="BD154" s="34">
        <v>5.5149999999999997</v>
      </c>
      <c r="BE154" s="34">
        <v>3177.9630000000002</v>
      </c>
      <c r="BF154" s="34">
        <v>3.6629999999999998</v>
      </c>
      <c r="BG154" s="34">
        <v>19.123000000000001</v>
      </c>
      <c r="BH154" s="34">
        <v>1.161</v>
      </c>
      <c r="BI154" s="34">
        <v>20.283999999999999</v>
      </c>
      <c r="BJ154" s="34">
        <v>15.112</v>
      </c>
      <c r="BK154" s="34">
        <v>0.91800000000000004</v>
      </c>
      <c r="BL154" s="34">
        <v>16.03</v>
      </c>
      <c r="BM154" s="34">
        <v>0.21129999999999999</v>
      </c>
      <c r="BN154" s="34"/>
      <c r="BO154" s="34"/>
      <c r="BP154" s="34"/>
      <c r="BQ154" s="34">
        <v>4477.6139999999996</v>
      </c>
      <c r="BR154" s="34">
        <v>0.132052</v>
      </c>
      <c r="BS154" s="34">
        <v>-5</v>
      </c>
      <c r="BT154" s="34">
        <v>8.0000000000000002E-3</v>
      </c>
      <c r="BU154" s="34">
        <v>3.2270210000000001</v>
      </c>
      <c r="BV154" s="34">
        <v>0</v>
      </c>
      <c r="BW154" s="34" t="s">
        <v>155</v>
      </c>
      <c r="BX154" s="34">
        <v>0.79</v>
      </c>
    </row>
    <row r="155" spans="1:76" x14ac:dyDescent="0.25">
      <c r="A155" s="35">
        <v>43165</v>
      </c>
      <c r="B155" s="36">
        <v>0.40628775462962968</v>
      </c>
      <c r="C155" s="34">
        <v>6.88</v>
      </c>
      <c r="D155" s="34">
        <v>1.1299999999999999E-2</v>
      </c>
      <c r="E155" s="34">
        <v>113.277311</v>
      </c>
      <c r="F155" s="34">
        <v>384.2</v>
      </c>
      <c r="G155" s="34">
        <v>24.5</v>
      </c>
      <c r="H155" s="34">
        <v>13.2</v>
      </c>
      <c r="I155" s="34"/>
      <c r="J155" s="34">
        <v>12.7</v>
      </c>
      <c r="K155" s="34">
        <v>0.94720000000000004</v>
      </c>
      <c r="L155" s="34">
        <v>6.5170000000000003</v>
      </c>
      <c r="M155" s="34">
        <v>1.0699999999999999E-2</v>
      </c>
      <c r="N155" s="34">
        <v>363.90730000000002</v>
      </c>
      <c r="O155" s="34">
        <v>23.174099999999999</v>
      </c>
      <c r="P155" s="34">
        <v>387.1</v>
      </c>
      <c r="Q155" s="34">
        <v>287.58179999999999</v>
      </c>
      <c r="R155" s="34">
        <v>18.313600000000001</v>
      </c>
      <c r="S155" s="34">
        <v>305.89999999999998</v>
      </c>
      <c r="T155" s="34">
        <v>13.1579</v>
      </c>
      <c r="U155" s="34"/>
      <c r="V155" s="34"/>
      <c r="W155" s="34">
        <v>0</v>
      </c>
      <c r="X155" s="34">
        <v>12.026</v>
      </c>
      <c r="Y155" s="34">
        <v>12.5</v>
      </c>
      <c r="Z155" s="34">
        <v>843</v>
      </c>
      <c r="AA155" s="34">
        <v>849</v>
      </c>
      <c r="AB155" s="34">
        <v>882</v>
      </c>
      <c r="AC155" s="34">
        <v>68</v>
      </c>
      <c r="AD155" s="34">
        <v>18.53</v>
      </c>
      <c r="AE155" s="34">
        <v>0.43</v>
      </c>
      <c r="AF155" s="34">
        <v>979</v>
      </c>
      <c r="AG155" s="34">
        <v>0</v>
      </c>
      <c r="AH155" s="34">
        <v>62</v>
      </c>
      <c r="AI155" s="34">
        <v>35</v>
      </c>
      <c r="AJ155" s="34">
        <v>192</v>
      </c>
      <c r="AK155" s="34">
        <v>171</v>
      </c>
      <c r="AL155" s="34">
        <v>4.7</v>
      </c>
      <c r="AM155" s="34">
        <v>174</v>
      </c>
      <c r="AN155" s="34" t="s">
        <v>155</v>
      </c>
      <c r="AO155" s="34">
        <v>1</v>
      </c>
      <c r="AP155" s="37">
        <v>0.61541666666666661</v>
      </c>
      <c r="AQ155" s="34">
        <v>47.159213999999999</v>
      </c>
      <c r="AR155" s="34">
        <v>-88.489446000000001</v>
      </c>
      <c r="AS155" s="34">
        <v>310.8</v>
      </c>
      <c r="AT155" s="34">
        <v>13.9</v>
      </c>
      <c r="AU155" s="34">
        <v>12</v>
      </c>
      <c r="AV155" s="34">
        <v>10</v>
      </c>
      <c r="AW155" s="34" t="s">
        <v>206</v>
      </c>
      <c r="AX155" s="34">
        <v>1.1000000000000001</v>
      </c>
      <c r="AY155" s="34">
        <v>1.2</v>
      </c>
      <c r="AZ155" s="34">
        <v>2</v>
      </c>
      <c r="BA155" s="34">
        <v>14.186999999999999</v>
      </c>
      <c r="BB155" s="34">
        <v>31.12</v>
      </c>
      <c r="BC155" s="34">
        <v>2.19</v>
      </c>
      <c r="BD155" s="34">
        <v>5.5709999999999997</v>
      </c>
      <c r="BE155" s="34">
        <v>3178.3249999999998</v>
      </c>
      <c r="BF155" s="34">
        <v>3.331</v>
      </c>
      <c r="BG155" s="34">
        <v>18.585999999999999</v>
      </c>
      <c r="BH155" s="34">
        <v>1.1839999999999999</v>
      </c>
      <c r="BI155" s="34">
        <v>19.768999999999998</v>
      </c>
      <c r="BJ155" s="34">
        <v>14.688000000000001</v>
      </c>
      <c r="BK155" s="34">
        <v>0.93500000000000005</v>
      </c>
      <c r="BL155" s="34">
        <v>15.622999999999999</v>
      </c>
      <c r="BM155" s="34">
        <v>0.20269999999999999</v>
      </c>
      <c r="BN155" s="34"/>
      <c r="BO155" s="34"/>
      <c r="BP155" s="34"/>
      <c r="BQ155" s="34">
        <v>4264.5649999999996</v>
      </c>
      <c r="BR155" s="34">
        <v>0.17405200000000001</v>
      </c>
      <c r="BS155" s="34">
        <v>-5</v>
      </c>
      <c r="BT155" s="34">
        <v>7.0939999999999996E-3</v>
      </c>
      <c r="BU155" s="34">
        <v>4.2533960000000004</v>
      </c>
      <c r="BV155" s="34">
        <v>0</v>
      </c>
      <c r="BW155" s="34" t="s">
        <v>155</v>
      </c>
      <c r="BX155" s="34">
        <v>0.79</v>
      </c>
    </row>
    <row r="156" spans="1:76" x14ac:dyDescent="0.25">
      <c r="A156" s="35">
        <v>43165</v>
      </c>
      <c r="B156" s="36">
        <v>0.40629932870370372</v>
      </c>
      <c r="C156" s="34">
        <v>6.9560000000000004</v>
      </c>
      <c r="D156" s="34">
        <v>1.15E-2</v>
      </c>
      <c r="E156" s="34">
        <v>115.04132199999999</v>
      </c>
      <c r="F156" s="34">
        <v>381.6</v>
      </c>
      <c r="G156" s="34">
        <v>25.1</v>
      </c>
      <c r="H156" s="34">
        <v>0</v>
      </c>
      <c r="I156" s="34"/>
      <c r="J156" s="34">
        <v>12.28</v>
      </c>
      <c r="K156" s="34">
        <v>0.9466</v>
      </c>
      <c r="L156" s="34">
        <v>6.5846</v>
      </c>
      <c r="M156" s="34">
        <v>1.09E-2</v>
      </c>
      <c r="N156" s="34">
        <v>361.21780000000001</v>
      </c>
      <c r="O156" s="34">
        <v>23.801200000000001</v>
      </c>
      <c r="P156" s="34">
        <v>385</v>
      </c>
      <c r="Q156" s="34">
        <v>285.45639999999997</v>
      </c>
      <c r="R156" s="34">
        <v>18.809100000000001</v>
      </c>
      <c r="S156" s="34">
        <v>304.3</v>
      </c>
      <c r="T156" s="34">
        <v>0</v>
      </c>
      <c r="U156" s="34"/>
      <c r="V156" s="34"/>
      <c r="W156" s="34">
        <v>0</v>
      </c>
      <c r="X156" s="34">
        <v>11.6289</v>
      </c>
      <c r="Y156" s="34">
        <v>12.4</v>
      </c>
      <c r="Z156" s="34">
        <v>844</v>
      </c>
      <c r="AA156" s="34">
        <v>850</v>
      </c>
      <c r="AB156" s="34">
        <v>882</v>
      </c>
      <c r="AC156" s="34">
        <v>68</v>
      </c>
      <c r="AD156" s="34">
        <v>18.53</v>
      </c>
      <c r="AE156" s="34">
        <v>0.43</v>
      </c>
      <c r="AF156" s="34">
        <v>979</v>
      </c>
      <c r="AG156" s="34">
        <v>0</v>
      </c>
      <c r="AH156" s="34">
        <v>61.094000000000001</v>
      </c>
      <c r="AI156" s="34">
        <v>35</v>
      </c>
      <c r="AJ156" s="34">
        <v>192</v>
      </c>
      <c r="AK156" s="34">
        <v>171</v>
      </c>
      <c r="AL156" s="34">
        <v>4.5999999999999996</v>
      </c>
      <c r="AM156" s="34">
        <v>174</v>
      </c>
      <c r="AN156" s="34" t="s">
        <v>155</v>
      </c>
      <c r="AO156" s="34">
        <v>1</v>
      </c>
      <c r="AP156" s="37">
        <v>0.61542824074074076</v>
      </c>
      <c r="AQ156" s="34">
        <v>47.159168000000001</v>
      </c>
      <c r="AR156" s="34">
        <v>-88.489361000000002</v>
      </c>
      <c r="AS156" s="34">
        <v>310.7</v>
      </c>
      <c r="AT156" s="34">
        <v>16.5</v>
      </c>
      <c r="AU156" s="34">
        <v>12</v>
      </c>
      <c r="AV156" s="34">
        <v>10</v>
      </c>
      <c r="AW156" s="34" t="s">
        <v>206</v>
      </c>
      <c r="AX156" s="34">
        <v>1.1683319999999999</v>
      </c>
      <c r="AY156" s="34">
        <v>1.404995</v>
      </c>
      <c r="AZ156" s="34">
        <v>2.136663</v>
      </c>
      <c r="BA156" s="34">
        <v>14.186999999999999</v>
      </c>
      <c r="BB156" s="34">
        <v>30.79</v>
      </c>
      <c r="BC156" s="34">
        <v>2.17</v>
      </c>
      <c r="BD156" s="34">
        <v>5.6390000000000002</v>
      </c>
      <c r="BE156" s="34">
        <v>3178.7460000000001</v>
      </c>
      <c r="BF156" s="34">
        <v>3.3460000000000001</v>
      </c>
      <c r="BG156" s="34">
        <v>18.260999999999999</v>
      </c>
      <c r="BH156" s="34">
        <v>1.2030000000000001</v>
      </c>
      <c r="BI156" s="34">
        <v>19.463999999999999</v>
      </c>
      <c r="BJ156" s="34">
        <v>14.430999999999999</v>
      </c>
      <c r="BK156" s="34">
        <v>0.95099999999999996</v>
      </c>
      <c r="BL156" s="34">
        <v>15.382</v>
      </c>
      <c r="BM156" s="34">
        <v>0</v>
      </c>
      <c r="BN156" s="34"/>
      <c r="BO156" s="34"/>
      <c r="BP156" s="34"/>
      <c r="BQ156" s="34">
        <v>4081.8969999999999</v>
      </c>
      <c r="BR156" s="34">
        <v>0.20880399999999999</v>
      </c>
      <c r="BS156" s="34">
        <v>-5</v>
      </c>
      <c r="BT156" s="34">
        <v>7.9059999999999998E-3</v>
      </c>
      <c r="BU156" s="34">
        <v>5.1026480000000003</v>
      </c>
      <c r="BV156" s="34">
        <v>0</v>
      </c>
      <c r="BW156" s="34" t="s">
        <v>155</v>
      </c>
      <c r="BX156" s="34">
        <v>0.79</v>
      </c>
    </row>
    <row r="157" spans="1:76" x14ac:dyDescent="0.25">
      <c r="A157" s="35">
        <v>43165</v>
      </c>
      <c r="B157" s="36">
        <v>0.40631090277777776</v>
      </c>
      <c r="C157" s="34">
        <v>7.33</v>
      </c>
      <c r="D157" s="34">
        <v>1.0999999999999999E-2</v>
      </c>
      <c r="E157" s="34">
        <v>109.804588</v>
      </c>
      <c r="F157" s="34">
        <v>384.9</v>
      </c>
      <c r="G157" s="34">
        <v>25.6</v>
      </c>
      <c r="H157" s="34">
        <v>20</v>
      </c>
      <c r="I157" s="34"/>
      <c r="J157" s="34">
        <v>12.1</v>
      </c>
      <c r="K157" s="34">
        <v>0.94379999999999997</v>
      </c>
      <c r="L157" s="34">
        <v>6.9177</v>
      </c>
      <c r="M157" s="34">
        <v>1.04E-2</v>
      </c>
      <c r="N157" s="34">
        <v>363.23480000000001</v>
      </c>
      <c r="O157" s="34">
        <v>24.126899999999999</v>
      </c>
      <c r="P157" s="34">
        <v>387.4</v>
      </c>
      <c r="Q157" s="34">
        <v>287.05040000000002</v>
      </c>
      <c r="R157" s="34">
        <v>19.066500000000001</v>
      </c>
      <c r="S157" s="34">
        <v>306.10000000000002</v>
      </c>
      <c r="T157" s="34">
        <v>20</v>
      </c>
      <c r="U157" s="34"/>
      <c r="V157" s="34"/>
      <c r="W157" s="34">
        <v>0</v>
      </c>
      <c r="X157" s="34">
        <v>11.4194</v>
      </c>
      <c r="Y157" s="34">
        <v>12.5</v>
      </c>
      <c r="Z157" s="34">
        <v>843</v>
      </c>
      <c r="AA157" s="34">
        <v>850</v>
      </c>
      <c r="AB157" s="34">
        <v>882</v>
      </c>
      <c r="AC157" s="34">
        <v>68</v>
      </c>
      <c r="AD157" s="34">
        <v>18.53</v>
      </c>
      <c r="AE157" s="34">
        <v>0.43</v>
      </c>
      <c r="AF157" s="34">
        <v>979</v>
      </c>
      <c r="AG157" s="34">
        <v>0</v>
      </c>
      <c r="AH157" s="34">
        <v>61</v>
      </c>
      <c r="AI157" s="34">
        <v>35</v>
      </c>
      <c r="AJ157" s="34">
        <v>192</v>
      </c>
      <c r="AK157" s="34">
        <v>171</v>
      </c>
      <c r="AL157" s="34">
        <v>4.7</v>
      </c>
      <c r="AM157" s="34">
        <v>174</v>
      </c>
      <c r="AN157" s="34" t="s">
        <v>155</v>
      </c>
      <c r="AO157" s="34">
        <v>1</v>
      </c>
      <c r="AP157" s="37">
        <v>0.6154398148148148</v>
      </c>
      <c r="AQ157" s="34">
        <v>47.159115999999997</v>
      </c>
      <c r="AR157" s="34">
        <v>-88.489254000000003</v>
      </c>
      <c r="AS157" s="34">
        <v>310.5</v>
      </c>
      <c r="AT157" s="34">
        <v>19.2</v>
      </c>
      <c r="AU157" s="34">
        <v>12</v>
      </c>
      <c r="AV157" s="34">
        <v>10</v>
      </c>
      <c r="AW157" s="34" t="s">
        <v>206</v>
      </c>
      <c r="AX157" s="34">
        <v>1.2</v>
      </c>
      <c r="AY157" s="34">
        <v>1.5</v>
      </c>
      <c r="AZ157" s="34">
        <v>2.2000000000000002</v>
      </c>
      <c r="BA157" s="34">
        <v>14.186999999999999</v>
      </c>
      <c r="BB157" s="34">
        <v>29.26</v>
      </c>
      <c r="BC157" s="34">
        <v>2.06</v>
      </c>
      <c r="BD157" s="34">
        <v>5.96</v>
      </c>
      <c r="BE157" s="34">
        <v>3177.3910000000001</v>
      </c>
      <c r="BF157" s="34">
        <v>3.0289999999999999</v>
      </c>
      <c r="BG157" s="34">
        <v>17.472000000000001</v>
      </c>
      <c r="BH157" s="34">
        <v>1.161</v>
      </c>
      <c r="BI157" s="34">
        <v>18.632000000000001</v>
      </c>
      <c r="BJ157" s="34">
        <v>13.807</v>
      </c>
      <c r="BK157" s="34">
        <v>0.91700000000000004</v>
      </c>
      <c r="BL157" s="34">
        <v>14.724</v>
      </c>
      <c r="BM157" s="34">
        <v>0.29020000000000001</v>
      </c>
      <c r="BN157" s="34"/>
      <c r="BO157" s="34"/>
      <c r="BP157" s="34"/>
      <c r="BQ157" s="34">
        <v>3813.7370000000001</v>
      </c>
      <c r="BR157" s="34">
        <v>0.188444</v>
      </c>
      <c r="BS157" s="34">
        <v>-5</v>
      </c>
      <c r="BT157" s="34">
        <v>7.0939999999999996E-3</v>
      </c>
      <c r="BU157" s="34">
        <v>4.6051000000000002</v>
      </c>
      <c r="BV157" s="34">
        <v>0</v>
      </c>
      <c r="BW157" s="34" t="s">
        <v>155</v>
      </c>
      <c r="BX157" s="34">
        <v>0.79</v>
      </c>
    </row>
    <row r="158" spans="1:76" x14ac:dyDescent="0.25">
      <c r="A158" s="35">
        <v>43165</v>
      </c>
      <c r="B158" s="36">
        <v>0.40632247685185185</v>
      </c>
      <c r="C158" s="34">
        <v>7.5069999999999997</v>
      </c>
      <c r="D158" s="34">
        <v>8.8000000000000005E-3</v>
      </c>
      <c r="E158" s="34">
        <v>88.175122999999999</v>
      </c>
      <c r="F158" s="34">
        <v>390.2</v>
      </c>
      <c r="G158" s="34">
        <v>26.1</v>
      </c>
      <c r="H158" s="34">
        <v>2.2999999999999998</v>
      </c>
      <c r="I158" s="34"/>
      <c r="J158" s="34">
        <v>11.79</v>
      </c>
      <c r="K158" s="34">
        <v>0.94240000000000002</v>
      </c>
      <c r="L158" s="34">
        <v>7.0749000000000004</v>
      </c>
      <c r="M158" s="34">
        <v>8.3000000000000001E-3</v>
      </c>
      <c r="N158" s="34">
        <v>367.74360000000001</v>
      </c>
      <c r="O158" s="34">
        <v>24.565300000000001</v>
      </c>
      <c r="P158" s="34">
        <v>392.3</v>
      </c>
      <c r="Q158" s="34">
        <v>290.61349999999999</v>
      </c>
      <c r="R158" s="34">
        <v>19.413</v>
      </c>
      <c r="S158" s="34">
        <v>310</v>
      </c>
      <c r="T158" s="34">
        <v>2.3129</v>
      </c>
      <c r="U158" s="34"/>
      <c r="V158" s="34"/>
      <c r="W158" s="34">
        <v>0</v>
      </c>
      <c r="X158" s="34">
        <v>11.1112</v>
      </c>
      <c r="Y158" s="34">
        <v>12.5</v>
      </c>
      <c r="Z158" s="34">
        <v>844</v>
      </c>
      <c r="AA158" s="34">
        <v>851</v>
      </c>
      <c r="AB158" s="34">
        <v>883</v>
      </c>
      <c r="AC158" s="34">
        <v>68</v>
      </c>
      <c r="AD158" s="34">
        <v>18.53</v>
      </c>
      <c r="AE158" s="34">
        <v>0.43</v>
      </c>
      <c r="AF158" s="34">
        <v>979</v>
      </c>
      <c r="AG158" s="34">
        <v>0</v>
      </c>
      <c r="AH158" s="34">
        <v>61</v>
      </c>
      <c r="AI158" s="34">
        <v>35</v>
      </c>
      <c r="AJ158" s="34">
        <v>192</v>
      </c>
      <c r="AK158" s="34">
        <v>171</v>
      </c>
      <c r="AL158" s="34">
        <v>4.5999999999999996</v>
      </c>
      <c r="AM158" s="34">
        <v>174</v>
      </c>
      <c r="AN158" s="34" t="s">
        <v>155</v>
      </c>
      <c r="AO158" s="34">
        <v>1</v>
      </c>
      <c r="AP158" s="37">
        <v>0.61545138888888895</v>
      </c>
      <c r="AQ158" s="34">
        <v>47.159067</v>
      </c>
      <c r="AR158" s="34">
        <v>-88.489131999999998</v>
      </c>
      <c r="AS158" s="34">
        <v>310.39999999999998</v>
      </c>
      <c r="AT158" s="34">
        <v>21.5</v>
      </c>
      <c r="AU158" s="34">
        <v>12</v>
      </c>
      <c r="AV158" s="34">
        <v>10</v>
      </c>
      <c r="AW158" s="34" t="s">
        <v>206</v>
      </c>
      <c r="AX158" s="34">
        <v>1.3368</v>
      </c>
      <c r="AY158" s="34">
        <v>1.7052</v>
      </c>
      <c r="AZ158" s="34">
        <v>2.4735999999999998</v>
      </c>
      <c r="BA158" s="34">
        <v>14.186999999999999</v>
      </c>
      <c r="BB158" s="34">
        <v>28.61</v>
      </c>
      <c r="BC158" s="34">
        <v>2.02</v>
      </c>
      <c r="BD158" s="34">
        <v>6.1130000000000004</v>
      </c>
      <c r="BE158" s="34">
        <v>3178.8339999999998</v>
      </c>
      <c r="BF158" s="34">
        <v>2.3759999999999999</v>
      </c>
      <c r="BG158" s="34">
        <v>17.303000000000001</v>
      </c>
      <c r="BH158" s="34">
        <v>1.1559999999999999</v>
      </c>
      <c r="BI158" s="34">
        <v>18.459</v>
      </c>
      <c r="BJ158" s="34">
        <v>13.673999999999999</v>
      </c>
      <c r="BK158" s="34">
        <v>0.91300000000000003</v>
      </c>
      <c r="BL158" s="34">
        <v>14.587999999999999</v>
      </c>
      <c r="BM158" s="34">
        <v>3.2800000000000003E-2</v>
      </c>
      <c r="BN158" s="34"/>
      <c r="BO158" s="34"/>
      <c r="BP158" s="34"/>
      <c r="BQ158" s="34">
        <v>3630.0129999999999</v>
      </c>
      <c r="BR158" s="34">
        <v>0.18509400000000001</v>
      </c>
      <c r="BS158" s="34">
        <v>-5</v>
      </c>
      <c r="BT158" s="34">
        <v>7.0000000000000001E-3</v>
      </c>
      <c r="BU158" s="34">
        <v>4.5232340000000004</v>
      </c>
      <c r="BV158" s="34">
        <v>0</v>
      </c>
      <c r="BW158" s="34" t="s">
        <v>155</v>
      </c>
      <c r="BX158" s="34">
        <v>0.79</v>
      </c>
    </row>
    <row r="159" spans="1:76" x14ac:dyDescent="0.25">
      <c r="A159" s="35">
        <v>43165</v>
      </c>
      <c r="B159" s="36">
        <v>0.40633405092592589</v>
      </c>
      <c r="C159" s="34">
        <v>7.4240000000000004</v>
      </c>
      <c r="D159" s="34">
        <v>8.0000000000000002E-3</v>
      </c>
      <c r="E159" s="34">
        <v>80.008319</v>
      </c>
      <c r="F159" s="34">
        <v>393.7</v>
      </c>
      <c r="G159" s="34">
        <v>27.4</v>
      </c>
      <c r="H159" s="34">
        <v>6.5</v>
      </c>
      <c r="I159" s="34"/>
      <c r="J159" s="34">
        <v>11.5</v>
      </c>
      <c r="K159" s="34">
        <v>0.94299999999999995</v>
      </c>
      <c r="L159" s="34">
        <v>7.0012999999999996</v>
      </c>
      <c r="M159" s="34">
        <v>7.4999999999999997E-3</v>
      </c>
      <c r="N159" s="34">
        <v>371.22739999999999</v>
      </c>
      <c r="O159" s="34">
        <v>25.7957</v>
      </c>
      <c r="P159" s="34">
        <v>397</v>
      </c>
      <c r="Q159" s="34">
        <v>293.36660000000001</v>
      </c>
      <c r="R159" s="34">
        <v>20.385400000000001</v>
      </c>
      <c r="S159" s="34">
        <v>313.8</v>
      </c>
      <c r="T159" s="34">
        <v>6.5217000000000001</v>
      </c>
      <c r="U159" s="34"/>
      <c r="V159" s="34"/>
      <c r="W159" s="34">
        <v>0</v>
      </c>
      <c r="X159" s="34">
        <v>10.8443</v>
      </c>
      <c r="Y159" s="34">
        <v>12.5</v>
      </c>
      <c r="Z159" s="34">
        <v>844</v>
      </c>
      <c r="AA159" s="34">
        <v>852</v>
      </c>
      <c r="AB159" s="34">
        <v>883</v>
      </c>
      <c r="AC159" s="34">
        <v>68</v>
      </c>
      <c r="AD159" s="34">
        <v>18.53</v>
      </c>
      <c r="AE159" s="34">
        <v>0.43</v>
      </c>
      <c r="AF159" s="34">
        <v>979</v>
      </c>
      <c r="AG159" s="34">
        <v>0</v>
      </c>
      <c r="AH159" s="34">
        <v>61</v>
      </c>
      <c r="AI159" s="34">
        <v>35</v>
      </c>
      <c r="AJ159" s="34">
        <v>192</v>
      </c>
      <c r="AK159" s="34">
        <v>171</v>
      </c>
      <c r="AL159" s="34">
        <v>4.5999999999999996</v>
      </c>
      <c r="AM159" s="34">
        <v>174</v>
      </c>
      <c r="AN159" s="34" t="s">
        <v>155</v>
      </c>
      <c r="AO159" s="34">
        <v>1</v>
      </c>
      <c r="AP159" s="37">
        <v>0.61546296296296299</v>
      </c>
      <c r="AQ159" s="34">
        <v>47.159022999999998</v>
      </c>
      <c r="AR159" s="34">
        <v>-88.488996999999998</v>
      </c>
      <c r="AS159" s="34">
        <v>310.2</v>
      </c>
      <c r="AT159" s="34">
        <v>23.5</v>
      </c>
      <c r="AU159" s="34">
        <v>12</v>
      </c>
      <c r="AV159" s="34">
        <v>10</v>
      </c>
      <c r="AW159" s="34" t="s">
        <v>206</v>
      </c>
      <c r="AX159" s="34">
        <v>1.3315999999999999</v>
      </c>
      <c r="AY159" s="34">
        <v>1.8</v>
      </c>
      <c r="AZ159" s="34">
        <v>2.5316000000000001</v>
      </c>
      <c r="BA159" s="34">
        <v>14.186999999999999</v>
      </c>
      <c r="BB159" s="34">
        <v>28.92</v>
      </c>
      <c r="BC159" s="34">
        <v>2.04</v>
      </c>
      <c r="BD159" s="34">
        <v>6.0410000000000004</v>
      </c>
      <c r="BE159" s="34">
        <v>3179.1390000000001</v>
      </c>
      <c r="BF159" s="34">
        <v>2.181</v>
      </c>
      <c r="BG159" s="34">
        <v>17.652000000000001</v>
      </c>
      <c r="BH159" s="34">
        <v>1.2270000000000001</v>
      </c>
      <c r="BI159" s="34">
        <v>18.879000000000001</v>
      </c>
      <c r="BJ159" s="34">
        <v>13.95</v>
      </c>
      <c r="BK159" s="34">
        <v>0.96899999999999997</v>
      </c>
      <c r="BL159" s="34">
        <v>14.919</v>
      </c>
      <c r="BM159" s="34">
        <v>9.3600000000000003E-2</v>
      </c>
      <c r="BN159" s="34"/>
      <c r="BO159" s="34"/>
      <c r="BP159" s="34"/>
      <c r="BQ159" s="34">
        <v>3580.3919999999998</v>
      </c>
      <c r="BR159" s="34">
        <v>0.2303</v>
      </c>
      <c r="BS159" s="34">
        <v>-5</v>
      </c>
      <c r="BT159" s="34">
        <v>7.0000000000000001E-3</v>
      </c>
      <c r="BU159" s="34">
        <v>5.6279560000000002</v>
      </c>
      <c r="BV159" s="34">
        <v>0</v>
      </c>
      <c r="BW159" s="34" t="s">
        <v>155</v>
      </c>
      <c r="BX159" s="34">
        <v>0.79</v>
      </c>
    </row>
    <row r="160" spans="1:76" x14ac:dyDescent="0.25">
      <c r="A160" s="35">
        <v>43165</v>
      </c>
      <c r="B160" s="36">
        <v>0.40634562499999999</v>
      </c>
      <c r="C160" s="34">
        <v>7.1929999999999996</v>
      </c>
      <c r="D160" s="34">
        <v>8.8000000000000005E-3</v>
      </c>
      <c r="E160" s="34">
        <v>88.327787000000001</v>
      </c>
      <c r="F160" s="34">
        <v>393.7</v>
      </c>
      <c r="G160" s="34">
        <v>30.6</v>
      </c>
      <c r="H160" s="34">
        <v>16.399999999999999</v>
      </c>
      <c r="I160" s="34"/>
      <c r="J160" s="34">
        <v>11.15</v>
      </c>
      <c r="K160" s="34">
        <v>0.94479999999999997</v>
      </c>
      <c r="L160" s="34">
        <v>6.7954999999999997</v>
      </c>
      <c r="M160" s="34">
        <v>8.3000000000000001E-3</v>
      </c>
      <c r="N160" s="34">
        <v>371.99130000000002</v>
      </c>
      <c r="O160" s="34">
        <v>28.874500000000001</v>
      </c>
      <c r="P160" s="34">
        <v>400.9</v>
      </c>
      <c r="Q160" s="34">
        <v>293.97030000000001</v>
      </c>
      <c r="R160" s="34">
        <v>22.8184</v>
      </c>
      <c r="S160" s="34">
        <v>316.8</v>
      </c>
      <c r="T160" s="34">
        <v>16.390499999999999</v>
      </c>
      <c r="U160" s="34"/>
      <c r="V160" s="34"/>
      <c r="W160" s="34">
        <v>0</v>
      </c>
      <c r="X160" s="34">
        <v>10.5334</v>
      </c>
      <c r="Y160" s="34">
        <v>12.5</v>
      </c>
      <c r="Z160" s="34">
        <v>844</v>
      </c>
      <c r="AA160" s="34">
        <v>851</v>
      </c>
      <c r="AB160" s="34">
        <v>883</v>
      </c>
      <c r="AC160" s="34">
        <v>68</v>
      </c>
      <c r="AD160" s="34">
        <v>18.53</v>
      </c>
      <c r="AE160" s="34">
        <v>0.43</v>
      </c>
      <c r="AF160" s="34">
        <v>979</v>
      </c>
      <c r="AG160" s="34">
        <v>0</v>
      </c>
      <c r="AH160" s="34">
        <v>61</v>
      </c>
      <c r="AI160" s="34">
        <v>35</v>
      </c>
      <c r="AJ160" s="34">
        <v>192</v>
      </c>
      <c r="AK160" s="34">
        <v>171</v>
      </c>
      <c r="AL160" s="34">
        <v>4.5999999999999996</v>
      </c>
      <c r="AM160" s="34">
        <v>174</v>
      </c>
      <c r="AN160" s="34" t="s">
        <v>155</v>
      </c>
      <c r="AO160" s="34">
        <v>1</v>
      </c>
      <c r="AP160" s="37">
        <v>0.61547453703703703</v>
      </c>
      <c r="AQ160" s="34">
        <v>47.158994</v>
      </c>
      <c r="AR160" s="34">
        <v>-88.488839999999996</v>
      </c>
      <c r="AS160" s="34">
        <v>310</v>
      </c>
      <c r="AT160" s="34">
        <v>25.4</v>
      </c>
      <c r="AU160" s="34">
        <v>12</v>
      </c>
      <c r="AV160" s="34">
        <v>10</v>
      </c>
      <c r="AW160" s="34" t="s">
        <v>206</v>
      </c>
      <c r="AX160" s="34">
        <v>1.3684000000000001</v>
      </c>
      <c r="AY160" s="34">
        <v>1.2527999999999999</v>
      </c>
      <c r="AZ160" s="34">
        <v>2.5</v>
      </c>
      <c r="BA160" s="34">
        <v>14.186999999999999</v>
      </c>
      <c r="BB160" s="34">
        <v>29.81</v>
      </c>
      <c r="BC160" s="34">
        <v>2.1</v>
      </c>
      <c r="BD160" s="34">
        <v>5.843</v>
      </c>
      <c r="BE160" s="34">
        <v>3178.7359999999999</v>
      </c>
      <c r="BF160" s="34">
        <v>2.4849999999999999</v>
      </c>
      <c r="BG160" s="34">
        <v>18.222000000000001</v>
      </c>
      <c r="BH160" s="34">
        <v>1.4139999999999999</v>
      </c>
      <c r="BI160" s="34">
        <v>19.637</v>
      </c>
      <c r="BJ160" s="34">
        <v>14.4</v>
      </c>
      <c r="BK160" s="34">
        <v>1.1180000000000001</v>
      </c>
      <c r="BL160" s="34">
        <v>15.518000000000001</v>
      </c>
      <c r="BM160" s="34">
        <v>0.2422</v>
      </c>
      <c r="BN160" s="34"/>
      <c r="BO160" s="34"/>
      <c r="BP160" s="34"/>
      <c r="BQ160" s="34">
        <v>3582.6480000000001</v>
      </c>
      <c r="BR160" s="34">
        <v>0.215974</v>
      </c>
      <c r="BS160" s="34">
        <v>-5</v>
      </c>
      <c r="BT160" s="34">
        <v>7.0000000000000001E-3</v>
      </c>
      <c r="BU160" s="34">
        <v>5.2778650000000003</v>
      </c>
      <c r="BV160" s="34">
        <v>0</v>
      </c>
      <c r="BW160" s="34" t="s">
        <v>155</v>
      </c>
      <c r="BX160" s="34">
        <v>0.79</v>
      </c>
    </row>
    <row r="161" spans="1:76" x14ac:dyDescent="0.25">
      <c r="A161" s="35">
        <v>43165</v>
      </c>
      <c r="B161" s="36">
        <v>0.40635719907407403</v>
      </c>
      <c r="C161" s="34">
        <v>7.1980000000000004</v>
      </c>
      <c r="D161" s="34">
        <v>9.7000000000000003E-3</v>
      </c>
      <c r="E161" s="34">
        <v>96.725588999999999</v>
      </c>
      <c r="F161" s="34">
        <v>390.9</v>
      </c>
      <c r="G161" s="34">
        <v>34.5</v>
      </c>
      <c r="H161" s="34">
        <v>13.4</v>
      </c>
      <c r="I161" s="34"/>
      <c r="J161" s="34">
        <v>11</v>
      </c>
      <c r="K161" s="34">
        <v>0.94469999999999998</v>
      </c>
      <c r="L161" s="34">
        <v>6.8002000000000002</v>
      </c>
      <c r="M161" s="34">
        <v>9.1000000000000004E-3</v>
      </c>
      <c r="N161" s="34">
        <v>369.33100000000002</v>
      </c>
      <c r="O161" s="34">
        <v>32.569400000000002</v>
      </c>
      <c r="P161" s="34">
        <v>401.9</v>
      </c>
      <c r="Q161" s="34">
        <v>291.86799999999999</v>
      </c>
      <c r="R161" s="34">
        <v>25.738399999999999</v>
      </c>
      <c r="S161" s="34">
        <v>317.60000000000002</v>
      </c>
      <c r="T161" s="34">
        <v>13.401400000000001</v>
      </c>
      <c r="U161" s="34"/>
      <c r="V161" s="34"/>
      <c r="W161" s="34">
        <v>0</v>
      </c>
      <c r="X161" s="34">
        <v>10.3918</v>
      </c>
      <c r="Y161" s="34">
        <v>12.4</v>
      </c>
      <c r="Z161" s="34">
        <v>844</v>
      </c>
      <c r="AA161" s="34">
        <v>852</v>
      </c>
      <c r="AB161" s="34">
        <v>883</v>
      </c>
      <c r="AC161" s="34">
        <v>68</v>
      </c>
      <c r="AD161" s="34">
        <v>18.53</v>
      </c>
      <c r="AE161" s="34">
        <v>0.43</v>
      </c>
      <c r="AF161" s="34">
        <v>979</v>
      </c>
      <c r="AG161" s="34">
        <v>0</v>
      </c>
      <c r="AH161" s="34">
        <v>61</v>
      </c>
      <c r="AI161" s="34">
        <v>35</v>
      </c>
      <c r="AJ161" s="34">
        <v>192</v>
      </c>
      <c r="AK161" s="34">
        <v>171</v>
      </c>
      <c r="AL161" s="34">
        <v>4.5</v>
      </c>
      <c r="AM161" s="34">
        <v>174</v>
      </c>
      <c r="AN161" s="34" t="s">
        <v>155</v>
      </c>
      <c r="AO161" s="34">
        <v>1</v>
      </c>
      <c r="AP161" s="37">
        <v>0.61548611111111107</v>
      </c>
      <c r="AQ161" s="34">
        <v>47.158969999999997</v>
      </c>
      <c r="AR161" s="34">
        <v>-88.488677999999993</v>
      </c>
      <c r="AS161" s="34">
        <v>310.10000000000002</v>
      </c>
      <c r="AT161" s="34">
        <v>27.2</v>
      </c>
      <c r="AU161" s="34">
        <v>12</v>
      </c>
      <c r="AV161" s="34">
        <v>10</v>
      </c>
      <c r="AW161" s="34" t="s">
        <v>206</v>
      </c>
      <c r="AX161" s="34">
        <v>1.3315999999999999</v>
      </c>
      <c r="AY161" s="34">
        <v>1.0684</v>
      </c>
      <c r="AZ161" s="34">
        <v>2.4316</v>
      </c>
      <c r="BA161" s="34">
        <v>14.186999999999999</v>
      </c>
      <c r="BB161" s="34">
        <v>29.79</v>
      </c>
      <c r="BC161" s="34">
        <v>2.1</v>
      </c>
      <c r="BD161" s="34">
        <v>5.8520000000000003</v>
      </c>
      <c r="BE161" s="34">
        <v>3178.4949999999999</v>
      </c>
      <c r="BF161" s="34">
        <v>2.718</v>
      </c>
      <c r="BG161" s="34">
        <v>18.077999999999999</v>
      </c>
      <c r="BH161" s="34">
        <v>1.5940000000000001</v>
      </c>
      <c r="BI161" s="34">
        <v>19.672000000000001</v>
      </c>
      <c r="BJ161" s="34">
        <v>14.286</v>
      </c>
      <c r="BK161" s="34">
        <v>1.26</v>
      </c>
      <c r="BL161" s="34">
        <v>15.545999999999999</v>
      </c>
      <c r="BM161" s="34">
        <v>0.19789999999999999</v>
      </c>
      <c r="BN161" s="34"/>
      <c r="BO161" s="34"/>
      <c r="BP161" s="34"/>
      <c r="BQ161" s="34">
        <v>3531.7739999999999</v>
      </c>
      <c r="BR161" s="34">
        <v>0.19406799999999999</v>
      </c>
      <c r="BS161" s="34">
        <v>-5</v>
      </c>
      <c r="BT161" s="34">
        <v>7.9059999999999998E-3</v>
      </c>
      <c r="BU161" s="34">
        <v>4.7425369999999996</v>
      </c>
      <c r="BV161" s="34">
        <v>0</v>
      </c>
      <c r="BW161" s="34" t="s">
        <v>155</v>
      </c>
      <c r="BX161" s="34">
        <v>0.79</v>
      </c>
    </row>
    <row r="162" spans="1:76" x14ac:dyDescent="0.25">
      <c r="A162" s="35">
        <v>43165</v>
      </c>
      <c r="B162" s="36">
        <v>0.40636877314814818</v>
      </c>
      <c r="C162" s="34">
        <v>7.5650000000000004</v>
      </c>
      <c r="D162" s="34">
        <v>8.9999999999999993E-3</v>
      </c>
      <c r="E162" s="34">
        <v>89.617671999999999</v>
      </c>
      <c r="F162" s="34">
        <v>390</v>
      </c>
      <c r="G162" s="34">
        <v>38.299999999999997</v>
      </c>
      <c r="H162" s="34">
        <v>20</v>
      </c>
      <c r="I162" s="34"/>
      <c r="J162" s="34">
        <v>11</v>
      </c>
      <c r="K162" s="34">
        <v>0.94189999999999996</v>
      </c>
      <c r="L162" s="34">
        <v>7.1254</v>
      </c>
      <c r="M162" s="34">
        <v>8.3999999999999995E-3</v>
      </c>
      <c r="N162" s="34">
        <v>367.33049999999997</v>
      </c>
      <c r="O162" s="34">
        <v>36.094799999999999</v>
      </c>
      <c r="P162" s="34">
        <v>403.4</v>
      </c>
      <c r="Q162" s="34">
        <v>290.28710000000001</v>
      </c>
      <c r="R162" s="34">
        <v>28.5243</v>
      </c>
      <c r="S162" s="34">
        <v>318.8</v>
      </c>
      <c r="T162" s="34">
        <v>20</v>
      </c>
      <c r="U162" s="34"/>
      <c r="V162" s="34"/>
      <c r="W162" s="34">
        <v>0</v>
      </c>
      <c r="X162" s="34">
        <v>10.3612</v>
      </c>
      <c r="Y162" s="34">
        <v>12.5</v>
      </c>
      <c r="Z162" s="34">
        <v>844</v>
      </c>
      <c r="AA162" s="34">
        <v>852</v>
      </c>
      <c r="AB162" s="34">
        <v>883</v>
      </c>
      <c r="AC162" s="34">
        <v>68</v>
      </c>
      <c r="AD162" s="34">
        <v>18.53</v>
      </c>
      <c r="AE162" s="34">
        <v>0.43</v>
      </c>
      <c r="AF162" s="34">
        <v>979</v>
      </c>
      <c r="AG162" s="34">
        <v>0</v>
      </c>
      <c r="AH162" s="34">
        <v>61</v>
      </c>
      <c r="AI162" s="34">
        <v>35</v>
      </c>
      <c r="AJ162" s="34">
        <v>192</v>
      </c>
      <c r="AK162" s="34">
        <v>171</v>
      </c>
      <c r="AL162" s="34">
        <v>4.5999999999999996</v>
      </c>
      <c r="AM162" s="34">
        <v>174</v>
      </c>
      <c r="AN162" s="34" t="s">
        <v>155</v>
      </c>
      <c r="AO162" s="34">
        <v>1</v>
      </c>
      <c r="AP162" s="37">
        <v>0.61549768518518522</v>
      </c>
      <c r="AQ162" s="34">
        <v>47.158956000000003</v>
      </c>
      <c r="AR162" s="34">
        <v>-88.488502999999994</v>
      </c>
      <c r="AS162" s="34">
        <v>310.10000000000002</v>
      </c>
      <c r="AT162" s="34">
        <v>28.7</v>
      </c>
      <c r="AU162" s="34">
        <v>12</v>
      </c>
      <c r="AV162" s="34">
        <v>10</v>
      </c>
      <c r="AW162" s="34" t="s">
        <v>206</v>
      </c>
      <c r="AX162" s="34">
        <v>1.3684000000000001</v>
      </c>
      <c r="AY162" s="34">
        <v>1.3051999999999999</v>
      </c>
      <c r="AZ162" s="34">
        <v>2.5367999999999999</v>
      </c>
      <c r="BA162" s="34">
        <v>14.186999999999999</v>
      </c>
      <c r="BB162" s="34">
        <v>28.39</v>
      </c>
      <c r="BC162" s="34">
        <v>2</v>
      </c>
      <c r="BD162" s="34">
        <v>6.165</v>
      </c>
      <c r="BE162" s="34">
        <v>3177.8820000000001</v>
      </c>
      <c r="BF162" s="34">
        <v>2.3959999999999999</v>
      </c>
      <c r="BG162" s="34">
        <v>17.155999999999999</v>
      </c>
      <c r="BH162" s="34">
        <v>1.6859999999999999</v>
      </c>
      <c r="BI162" s="34">
        <v>18.841999999999999</v>
      </c>
      <c r="BJ162" s="34">
        <v>13.558</v>
      </c>
      <c r="BK162" s="34">
        <v>1.3320000000000001</v>
      </c>
      <c r="BL162" s="34">
        <v>14.89</v>
      </c>
      <c r="BM162" s="34">
        <v>0.28179999999999999</v>
      </c>
      <c r="BN162" s="34"/>
      <c r="BO162" s="34"/>
      <c r="BP162" s="34"/>
      <c r="BQ162" s="34">
        <v>3359.973</v>
      </c>
      <c r="BR162" s="34">
        <v>0.20830799999999999</v>
      </c>
      <c r="BS162" s="34">
        <v>-5</v>
      </c>
      <c r="BT162" s="34">
        <v>8.0000000000000002E-3</v>
      </c>
      <c r="BU162" s="34">
        <v>5.0905269999999998</v>
      </c>
      <c r="BV162" s="34">
        <v>0</v>
      </c>
      <c r="BW162" s="34" t="s">
        <v>155</v>
      </c>
      <c r="BX162" s="34">
        <v>0.79</v>
      </c>
    </row>
    <row r="163" spans="1:76" x14ac:dyDescent="0.25">
      <c r="A163" s="35">
        <v>43165</v>
      </c>
      <c r="B163" s="36">
        <v>0.40638034722222222</v>
      </c>
      <c r="C163" s="34">
        <v>7.86</v>
      </c>
      <c r="D163" s="34">
        <v>7.3000000000000001E-3</v>
      </c>
      <c r="E163" s="34">
        <v>72.977345999999997</v>
      </c>
      <c r="F163" s="34">
        <v>389.7</v>
      </c>
      <c r="G163" s="34">
        <v>40</v>
      </c>
      <c r="H163" s="34">
        <v>4.7</v>
      </c>
      <c r="I163" s="34"/>
      <c r="J163" s="34">
        <v>11</v>
      </c>
      <c r="K163" s="34">
        <v>0.93969999999999998</v>
      </c>
      <c r="L163" s="34">
        <v>7.3860999999999999</v>
      </c>
      <c r="M163" s="34">
        <v>6.8999999999999999E-3</v>
      </c>
      <c r="N163" s="34">
        <v>366.17959999999999</v>
      </c>
      <c r="O163" s="34">
        <v>37.564</v>
      </c>
      <c r="P163" s="34">
        <v>403.7</v>
      </c>
      <c r="Q163" s="34">
        <v>289.3775</v>
      </c>
      <c r="R163" s="34">
        <v>29.685400000000001</v>
      </c>
      <c r="S163" s="34">
        <v>319.10000000000002</v>
      </c>
      <c r="T163" s="34">
        <v>4.6970000000000001</v>
      </c>
      <c r="U163" s="34"/>
      <c r="V163" s="34"/>
      <c r="W163" s="34">
        <v>0</v>
      </c>
      <c r="X163" s="34">
        <v>10.3367</v>
      </c>
      <c r="Y163" s="34">
        <v>12.5</v>
      </c>
      <c r="Z163" s="34">
        <v>845</v>
      </c>
      <c r="AA163" s="34">
        <v>852</v>
      </c>
      <c r="AB163" s="34">
        <v>883</v>
      </c>
      <c r="AC163" s="34">
        <v>68</v>
      </c>
      <c r="AD163" s="34">
        <v>18.53</v>
      </c>
      <c r="AE163" s="34">
        <v>0.43</v>
      </c>
      <c r="AF163" s="34">
        <v>979</v>
      </c>
      <c r="AG163" s="34">
        <v>0</v>
      </c>
      <c r="AH163" s="34">
        <v>61</v>
      </c>
      <c r="AI163" s="34">
        <v>35</v>
      </c>
      <c r="AJ163" s="34">
        <v>192</v>
      </c>
      <c r="AK163" s="34">
        <v>171</v>
      </c>
      <c r="AL163" s="34">
        <v>4.5999999999999996</v>
      </c>
      <c r="AM163" s="34">
        <v>174</v>
      </c>
      <c r="AN163" s="34" t="s">
        <v>155</v>
      </c>
      <c r="AO163" s="34">
        <v>1</v>
      </c>
      <c r="AP163" s="37">
        <v>0.61550925925925926</v>
      </c>
      <c r="AQ163" s="34">
        <v>47.158951000000002</v>
      </c>
      <c r="AR163" s="34">
        <v>-88.488316999999995</v>
      </c>
      <c r="AS163" s="34">
        <v>310.10000000000002</v>
      </c>
      <c r="AT163" s="34">
        <v>29.7</v>
      </c>
      <c r="AU163" s="34">
        <v>12</v>
      </c>
      <c r="AV163" s="34">
        <v>10</v>
      </c>
      <c r="AW163" s="34" t="s">
        <v>206</v>
      </c>
      <c r="AX163" s="34">
        <v>1.4</v>
      </c>
      <c r="AY163" s="34">
        <v>1.4</v>
      </c>
      <c r="AZ163" s="34">
        <v>2.6</v>
      </c>
      <c r="BA163" s="34">
        <v>14.186999999999999</v>
      </c>
      <c r="BB163" s="34">
        <v>27.37</v>
      </c>
      <c r="BC163" s="34">
        <v>1.93</v>
      </c>
      <c r="BD163" s="34">
        <v>6.4169999999999998</v>
      </c>
      <c r="BE163" s="34">
        <v>3178.7640000000001</v>
      </c>
      <c r="BF163" s="34">
        <v>1.8779999999999999</v>
      </c>
      <c r="BG163" s="34">
        <v>16.503</v>
      </c>
      <c r="BH163" s="34">
        <v>1.6930000000000001</v>
      </c>
      <c r="BI163" s="34">
        <v>18.196000000000002</v>
      </c>
      <c r="BJ163" s="34">
        <v>13.042</v>
      </c>
      <c r="BK163" s="34">
        <v>1.3380000000000001</v>
      </c>
      <c r="BL163" s="34">
        <v>14.38</v>
      </c>
      <c r="BM163" s="34">
        <v>6.3899999999999998E-2</v>
      </c>
      <c r="BN163" s="34"/>
      <c r="BO163" s="34"/>
      <c r="BP163" s="34"/>
      <c r="BQ163" s="34">
        <v>3234.6089999999999</v>
      </c>
      <c r="BR163" s="34">
        <v>0.19550400000000001</v>
      </c>
      <c r="BS163" s="34">
        <v>-5</v>
      </c>
      <c r="BT163" s="34">
        <v>8.0000000000000002E-3</v>
      </c>
      <c r="BU163" s="34">
        <v>4.7776290000000001</v>
      </c>
      <c r="BV163" s="34">
        <v>0</v>
      </c>
      <c r="BW163" s="34" t="s">
        <v>155</v>
      </c>
      <c r="BX163" s="34">
        <v>0.79</v>
      </c>
    </row>
    <row r="164" spans="1:76" x14ac:dyDescent="0.25">
      <c r="A164" s="35">
        <v>43165</v>
      </c>
      <c r="B164" s="36">
        <v>0.40639192129629631</v>
      </c>
      <c r="C164" s="34">
        <v>7.9550000000000001</v>
      </c>
      <c r="D164" s="34">
        <v>5.7999999999999996E-3</v>
      </c>
      <c r="E164" s="34">
        <v>58.347245000000001</v>
      </c>
      <c r="F164" s="34">
        <v>389.7</v>
      </c>
      <c r="G164" s="34">
        <v>41.8</v>
      </c>
      <c r="H164" s="34">
        <v>10</v>
      </c>
      <c r="I164" s="34"/>
      <c r="J164" s="34">
        <v>10.74</v>
      </c>
      <c r="K164" s="34">
        <v>0.93889999999999996</v>
      </c>
      <c r="L164" s="34">
        <v>7.4695</v>
      </c>
      <c r="M164" s="34">
        <v>5.4999999999999997E-3</v>
      </c>
      <c r="N164" s="34">
        <v>365.92680000000001</v>
      </c>
      <c r="O164" s="34">
        <v>39.244100000000003</v>
      </c>
      <c r="P164" s="34">
        <v>405.2</v>
      </c>
      <c r="Q164" s="34">
        <v>289.17770000000002</v>
      </c>
      <c r="R164" s="34">
        <v>31.013100000000001</v>
      </c>
      <c r="S164" s="34">
        <v>320.2</v>
      </c>
      <c r="T164" s="34">
        <v>10</v>
      </c>
      <c r="U164" s="34"/>
      <c r="V164" s="34"/>
      <c r="W164" s="34">
        <v>0</v>
      </c>
      <c r="X164" s="34">
        <v>10.088100000000001</v>
      </c>
      <c r="Y164" s="34">
        <v>12.4</v>
      </c>
      <c r="Z164" s="34">
        <v>846</v>
      </c>
      <c r="AA164" s="34">
        <v>853</v>
      </c>
      <c r="AB164" s="34">
        <v>884</v>
      </c>
      <c r="AC164" s="34">
        <v>68</v>
      </c>
      <c r="AD164" s="34">
        <v>18.53</v>
      </c>
      <c r="AE164" s="34">
        <v>0.43</v>
      </c>
      <c r="AF164" s="34">
        <v>979</v>
      </c>
      <c r="AG164" s="34">
        <v>0</v>
      </c>
      <c r="AH164" s="34">
        <v>60.094000000000001</v>
      </c>
      <c r="AI164" s="34">
        <v>35</v>
      </c>
      <c r="AJ164" s="34">
        <v>192</v>
      </c>
      <c r="AK164" s="34">
        <v>171</v>
      </c>
      <c r="AL164" s="34">
        <v>4.5</v>
      </c>
      <c r="AM164" s="34">
        <v>174</v>
      </c>
      <c r="AN164" s="34" t="s">
        <v>155</v>
      </c>
      <c r="AO164" s="34">
        <v>1</v>
      </c>
      <c r="AP164" s="37">
        <v>0.61552083333333341</v>
      </c>
      <c r="AQ164" s="34">
        <v>47.158949</v>
      </c>
      <c r="AR164" s="34">
        <v>-88.488128000000003</v>
      </c>
      <c r="AS164" s="34">
        <v>309.8</v>
      </c>
      <c r="AT164" s="34">
        <v>30.7</v>
      </c>
      <c r="AU164" s="34">
        <v>12</v>
      </c>
      <c r="AV164" s="34">
        <v>10</v>
      </c>
      <c r="AW164" s="34" t="s">
        <v>206</v>
      </c>
      <c r="AX164" s="34">
        <v>1.4683999999999999</v>
      </c>
      <c r="AY164" s="34">
        <v>1.5367999999999999</v>
      </c>
      <c r="AZ164" s="34">
        <v>2.7368000000000001</v>
      </c>
      <c r="BA164" s="34">
        <v>14.186999999999999</v>
      </c>
      <c r="BB164" s="34">
        <v>27.06</v>
      </c>
      <c r="BC164" s="34">
        <v>1.91</v>
      </c>
      <c r="BD164" s="34">
        <v>6.5030000000000001</v>
      </c>
      <c r="BE164" s="34">
        <v>3178.97</v>
      </c>
      <c r="BF164" s="34">
        <v>1.484</v>
      </c>
      <c r="BG164" s="34">
        <v>16.309000000000001</v>
      </c>
      <c r="BH164" s="34">
        <v>1.7490000000000001</v>
      </c>
      <c r="BI164" s="34">
        <v>18.058</v>
      </c>
      <c r="BJ164" s="34">
        <v>12.888</v>
      </c>
      <c r="BK164" s="34">
        <v>1.3819999999999999</v>
      </c>
      <c r="BL164" s="34">
        <v>14.271000000000001</v>
      </c>
      <c r="BM164" s="34">
        <v>0.13450000000000001</v>
      </c>
      <c r="BN164" s="34"/>
      <c r="BO164" s="34"/>
      <c r="BP164" s="34"/>
      <c r="BQ164" s="34">
        <v>3121.7950000000001</v>
      </c>
      <c r="BR164" s="34">
        <v>0.20668400000000001</v>
      </c>
      <c r="BS164" s="34">
        <v>-5</v>
      </c>
      <c r="BT164" s="34">
        <v>8.0000000000000002E-3</v>
      </c>
      <c r="BU164" s="34">
        <v>5.05084</v>
      </c>
      <c r="BV164" s="34">
        <v>0</v>
      </c>
      <c r="BW164" s="34" t="s">
        <v>155</v>
      </c>
      <c r="BX164" s="34">
        <v>0.79</v>
      </c>
    </row>
    <row r="165" spans="1:76" x14ac:dyDescent="0.25">
      <c r="A165" s="35">
        <v>43165</v>
      </c>
      <c r="B165" s="36">
        <v>0.40640349537037035</v>
      </c>
      <c r="C165" s="34">
        <v>7.0529999999999999</v>
      </c>
      <c r="D165" s="34">
        <v>5.0000000000000001E-3</v>
      </c>
      <c r="E165" s="34">
        <v>50</v>
      </c>
      <c r="F165" s="34">
        <v>388.9</v>
      </c>
      <c r="G165" s="34">
        <v>44.6</v>
      </c>
      <c r="H165" s="34">
        <v>16.3</v>
      </c>
      <c r="I165" s="34"/>
      <c r="J165" s="34">
        <v>10.5</v>
      </c>
      <c r="K165" s="34">
        <v>0.94589999999999996</v>
      </c>
      <c r="L165" s="34">
        <v>6.6711999999999998</v>
      </c>
      <c r="M165" s="34">
        <v>4.7000000000000002E-3</v>
      </c>
      <c r="N165" s="34">
        <v>367.82119999999998</v>
      </c>
      <c r="O165" s="34">
        <v>42.170699999999997</v>
      </c>
      <c r="P165" s="34">
        <v>410</v>
      </c>
      <c r="Q165" s="34">
        <v>290.6748</v>
      </c>
      <c r="R165" s="34">
        <v>33.325899999999997</v>
      </c>
      <c r="S165" s="34">
        <v>324</v>
      </c>
      <c r="T165" s="34">
        <v>16.262599999999999</v>
      </c>
      <c r="U165" s="34"/>
      <c r="V165" s="34"/>
      <c r="W165" s="34">
        <v>0</v>
      </c>
      <c r="X165" s="34">
        <v>9.9320000000000004</v>
      </c>
      <c r="Y165" s="34">
        <v>12.5</v>
      </c>
      <c r="Z165" s="34">
        <v>845</v>
      </c>
      <c r="AA165" s="34">
        <v>851</v>
      </c>
      <c r="AB165" s="34">
        <v>884</v>
      </c>
      <c r="AC165" s="34">
        <v>68</v>
      </c>
      <c r="AD165" s="34">
        <v>18.53</v>
      </c>
      <c r="AE165" s="34">
        <v>0.43</v>
      </c>
      <c r="AF165" s="34">
        <v>979</v>
      </c>
      <c r="AG165" s="34">
        <v>0</v>
      </c>
      <c r="AH165" s="34">
        <v>60</v>
      </c>
      <c r="AI165" s="34">
        <v>35</v>
      </c>
      <c r="AJ165" s="34">
        <v>192</v>
      </c>
      <c r="AK165" s="34">
        <v>170.1</v>
      </c>
      <c r="AL165" s="34">
        <v>4.5999999999999996</v>
      </c>
      <c r="AM165" s="34">
        <v>174</v>
      </c>
      <c r="AN165" s="34" t="s">
        <v>155</v>
      </c>
      <c r="AO165" s="34">
        <v>1</v>
      </c>
      <c r="AP165" s="37">
        <v>0.61553240740740744</v>
      </c>
      <c r="AQ165" s="34">
        <v>47.158946</v>
      </c>
      <c r="AR165" s="34">
        <v>-88.487938</v>
      </c>
      <c r="AS165" s="34">
        <v>309.39999999999998</v>
      </c>
      <c r="AT165" s="34">
        <v>31.5</v>
      </c>
      <c r="AU165" s="34">
        <v>12</v>
      </c>
      <c r="AV165" s="34">
        <v>10</v>
      </c>
      <c r="AW165" s="34" t="s">
        <v>206</v>
      </c>
      <c r="AX165" s="34">
        <v>1.2948</v>
      </c>
      <c r="AY165" s="34">
        <v>1.6</v>
      </c>
      <c r="AZ165" s="34">
        <v>2.4580000000000002</v>
      </c>
      <c r="BA165" s="34">
        <v>14.186999999999999</v>
      </c>
      <c r="BB165" s="34">
        <v>30.4</v>
      </c>
      <c r="BC165" s="34">
        <v>2.14</v>
      </c>
      <c r="BD165" s="34">
        <v>5.7190000000000003</v>
      </c>
      <c r="BE165" s="34">
        <v>3180.7359999999999</v>
      </c>
      <c r="BF165" s="34">
        <v>1.4350000000000001</v>
      </c>
      <c r="BG165" s="34">
        <v>18.364999999999998</v>
      </c>
      <c r="BH165" s="34">
        <v>2.1059999999999999</v>
      </c>
      <c r="BI165" s="34">
        <v>20.471</v>
      </c>
      <c r="BJ165" s="34">
        <v>14.513</v>
      </c>
      <c r="BK165" s="34">
        <v>1.6639999999999999</v>
      </c>
      <c r="BL165" s="34">
        <v>16.177</v>
      </c>
      <c r="BM165" s="34">
        <v>0.245</v>
      </c>
      <c r="BN165" s="34"/>
      <c r="BO165" s="34"/>
      <c r="BP165" s="34"/>
      <c r="BQ165" s="34">
        <v>3443.1550000000002</v>
      </c>
      <c r="BR165" s="34">
        <v>0.226102</v>
      </c>
      <c r="BS165" s="34">
        <v>-5</v>
      </c>
      <c r="BT165" s="34">
        <v>8.0000000000000002E-3</v>
      </c>
      <c r="BU165" s="34">
        <v>5.5253649999999999</v>
      </c>
      <c r="BV165" s="34">
        <v>0</v>
      </c>
      <c r="BW165" s="34" t="s">
        <v>155</v>
      </c>
      <c r="BX165" s="34">
        <v>0.79</v>
      </c>
    </row>
    <row r="166" spans="1:76" x14ac:dyDescent="0.25">
      <c r="A166" s="35">
        <v>43165</v>
      </c>
      <c r="B166" s="36">
        <v>0.40641506944444444</v>
      </c>
      <c r="C166" s="34">
        <v>5.9340000000000002</v>
      </c>
      <c r="D166" s="34">
        <v>4.1000000000000003E-3</v>
      </c>
      <c r="E166" s="34">
        <v>41.326973000000002</v>
      </c>
      <c r="F166" s="34">
        <v>374.7</v>
      </c>
      <c r="G166" s="34">
        <v>47.1</v>
      </c>
      <c r="H166" s="34">
        <v>0</v>
      </c>
      <c r="I166" s="34"/>
      <c r="J166" s="34">
        <v>10.3</v>
      </c>
      <c r="K166" s="34">
        <v>0.95469999999999999</v>
      </c>
      <c r="L166" s="34">
        <v>5.6646999999999998</v>
      </c>
      <c r="M166" s="34">
        <v>3.8999999999999998E-3</v>
      </c>
      <c r="N166" s="34">
        <v>357.71730000000002</v>
      </c>
      <c r="O166" s="34">
        <v>44.926400000000001</v>
      </c>
      <c r="P166" s="34">
        <v>402.6</v>
      </c>
      <c r="Q166" s="34">
        <v>282.69009999999997</v>
      </c>
      <c r="R166" s="34">
        <v>35.503599999999999</v>
      </c>
      <c r="S166" s="34">
        <v>318.2</v>
      </c>
      <c r="T166" s="34">
        <v>0</v>
      </c>
      <c r="U166" s="34"/>
      <c r="V166" s="34"/>
      <c r="W166" s="34">
        <v>0</v>
      </c>
      <c r="X166" s="34">
        <v>9.8330000000000002</v>
      </c>
      <c r="Y166" s="34">
        <v>12.5</v>
      </c>
      <c r="Z166" s="34">
        <v>844</v>
      </c>
      <c r="AA166" s="34">
        <v>852</v>
      </c>
      <c r="AB166" s="34">
        <v>884</v>
      </c>
      <c r="AC166" s="34">
        <v>68</v>
      </c>
      <c r="AD166" s="34">
        <v>18.53</v>
      </c>
      <c r="AE166" s="34">
        <v>0.43</v>
      </c>
      <c r="AF166" s="34">
        <v>979</v>
      </c>
      <c r="AG166" s="34">
        <v>0</v>
      </c>
      <c r="AH166" s="34">
        <v>60</v>
      </c>
      <c r="AI166" s="34">
        <v>35</v>
      </c>
      <c r="AJ166" s="34">
        <v>192</v>
      </c>
      <c r="AK166" s="34">
        <v>170</v>
      </c>
      <c r="AL166" s="34">
        <v>4.5999999999999996</v>
      </c>
      <c r="AM166" s="34">
        <v>174</v>
      </c>
      <c r="AN166" s="34" t="s">
        <v>155</v>
      </c>
      <c r="AO166" s="34">
        <v>1</v>
      </c>
      <c r="AP166" s="37">
        <v>0.61554398148148148</v>
      </c>
      <c r="AQ166" s="34">
        <v>47.158946999999998</v>
      </c>
      <c r="AR166" s="34">
        <v>-88.487737999999993</v>
      </c>
      <c r="AS166" s="34">
        <v>309.3</v>
      </c>
      <c r="AT166" s="34">
        <v>32.6</v>
      </c>
      <c r="AU166" s="34">
        <v>12</v>
      </c>
      <c r="AV166" s="34">
        <v>10</v>
      </c>
      <c r="AW166" s="34" t="s">
        <v>206</v>
      </c>
      <c r="AX166" s="34">
        <v>1.3368</v>
      </c>
      <c r="AY166" s="34">
        <v>1.8051999999999999</v>
      </c>
      <c r="AZ166" s="34">
        <v>2.5051999999999999</v>
      </c>
      <c r="BA166" s="34">
        <v>14.186999999999999</v>
      </c>
      <c r="BB166" s="34">
        <v>35.979999999999997</v>
      </c>
      <c r="BC166" s="34">
        <v>2.54</v>
      </c>
      <c r="BD166" s="34">
        <v>4.75</v>
      </c>
      <c r="BE166" s="34">
        <v>3184.9520000000002</v>
      </c>
      <c r="BF166" s="34">
        <v>1.4119999999999999</v>
      </c>
      <c r="BG166" s="34">
        <v>21.062000000000001</v>
      </c>
      <c r="BH166" s="34">
        <v>2.645</v>
      </c>
      <c r="BI166" s="34">
        <v>23.707000000000001</v>
      </c>
      <c r="BJ166" s="34">
        <v>16.643999999999998</v>
      </c>
      <c r="BK166" s="34">
        <v>2.09</v>
      </c>
      <c r="BL166" s="34">
        <v>18.734999999999999</v>
      </c>
      <c r="BM166" s="34">
        <v>0</v>
      </c>
      <c r="BN166" s="34"/>
      <c r="BO166" s="34"/>
      <c r="BP166" s="34"/>
      <c r="BQ166" s="34">
        <v>4019.817</v>
      </c>
      <c r="BR166" s="34">
        <v>0.216223</v>
      </c>
      <c r="BS166" s="34">
        <v>-5</v>
      </c>
      <c r="BT166" s="34">
        <v>8.0000000000000002E-3</v>
      </c>
      <c r="BU166" s="34">
        <v>5.2839549999999997</v>
      </c>
      <c r="BV166" s="34">
        <v>0</v>
      </c>
      <c r="BW166" s="34" t="s">
        <v>155</v>
      </c>
      <c r="BX166" s="34">
        <v>0.79</v>
      </c>
    </row>
    <row r="167" spans="1:76" x14ac:dyDescent="0.25">
      <c r="A167" s="35">
        <v>43165</v>
      </c>
      <c r="B167" s="36">
        <v>0.40642664351851848</v>
      </c>
      <c r="C167" s="34">
        <v>5.2130000000000001</v>
      </c>
      <c r="D167" s="34">
        <v>4.7000000000000002E-3</v>
      </c>
      <c r="E167" s="34">
        <v>46.903015000000003</v>
      </c>
      <c r="F167" s="34">
        <v>364.1</v>
      </c>
      <c r="G167" s="34">
        <v>49.6</v>
      </c>
      <c r="H167" s="34">
        <v>6.9</v>
      </c>
      <c r="I167" s="34"/>
      <c r="J167" s="34">
        <v>10.71</v>
      </c>
      <c r="K167" s="34">
        <v>0.96030000000000004</v>
      </c>
      <c r="L167" s="34">
        <v>5.0056000000000003</v>
      </c>
      <c r="M167" s="34">
        <v>4.4999999999999997E-3</v>
      </c>
      <c r="N167" s="34">
        <v>349.61189999999999</v>
      </c>
      <c r="O167" s="34">
        <v>47.6526</v>
      </c>
      <c r="P167" s="34">
        <v>397.3</v>
      </c>
      <c r="Q167" s="34">
        <v>276.5394</v>
      </c>
      <c r="R167" s="34">
        <v>37.692700000000002</v>
      </c>
      <c r="S167" s="34">
        <v>314.2</v>
      </c>
      <c r="T167" s="34">
        <v>6.8724999999999996</v>
      </c>
      <c r="U167" s="34"/>
      <c r="V167" s="34"/>
      <c r="W167" s="34">
        <v>0</v>
      </c>
      <c r="X167" s="34">
        <v>10.2812</v>
      </c>
      <c r="Y167" s="34">
        <v>12.5</v>
      </c>
      <c r="Z167" s="34">
        <v>844</v>
      </c>
      <c r="AA167" s="34">
        <v>851</v>
      </c>
      <c r="AB167" s="34">
        <v>883</v>
      </c>
      <c r="AC167" s="34">
        <v>68.900000000000006</v>
      </c>
      <c r="AD167" s="34">
        <v>18.78</v>
      </c>
      <c r="AE167" s="34">
        <v>0.43</v>
      </c>
      <c r="AF167" s="34">
        <v>979</v>
      </c>
      <c r="AG167" s="34">
        <v>0</v>
      </c>
      <c r="AH167" s="34">
        <v>60</v>
      </c>
      <c r="AI167" s="34">
        <v>35</v>
      </c>
      <c r="AJ167" s="34">
        <v>192</v>
      </c>
      <c r="AK167" s="34">
        <v>170</v>
      </c>
      <c r="AL167" s="34">
        <v>4.5999999999999996</v>
      </c>
      <c r="AM167" s="34">
        <v>174</v>
      </c>
      <c r="AN167" s="34" t="s">
        <v>155</v>
      </c>
      <c r="AO167" s="34">
        <v>1</v>
      </c>
      <c r="AP167" s="37">
        <v>0.61555555555555552</v>
      </c>
      <c r="AQ167" s="34">
        <v>47.158951000000002</v>
      </c>
      <c r="AR167" s="34">
        <v>-88.487531000000004</v>
      </c>
      <c r="AS167" s="34">
        <v>309.2</v>
      </c>
      <c r="AT167" s="34">
        <v>33.799999999999997</v>
      </c>
      <c r="AU167" s="34">
        <v>12</v>
      </c>
      <c r="AV167" s="34">
        <v>10</v>
      </c>
      <c r="AW167" s="34" t="s">
        <v>206</v>
      </c>
      <c r="AX167" s="34">
        <v>1.6736</v>
      </c>
      <c r="AY167" s="34">
        <v>1.2844</v>
      </c>
      <c r="AZ167" s="34">
        <v>2.8052000000000001</v>
      </c>
      <c r="BA167" s="34">
        <v>14.186999999999999</v>
      </c>
      <c r="BB167" s="34">
        <v>40.82</v>
      </c>
      <c r="BC167" s="34">
        <v>2.88</v>
      </c>
      <c r="BD167" s="34">
        <v>4.133</v>
      </c>
      <c r="BE167" s="34">
        <v>3186.8270000000002</v>
      </c>
      <c r="BF167" s="34">
        <v>1.825</v>
      </c>
      <c r="BG167" s="34">
        <v>23.309000000000001</v>
      </c>
      <c r="BH167" s="34">
        <v>3.177</v>
      </c>
      <c r="BI167" s="34">
        <v>26.486000000000001</v>
      </c>
      <c r="BJ167" s="34">
        <v>18.437000000000001</v>
      </c>
      <c r="BK167" s="34">
        <v>2.5129999999999999</v>
      </c>
      <c r="BL167" s="34">
        <v>20.95</v>
      </c>
      <c r="BM167" s="34">
        <v>0.13819999999999999</v>
      </c>
      <c r="BN167" s="34"/>
      <c r="BO167" s="34"/>
      <c r="BP167" s="34"/>
      <c r="BQ167" s="34">
        <v>4759.32</v>
      </c>
      <c r="BR167" s="34">
        <v>0.16698199999999999</v>
      </c>
      <c r="BS167" s="34">
        <v>-5</v>
      </c>
      <c r="BT167" s="34">
        <v>7.0939999999999996E-3</v>
      </c>
      <c r="BU167" s="34">
        <v>4.0806230000000001</v>
      </c>
      <c r="BV167" s="34">
        <v>0</v>
      </c>
      <c r="BW167" s="34" t="s">
        <v>155</v>
      </c>
      <c r="BX167" s="34">
        <v>0.79100000000000004</v>
      </c>
    </row>
    <row r="168" spans="1:76" x14ac:dyDescent="0.25">
      <c r="A168" s="35">
        <v>43165</v>
      </c>
      <c r="B168" s="36">
        <v>0.40643821759259263</v>
      </c>
      <c r="C168" s="34">
        <v>5.2249999999999996</v>
      </c>
      <c r="D168" s="34">
        <v>8.0999999999999996E-3</v>
      </c>
      <c r="E168" s="34">
        <v>81.392404999999997</v>
      </c>
      <c r="F168" s="34">
        <v>362.2</v>
      </c>
      <c r="G168" s="34">
        <v>52.6</v>
      </c>
      <c r="H168" s="34">
        <v>3.5</v>
      </c>
      <c r="I168" s="34"/>
      <c r="J168" s="34">
        <v>11.63</v>
      </c>
      <c r="K168" s="34">
        <v>0.96020000000000005</v>
      </c>
      <c r="L168" s="34">
        <v>5.0171000000000001</v>
      </c>
      <c r="M168" s="34">
        <v>7.7999999999999996E-3</v>
      </c>
      <c r="N168" s="34">
        <v>347.82369999999997</v>
      </c>
      <c r="O168" s="34">
        <v>50.462600000000002</v>
      </c>
      <c r="P168" s="34">
        <v>398.3</v>
      </c>
      <c r="Q168" s="34">
        <v>275.15129999999999</v>
      </c>
      <c r="R168" s="34">
        <v>39.919199999999996</v>
      </c>
      <c r="S168" s="34">
        <v>315.10000000000002</v>
      </c>
      <c r="T168" s="34">
        <v>3.5331000000000001</v>
      </c>
      <c r="U168" s="34"/>
      <c r="V168" s="34"/>
      <c r="W168" s="34">
        <v>0</v>
      </c>
      <c r="X168" s="34">
        <v>11.162800000000001</v>
      </c>
      <c r="Y168" s="34">
        <v>12.5</v>
      </c>
      <c r="Z168" s="34">
        <v>843</v>
      </c>
      <c r="AA168" s="34">
        <v>850</v>
      </c>
      <c r="AB168" s="34">
        <v>882</v>
      </c>
      <c r="AC168" s="34">
        <v>69</v>
      </c>
      <c r="AD168" s="34">
        <v>18.8</v>
      </c>
      <c r="AE168" s="34">
        <v>0.43</v>
      </c>
      <c r="AF168" s="34">
        <v>979</v>
      </c>
      <c r="AG168" s="34">
        <v>0</v>
      </c>
      <c r="AH168" s="34">
        <v>60</v>
      </c>
      <c r="AI168" s="34">
        <v>35</v>
      </c>
      <c r="AJ168" s="34">
        <v>192</v>
      </c>
      <c r="AK168" s="34">
        <v>170</v>
      </c>
      <c r="AL168" s="34">
        <v>4.7</v>
      </c>
      <c r="AM168" s="34">
        <v>174</v>
      </c>
      <c r="AN168" s="34" t="s">
        <v>155</v>
      </c>
      <c r="AO168" s="34">
        <v>1</v>
      </c>
      <c r="AP168" s="37">
        <v>0.61556712962962956</v>
      </c>
      <c r="AQ168" s="34">
        <v>47.158951000000002</v>
      </c>
      <c r="AR168" s="34">
        <v>-88.487328000000005</v>
      </c>
      <c r="AS168" s="34">
        <v>309.10000000000002</v>
      </c>
      <c r="AT168" s="34">
        <v>34</v>
      </c>
      <c r="AU168" s="34">
        <v>12</v>
      </c>
      <c r="AV168" s="34">
        <v>10</v>
      </c>
      <c r="AW168" s="34" t="s">
        <v>206</v>
      </c>
      <c r="AX168" s="34">
        <v>1.8</v>
      </c>
      <c r="AY168" s="34">
        <v>1</v>
      </c>
      <c r="AZ168" s="34">
        <v>2.9</v>
      </c>
      <c r="BA168" s="34">
        <v>14.186999999999999</v>
      </c>
      <c r="BB168" s="34">
        <v>40.700000000000003</v>
      </c>
      <c r="BC168" s="34">
        <v>2.87</v>
      </c>
      <c r="BD168" s="34">
        <v>4.1440000000000001</v>
      </c>
      <c r="BE168" s="34">
        <v>3184.8719999999998</v>
      </c>
      <c r="BF168" s="34">
        <v>3.1579999999999999</v>
      </c>
      <c r="BG168" s="34">
        <v>23.122</v>
      </c>
      <c r="BH168" s="34">
        <v>3.355</v>
      </c>
      <c r="BI168" s="34">
        <v>26.477</v>
      </c>
      <c r="BJ168" s="34">
        <v>18.291</v>
      </c>
      <c r="BK168" s="34">
        <v>2.6539999999999999</v>
      </c>
      <c r="BL168" s="34">
        <v>20.945</v>
      </c>
      <c r="BM168" s="34">
        <v>7.0900000000000005E-2</v>
      </c>
      <c r="BN168" s="34"/>
      <c r="BO168" s="34"/>
      <c r="BP168" s="34"/>
      <c r="BQ168" s="34">
        <v>5152.4110000000001</v>
      </c>
      <c r="BR168" s="34">
        <v>0.113076</v>
      </c>
      <c r="BS168" s="34">
        <v>-5</v>
      </c>
      <c r="BT168" s="34">
        <v>7.9059999999999998E-3</v>
      </c>
      <c r="BU168" s="34">
        <v>2.7632949999999998</v>
      </c>
      <c r="BV168" s="34">
        <v>0</v>
      </c>
      <c r="BW168" s="34" t="s">
        <v>155</v>
      </c>
      <c r="BX168" s="34">
        <v>0.79100000000000004</v>
      </c>
    </row>
    <row r="169" spans="1:76" x14ac:dyDescent="0.25">
      <c r="A169" s="35">
        <v>43165</v>
      </c>
      <c r="B169" s="36">
        <v>0.40644979166666667</v>
      </c>
      <c r="C169" s="34">
        <v>6</v>
      </c>
      <c r="D169" s="34">
        <v>8.8999999999999999E-3</v>
      </c>
      <c r="E169" s="34">
        <v>88.763221999999999</v>
      </c>
      <c r="F169" s="34">
        <v>373.3</v>
      </c>
      <c r="G169" s="34">
        <v>53.5</v>
      </c>
      <c r="H169" s="34">
        <v>0</v>
      </c>
      <c r="I169" s="34"/>
      <c r="J169" s="34">
        <v>12.3</v>
      </c>
      <c r="K169" s="34">
        <v>0.95409999999999995</v>
      </c>
      <c r="L169" s="34">
        <v>5.7244999999999999</v>
      </c>
      <c r="M169" s="34">
        <v>8.5000000000000006E-3</v>
      </c>
      <c r="N169" s="34">
        <v>356.12040000000002</v>
      </c>
      <c r="O169" s="34">
        <v>51.064599999999999</v>
      </c>
      <c r="P169" s="34">
        <v>407.2</v>
      </c>
      <c r="Q169" s="34">
        <v>281.71449999999999</v>
      </c>
      <c r="R169" s="34">
        <v>40.395499999999998</v>
      </c>
      <c r="S169" s="34">
        <v>322.10000000000002</v>
      </c>
      <c r="T169" s="34">
        <v>0</v>
      </c>
      <c r="U169" s="34"/>
      <c r="V169" s="34"/>
      <c r="W169" s="34">
        <v>0</v>
      </c>
      <c r="X169" s="34">
        <v>11.735200000000001</v>
      </c>
      <c r="Y169" s="34">
        <v>12.4</v>
      </c>
      <c r="Z169" s="34">
        <v>843</v>
      </c>
      <c r="AA169" s="34">
        <v>851</v>
      </c>
      <c r="AB169" s="34">
        <v>882</v>
      </c>
      <c r="AC169" s="34">
        <v>69</v>
      </c>
      <c r="AD169" s="34">
        <v>18.8</v>
      </c>
      <c r="AE169" s="34">
        <v>0.43</v>
      </c>
      <c r="AF169" s="34">
        <v>979</v>
      </c>
      <c r="AG169" s="34">
        <v>0</v>
      </c>
      <c r="AH169" s="34">
        <v>60</v>
      </c>
      <c r="AI169" s="34">
        <v>35</v>
      </c>
      <c r="AJ169" s="34">
        <v>192</v>
      </c>
      <c r="AK169" s="34">
        <v>170</v>
      </c>
      <c r="AL169" s="34">
        <v>4.7</v>
      </c>
      <c r="AM169" s="34">
        <v>174</v>
      </c>
      <c r="AN169" s="34" t="s">
        <v>155</v>
      </c>
      <c r="AO169" s="34">
        <v>1</v>
      </c>
      <c r="AP169" s="37">
        <v>0.61557870370370371</v>
      </c>
      <c r="AQ169" s="34">
        <v>47.158951000000002</v>
      </c>
      <c r="AR169" s="34">
        <v>-88.487133999999998</v>
      </c>
      <c r="AS169" s="34">
        <v>308.89999999999998</v>
      </c>
      <c r="AT169" s="34">
        <v>33.4</v>
      </c>
      <c r="AU169" s="34">
        <v>12</v>
      </c>
      <c r="AV169" s="34">
        <v>10</v>
      </c>
      <c r="AW169" s="34" t="s">
        <v>206</v>
      </c>
      <c r="AX169" s="34">
        <v>2.0735999999999999</v>
      </c>
      <c r="AY169" s="34">
        <v>1.0684</v>
      </c>
      <c r="AZ169" s="34">
        <v>2.6947999999999999</v>
      </c>
      <c r="BA169" s="34">
        <v>14.186999999999999</v>
      </c>
      <c r="BB169" s="34">
        <v>35.56</v>
      </c>
      <c r="BC169" s="34">
        <v>2.5099999999999998</v>
      </c>
      <c r="BD169" s="34">
        <v>4.8129999999999997</v>
      </c>
      <c r="BE169" s="34">
        <v>3182.2069999999999</v>
      </c>
      <c r="BF169" s="34">
        <v>2.996</v>
      </c>
      <c r="BG169" s="34">
        <v>20.731000000000002</v>
      </c>
      <c r="BH169" s="34">
        <v>2.9729999999999999</v>
      </c>
      <c r="BI169" s="34">
        <v>23.704000000000001</v>
      </c>
      <c r="BJ169" s="34">
        <v>16.399999999999999</v>
      </c>
      <c r="BK169" s="34">
        <v>2.3519999999999999</v>
      </c>
      <c r="BL169" s="34">
        <v>18.751000000000001</v>
      </c>
      <c r="BM169" s="34">
        <v>0</v>
      </c>
      <c r="BN169" s="34"/>
      <c r="BO169" s="34"/>
      <c r="BP169" s="34"/>
      <c r="BQ169" s="34">
        <v>4743.3040000000001</v>
      </c>
      <c r="BR169" s="34">
        <v>0.11887200000000001</v>
      </c>
      <c r="BS169" s="34">
        <v>-5</v>
      </c>
      <c r="BT169" s="34">
        <v>7.0939999999999996E-3</v>
      </c>
      <c r="BU169" s="34">
        <v>2.904935</v>
      </c>
      <c r="BV169" s="34">
        <v>0</v>
      </c>
      <c r="BW169" s="34" t="s">
        <v>155</v>
      </c>
      <c r="BX169" s="34">
        <v>0.79100000000000004</v>
      </c>
    </row>
    <row r="170" spans="1:76" x14ac:dyDescent="0.25">
      <c r="A170" s="35">
        <v>43165</v>
      </c>
      <c r="B170" s="36">
        <v>0.40646136574074077</v>
      </c>
      <c r="C170" s="34">
        <v>5.2039999999999997</v>
      </c>
      <c r="D170" s="34">
        <v>5.0000000000000001E-3</v>
      </c>
      <c r="E170" s="34">
        <v>50</v>
      </c>
      <c r="F170" s="34">
        <v>377.7</v>
      </c>
      <c r="G170" s="34">
        <v>53.6</v>
      </c>
      <c r="H170" s="34">
        <v>0</v>
      </c>
      <c r="I170" s="34"/>
      <c r="J170" s="34">
        <v>12.5</v>
      </c>
      <c r="K170" s="34">
        <v>0.96040000000000003</v>
      </c>
      <c r="L170" s="34">
        <v>4.9981</v>
      </c>
      <c r="M170" s="34">
        <v>4.7999999999999996E-3</v>
      </c>
      <c r="N170" s="34">
        <v>362.74169999999998</v>
      </c>
      <c r="O170" s="34">
        <v>51.456899999999997</v>
      </c>
      <c r="P170" s="34">
        <v>414.2</v>
      </c>
      <c r="Q170" s="34">
        <v>286.95240000000001</v>
      </c>
      <c r="R170" s="34">
        <v>40.705800000000004</v>
      </c>
      <c r="S170" s="34">
        <v>327.7</v>
      </c>
      <c r="T170" s="34">
        <v>0</v>
      </c>
      <c r="U170" s="34"/>
      <c r="V170" s="34"/>
      <c r="W170" s="34">
        <v>0</v>
      </c>
      <c r="X170" s="34">
        <v>12.005100000000001</v>
      </c>
      <c r="Y170" s="34">
        <v>12.5</v>
      </c>
      <c r="Z170" s="34">
        <v>843</v>
      </c>
      <c r="AA170" s="34">
        <v>850</v>
      </c>
      <c r="AB170" s="34">
        <v>882</v>
      </c>
      <c r="AC170" s="34">
        <v>69</v>
      </c>
      <c r="AD170" s="34">
        <v>18.8</v>
      </c>
      <c r="AE170" s="34">
        <v>0.43</v>
      </c>
      <c r="AF170" s="34">
        <v>979</v>
      </c>
      <c r="AG170" s="34">
        <v>0</v>
      </c>
      <c r="AH170" s="34">
        <v>60</v>
      </c>
      <c r="AI170" s="34">
        <v>35</v>
      </c>
      <c r="AJ170" s="34">
        <v>192</v>
      </c>
      <c r="AK170" s="34">
        <v>170</v>
      </c>
      <c r="AL170" s="34">
        <v>4.7</v>
      </c>
      <c r="AM170" s="34">
        <v>174</v>
      </c>
      <c r="AN170" s="34" t="s">
        <v>155</v>
      </c>
      <c r="AO170" s="34">
        <v>1</v>
      </c>
      <c r="AP170" s="37">
        <v>0.61559027777777775</v>
      </c>
      <c r="AQ170" s="34">
        <v>47.158951999999999</v>
      </c>
      <c r="AR170" s="34">
        <v>-88.486941000000002</v>
      </c>
      <c r="AS170" s="34">
        <v>308.7</v>
      </c>
      <c r="AT170" s="34">
        <v>32.799999999999997</v>
      </c>
      <c r="AU170" s="34">
        <v>12</v>
      </c>
      <c r="AV170" s="34">
        <v>10</v>
      </c>
      <c r="AW170" s="34" t="s">
        <v>206</v>
      </c>
      <c r="AX170" s="34">
        <v>1.5844</v>
      </c>
      <c r="AY170" s="34">
        <v>1.1684000000000001</v>
      </c>
      <c r="AZ170" s="34">
        <v>2.3264</v>
      </c>
      <c r="BA170" s="34">
        <v>14.186999999999999</v>
      </c>
      <c r="BB170" s="34">
        <v>40.89</v>
      </c>
      <c r="BC170" s="34">
        <v>2.88</v>
      </c>
      <c r="BD170" s="34">
        <v>4.1219999999999999</v>
      </c>
      <c r="BE170" s="34">
        <v>3187.11</v>
      </c>
      <c r="BF170" s="34">
        <v>1.9490000000000001</v>
      </c>
      <c r="BG170" s="34">
        <v>24.222999999999999</v>
      </c>
      <c r="BH170" s="34">
        <v>3.4359999999999999</v>
      </c>
      <c r="BI170" s="34">
        <v>27.658999999999999</v>
      </c>
      <c r="BJ170" s="34">
        <v>19.161999999999999</v>
      </c>
      <c r="BK170" s="34">
        <v>2.718</v>
      </c>
      <c r="BL170" s="34">
        <v>21.88</v>
      </c>
      <c r="BM170" s="34">
        <v>0</v>
      </c>
      <c r="BN170" s="34"/>
      <c r="BO170" s="34"/>
      <c r="BP170" s="34"/>
      <c r="BQ170" s="34">
        <v>5566.16</v>
      </c>
      <c r="BR170" s="34">
        <v>0.15623999999999999</v>
      </c>
      <c r="BS170" s="34">
        <v>-5</v>
      </c>
      <c r="BT170" s="34">
        <v>7.9059999999999998E-3</v>
      </c>
      <c r="BU170" s="34">
        <v>3.8181150000000001</v>
      </c>
      <c r="BV170" s="34">
        <v>0</v>
      </c>
      <c r="BW170" s="34" t="s">
        <v>155</v>
      </c>
      <c r="BX170" s="34">
        <v>0.79100000000000004</v>
      </c>
    </row>
    <row r="171" spans="1:76" x14ac:dyDescent="0.25">
      <c r="A171" s="35">
        <v>43165</v>
      </c>
      <c r="B171" s="36">
        <v>0.4064729398148148</v>
      </c>
      <c r="C171" s="34">
        <v>4.8600000000000003</v>
      </c>
      <c r="D171" s="34">
        <v>5.1000000000000004E-3</v>
      </c>
      <c r="E171" s="34">
        <v>50.714872999999997</v>
      </c>
      <c r="F171" s="34">
        <v>369.9</v>
      </c>
      <c r="G171" s="34">
        <v>53.1</v>
      </c>
      <c r="H171" s="34">
        <v>-16.7</v>
      </c>
      <c r="I171" s="34"/>
      <c r="J171" s="34">
        <v>12.4</v>
      </c>
      <c r="K171" s="34">
        <v>0.96319999999999995</v>
      </c>
      <c r="L171" s="34">
        <v>4.6811999999999996</v>
      </c>
      <c r="M171" s="34">
        <v>4.8999999999999998E-3</v>
      </c>
      <c r="N171" s="34">
        <v>356.2595</v>
      </c>
      <c r="O171" s="34">
        <v>51.113399999999999</v>
      </c>
      <c r="P171" s="34">
        <v>407.4</v>
      </c>
      <c r="Q171" s="34">
        <v>281.8245</v>
      </c>
      <c r="R171" s="34">
        <v>40.434100000000001</v>
      </c>
      <c r="S171" s="34">
        <v>322.3</v>
      </c>
      <c r="T171" s="34">
        <v>0</v>
      </c>
      <c r="U171" s="34"/>
      <c r="V171" s="34"/>
      <c r="W171" s="34">
        <v>0</v>
      </c>
      <c r="X171" s="34">
        <v>11.943199999999999</v>
      </c>
      <c r="Y171" s="34">
        <v>12.5</v>
      </c>
      <c r="Z171" s="34">
        <v>843</v>
      </c>
      <c r="AA171" s="34">
        <v>850</v>
      </c>
      <c r="AB171" s="34">
        <v>882</v>
      </c>
      <c r="AC171" s="34">
        <v>69</v>
      </c>
      <c r="AD171" s="34">
        <v>18.8</v>
      </c>
      <c r="AE171" s="34">
        <v>0.43</v>
      </c>
      <c r="AF171" s="34">
        <v>979</v>
      </c>
      <c r="AG171" s="34">
        <v>0</v>
      </c>
      <c r="AH171" s="34">
        <v>60</v>
      </c>
      <c r="AI171" s="34">
        <v>35</v>
      </c>
      <c r="AJ171" s="34">
        <v>192</v>
      </c>
      <c r="AK171" s="34">
        <v>170</v>
      </c>
      <c r="AL171" s="34">
        <v>4.7</v>
      </c>
      <c r="AM171" s="34">
        <v>174</v>
      </c>
      <c r="AN171" s="34" t="s">
        <v>155</v>
      </c>
      <c r="AO171" s="34">
        <v>1</v>
      </c>
      <c r="AP171" s="37">
        <v>0.6156018518518519</v>
      </c>
      <c r="AQ171" s="34">
        <v>47.158951000000002</v>
      </c>
      <c r="AR171" s="34">
        <v>-88.486749000000003</v>
      </c>
      <c r="AS171" s="34">
        <v>308.5</v>
      </c>
      <c r="AT171" s="34">
        <v>32.4</v>
      </c>
      <c r="AU171" s="34">
        <v>12</v>
      </c>
      <c r="AV171" s="34">
        <v>10</v>
      </c>
      <c r="AW171" s="34" t="s">
        <v>206</v>
      </c>
      <c r="AX171" s="34">
        <v>1.3</v>
      </c>
      <c r="AY171" s="34">
        <v>1.2</v>
      </c>
      <c r="AZ171" s="34">
        <v>2.2000000000000002</v>
      </c>
      <c r="BA171" s="34">
        <v>14.186999999999999</v>
      </c>
      <c r="BB171" s="34">
        <v>43.71</v>
      </c>
      <c r="BC171" s="34">
        <v>3.08</v>
      </c>
      <c r="BD171" s="34">
        <v>3.8250000000000002</v>
      </c>
      <c r="BE171" s="34">
        <v>3188.5770000000002</v>
      </c>
      <c r="BF171" s="34">
        <v>2.1179999999999999</v>
      </c>
      <c r="BG171" s="34">
        <v>25.411999999999999</v>
      </c>
      <c r="BH171" s="34">
        <v>3.6459999999999999</v>
      </c>
      <c r="BI171" s="34">
        <v>29.058</v>
      </c>
      <c r="BJ171" s="34">
        <v>20.103000000000002</v>
      </c>
      <c r="BK171" s="34">
        <v>2.8839999999999999</v>
      </c>
      <c r="BL171" s="34">
        <v>22.986999999999998</v>
      </c>
      <c r="BM171" s="34">
        <v>0</v>
      </c>
      <c r="BN171" s="34"/>
      <c r="BO171" s="34"/>
      <c r="BP171" s="34"/>
      <c r="BQ171" s="34">
        <v>5915.0590000000002</v>
      </c>
      <c r="BR171" s="34">
        <v>0.108358</v>
      </c>
      <c r="BS171" s="34">
        <v>-5</v>
      </c>
      <c r="BT171" s="34">
        <v>8.0000000000000002E-3</v>
      </c>
      <c r="BU171" s="34">
        <v>2.6479979999999999</v>
      </c>
      <c r="BV171" s="34">
        <v>0</v>
      </c>
      <c r="BW171" s="34" t="s">
        <v>155</v>
      </c>
      <c r="BX171" s="34">
        <v>0.79100000000000004</v>
      </c>
    </row>
    <row r="172" spans="1:76" x14ac:dyDescent="0.25">
      <c r="A172" s="35">
        <v>43165</v>
      </c>
      <c r="B172" s="36">
        <v>0.4064845138888889</v>
      </c>
      <c r="C172" s="34">
        <v>4.8330000000000002</v>
      </c>
      <c r="D172" s="34">
        <v>7.4999999999999997E-3</v>
      </c>
      <c r="E172" s="34">
        <v>75.365652999999995</v>
      </c>
      <c r="F172" s="34">
        <v>367.1</v>
      </c>
      <c r="G172" s="34">
        <v>51.9</v>
      </c>
      <c r="H172" s="34">
        <v>-7.5</v>
      </c>
      <c r="I172" s="34"/>
      <c r="J172" s="34">
        <v>12.7</v>
      </c>
      <c r="K172" s="34">
        <v>0.96340000000000003</v>
      </c>
      <c r="L172" s="34">
        <v>4.6558999999999999</v>
      </c>
      <c r="M172" s="34">
        <v>7.3000000000000001E-3</v>
      </c>
      <c r="N172" s="34">
        <v>353.66829999999999</v>
      </c>
      <c r="O172" s="34">
        <v>50.009500000000003</v>
      </c>
      <c r="P172" s="34">
        <v>403.7</v>
      </c>
      <c r="Q172" s="34">
        <v>279.75659999999999</v>
      </c>
      <c r="R172" s="34">
        <v>39.558199999999999</v>
      </c>
      <c r="S172" s="34">
        <v>319.3</v>
      </c>
      <c r="T172" s="34">
        <v>0</v>
      </c>
      <c r="U172" s="34"/>
      <c r="V172" s="34"/>
      <c r="W172" s="34">
        <v>0</v>
      </c>
      <c r="X172" s="34">
        <v>12.239000000000001</v>
      </c>
      <c r="Y172" s="34">
        <v>12.5</v>
      </c>
      <c r="Z172" s="34">
        <v>843</v>
      </c>
      <c r="AA172" s="34">
        <v>850</v>
      </c>
      <c r="AB172" s="34">
        <v>882</v>
      </c>
      <c r="AC172" s="34">
        <v>69</v>
      </c>
      <c r="AD172" s="34">
        <v>18.79</v>
      </c>
      <c r="AE172" s="34">
        <v>0.43</v>
      </c>
      <c r="AF172" s="34">
        <v>980</v>
      </c>
      <c r="AG172" s="34">
        <v>0</v>
      </c>
      <c r="AH172" s="34">
        <v>60</v>
      </c>
      <c r="AI172" s="34">
        <v>35</v>
      </c>
      <c r="AJ172" s="34">
        <v>192</v>
      </c>
      <c r="AK172" s="34">
        <v>170</v>
      </c>
      <c r="AL172" s="34">
        <v>4.7</v>
      </c>
      <c r="AM172" s="34">
        <v>174</v>
      </c>
      <c r="AN172" s="34" t="s">
        <v>155</v>
      </c>
      <c r="AO172" s="34">
        <v>1</v>
      </c>
      <c r="AP172" s="37">
        <v>0.61561342592592594</v>
      </c>
      <c r="AQ172" s="34">
        <v>47.158946999999998</v>
      </c>
      <c r="AR172" s="34">
        <v>-88.486560999999995</v>
      </c>
      <c r="AS172" s="34">
        <v>308.3</v>
      </c>
      <c r="AT172" s="34">
        <v>31.8</v>
      </c>
      <c r="AU172" s="34">
        <v>12</v>
      </c>
      <c r="AV172" s="34">
        <v>10</v>
      </c>
      <c r="AW172" s="34" t="s">
        <v>206</v>
      </c>
      <c r="AX172" s="34">
        <v>1.3</v>
      </c>
      <c r="AY172" s="34">
        <v>1.268332</v>
      </c>
      <c r="AZ172" s="34">
        <v>2.2000000000000002</v>
      </c>
      <c r="BA172" s="34">
        <v>14.186999999999999</v>
      </c>
      <c r="BB172" s="34">
        <v>43.93</v>
      </c>
      <c r="BC172" s="34">
        <v>3.1</v>
      </c>
      <c r="BD172" s="34">
        <v>3.8039999999999998</v>
      </c>
      <c r="BE172" s="34">
        <v>3187.069</v>
      </c>
      <c r="BF172" s="34">
        <v>3.1629999999999998</v>
      </c>
      <c r="BG172" s="34">
        <v>25.353000000000002</v>
      </c>
      <c r="BH172" s="34">
        <v>3.585</v>
      </c>
      <c r="BI172" s="34">
        <v>28.937999999999999</v>
      </c>
      <c r="BJ172" s="34">
        <v>20.053999999999998</v>
      </c>
      <c r="BK172" s="34">
        <v>2.8359999999999999</v>
      </c>
      <c r="BL172" s="34">
        <v>22.89</v>
      </c>
      <c r="BM172" s="34">
        <v>0</v>
      </c>
      <c r="BN172" s="34"/>
      <c r="BO172" s="34"/>
      <c r="BP172" s="34"/>
      <c r="BQ172" s="34">
        <v>6091.6670000000004</v>
      </c>
      <c r="BR172" s="34">
        <v>9.3939999999999996E-2</v>
      </c>
      <c r="BS172" s="34">
        <v>-5</v>
      </c>
      <c r="BT172" s="34">
        <v>8.0000000000000002E-3</v>
      </c>
      <c r="BU172" s="34">
        <v>2.2956590000000001</v>
      </c>
      <c r="BV172" s="34">
        <v>0</v>
      </c>
      <c r="BW172" s="34" t="s">
        <v>155</v>
      </c>
      <c r="BX172" s="34">
        <v>0.79100000000000004</v>
      </c>
    </row>
    <row r="173" spans="1:76" x14ac:dyDescent="0.25">
      <c r="A173" s="35">
        <v>43165</v>
      </c>
      <c r="B173" s="36">
        <v>0.40649608796296294</v>
      </c>
      <c r="C173" s="34">
        <v>4.9459999999999997</v>
      </c>
      <c r="D173" s="34">
        <v>7.3000000000000001E-3</v>
      </c>
      <c r="E173" s="34">
        <v>73.227689999999996</v>
      </c>
      <c r="F173" s="34">
        <v>371.9</v>
      </c>
      <c r="G173" s="34">
        <v>50.6</v>
      </c>
      <c r="H173" s="34">
        <v>-12.4</v>
      </c>
      <c r="I173" s="34"/>
      <c r="J173" s="34">
        <v>13.11</v>
      </c>
      <c r="K173" s="34">
        <v>0.96240000000000003</v>
      </c>
      <c r="L173" s="34">
        <v>4.7603</v>
      </c>
      <c r="M173" s="34">
        <v>7.0000000000000001E-3</v>
      </c>
      <c r="N173" s="34">
        <v>357.94810000000001</v>
      </c>
      <c r="O173" s="34">
        <v>48.741500000000002</v>
      </c>
      <c r="P173" s="34">
        <v>406.7</v>
      </c>
      <c r="Q173" s="34">
        <v>283.14010000000002</v>
      </c>
      <c r="R173" s="34">
        <v>38.555</v>
      </c>
      <c r="S173" s="34">
        <v>321.7</v>
      </c>
      <c r="T173" s="34">
        <v>0</v>
      </c>
      <c r="U173" s="34"/>
      <c r="V173" s="34"/>
      <c r="W173" s="34">
        <v>0</v>
      </c>
      <c r="X173" s="34">
        <v>12.6187</v>
      </c>
      <c r="Y173" s="34">
        <v>12.2</v>
      </c>
      <c r="Z173" s="34">
        <v>844</v>
      </c>
      <c r="AA173" s="34">
        <v>854</v>
      </c>
      <c r="AB173" s="34">
        <v>883</v>
      </c>
      <c r="AC173" s="34">
        <v>69</v>
      </c>
      <c r="AD173" s="34">
        <v>18.79</v>
      </c>
      <c r="AE173" s="34">
        <v>0.43</v>
      </c>
      <c r="AF173" s="34">
        <v>980</v>
      </c>
      <c r="AG173" s="34">
        <v>0</v>
      </c>
      <c r="AH173" s="34">
        <v>59.094000000000001</v>
      </c>
      <c r="AI173" s="34">
        <v>35</v>
      </c>
      <c r="AJ173" s="34">
        <v>191.1</v>
      </c>
      <c r="AK173" s="34">
        <v>170</v>
      </c>
      <c r="AL173" s="34">
        <v>4.5</v>
      </c>
      <c r="AM173" s="34">
        <v>174</v>
      </c>
      <c r="AN173" s="34" t="s">
        <v>155</v>
      </c>
      <c r="AO173" s="34">
        <v>1</v>
      </c>
      <c r="AP173" s="37">
        <v>0.61562499999999998</v>
      </c>
      <c r="AQ173" s="34">
        <v>47.158923000000001</v>
      </c>
      <c r="AR173" s="34">
        <v>-88.486395000000002</v>
      </c>
      <c r="AS173" s="34">
        <v>308.2</v>
      </c>
      <c r="AT173" s="34">
        <v>30</v>
      </c>
      <c r="AU173" s="34">
        <v>12</v>
      </c>
      <c r="AV173" s="34">
        <v>10</v>
      </c>
      <c r="AW173" s="34" t="s">
        <v>206</v>
      </c>
      <c r="AX173" s="34">
        <v>1.368368</v>
      </c>
      <c r="AY173" s="34">
        <v>1.094895</v>
      </c>
      <c r="AZ173" s="34">
        <v>2.2000000000000002</v>
      </c>
      <c r="BA173" s="34">
        <v>14.186999999999999</v>
      </c>
      <c r="BB173" s="34">
        <v>42.95</v>
      </c>
      <c r="BC173" s="34">
        <v>3.03</v>
      </c>
      <c r="BD173" s="34">
        <v>3.91</v>
      </c>
      <c r="BE173" s="34">
        <v>3186.72</v>
      </c>
      <c r="BF173" s="34">
        <v>3.0030000000000001</v>
      </c>
      <c r="BG173" s="34">
        <v>25.094000000000001</v>
      </c>
      <c r="BH173" s="34">
        <v>3.4169999999999998</v>
      </c>
      <c r="BI173" s="34">
        <v>28.510999999999999</v>
      </c>
      <c r="BJ173" s="34">
        <v>19.849</v>
      </c>
      <c r="BK173" s="34">
        <v>2.7029999999999998</v>
      </c>
      <c r="BL173" s="34">
        <v>22.552</v>
      </c>
      <c r="BM173" s="34">
        <v>0</v>
      </c>
      <c r="BN173" s="34"/>
      <c r="BO173" s="34"/>
      <c r="BP173" s="34"/>
      <c r="BQ173" s="34">
        <v>6142.1610000000001</v>
      </c>
      <c r="BR173" s="34">
        <v>7.3067999999999994E-2</v>
      </c>
      <c r="BS173" s="34">
        <v>-5</v>
      </c>
      <c r="BT173" s="34">
        <v>8.9060000000000007E-3</v>
      </c>
      <c r="BU173" s="34">
        <v>1.7856000000000001</v>
      </c>
      <c r="BV173" s="34">
        <v>0</v>
      </c>
      <c r="BW173" s="34" t="s">
        <v>155</v>
      </c>
      <c r="BX173" s="34">
        <v>0.79100000000000004</v>
      </c>
    </row>
    <row r="174" spans="1:76" x14ac:dyDescent="0.25">
      <c r="A174" s="35">
        <v>43165</v>
      </c>
      <c r="B174" s="36">
        <v>0.40650766203703709</v>
      </c>
      <c r="C174" s="34">
        <v>5.0570000000000004</v>
      </c>
      <c r="D174" s="34">
        <v>6.4999999999999997E-3</v>
      </c>
      <c r="E174" s="34">
        <v>64.796265000000005</v>
      </c>
      <c r="F174" s="34">
        <v>381.5</v>
      </c>
      <c r="G174" s="34">
        <v>49</v>
      </c>
      <c r="H174" s="34">
        <v>-38.9</v>
      </c>
      <c r="I174" s="34"/>
      <c r="J174" s="34">
        <v>13.3</v>
      </c>
      <c r="K174" s="34">
        <v>0.96150000000000002</v>
      </c>
      <c r="L174" s="34">
        <v>4.8619000000000003</v>
      </c>
      <c r="M174" s="34">
        <v>6.1999999999999998E-3</v>
      </c>
      <c r="N174" s="34">
        <v>366.755</v>
      </c>
      <c r="O174" s="34">
        <v>47.148499999999999</v>
      </c>
      <c r="P174" s="34">
        <v>413.9</v>
      </c>
      <c r="Q174" s="34">
        <v>290.12520000000001</v>
      </c>
      <c r="R174" s="34">
        <v>37.2973</v>
      </c>
      <c r="S174" s="34">
        <v>327.39999999999998</v>
      </c>
      <c r="T174" s="34">
        <v>0</v>
      </c>
      <c r="U174" s="34"/>
      <c r="V174" s="34"/>
      <c r="W174" s="34">
        <v>0</v>
      </c>
      <c r="X174" s="34">
        <v>12.7874</v>
      </c>
      <c r="Y174" s="34">
        <v>12.1</v>
      </c>
      <c r="Z174" s="34">
        <v>846</v>
      </c>
      <c r="AA174" s="34">
        <v>856</v>
      </c>
      <c r="AB174" s="34">
        <v>884</v>
      </c>
      <c r="AC174" s="34">
        <v>69</v>
      </c>
      <c r="AD174" s="34">
        <v>18.8</v>
      </c>
      <c r="AE174" s="34">
        <v>0.43</v>
      </c>
      <c r="AF174" s="34">
        <v>979</v>
      </c>
      <c r="AG174" s="34">
        <v>0</v>
      </c>
      <c r="AH174" s="34">
        <v>59</v>
      </c>
      <c r="AI174" s="34">
        <v>35</v>
      </c>
      <c r="AJ174" s="34">
        <v>191</v>
      </c>
      <c r="AK174" s="34">
        <v>169.1</v>
      </c>
      <c r="AL174" s="34">
        <v>4.4000000000000004</v>
      </c>
      <c r="AM174" s="34">
        <v>174</v>
      </c>
      <c r="AN174" s="34" t="s">
        <v>155</v>
      </c>
      <c r="AO174" s="34">
        <v>1</v>
      </c>
      <c r="AP174" s="37">
        <v>0.61563657407407402</v>
      </c>
      <c r="AQ174" s="34">
        <v>47.158889000000002</v>
      </c>
      <c r="AR174" s="34">
        <v>-88.486239999999995</v>
      </c>
      <c r="AS174" s="34">
        <v>308</v>
      </c>
      <c r="AT174" s="34">
        <v>28.5</v>
      </c>
      <c r="AU174" s="34">
        <v>12</v>
      </c>
      <c r="AV174" s="34">
        <v>10</v>
      </c>
      <c r="AW174" s="34" t="s">
        <v>206</v>
      </c>
      <c r="AX174" s="34">
        <v>1.5367999999999999</v>
      </c>
      <c r="AY174" s="34">
        <v>1</v>
      </c>
      <c r="AZ174" s="34">
        <v>2.2684000000000002</v>
      </c>
      <c r="BA174" s="34">
        <v>14.186999999999999</v>
      </c>
      <c r="BB174" s="34">
        <v>42.04</v>
      </c>
      <c r="BC174" s="34">
        <v>2.96</v>
      </c>
      <c r="BD174" s="34">
        <v>4.0090000000000003</v>
      </c>
      <c r="BE174" s="34">
        <v>3186.7979999999998</v>
      </c>
      <c r="BF174" s="34">
        <v>2.5990000000000002</v>
      </c>
      <c r="BG174" s="34">
        <v>25.175000000000001</v>
      </c>
      <c r="BH174" s="34">
        <v>3.2360000000000002</v>
      </c>
      <c r="BI174" s="34">
        <v>28.411000000000001</v>
      </c>
      <c r="BJ174" s="34">
        <v>19.914999999999999</v>
      </c>
      <c r="BK174" s="34">
        <v>2.56</v>
      </c>
      <c r="BL174" s="34">
        <v>22.475000000000001</v>
      </c>
      <c r="BM174" s="34">
        <v>0</v>
      </c>
      <c r="BN174" s="34"/>
      <c r="BO174" s="34"/>
      <c r="BP174" s="34"/>
      <c r="BQ174" s="34">
        <v>6094.384</v>
      </c>
      <c r="BR174" s="34">
        <v>7.553E-2</v>
      </c>
      <c r="BS174" s="34">
        <v>-5</v>
      </c>
      <c r="BT174" s="34">
        <v>8.9999999999999993E-3</v>
      </c>
      <c r="BU174" s="34">
        <v>1.845764</v>
      </c>
      <c r="BV174" s="34">
        <v>0</v>
      </c>
      <c r="BW174" s="34" t="s">
        <v>155</v>
      </c>
      <c r="BX174" s="34">
        <v>0.79100000000000004</v>
      </c>
    </row>
    <row r="175" spans="1:76" x14ac:dyDescent="0.25">
      <c r="A175" s="35">
        <v>43165</v>
      </c>
      <c r="B175" s="36">
        <v>0.40651923611111113</v>
      </c>
      <c r="C175" s="34">
        <v>5.18</v>
      </c>
      <c r="D175" s="34">
        <v>6.0000000000000001E-3</v>
      </c>
      <c r="E175" s="34">
        <v>60</v>
      </c>
      <c r="F175" s="34">
        <v>388.5</v>
      </c>
      <c r="G175" s="34">
        <v>47</v>
      </c>
      <c r="H175" s="34">
        <v>-7.2</v>
      </c>
      <c r="I175" s="34"/>
      <c r="J175" s="34">
        <v>13.4</v>
      </c>
      <c r="K175" s="34">
        <v>0.96040000000000003</v>
      </c>
      <c r="L175" s="34">
        <v>4.9751000000000003</v>
      </c>
      <c r="M175" s="34">
        <v>5.7999999999999996E-3</v>
      </c>
      <c r="N175" s="34">
        <v>373.08760000000001</v>
      </c>
      <c r="O175" s="34">
        <v>45.144799999999996</v>
      </c>
      <c r="P175" s="34">
        <v>418.2</v>
      </c>
      <c r="Q175" s="34">
        <v>295.13670000000002</v>
      </c>
      <c r="R175" s="34">
        <v>35.712499999999999</v>
      </c>
      <c r="S175" s="34">
        <v>330.8</v>
      </c>
      <c r="T175" s="34">
        <v>0</v>
      </c>
      <c r="U175" s="34"/>
      <c r="V175" s="34"/>
      <c r="W175" s="34">
        <v>0</v>
      </c>
      <c r="X175" s="34">
        <v>12.8698</v>
      </c>
      <c r="Y175" s="34">
        <v>12.1</v>
      </c>
      <c r="Z175" s="34">
        <v>846</v>
      </c>
      <c r="AA175" s="34">
        <v>856</v>
      </c>
      <c r="AB175" s="34">
        <v>884</v>
      </c>
      <c r="AC175" s="34">
        <v>69</v>
      </c>
      <c r="AD175" s="34">
        <v>18.8</v>
      </c>
      <c r="AE175" s="34">
        <v>0.43</v>
      </c>
      <c r="AF175" s="34">
        <v>979</v>
      </c>
      <c r="AG175" s="34">
        <v>0</v>
      </c>
      <c r="AH175" s="34">
        <v>59</v>
      </c>
      <c r="AI175" s="34">
        <v>35</v>
      </c>
      <c r="AJ175" s="34">
        <v>191</v>
      </c>
      <c r="AK175" s="34">
        <v>169</v>
      </c>
      <c r="AL175" s="34">
        <v>4.3</v>
      </c>
      <c r="AM175" s="34">
        <v>174</v>
      </c>
      <c r="AN175" s="34" t="s">
        <v>155</v>
      </c>
      <c r="AO175" s="34">
        <v>1</v>
      </c>
      <c r="AP175" s="37">
        <v>0.61564814814814817</v>
      </c>
      <c r="AQ175" s="34">
        <v>47.158850000000001</v>
      </c>
      <c r="AR175" s="34">
        <v>-88.486096000000003</v>
      </c>
      <c r="AS175" s="34">
        <v>308.10000000000002</v>
      </c>
      <c r="AT175" s="34">
        <v>27.3</v>
      </c>
      <c r="AU175" s="34">
        <v>12</v>
      </c>
      <c r="AV175" s="34">
        <v>10</v>
      </c>
      <c r="AW175" s="34" t="s">
        <v>206</v>
      </c>
      <c r="AX175" s="34">
        <v>1.6</v>
      </c>
      <c r="AY175" s="34">
        <v>1.1368</v>
      </c>
      <c r="AZ175" s="34">
        <v>2.3683999999999998</v>
      </c>
      <c r="BA175" s="34">
        <v>14.186999999999999</v>
      </c>
      <c r="BB175" s="34">
        <v>41.06</v>
      </c>
      <c r="BC175" s="34">
        <v>2.89</v>
      </c>
      <c r="BD175" s="34">
        <v>4.1189999999999998</v>
      </c>
      <c r="BE175" s="34">
        <v>3186.5949999999998</v>
      </c>
      <c r="BF175" s="34">
        <v>2.3490000000000002</v>
      </c>
      <c r="BG175" s="34">
        <v>25.024999999999999</v>
      </c>
      <c r="BH175" s="34">
        <v>3.028</v>
      </c>
      <c r="BI175" s="34">
        <v>28.053000000000001</v>
      </c>
      <c r="BJ175" s="34">
        <v>19.795999999999999</v>
      </c>
      <c r="BK175" s="34">
        <v>2.395</v>
      </c>
      <c r="BL175" s="34">
        <v>22.192</v>
      </c>
      <c r="BM175" s="34">
        <v>0</v>
      </c>
      <c r="BN175" s="34"/>
      <c r="BO175" s="34"/>
      <c r="BP175" s="34"/>
      <c r="BQ175" s="34">
        <v>5993.7749999999996</v>
      </c>
      <c r="BR175" s="34">
        <v>6.9657999999999998E-2</v>
      </c>
      <c r="BS175" s="34">
        <v>-5</v>
      </c>
      <c r="BT175" s="34">
        <v>8.0940000000000005E-3</v>
      </c>
      <c r="BU175" s="34">
        <v>1.7022679999999999</v>
      </c>
      <c r="BV175" s="34">
        <v>0</v>
      </c>
      <c r="BW175" s="34" t="s">
        <v>155</v>
      </c>
      <c r="BX175" s="34">
        <v>0.79100000000000004</v>
      </c>
    </row>
    <row r="176" spans="1:76" x14ac:dyDescent="0.25">
      <c r="A176" s="35">
        <v>43165</v>
      </c>
      <c r="B176" s="36">
        <v>0.40653081018518522</v>
      </c>
      <c r="C176" s="34">
        <v>5.18</v>
      </c>
      <c r="D176" s="34">
        <v>6.0000000000000001E-3</v>
      </c>
      <c r="E176" s="34">
        <v>60</v>
      </c>
      <c r="F176" s="34">
        <v>392</v>
      </c>
      <c r="G176" s="34">
        <v>45.1</v>
      </c>
      <c r="H176" s="34">
        <v>-20</v>
      </c>
      <c r="I176" s="34"/>
      <c r="J176" s="34">
        <v>13.4</v>
      </c>
      <c r="K176" s="34">
        <v>0.96040000000000003</v>
      </c>
      <c r="L176" s="34">
        <v>4.9748000000000001</v>
      </c>
      <c r="M176" s="34">
        <v>5.7999999999999996E-3</v>
      </c>
      <c r="N176" s="34">
        <v>376.49299999999999</v>
      </c>
      <c r="O176" s="34">
        <v>43.317700000000002</v>
      </c>
      <c r="P176" s="34">
        <v>419.8</v>
      </c>
      <c r="Q176" s="34">
        <v>298.10539999999997</v>
      </c>
      <c r="R176" s="34">
        <v>34.2988</v>
      </c>
      <c r="S176" s="34">
        <v>332.4</v>
      </c>
      <c r="T176" s="34">
        <v>0</v>
      </c>
      <c r="U176" s="34"/>
      <c r="V176" s="34"/>
      <c r="W176" s="34">
        <v>0</v>
      </c>
      <c r="X176" s="34">
        <v>12.8691</v>
      </c>
      <c r="Y176" s="34">
        <v>12.1</v>
      </c>
      <c r="Z176" s="34">
        <v>846</v>
      </c>
      <c r="AA176" s="34">
        <v>857</v>
      </c>
      <c r="AB176" s="34">
        <v>884</v>
      </c>
      <c r="AC176" s="34">
        <v>69.900000000000006</v>
      </c>
      <c r="AD176" s="34">
        <v>19.05</v>
      </c>
      <c r="AE176" s="34">
        <v>0.44</v>
      </c>
      <c r="AF176" s="34">
        <v>979</v>
      </c>
      <c r="AG176" s="34">
        <v>0</v>
      </c>
      <c r="AH176" s="34">
        <v>59</v>
      </c>
      <c r="AI176" s="34">
        <v>35</v>
      </c>
      <c r="AJ176" s="34">
        <v>191</v>
      </c>
      <c r="AK176" s="34">
        <v>169</v>
      </c>
      <c r="AL176" s="34">
        <v>4.3</v>
      </c>
      <c r="AM176" s="34">
        <v>174</v>
      </c>
      <c r="AN176" s="34" t="s">
        <v>155</v>
      </c>
      <c r="AO176" s="34">
        <v>1</v>
      </c>
      <c r="AP176" s="37">
        <v>0.61565972222222221</v>
      </c>
      <c r="AQ176" s="34">
        <v>47.158805999999998</v>
      </c>
      <c r="AR176" s="34">
        <v>-88.485962000000001</v>
      </c>
      <c r="AS176" s="34">
        <v>308.2</v>
      </c>
      <c r="AT176" s="34">
        <v>26.1</v>
      </c>
      <c r="AU176" s="34">
        <v>12</v>
      </c>
      <c r="AV176" s="34">
        <v>10</v>
      </c>
      <c r="AW176" s="34" t="s">
        <v>206</v>
      </c>
      <c r="AX176" s="34">
        <v>1.6</v>
      </c>
      <c r="AY176" s="34">
        <v>1.2</v>
      </c>
      <c r="AZ176" s="34">
        <v>2.4</v>
      </c>
      <c r="BA176" s="34">
        <v>14.186999999999999</v>
      </c>
      <c r="BB176" s="34">
        <v>41.06</v>
      </c>
      <c r="BC176" s="34">
        <v>2.89</v>
      </c>
      <c r="BD176" s="34">
        <v>4.1260000000000003</v>
      </c>
      <c r="BE176" s="34">
        <v>3186.5949999999998</v>
      </c>
      <c r="BF176" s="34">
        <v>2.3490000000000002</v>
      </c>
      <c r="BG176" s="34">
        <v>25.254999999999999</v>
      </c>
      <c r="BH176" s="34">
        <v>2.9060000000000001</v>
      </c>
      <c r="BI176" s="34">
        <v>28.161000000000001</v>
      </c>
      <c r="BJ176" s="34">
        <v>19.997</v>
      </c>
      <c r="BK176" s="34">
        <v>2.3010000000000002</v>
      </c>
      <c r="BL176" s="34">
        <v>22.297999999999998</v>
      </c>
      <c r="BM176" s="34">
        <v>0</v>
      </c>
      <c r="BN176" s="34"/>
      <c r="BO176" s="34"/>
      <c r="BP176" s="34"/>
      <c r="BQ176" s="34">
        <v>5993.7749999999996</v>
      </c>
      <c r="BR176" s="34">
        <v>7.8965999999999995E-2</v>
      </c>
      <c r="BS176" s="34">
        <v>-5</v>
      </c>
      <c r="BT176" s="34">
        <v>8.9060000000000007E-3</v>
      </c>
      <c r="BU176" s="34">
        <v>1.929732</v>
      </c>
      <c r="BV176" s="34">
        <v>0</v>
      </c>
      <c r="BW176" s="34" t="s">
        <v>155</v>
      </c>
      <c r="BX176" s="34">
        <v>0.79200000000000004</v>
      </c>
    </row>
    <row r="177" spans="1:76" x14ac:dyDescent="0.25">
      <c r="A177" s="35">
        <v>43165</v>
      </c>
      <c r="B177" s="36">
        <v>0.40654238425925926</v>
      </c>
      <c r="C177" s="34">
        <v>5.1929999999999996</v>
      </c>
      <c r="D177" s="34">
        <v>6.0000000000000001E-3</v>
      </c>
      <c r="E177" s="34">
        <v>60</v>
      </c>
      <c r="F177" s="34">
        <v>394.9</v>
      </c>
      <c r="G177" s="34">
        <v>43.4</v>
      </c>
      <c r="H177" s="34">
        <v>-23.4</v>
      </c>
      <c r="I177" s="34"/>
      <c r="J177" s="34">
        <v>13.4</v>
      </c>
      <c r="K177" s="34">
        <v>0.96020000000000005</v>
      </c>
      <c r="L177" s="34">
        <v>4.9869000000000003</v>
      </c>
      <c r="M177" s="34">
        <v>5.7999999999999996E-3</v>
      </c>
      <c r="N177" s="34">
        <v>379.16829999999999</v>
      </c>
      <c r="O177" s="34">
        <v>41.676699999999997</v>
      </c>
      <c r="P177" s="34">
        <v>420.8</v>
      </c>
      <c r="Q177" s="34">
        <v>300.25240000000002</v>
      </c>
      <c r="R177" s="34">
        <v>33.002600000000001</v>
      </c>
      <c r="S177" s="34">
        <v>333.3</v>
      </c>
      <c r="T177" s="34">
        <v>0</v>
      </c>
      <c r="U177" s="34"/>
      <c r="V177" s="34"/>
      <c r="W177" s="34">
        <v>0</v>
      </c>
      <c r="X177" s="34">
        <v>12.867100000000001</v>
      </c>
      <c r="Y177" s="34">
        <v>12</v>
      </c>
      <c r="Z177" s="34">
        <v>847</v>
      </c>
      <c r="AA177" s="34">
        <v>857</v>
      </c>
      <c r="AB177" s="34">
        <v>884</v>
      </c>
      <c r="AC177" s="34">
        <v>70</v>
      </c>
      <c r="AD177" s="34">
        <v>19.079999999999998</v>
      </c>
      <c r="AE177" s="34">
        <v>0.44</v>
      </c>
      <c r="AF177" s="34">
        <v>979</v>
      </c>
      <c r="AG177" s="34">
        <v>0</v>
      </c>
      <c r="AH177" s="34">
        <v>59</v>
      </c>
      <c r="AI177" s="34">
        <v>35</v>
      </c>
      <c r="AJ177" s="34">
        <v>191</v>
      </c>
      <c r="AK177" s="34">
        <v>169</v>
      </c>
      <c r="AL177" s="34">
        <v>4.2</v>
      </c>
      <c r="AM177" s="34">
        <v>174.1</v>
      </c>
      <c r="AN177" s="34" t="s">
        <v>155</v>
      </c>
      <c r="AO177" s="34">
        <v>1</v>
      </c>
      <c r="AP177" s="37">
        <v>0.61567129629629636</v>
      </c>
      <c r="AQ177" s="34">
        <v>47.158757999999999</v>
      </c>
      <c r="AR177" s="34">
        <v>-88.485833999999997</v>
      </c>
      <c r="AS177" s="34">
        <v>308.2</v>
      </c>
      <c r="AT177" s="34">
        <v>25.3</v>
      </c>
      <c r="AU177" s="34">
        <v>12</v>
      </c>
      <c r="AV177" s="34">
        <v>10</v>
      </c>
      <c r="AW177" s="34" t="s">
        <v>206</v>
      </c>
      <c r="AX177" s="34">
        <v>1.3264</v>
      </c>
      <c r="AY177" s="34">
        <v>1.2684</v>
      </c>
      <c r="AZ177" s="34">
        <v>2.1263999999999998</v>
      </c>
      <c r="BA177" s="34">
        <v>14.186999999999999</v>
      </c>
      <c r="BB177" s="34">
        <v>40.96</v>
      </c>
      <c r="BC177" s="34">
        <v>2.89</v>
      </c>
      <c r="BD177" s="34">
        <v>4.1420000000000003</v>
      </c>
      <c r="BE177" s="34">
        <v>3186.5410000000002</v>
      </c>
      <c r="BF177" s="34">
        <v>2.343</v>
      </c>
      <c r="BG177" s="34">
        <v>25.372</v>
      </c>
      <c r="BH177" s="34">
        <v>2.7890000000000001</v>
      </c>
      <c r="BI177" s="34">
        <v>28.161000000000001</v>
      </c>
      <c r="BJ177" s="34">
        <v>20.091000000000001</v>
      </c>
      <c r="BK177" s="34">
        <v>2.2080000000000002</v>
      </c>
      <c r="BL177" s="34">
        <v>22.3</v>
      </c>
      <c r="BM177" s="34">
        <v>0</v>
      </c>
      <c r="BN177" s="34"/>
      <c r="BO177" s="34"/>
      <c r="BP177" s="34"/>
      <c r="BQ177" s="34">
        <v>5978.1059999999998</v>
      </c>
      <c r="BR177" s="34">
        <v>6.8222000000000005E-2</v>
      </c>
      <c r="BS177" s="34">
        <v>-5</v>
      </c>
      <c r="BT177" s="34">
        <v>9.9059999999999999E-3</v>
      </c>
      <c r="BU177" s="34">
        <v>1.667176</v>
      </c>
      <c r="BV177" s="34">
        <v>0</v>
      </c>
      <c r="BW177" s="34" t="s">
        <v>155</v>
      </c>
      <c r="BX177" s="34">
        <v>0.79200000000000004</v>
      </c>
    </row>
    <row r="178" spans="1:76" x14ac:dyDescent="0.25">
      <c r="A178" s="35">
        <v>43165</v>
      </c>
      <c r="B178" s="36">
        <v>0.4065539583333333</v>
      </c>
      <c r="C178" s="34">
        <v>5.2050000000000001</v>
      </c>
      <c r="D178" s="34">
        <v>6.0000000000000001E-3</v>
      </c>
      <c r="E178" s="34">
        <v>60</v>
      </c>
      <c r="F178" s="34">
        <v>398.6</v>
      </c>
      <c r="G178" s="34">
        <v>42.2</v>
      </c>
      <c r="H178" s="34">
        <v>-20</v>
      </c>
      <c r="I178" s="34"/>
      <c r="J178" s="34">
        <v>13.4</v>
      </c>
      <c r="K178" s="34">
        <v>0.96009999999999995</v>
      </c>
      <c r="L178" s="34">
        <v>4.9974999999999996</v>
      </c>
      <c r="M178" s="34">
        <v>5.7999999999999996E-3</v>
      </c>
      <c r="N178" s="34">
        <v>382.71940000000001</v>
      </c>
      <c r="O178" s="34">
        <v>40.51</v>
      </c>
      <c r="P178" s="34">
        <v>423.2</v>
      </c>
      <c r="Q178" s="34">
        <v>303.06450000000001</v>
      </c>
      <c r="R178" s="34">
        <v>32.078699999999998</v>
      </c>
      <c r="S178" s="34">
        <v>335.1</v>
      </c>
      <c r="T178" s="34">
        <v>0</v>
      </c>
      <c r="U178" s="34"/>
      <c r="V178" s="34"/>
      <c r="W178" s="34">
        <v>0</v>
      </c>
      <c r="X178" s="34">
        <v>12.8658</v>
      </c>
      <c r="Y178" s="34">
        <v>12</v>
      </c>
      <c r="Z178" s="34">
        <v>847</v>
      </c>
      <c r="AA178" s="34">
        <v>858</v>
      </c>
      <c r="AB178" s="34">
        <v>884</v>
      </c>
      <c r="AC178" s="34">
        <v>70</v>
      </c>
      <c r="AD178" s="34">
        <v>19.079999999999998</v>
      </c>
      <c r="AE178" s="34">
        <v>0.44</v>
      </c>
      <c r="AF178" s="34">
        <v>979</v>
      </c>
      <c r="AG178" s="34">
        <v>0</v>
      </c>
      <c r="AH178" s="34">
        <v>59</v>
      </c>
      <c r="AI178" s="34">
        <v>35</v>
      </c>
      <c r="AJ178" s="34">
        <v>191</v>
      </c>
      <c r="AK178" s="34">
        <v>168.1</v>
      </c>
      <c r="AL178" s="34">
        <v>4.2</v>
      </c>
      <c r="AM178" s="34">
        <v>174.5</v>
      </c>
      <c r="AN178" s="34" t="s">
        <v>155</v>
      </c>
      <c r="AO178" s="34">
        <v>1</v>
      </c>
      <c r="AP178" s="37">
        <v>0.61568287037037039</v>
      </c>
      <c r="AQ178" s="34">
        <v>47.158714000000003</v>
      </c>
      <c r="AR178" s="34">
        <v>-88.485710999999995</v>
      </c>
      <c r="AS178" s="34">
        <v>308.2</v>
      </c>
      <c r="AT178" s="34">
        <v>24.5</v>
      </c>
      <c r="AU178" s="34">
        <v>12</v>
      </c>
      <c r="AV178" s="34">
        <v>10</v>
      </c>
      <c r="AW178" s="34" t="s">
        <v>206</v>
      </c>
      <c r="AX178" s="34">
        <v>1.2</v>
      </c>
      <c r="AY178" s="34">
        <v>1.3684000000000001</v>
      </c>
      <c r="AZ178" s="34">
        <v>2.0684</v>
      </c>
      <c r="BA178" s="34">
        <v>14.186999999999999</v>
      </c>
      <c r="BB178" s="34">
        <v>40.869999999999997</v>
      </c>
      <c r="BC178" s="34">
        <v>2.88</v>
      </c>
      <c r="BD178" s="34">
        <v>4.1520000000000001</v>
      </c>
      <c r="BE178" s="34">
        <v>3186.4949999999999</v>
      </c>
      <c r="BF178" s="34">
        <v>2.3380000000000001</v>
      </c>
      <c r="BG178" s="34">
        <v>25.555</v>
      </c>
      <c r="BH178" s="34">
        <v>2.7050000000000001</v>
      </c>
      <c r="BI178" s="34">
        <v>28.26</v>
      </c>
      <c r="BJ178" s="34">
        <v>20.236000000000001</v>
      </c>
      <c r="BK178" s="34">
        <v>2.1419999999999999</v>
      </c>
      <c r="BL178" s="34">
        <v>22.378</v>
      </c>
      <c r="BM178" s="34">
        <v>0</v>
      </c>
      <c r="BN178" s="34"/>
      <c r="BO178" s="34"/>
      <c r="BP178" s="34"/>
      <c r="BQ178" s="34">
        <v>5964.7439999999997</v>
      </c>
      <c r="BR178" s="34">
        <v>6.0657999999999997E-2</v>
      </c>
      <c r="BS178" s="34">
        <v>-5</v>
      </c>
      <c r="BT178" s="34">
        <v>9.0939999999999997E-3</v>
      </c>
      <c r="BU178" s="34">
        <v>1.4823299999999999</v>
      </c>
      <c r="BV178" s="34">
        <v>0</v>
      </c>
      <c r="BW178" s="34" t="s">
        <v>155</v>
      </c>
      <c r="BX178" s="34">
        <v>0.79200000000000004</v>
      </c>
    </row>
    <row r="179" spans="1:76" x14ac:dyDescent="0.25">
      <c r="A179" s="35">
        <v>43165</v>
      </c>
      <c r="B179" s="36">
        <v>0.40656553240740739</v>
      </c>
      <c r="C179" s="34">
        <v>5.21</v>
      </c>
      <c r="D179" s="34">
        <v>6.0000000000000001E-3</v>
      </c>
      <c r="E179" s="34">
        <v>60</v>
      </c>
      <c r="F179" s="34">
        <v>404.3</v>
      </c>
      <c r="G179" s="34">
        <v>41.4</v>
      </c>
      <c r="H179" s="34">
        <v>-36.9</v>
      </c>
      <c r="I179" s="34"/>
      <c r="J179" s="34">
        <v>13.4</v>
      </c>
      <c r="K179" s="34">
        <v>0.96009999999999995</v>
      </c>
      <c r="L179" s="34">
        <v>5.0019</v>
      </c>
      <c r="M179" s="34">
        <v>5.7999999999999996E-3</v>
      </c>
      <c r="N179" s="34">
        <v>388.19589999999999</v>
      </c>
      <c r="O179" s="34">
        <v>39.777999999999999</v>
      </c>
      <c r="P179" s="34">
        <v>428</v>
      </c>
      <c r="Q179" s="34">
        <v>307.3809</v>
      </c>
      <c r="R179" s="34">
        <v>31.4969</v>
      </c>
      <c r="S179" s="34">
        <v>338.9</v>
      </c>
      <c r="T179" s="34">
        <v>0</v>
      </c>
      <c r="U179" s="34"/>
      <c r="V179" s="34"/>
      <c r="W179" s="34">
        <v>0</v>
      </c>
      <c r="X179" s="34">
        <v>12.863300000000001</v>
      </c>
      <c r="Y179" s="34">
        <v>11.9</v>
      </c>
      <c r="Z179" s="34">
        <v>848</v>
      </c>
      <c r="AA179" s="34">
        <v>859</v>
      </c>
      <c r="AB179" s="34">
        <v>885</v>
      </c>
      <c r="AC179" s="34">
        <v>70</v>
      </c>
      <c r="AD179" s="34">
        <v>19.059999999999999</v>
      </c>
      <c r="AE179" s="34">
        <v>0.44</v>
      </c>
      <c r="AF179" s="34">
        <v>980</v>
      </c>
      <c r="AG179" s="34">
        <v>0</v>
      </c>
      <c r="AH179" s="34">
        <v>58.094000000000001</v>
      </c>
      <c r="AI179" s="34">
        <v>35</v>
      </c>
      <c r="AJ179" s="34">
        <v>191</v>
      </c>
      <c r="AK179" s="34">
        <v>168.9</v>
      </c>
      <c r="AL179" s="34">
        <v>4.0999999999999996</v>
      </c>
      <c r="AM179" s="34">
        <v>174.8</v>
      </c>
      <c r="AN179" s="34" t="s">
        <v>155</v>
      </c>
      <c r="AO179" s="34">
        <v>1</v>
      </c>
      <c r="AP179" s="37">
        <v>0.61569444444444443</v>
      </c>
      <c r="AQ179" s="34">
        <v>47.158673999999998</v>
      </c>
      <c r="AR179" s="34">
        <v>-88.485586999999995</v>
      </c>
      <c r="AS179" s="34">
        <v>308.3</v>
      </c>
      <c r="AT179" s="34">
        <v>23.8</v>
      </c>
      <c r="AU179" s="34">
        <v>12</v>
      </c>
      <c r="AV179" s="34">
        <v>10</v>
      </c>
      <c r="AW179" s="34" t="s">
        <v>206</v>
      </c>
      <c r="AX179" s="34">
        <v>1.2</v>
      </c>
      <c r="AY179" s="34">
        <v>1.4</v>
      </c>
      <c r="AZ179" s="34">
        <v>2.1</v>
      </c>
      <c r="BA179" s="34">
        <v>14.186999999999999</v>
      </c>
      <c r="BB179" s="34">
        <v>40.83</v>
      </c>
      <c r="BC179" s="34">
        <v>2.88</v>
      </c>
      <c r="BD179" s="34">
        <v>4.1609999999999996</v>
      </c>
      <c r="BE179" s="34">
        <v>3186.4769999999999</v>
      </c>
      <c r="BF179" s="34">
        <v>2.3359999999999999</v>
      </c>
      <c r="BG179" s="34">
        <v>25.898</v>
      </c>
      <c r="BH179" s="34">
        <v>2.6539999999999999</v>
      </c>
      <c r="BI179" s="34">
        <v>28.552</v>
      </c>
      <c r="BJ179" s="34">
        <v>20.506</v>
      </c>
      <c r="BK179" s="34">
        <v>2.101</v>
      </c>
      <c r="BL179" s="34">
        <v>22.608000000000001</v>
      </c>
      <c r="BM179" s="34">
        <v>0</v>
      </c>
      <c r="BN179" s="34"/>
      <c r="BO179" s="34"/>
      <c r="BP179" s="34"/>
      <c r="BQ179" s="34">
        <v>5958.3540000000003</v>
      </c>
      <c r="BR179" s="34">
        <v>6.9059999999999996E-2</v>
      </c>
      <c r="BS179" s="34">
        <v>-5</v>
      </c>
      <c r="BT179" s="34">
        <v>9.9059999999999999E-3</v>
      </c>
      <c r="BU179" s="34">
        <v>1.687654</v>
      </c>
      <c r="BV179" s="34">
        <v>0</v>
      </c>
      <c r="BW179" s="34" t="s">
        <v>155</v>
      </c>
      <c r="BX179" s="34">
        <v>0.79200000000000004</v>
      </c>
    </row>
    <row r="180" spans="1:76" x14ac:dyDescent="0.25">
      <c r="A180" s="35">
        <v>43165</v>
      </c>
      <c r="B180" s="36">
        <v>0.40657710648148143</v>
      </c>
      <c r="C180" s="34">
        <v>5.1520000000000001</v>
      </c>
      <c r="D180" s="34">
        <v>6.0000000000000001E-3</v>
      </c>
      <c r="E180" s="34">
        <v>60</v>
      </c>
      <c r="F180" s="34">
        <v>408.9</v>
      </c>
      <c r="G180" s="34">
        <v>41</v>
      </c>
      <c r="H180" s="34">
        <v>-24.7</v>
      </c>
      <c r="I180" s="34"/>
      <c r="J180" s="34">
        <v>13.3</v>
      </c>
      <c r="K180" s="34">
        <v>0.96050000000000002</v>
      </c>
      <c r="L180" s="34">
        <v>4.9486999999999997</v>
      </c>
      <c r="M180" s="34">
        <v>5.7999999999999996E-3</v>
      </c>
      <c r="N180" s="34">
        <v>392.76799999999997</v>
      </c>
      <c r="O180" s="34">
        <v>39.340000000000003</v>
      </c>
      <c r="P180" s="34">
        <v>432.1</v>
      </c>
      <c r="Q180" s="34">
        <v>310.9991</v>
      </c>
      <c r="R180" s="34">
        <v>31.15</v>
      </c>
      <c r="S180" s="34">
        <v>342.1</v>
      </c>
      <c r="T180" s="34">
        <v>0</v>
      </c>
      <c r="U180" s="34"/>
      <c r="V180" s="34"/>
      <c r="W180" s="34">
        <v>0</v>
      </c>
      <c r="X180" s="34">
        <v>12.7753</v>
      </c>
      <c r="Y180" s="34">
        <v>12</v>
      </c>
      <c r="Z180" s="34">
        <v>848</v>
      </c>
      <c r="AA180" s="34">
        <v>858</v>
      </c>
      <c r="AB180" s="34">
        <v>885</v>
      </c>
      <c r="AC180" s="34">
        <v>70</v>
      </c>
      <c r="AD180" s="34">
        <v>19.059999999999999</v>
      </c>
      <c r="AE180" s="34">
        <v>0.44</v>
      </c>
      <c r="AF180" s="34">
        <v>980</v>
      </c>
      <c r="AG180" s="34">
        <v>0</v>
      </c>
      <c r="AH180" s="34">
        <v>58</v>
      </c>
      <c r="AI180" s="34">
        <v>35</v>
      </c>
      <c r="AJ180" s="34">
        <v>191</v>
      </c>
      <c r="AK180" s="34">
        <v>169</v>
      </c>
      <c r="AL180" s="34">
        <v>4.2</v>
      </c>
      <c r="AM180" s="34">
        <v>175</v>
      </c>
      <c r="AN180" s="34" t="s">
        <v>155</v>
      </c>
      <c r="AO180" s="34">
        <v>1</v>
      </c>
      <c r="AP180" s="37">
        <v>0.61570601851851847</v>
      </c>
      <c r="AQ180" s="34">
        <v>47.158639000000001</v>
      </c>
      <c r="AR180" s="34">
        <v>-88.485463999999993</v>
      </c>
      <c r="AS180" s="34">
        <v>308.10000000000002</v>
      </c>
      <c r="AT180" s="34">
        <v>23.3</v>
      </c>
      <c r="AU180" s="34">
        <v>12</v>
      </c>
      <c r="AV180" s="34">
        <v>10</v>
      </c>
      <c r="AW180" s="34" t="s">
        <v>206</v>
      </c>
      <c r="AX180" s="34">
        <v>1.2684</v>
      </c>
      <c r="AY180" s="34">
        <v>1.5367999999999999</v>
      </c>
      <c r="AZ180" s="34">
        <v>2.2368000000000001</v>
      </c>
      <c r="BA180" s="34">
        <v>14.186999999999999</v>
      </c>
      <c r="BB180" s="34">
        <v>41.28</v>
      </c>
      <c r="BC180" s="34">
        <v>2.91</v>
      </c>
      <c r="BD180" s="34">
        <v>4.1070000000000002</v>
      </c>
      <c r="BE180" s="34">
        <v>3186.71</v>
      </c>
      <c r="BF180" s="34">
        <v>2.3620000000000001</v>
      </c>
      <c r="BG180" s="34">
        <v>26.486000000000001</v>
      </c>
      <c r="BH180" s="34">
        <v>2.653</v>
      </c>
      <c r="BI180" s="34">
        <v>29.138999999999999</v>
      </c>
      <c r="BJ180" s="34">
        <v>20.972000000000001</v>
      </c>
      <c r="BK180" s="34">
        <v>2.101</v>
      </c>
      <c r="BL180" s="34">
        <v>23.073</v>
      </c>
      <c r="BM180" s="34">
        <v>0</v>
      </c>
      <c r="BN180" s="34"/>
      <c r="BO180" s="34"/>
      <c r="BP180" s="34"/>
      <c r="BQ180" s="34">
        <v>5981.6419999999998</v>
      </c>
      <c r="BR180" s="34">
        <v>7.0000000000000007E-2</v>
      </c>
      <c r="BS180" s="34">
        <v>-5</v>
      </c>
      <c r="BT180" s="34">
        <v>0.01</v>
      </c>
      <c r="BU180" s="34">
        <v>1.7106250000000001</v>
      </c>
      <c r="BV180" s="34">
        <v>0</v>
      </c>
      <c r="BW180" s="34" t="s">
        <v>155</v>
      </c>
      <c r="BX180" s="34">
        <v>0.79200000000000004</v>
      </c>
    </row>
    <row r="181" spans="1:76" x14ac:dyDescent="0.25">
      <c r="A181" s="35">
        <v>43165</v>
      </c>
      <c r="B181" s="36">
        <v>0.40658868055555558</v>
      </c>
      <c r="C181" s="34">
        <v>4.8600000000000003</v>
      </c>
      <c r="D181" s="34">
        <v>6.4000000000000003E-3</v>
      </c>
      <c r="E181" s="34">
        <v>63.527980999999997</v>
      </c>
      <c r="F181" s="34">
        <v>409.2</v>
      </c>
      <c r="G181" s="34">
        <v>40.700000000000003</v>
      </c>
      <c r="H181" s="34">
        <v>-30</v>
      </c>
      <c r="I181" s="34"/>
      <c r="J181" s="34">
        <v>13.3</v>
      </c>
      <c r="K181" s="34">
        <v>0.96289999999999998</v>
      </c>
      <c r="L181" s="34">
        <v>4.6798999999999999</v>
      </c>
      <c r="M181" s="34">
        <v>6.1000000000000004E-3</v>
      </c>
      <c r="N181" s="34">
        <v>394.03059999999999</v>
      </c>
      <c r="O181" s="34">
        <v>39.1678</v>
      </c>
      <c r="P181" s="34">
        <v>433.2</v>
      </c>
      <c r="Q181" s="34">
        <v>311.99880000000002</v>
      </c>
      <c r="R181" s="34">
        <v>31.0136</v>
      </c>
      <c r="S181" s="34">
        <v>343</v>
      </c>
      <c r="T181" s="34">
        <v>0</v>
      </c>
      <c r="U181" s="34"/>
      <c r="V181" s="34"/>
      <c r="W181" s="34">
        <v>0</v>
      </c>
      <c r="X181" s="34">
        <v>12.8063</v>
      </c>
      <c r="Y181" s="34">
        <v>11.9</v>
      </c>
      <c r="Z181" s="34">
        <v>847</v>
      </c>
      <c r="AA181" s="34">
        <v>858</v>
      </c>
      <c r="AB181" s="34">
        <v>885</v>
      </c>
      <c r="AC181" s="34">
        <v>70</v>
      </c>
      <c r="AD181" s="34">
        <v>19.059999999999999</v>
      </c>
      <c r="AE181" s="34">
        <v>0.44</v>
      </c>
      <c r="AF181" s="34">
        <v>980</v>
      </c>
      <c r="AG181" s="34">
        <v>0</v>
      </c>
      <c r="AH181" s="34">
        <v>58</v>
      </c>
      <c r="AI181" s="34">
        <v>35</v>
      </c>
      <c r="AJ181" s="34">
        <v>190.1</v>
      </c>
      <c r="AK181" s="34">
        <v>168.1</v>
      </c>
      <c r="AL181" s="34">
        <v>4.2</v>
      </c>
      <c r="AM181" s="34">
        <v>175</v>
      </c>
      <c r="AN181" s="34" t="s">
        <v>155</v>
      </c>
      <c r="AO181" s="34">
        <v>1</v>
      </c>
      <c r="AP181" s="37">
        <v>0.61571759259259262</v>
      </c>
      <c r="AQ181" s="34">
        <v>47.158610000000003</v>
      </c>
      <c r="AR181" s="34">
        <v>-88.485337999999999</v>
      </c>
      <c r="AS181" s="34">
        <v>308</v>
      </c>
      <c r="AT181" s="34">
        <v>22.8</v>
      </c>
      <c r="AU181" s="34">
        <v>12</v>
      </c>
      <c r="AV181" s="34">
        <v>10</v>
      </c>
      <c r="AW181" s="34" t="s">
        <v>206</v>
      </c>
      <c r="AX181" s="34">
        <v>1.2316</v>
      </c>
      <c r="AY181" s="34">
        <v>1.6</v>
      </c>
      <c r="AZ181" s="34">
        <v>2.0948000000000002</v>
      </c>
      <c r="BA181" s="34">
        <v>14.186999999999999</v>
      </c>
      <c r="BB181" s="34">
        <v>43.7</v>
      </c>
      <c r="BC181" s="34">
        <v>3.08</v>
      </c>
      <c r="BD181" s="34">
        <v>3.855</v>
      </c>
      <c r="BE181" s="34">
        <v>3187.7359999999999</v>
      </c>
      <c r="BF181" s="34">
        <v>2.6520000000000001</v>
      </c>
      <c r="BG181" s="34">
        <v>28.106999999999999</v>
      </c>
      <c r="BH181" s="34">
        <v>2.794</v>
      </c>
      <c r="BI181" s="34">
        <v>30.901</v>
      </c>
      <c r="BJ181" s="34">
        <v>22.254999999999999</v>
      </c>
      <c r="BK181" s="34">
        <v>2.2120000000000002</v>
      </c>
      <c r="BL181" s="34">
        <v>24.468</v>
      </c>
      <c r="BM181" s="34">
        <v>0</v>
      </c>
      <c r="BN181" s="34"/>
      <c r="BO181" s="34"/>
      <c r="BP181" s="34"/>
      <c r="BQ181" s="34">
        <v>6342.643</v>
      </c>
      <c r="BR181" s="34">
        <v>7.6336000000000001E-2</v>
      </c>
      <c r="BS181" s="34">
        <v>-5</v>
      </c>
      <c r="BT181" s="34">
        <v>0.01</v>
      </c>
      <c r="BU181" s="34">
        <v>1.865453</v>
      </c>
      <c r="BV181" s="34">
        <v>0</v>
      </c>
      <c r="BW181" s="34" t="s">
        <v>155</v>
      </c>
      <c r="BX181" s="34">
        <v>0.79200000000000004</v>
      </c>
    </row>
    <row r="182" spans="1:76" x14ac:dyDescent="0.25">
      <c r="A182" s="35">
        <v>43165</v>
      </c>
      <c r="B182" s="36">
        <v>0.40660025462962962</v>
      </c>
      <c r="C182" s="34">
        <v>4.359</v>
      </c>
      <c r="D182" s="34">
        <v>6.7000000000000002E-3</v>
      </c>
      <c r="E182" s="34">
        <v>66.644518000000005</v>
      </c>
      <c r="F182" s="34">
        <v>400.8</v>
      </c>
      <c r="G182" s="34">
        <v>40.5</v>
      </c>
      <c r="H182" s="34">
        <v>-23.4</v>
      </c>
      <c r="I182" s="34"/>
      <c r="J182" s="34">
        <v>13.36</v>
      </c>
      <c r="K182" s="34">
        <v>0.96689999999999998</v>
      </c>
      <c r="L182" s="34">
        <v>4.2144000000000004</v>
      </c>
      <c r="M182" s="34">
        <v>6.4000000000000003E-3</v>
      </c>
      <c r="N182" s="34">
        <v>387.5487</v>
      </c>
      <c r="O182" s="34">
        <v>39.116</v>
      </c>
      <c r="P182" s="34">
        <v>426.7</v>
      </c>
      <c r="Q182" s="34">
        <v>306.88659999999999</v>
      </c>
      <c r="R182" s="34">
        <v>30.974599999999999</v>
      </c>
      <c r="S182" s="34">
        <v>337.9</v>
      </c>
      <c r="T182" s="34">
        <v>0</v>
      </c>
      <c r="U182" s="34"/>
      <c r="V182" s="34"/>
      <c r="W182" s="34">
        <v>0</v>
      </c>
      <c r="X182" s="34">
        <v>12.9139</v>
      </c>
      <c r="Y182" s="34">
        <v>11.9</v>
      </c>
      <c r="Z182" s="34">
        <v>847</v>
      </c>
      <c r="AA182" s="34">
        <v>859</v>
      </c>
      <c r="AB182" s="34">
        <v>885</v>
      </c>
      <c r="AC182" s="34">
        <v>70</v>
      </c>
      <c r="AD182" s="34">
        <v>19.079999999999998</v>
      </c>
      <c r="AE182" s="34">
        <v>0.44</v>
      </c>
      <c r="AF182" s="34">
        <v>979</v>
      </c>
      <c r="AG182" s="34">
        <v>0</v>
      </c>
      <c r="AH182" s="34">
        <v>58</v>
      </c>
      <c r="AI182" s="34">
        <v>35</v>
      </c>
      <c r="AJ182" s="34">
        <v>190</v>
      </c>
      <c r="AK182" s="34">
        <v>168</v>
      </c>
      <c r="AL182" s="34">
        <v>4.0999999999999996</v>
      </c>
      <c r="AM182" s="34">
        <v>175</v>
      </c>
      <c r="AN182" s="34" t="s">
        <v>155</v>
      </c>
      <c r="AO182" s="34">
        <v>1</v>
      </c>
      <c r="AP182" s="37">
        <v>0.61572916666666666</v>
      </c>
      <c r="AQ182" s="34">
        <v>47.158585000000002</v>
      </c>
      <c r="AR182" s="34">
        <v>-88.485213000000002</v>
      </c>
      <c r="AS182" s="34">
        <v>307.89999999999998</v>
      </c>
      <c r="AT182" s="34">
        <v>22.4</v>
      </c>
      <c r="AU182" s="34">
        <v>12</v>
      </c>
      <c r="AV182" s="34">
        <v>10</v>
      </c>
      <c r="AW182" s="34" t="s">
        <v>206</v>
      </c>
      <c r="AX182" s="34">
        <v>1.2</v>
      </c>
      <c r="AY182" s="34">
        <v>1.6684000000000001</v>
      </c>
      <c r="AZ182" s="34">
        <v>2.0684</v>
      </c>
      <c r="BA182" s="34">
        <v>14.186999999999999</v>
      </c>
      <c r="BB182" s="34">
        <v>48.61</v>
      </c>
      <c r="BC182" s="34">
        <v>3.43</v>
      </c>
      <c r="BD182" s="34">
        <v>3.4260000000000002</v>
      </c>
      <c r="BE182" s="34">
        <v>3190.0430000000001</v>
      </c>
      <c r="BF182" s="34">
        <v>3.1040000000000001</v>
      </c>
      <c r="BG182" s="34">
        <v>30.72</v>
      </c>
      <c r="BH182" s="34">
        <v>3.101</v>
      </c>
      <c r="BI182" s="34">
        <v>33.820999999999998</v>
      </c>
      <c r="BJ182" s="34">
        <v>24.326000000000001</v>
      </c>
      <c r="BK182" s="34">
        <v>2.4550000000000001</v>
      </c>
      <c r="BL182" s="34">
        <v>26.782</v>
      </c>
      <c r="BM182" s="34">
        <v>0</v>
      </c>
      <c r="BN182" s="34"/>
      <c r="BO182" s="34"/>
      <c r="BP182" s="34"/>
      <c r="BQ182" s="34">
        <v>7107.4880000000003</v>
      </c>
      <c r="BR182" s="34">
        <v>4.6198999999999997E-2</v>
      </c>
      <c r="BS182" s="34">
        <v>-5</v>
      </c>
      <c r="BT182" s="34">
        <v>0.01</v>
      </c>
      <c r="BU182" s="34">
        <v>1.1289929999999999</v>
      </c>
      <c r="BV182" s="34">
        <v>0</v>
      </c>
      <c r="BW182" s="34" t="s">
        <v>155</v>
      </c>
      <c r="BX182" s="34">
        <v>0.79200000000000004</v>
      </c>
    </row>
    <row r="183" spans="1:76" x14ac:dyDescent="0.25">
      <c r="A183" s="35">
        <v>43165</v>
      </c>
      <c r="B183" s="36">
        <v>0.40661182870370371</v>
      </c>
      <c r="C183" s="34">
        <v>4.0259999999999998</v>
      </c>
      <c r="D183" s="34">
        <v>5.0000000000000001E-3</v>
      </c>
      <c r="E183" s="34">
        <v>50.033223</v>
      </c>
      <c r="F183" s="34">
        <v>387.9</v>
      </c>
      <c r="G183" s="34">
        <v>40.200000000000003</v>
      </c>
      <c r="H183" s="34">
        <v>-6.9</v>
      </c>
      <c r="I183" s="34"/>
      <c r="J183" s="34">
        <v>13.6</v>
      </c>
      <c r="K183" s="34">
        <v>0.96960000000000002</v>
      </c>
      <c r="L183" s="34">
        <v>3.9039000000000001</v>
      </c>
      <c r="M183" s="34">
        <v>4.8999999999999998E-3</v>
      </c>
      <c r="N183" s="34">
        <v>376.14400000000001</v>
      </c>
      <c r="O183" s="34">
        <v>38.9358</v>
      </c>
      <c r="P183" s="34">
        <v>415.1</v>
      </c>
      <c r="Q183" s="34">
        <v>297.83800000000002</v>
      </c>
      <c r="R183" s="34">
        <v>30.830100000000002</v>
      </c>
      <c r="S183" s="34">
        <v>328.7</v>
      </c>
      <c r="T183" s="34">
        <v>0</v>
      </c>
      <c r="U183" s="34"/>
      <c r="V183" s="34"/>
      <c r="W183" s="34">
        <v>0</v>
      </c>
      <c r="X183" s="34">
        <v>13.186299999999999</v>
      </c>
      <c r="Y183" s="34">
        <v>12</v>
      </c>
      <c r="Z183" s="34">
        <v>847</v>
      </c>
      <c r="AA183" s="34">
        <v>858</v>
      </c>
      <c r="AB183" s="34">
        <v>885</v>
      </c>
      <c r="AC183" s="34">
        <v>70</v>
      </c>
      <c r="AD183" s="34">
        <v>19.059999999999999</v>
      </c>
      <c r="AE183" s="34">
        <v>0.44</v>
      </c>
      <c r="AF183" s="34">
        <v>980</v>
      </c>
      <c r="AG183" s="34">
        <v>0</v>
      </c>
      <c r="AH183" s="34">
        <v>58</v>
      </c>
      <c r="AI183" s="34">
        <v>35</v>
      </c>
      <c r="AJ183" s="34">
        <v>190</v>
      </c>
      <c r="AK183" s="34">
        <v>168</v>
      </c>
      <c r="AL183" s="34">
        <v>4.2</v>
      </c>
      <c r="AM183" s="34">
        <v>175</v>
      </c>
      <c r="AN183" s="34" t="s">
        <v>155</v>
      </c>
      <c r="AO183" s="34">
        <v>1</v>
      </c>
      <c r="AP183" s="37">
        <v>0.61574074074074081</v>
      </c>
      <c r="AQ183" s="34">
        <v>47.158563000000001</v>
      </c>
      <c r="AR183" s="34">
        <v>-88.485089000000002</v>
      </c>
      <c r="AS183" s="34">
        <v>307.8</v>
      </c>
      <c r="AT183" s="34">
        <v>22</v>
      </c>
      <c r="AU183" s="34">
        <v>12</v>
      </c>
      <c r="AV183" s="34">
        <v>10</v>
      </c>
      <c r="AW183" s="34" t="s">
        <v>206</v>
      </c>
      <c r="AX183" s="34">
        <v>1.2</v>
      </c>
      <c r="AY183" s="34">
        <v>1.7</v>
      </c>
      <c r="AZ183" s="34">
        <v>2.1</v>
      </c>
      <c r="BA183" s="34">
        <v>14.186999999999999</v>
      </c>
      <c r="BB183" s="34">
        <v>52.57</v>
      </c>
      <c r="BC183" s="34">
        <v>3.71</v>
      </c>
      <c r="BD183" s="34">
        <v>3.1339999999999999</v>
      </c>
      <c r="BE183" s="34">
        <v>3193.384</v>
      </c>
      <c r="BF183" s="34">
        <v>2.5259999999999998</v>
      </c>
      <c r="BG183" s="34">
        <v>32.222000000000001</v>
      </c>
      <c r="BH183" s="34">
        <v>3.335</v>
      </c>
      <c r="BI183" s="34">
        <v>35.557000000000002</v>
      </c>
      <c r="BJ183" s="34">
        <v>25.513999999999999</v>
      </c>
      <c r="BK183" s="34">
        <v>2.641</v>
      </c>
      <c r="BL183" s="34">
        <v>28.155000000000001</v>
      </c>
      <c r="BM183" s="34">
        <v>0</v>
      </c>
      <c r="BN183" s="34"/>
      <c r="BO183" s="34"/>
      <c r="BP183" s="34"/>
      <c r="BQ183" s="34">
        <v>7842.9210000000003</v>
      </c>
      <c r="BR183" s="34">
        <v>5.2060000000000002E-2</v>
      </c>
      <c r="BS183" s="34">
        <v>-5</v>
      </c>
      <c r="BT183" s="34">
        <v>9.0939999999999997E-3</v>
      </c>
      <c r="BU183" s="34">
        <v>1.272216</v>
      </c>
      <c r="BV183" s="34">
        <v>0</v>
      </c>
      <c r="BW183" s="34" t="s">
        <v>155</v>
      </c>
      <c r="BX183" s="34">
        <v>0.79200000000000004</v>
      </c>
    </row>
    <row r="184" spans="1:76" x14ac:dyDescent="0.25">
      <c r="A184" s="35">
        <v>43165</v>
      </c>
      <c r="B184" s="36">
        <v>0.40662340277777775</v>
      </c>
      <c r="C184" s="34">
        <v>3.8420000000000001</v>
      </c>
      <c r="D184" s="34">
        <v>6.7000000000000002E-3</v>
      </c>
      <c r="E184" s="34">
        <v>66.633332999999993</v>
      </c>
      <c r="F184" s="34">
        <v>376</v>
      </c>
      <c r="G184" s="34">
        <v>39.799999999999997</v>
      </c>
      <c r="H184" s="34">
        <v>-13.3</v>
      </c>
      <c r="I184" s="34"/>
      <c r="J184" s="34">
        <v>14</v>
      </c>
      <c r="K184" s="34">
        <v>0.97109999999999996</v>
      </c>
      <c r="L184" s="34">
        <v>3.7311000000000001</v>
      </c>
      <c r="M184" s="34">
        <v>6.4999999999999997E-3</v>
      </c>
      <c r="N184" s="34">
        <v>365.15609999999998</v>
      </c>
      <c r="O184" s="34">
        <v>38.660899999999998</v>
      </c>
      <c r="P184" s="34">
        <v>403.8</v>
      </c>
      <c r="Q184" s="34">
        <v>289.13560000000001</v>
      </c>
      <c r="R184" s="34">
        <v>30.612200000000001</v>
      </c>
      <c r="S184" s="34">
        <v>319.7</v>
      </c>
      <c r="T184" s="34">
        <v>0</v>
      </c>
      <c r="U184" s="34"/>
      <c r="V184" s="34"/>
      <c r="W184" s="34">
        <v>0</v>
      </c>
      <c r="X184" s="34">
        <v>13.598599999999999</v>
      </c>
      <c r="Y184" s="34">
        <v>11.9</v>
      </c>
      <c r="Z184" s="34">
        <v>848</v>
      </c>
      <c r="AA184" s="34">
        <v>859</v>
      </c>
      <c r="AB184" s="34">
        <v>885</v>
      </c>
      <c r="AC184" s="34">
        <v>70</v>
      </c>
      <c r="AD184" s="34">
        <v>19.059999999999999</v>
      </c>
      <c r="AE184" s="34">
        <v>0.44</v>
      </c>
      <c r="AF184" s="34">
        <v>980</v>
      </c>
      <c r="AG184" s="34">
        <v>0</v>
      </c>
      <c r="AH184" s="34">
        <v>58</v>
      </c>
      <c r="AI184" s="34">
        <v>35</v>
      </c>
      <c r="AJ184" s="34">
        <v>190</v>
      </c>
      <c r="AK184" s="34">
        <v>168</v>
      </c>
      <c r="AL184" s="34">
        <v>4.0999999999999996</v>
      </c>
      <c r="AM184" s="34">
        <v>175</v>
      </c>
      <c r="AN184" s="34" t="s">
        <v>155</v>
      </c>
      <c r="AO184" s="34">
        <v>1</v>
      </c>
      <c r="AP184" s="37">
        <v>0.61575231481481485</v>
      </c>
      <c r="AQ184" s="34">
        <v>47.158546999999999</v>
      </c>
      <c r="AR184" s="34">
        <v>-88.484967999999995</v>
      </c>
      <c r="AS184" s="34">
        <v>307.8</v>
      </c>
      <c r="AT184" s="34">
        <v>21.5</v>
      </c>
      <c r="AU184" s="34">
        <v>12</v>
      </c>
      <c r="AV184" s="34">
        <v>10</v>
      </c>
      <c r="AW184" s="34" t="s">
        <v>206</v>
      </c>
      <c r="AX184" s="34">
        <v>1.2684</v>
      </c>
      <c r="AY184" s="34">
        <v>1.7684</v>
      </c>
      <c r="AZ184" s="34">
        <v>2.1684000000000001</v>
      </c>
      <c r="BA184" s="34">
        <v>14.186999999999999</v>
      </c>
      <c r="BB184" s="34">
        <v>55.02</v>
      </c>
      <c r="BC184" s="34">
        <v>3.88</v>
      </c>
      <c r="BD184" s="34">
        <v>2.98</v>
      </c>
      <c r="BE184" s="34">
        <v>3193.3220000000001</v>
      </c>
      <c r="BF184" s="34">
        <v>3.5249999999999999</v>
      </c>
      <c r="BG184" s="34">
        <v>32.728000000000002</v>
      </c>
      <c r="BH184" s="34">
        <v>3.4649999999999999</v>
      </c>
      <c r="BI184" s="34">
        <v>36.192999999999998</v>
      </c>
      <c r="BJ184" s="34">
        <v>25.914000000000001</v>
      </c>
      <c r="BK184" s="34">
        <v>2.7440000000000002</v>
      </c>
      <c r="BL184" s="34">
        <v>28.658000000000001</v>
      </c>
      <c r="BM184" s="34">
        <v>0</v>
      </c>
      <c r="BN184" s="34"/>
      <c r="BO184" s="34"/>
      <c r="BP184" s="34"/>
      <c r="BQ184" s="34">
        <v>8462.4560000000001</v>
      </c>
      <c r="BR184" s="34">
        <v>4.6657999999999998E-2</v>
      </c>
      <c r="BS184" s="34">
        <v>-5</v>
      </c>
      <c r="BT184" s="34">
        <v>9.9059999999999999E-3</v>
      </c>
      <c r="BU184" s="34">
        <v>1.1402049999999999</v>
      </c>
      <c r="BV184" s="34">
        <v>0</v>
      </c>
      <c r="BW184" s="34" t="s">
        <v>155</v>
      </c>
      <c r="BX184" s="34">
        <v>0.79200000000000004</v>
      </c>
    </row>
    <row r="185" spans="1:76" x14ac:dyDescent="0.25">
      <c r="A185" s="35">
        <v>43165</v>
      </c>
      <c r="B185" s="36">
        <v>0.40663497685185185</v>
      </c>
      <c r="C185" s="34">
        <v>3.7869999999999999</v>
      </c>
      <c r="D185" s="34">
        <v>7.7000000000000002E-3</v>
      </c>
      <c r="E185" s="34">
        <v>76.728498999999999</v>
      </c>
      <c r="F185" s="34">
        <v>368.5</v>
      </c>
      <c r="G185" s="34">
        <v>38.4</v>
      </c>
      <c r="H185" s="34">
        <v>-10</v>
      </c>
      <c r="I185" s="34"/>
      <c r="J185" s="34">
        <v>14.4</v>
      </c>
      <c r="K185" s="34">
        <v>0.97150000000000003</v>
      </c>
      <c r="L185" s="34">
        <v>3.6791</v>
      </c>
      <c r="M185" s="34">
        <v>7.4999999999999997E-3</v>
      </c>
      <c r="N185" s="34">
        <v>358.02749999999997</v>
      </c>
      <c r="O185" s="34">
        <v>37.309600000000003</v>
      </c>
      <c r="P185" s="34">
        <v>395.3</v>
      </c>
      <c r="Q185" s="34">
        <v>283.49110000000002</v>
      </c>
      <c r="R185" s="34">
        <v>29.542200000000001</v>
      </c>
      <c r="S185" s="34">
        <v>313</v>
      </c>
      <c r="T185" s="34">
        <v>0</v>
      </c>
      <c r="U185" s="34"/>
      <c r="V185" s="34"/>
      <c r="W185" s="34">
        <v>0</v>
      </c>
      <c r="X185" s="34">
        <v>13.9909</v>
      </c>
      <c r="Y185" s="34">
        <v>12</v>
      </c>
      <c r="Z185" s="34">
        <v>848</v>
      </c>
      <c r="AA185" s="34">
        <v>858</v>
      </c>
      <c r="AB185" s="34">
        <v>885</v>
      </c>
      <c r="AC185" s="34">
        <v>70</v>
      </c>
      <c r="AD185" s="34">
        <v>19.059999999999999</v>
      </c>
      <c r="AE185" s="34">
        <v>0.44</v>
      </c>
      <c r="AF185" s="34">
        <v>980</v>
      </c>
      <c r="AG185" s="34">
        <v>0</v>
      </c>
      <c r="AH185" s="34">
        <v>58</v>
      </c>
      <c r="AI185" s="34">
        <v>35</v>
      </c>
      <c r="AJ185" s="34">
        <v>190</v>
      </c>
      <c r="AK185" s="34">
        <v>168</v>
      </c>
      <c r="AL185" s="34">
        <v>4.0999999999999996</v>
      </c>
      <c r="AM185" s="34">
        <v>175</v>
      </c>
      <c r="AN185" s="34" t="s">
        <v>155</v>
      </c>
      <c r="AO185" s="34">
        <v>1</v>
      </c>
      <c r="AP185" s="37">
        <v>0.61576388888888889</v>
      </c>
      <c r="AQ185" s="34">
        <v>47.158540000000002</v>
      </c>
      <c r="AR185" s="34">
        <v>-88.484849999999994</v>
      </c>
      <c r="AS185" s="34">
        <v>307.89999999999998</v>
      </c>
      <c r="AT185" s="34">
        <v>20.7</v>
      </c>
      <c r="AU185" s="34">
        <v>12</v>
      </c>
      <c r="AV185" s="34">
        <v>10</v>
      </c>
      <c r="AW185" s="34" t="s">
        <v>206</v>
      </c>
      <c r="AX185" s="34">
        <v>1.3684000000000001</v>
      </c>
      <c r="AY185" s="34">
        <v>1.9368000000000001</v>
      </c>
      <c r="AZ185" s="34">
        <v>2.3368000000000002</v>
      </c>
      <c r="BA185" s="34">
        <v>14.186999999999999</v>
      </c>
      <c r="BB185" s="34">
        <v>55.79</v>
      </c>
      <c r="BC185" s="34">
        <v>3.93</v>
      </c>
      <c r="BD185" s="34">
        <v>2.9329999999999998</v>
      </c>
      <c r="BE185" s="34">
        <v>3192.8679999999999</v>
      </c>
      <c r="BF185" s="34">
        <v>4.117</v>
      </c>
      <c r="BG185" s="34">
        <v>32.537999999999997</v>
      </c>
      <c r="BH185" s="34">
        <v>3.391</v>
      </c>
      <c r="BI185" s="34">
        <v>35.929000000000002</v>
      </c>
      <c r="BJ185" s="34">
        <v>25.763999999999999</v>
      </c>
      <c r="BK185" s="34">
        <v>2.6850000000000001</v>
      </c>
      <c r="BL185" s="34">
        <v>28.449000000000002</v>
      </c>
      <c r="BM185" s="34">
        <v>0</v>
      </c>
      <c r="BN185" s="34"/>
      <c r="BO185" s="34"/>
      <c r="BP185" s="34"/>
      <c r="BQ185" s="34">
        <v>8828.4130000000005</v>
      </c>
      <c r="BR185" s="34">
        <v>3.3315999999999998E-2</v>
      </c>
      <c r="BS185" s="34">
        <v>-5</v>
      </c>
      <c r="BT185" s="34">
        <v>9.0939999999999997E-3</v>
      </c>
      <c r="BU185" s="34">
        <v>0.81415999999999999</v>
      </c>
      <c r="BV185" s="34">
        <v>0</v>
      </c>
      <c r="BW185" s="34" t="s">
        <v>155</v>
      </c>
      <c r="BX185" s="34">
        <v>0.79200000000000004</v>
      </c>
    </row>
    <row r="186" spans="1:76" x14ac:dyDescent="0.25">
      <c r="A186" s="35">
        <v>43165</v>
      </c>
      <c r="B186" s="36">
        <v>0.40664655092592589</v>
      </c>
      <c r="C186" s="34">
        <v>3.8</v>
      </c>
      <c r="D186" s="34">
        <v>8.0000000000000002E-3</v>
      </c>
      <c r="E186" s="34">
        <v>80</v>
      </c>
      <c r="F186" s="34">
        <v>366.8</v>
      </c>
      <c r="G186" s="34">
        <v>36.299999999999997</v>
      </c>
      <c r="H186" s="34">
        <v>-10</v>
      </c>
      <c r="I186" s="34"/>
      <c r="J186" s="34">
        <v>14.66</v>
      </c>
      <c r="K186" s="34">
        <v>0.97140000000000004</v>
      </c>
      <c r="L186" s="34">
        <v>3.6913999999999998</v>
      </c>
      <c r="M186" s="34">
        <v>7.7999999999999996E-3</v>
      </c>
      <c r="N186" s="34">
        <v>356.32069999999999</v>
      </c>
      <c r="O186" s="34">
        <v>35.267600000000002</v>
      </c>
      <c r="P186" s="34">
        <v>391.6</v>
      </c>
      <c r="Q186" s="34">
        <v>282.13959999999997</v>
      </c>
      <c r="R186" s="34">
        <v>27.9254</v>
      </c>
      <c r="S186" s="34">
        <v>310.10000000000002</v>
      </c>
      <c r="T186" s="34">
        <v>0</v>
      </c>
      <c r="U186" s="34"/>
      <c r="V186" s="34"/>
      <c r="W186" s="34">
        <v>0</v>
      </c>
      <c r="X186" s="34">
        <v>14.236499999999999</v>
      </c>
      <c r="Y186" s="34">
        <v>12</v>
      </c>
      <c r="Z186" s="34">
        <v>848</v>
      </c>
      <c r="AA186" s="34">
        <v>858</v>
      </c>
      <c r="AB186" s="34">
        <v>884</v>
      </c>
      <c r="AC186" s="34">
        <v>70</v>
      </c>
      <c r="AD186" s="34">
        <v>19.059999999999999</v>
      </c>
      <c r="AE186" s="34">
        <v>0.44</v>
      </c>
      <c r="AF186" s="34">
        <v>980</v>
      </c>
      <c r="AG186" s="34">
        <v>0</v>
      </c>
      <c r="AH186" s="34">
        <v>58</v>
      </c>
      <c r="AI186" s="34">
        <v>35</v>
      </c>
      <c r="AJ186" s="34">
        <v>190</v>
      </c>
      <c r="AK186" s="34">
        <v>168</v>
      </c>
      <c r="AL186" s="34">
        <v>4.2</v>
      </c>
      <c r="AM186" s="34">
        <v>174.6</v>
      </c>
      <c r="AN186" s="34" t="s">
        <v>155</v>
      </c>
      <c r="AO186" s="34">
        <v>1</v>
      </c>
      <c r="AP186" s="37">
        <v>0.61577546296296293</v>
      </c>
      <c r="AQ186" s="34">
        <v>47.158543999999999</v>
      </c>
      <c r="AR186" s="34">
        <v>-88.484736999999996</v>
      </c>
      <c r="AS186" s="34">
        <v>307.7</v>
      </c>
      <c r="AT186" s="34">
        <v>19.7</v>
      </c>
      <c r="AU186" s="34">
        <v>12</v>
      </c>
      <c r="AV186" s="34">
        <v>10</v>
      </c>
      <c r="AW186" s="34" t="s">
        <v>206</v>
      </c>
      <c r="AX186" s="34">
        <v>1.6736</v>
      </c>
      <c r="AY186" s="34">
        <v>1.3160000000000001</v>
      </c>
      <c r="AZ186" s="34">
        <v>2.6736</v>
      </c>
      <c r="BA186" s="34">
        <v>14.186999999999999</v>
      </c>
      <c r="BB186" s="34">
        <v>55.6</v>
      </c>
      <c r="BC186" s="34">
        <v>3.92</v>
      </c>
      <c r="BD186" s="34">
        <v>2.9409999999999998</v>
      </c>
      <c r="BE186" s="34">
        <v>3192.4960000000001</v>
      </c>
      <c r="BF186" s="34">
        <v>4.2779999999999996</v>
      </c>
      <c r="BG186" s="34">
        <v>32.271000000000001</v>
      </c>
      <c r="BH186" s="34">
        <v>3.194</v>
      </c>
      <c r="BI186" s="34">
        <v>35.465000000000003</v>
      </c>
      <c r="BJ186" s="34">
        <v>25.553000000000001</v>
      </c>
      <c r="BK186" s="34">
        <v>2.5289999999999999</v>
      </c>
      <c r="BL186" s="34">
        <v>28.082000000000001</v>
      </c>
      <c r="BM186" s="34">
        <v>0</v>
      </c>
      <c r="BN186" s="34"/>
      <c r="BO186" s="34"/>
      <c r="BP186" s="34"/>
      <c r="BQ186" s="34">
        <v>8952.3590000000004</v>
      </c>
      <c r="BR186" s="34">
        <v>2.3845999999999999E-2</v>
      </c>
      <c r="BS186" s="34">
        <v>-5</v>
      </c>
      <c r="BT186" s="34">
        <v>8.9999999999999993E-3</v>
      </c>
      <c r="BU186" s="34">
        <v>0.58273699999999995</v>
      </c>
      <c r="BV186" s="34">
        <v>0</v>
      </c>
      <c r="BW186" s="34" t="s">
        <v>155</v>
      </c>
      <c r="BX186" s="34">
        <v>0.79200000000000004</v>
      </c>
    </row>
    <row r="187" spans="1:76" x14ac:dyDescent="0.25">
      <c r="A187" s="35">
        <v>43165</v>
      </c>
      <c r="B187" s="36">
        <v>0.40665812500000004</v>
      </c>
      <c r="C187" s="34">
        <v>3.8</v>
      </c>
      <c r="D187" s="34">
        <v>8.0000000000000002E-3</v>
      </c>
      <c r="E187" s="34">
        <v>80</v>
      </c>
      <c r="F187" s="34">
        <v>367.2</v>
      </c>
      <c r="G187" s="34">
        <v>34.5</v>
      </c>
      <c r="H187" s="34">
        <v>-26.7</v>
      </c>
      <c r="I187" s="34"/>
      <c r="J187" s="34">
        <v>14.8</v>
      </c>
      <c r="K187" s="34">
        <v>0.97140000000000004</v>
      </c>
      <c r="L187" s="34">
        <v>3.6911999999999998</v>
      </c>
      <c r="M187" s="34">
        <v>7.7999999999999996E-3</v>
      </c>
      <c r="N187" s="34">
        <v>356.71159999999998</v>
      </c>
      <c r="O187" s="34">
        <v>33.540399999999998</v>
      </c>
      <c r="P187" s="34">
        <v>390.3</v>
      </c>
      <c r="Q187" s="34">
        <v>282.70979999999997</v>
      </c>
      <c r="R187" s="34">
        <v>26.5822</v>
      </c>
      <c r="S187" s="34">
        <v>309.3</v>
      </c>
      <c r="T187" s="34">
        <v>0</v>
      </c>
      <c r="U187" s="34"/>
      <c r="V187" s="34"/>
      <c r="W187" s="34">
        <v>0</v>
      </c>
      <c r="X187" s="34">
        <v>14.3764</v>
      </c>
      <c r="Y187" s="34">
        <v>11.9</v>
      </c>
      <c r="Z187" s="34">
        <v>847</v>
      </c>
      <c r="AA187" s="34">
        <v>860</v>
      </c>
      <c r="AB187" s="34">
        <v>885</v>
      </c>
      <c r="AC187" s="34">
        <v>70.900000000000006</v>
      </c>
      <c r="AD187" s="34">
        <v>19.309999999999999</v>
      </c>
      <c r="AE187" s="34">
        <v>0.44</v>
      </c>
      <c r="AF187" s="34">
        <v>980</v>
      </c>
      <c r="AG187" s="34">
        <v>0</v>
      </c>
      <c r="AH187" s="34">
        <v>58</v>
      </c>
      <c r="AI187" s="34">
        <v>35</v>
      </c>
      <c r="AJ187" s="34">
        <v>190</v>
      </c>
      <c r="AK187" s="34">
        <v>168</v>
      </c>
      <c r="AL187" s="34">
        <v>4.2</v>
      </c>
      <c r="AM187" s="34">
        <v>174.3</v>
      </c>
      <c r="AN187" s="34" t="s">
        <v>155</v>
      </c>
      <c r="AO187" s="34">
        <v>1</v>
      </c>
      <c r="AP187" s="37">
        <v>0.61578703703703697</v>
      </c>
      <c r="AQ187" s="34">
        <v>47.158555</v>
      </c>
      <c r="AR187" s="34">
        <v>-88.484628999999998</v>
      </c>
      <c r="AS187" s="34">
        <v>307.3</v>
      </c>
      <c r="AT187" s="34">
        <v>18.899999999999999</v>
      </c>
      <c r="AU187" s="34">
        <v>12</v>
      </c>
      <c r="AV187" s="34">
        <v>10</v>
      </c>
      <c r="AW187" s="34" t="s">
        <v>206</v>
      </c>
      <c r="AX187" s="34">
        <v>2.0735999999999999</v>
      </c>
      <c r="AY187" s="34">
        <v>1.0684</v>
      </c>
      <c r="AZ187" s="34">
        <v>3.0051999999999999</v>
      </c>
      <c r="BA187" s="34">
        <v>14.186999999999999</v>
      </c>
      <c r="BB187" s="34">
        <v>55.6</v>
      </c>
      <c r="BC187" s="34">
        <v>3.92</v>
      </c>
      <c r="BD187" s="34">
        <v>2.9460000000000002</v>
      </c>
      <c r="BE187" s="34">
        <v>3192.4960000000001</v>
      </c>
      <c r="BF187" s="34">
        <v>4.2779999999999996</v>
      </c>
      <c r="BG187" s="34">
        <v>32.308</v>
      </c>
      <c r="BH187" s="34">
        <v>3.0379999999999998</v>
      </c>
      <c r="BI187" s="34">
        <v>35.345999999999997</v>
      </c>
      <c r="BJ187" s="34">
        <v>25.606000000000002</v>
      </c>
      <c r="BK187" s="34">
        <v>2.4079999999999999</v>
      </c>
      <c r="BL187" s="34">
        <v>28.013000000000002</v>
      </c>
      <c r="BM187" s="34">
        <v>0</v>
      </c>
      <c r="BN187" s="34"/>
      <c r="BO187" s="34"/>
      <c r="BP187" s="34"/>
      <c r="BQ187" s="34">
        <v>9040.8050000000003</v>
      </c>
      <c r="BR187" s="34">
        <v>1.847E-2</v>
      </c>
      <c r="BS187" s="34">
        <v>-5</v>
      </c>
      <c r="BT187" s="34">
        <v>8.9999999999999993E-3</v>
      </c>
      <c r="BU187" s="34">
        <v>0.45136100000000001</v>
      </c>
      <c r="BV187" s="34">
        <v>0</v>
      </c>
      <c r="BW187" s="34" t="s">
        <v>155</v>
      </c>
      <c r="BX187" s="34">
        <v>0.79300000000000004</v>
      </c>
    </row>
    <row r="188" spans="1:76" x14ac:dyDescent="0.25">
      <c r="A188" s="35">
        <v>43165</v>
      </c>
      <c r="B188" s="36">
        <v>0.40666969907407408</v>
      </c>
      <c r="C188" s="34">
        <v>3.8</v>
      </c>
      <c r="D188" s="34">
        <v>8.0000000000000002E-3</v>
      </c>
      <c r="E188" s="34">
        <v>80</v>
      </c>
      <c r="F188" s="34">
        <v>367.3</v>
      </c>
      <c r="G188" s="34">
        <v>33.1</v>
      </c>
      <c r="H188" s="34">
        <v>-3.9</v>
      </c>
      <c r="I188" s="34"/>
      <c r="J188" s="34">
        <v>14.9</v>
      </c>
      <c r="K188" s="34">
        <v>0.97140000000000004</v>
      </c>
      <c r="L188" s="34">
        <v>3.6911999999999998</v>
      </c>
      <c r="M188" s="34">
        <v>7.7999999999999996E-3</v>
      </c>
      <c r="N188" s="34">
        <v>356.76389999999998</v>
      </c>
      <c r="O188" s="34">
        <v>32.171700000000001</v>
      </c>
      <c r="P188" s="34">
        <v>388.9</v>
      </c>
      <c r="Q188" s="34">
        <v>282.7783</v>
      </c>
      <c r="R188" s="34">
        <v>25.4999</v>
      </c>
      <c r="S188" s="34">
        <v>308.3</v>
      </c>
      <c r="T188" s="34">
        <v>0</v>
      </c>
      <c r="U188" s="34"/>
      <c r="V188" s="34"/>
      <c r="W188" s="34">
        <v>0</v>
      </c>
      <c r="X188" s="34">
        <v>14.4735</v>
      </c>
      <c r="Y188" s="34">
        <v>12</v>
      </c>
      <c r="Z188" s="34">
        <v>847</v>
      </c>
      <c r="AA188" s="34">
        <v>857</v>
      </c>
      <c r="AB188" s="34">
        <v>884</v>
      </c>
      <c r="AC188" s="34">
        <v>71</v>
      </c>
      <c r="AD188" s="34">
        <v>19.329999999999998</v>
      </c>
      <c r="AE188" s="34">
        <v>0.44</v>
      </c>
      <c r="AF188" s="34">
        <v>980</v>
      </c>
      <c r="AG188" s="34">
        <v>0</v>
      </c>
      <c r="AH188" s="34">
        <v>58</v>
      </c>
      <c r="AI188" s="34">
        <v>35</v>
      </c>
      <c r="AJ188" s="34">
        <v>190</v>
      </c>
      <c r="AK188" s="34">
        <v>168</v>
      </c>
      <c r="AL188" s="34">
        <v>4.2</v>
      </c>
      <c r="AM188" s="34">
        <v>174</v>
      </c>
      <c r="AN188" s="34" t="s">
        <v>155</v>
      </c>
      <c r="AO188" s="34">
        <v>1</v>
      </c>
      <c r="AP188" s="37">
        <v>0.61579861111111112</v>
      </c>
      <c r="AQ188" s="34">
        <v>47.158574000000002</v>
      </c>
      <c r="AR188" s="34">
        <v>-88.484530000000007</v>
      </c>
      <c r="AS188" s="34">
        <v>307.10000000000002</v>
      </c>
      <c r="AT188" s="34">
        <v>18</v>
      </c>
      <c r="AU188" s="34">
        <v>12</v>
      </c>
      <c r="AV188" s="34">
        <v>10</v>
      </c>
      <c r="AW188" s="34" t="s">
        <v>206</v>
      </c>
      <c r="AX188" s="34">
        <v>1.7212000000000001</v>
      </c>
      <c r="AY188" s="34">
        <v>1.1684000000000001</v>
      </c>
      <c r="AZ188" s="34">
        <v>2.6896</v>
      </c>
      <c r="BA188" s="34">
        <v>14.186999999999999</v>
      </c>
      <c r="BB188" s="34">
        <v>55.6</v>
      </c>
      <c r="BC188" s="34">
        <v>3.92</v>
      </c>
      <c r="BD188" s="34">
        <v>2.9470000000000001</v>
      </c>
      <c r="BE188" s="34">
        <v>3192.4960000000001</v>
      </c>
      <c r="BF188" s="34">
        <v>4.2779999999999996</v>
      </c>
      <c r="BG188" s="34">
        <v>32.313000000000002</v>
      </c>
      <c r="BH188" s="34">
        <v>2.9140000000000001</v>
      </c>
      <c r="BI188" s="34">
        <v>35.226999999999997</v>
      </c>
      <c r="BJ188" s="34">
        <v>25.611999999999998</v>
      </c>
      <c r="BK188" s="34">
        <v>2.31</v>
      </c>
      <c r="BL188" s="34">
        <v>27.922000000000001</v>
      </c>
      <c r="BM188" s="34">
        <v>0</v>
      </c>
      <c r="BN188" s="34"/>
      <c r="BO188" s="34"/>
      <c r="BP188" s="34"/>
      <c r="BQ188" s="34">
        <v>9101.8919999999998</v>
      </c>
      <c r="BR188" s="34">
        <v>2.4341999999999999E-2</v>
      </c>
      <c r="BS188" s="34">
        <v>-5</v>
      </c>
      <c r="BT188" s="34">
        <v>9.9059999999999999E-3</v>
      </c>
      <c r="BU188" s="34">
        <v>0.594858</v>
      </c>
      <c r="BV188" s="34">
        <v>0</v>
      </c>
      <c r="BW188" s="34" t="s">
        <v>155</v>
      </c>
      <c r="BX188" s="34">
        <v>0.79300000000000004</v>
      </c>
    </row>
    <row r="189" spans="1:76" x14ac:dyDescent="0.25">
      <c r="A189" s="35">
        <v>43165</v>
      </c>
      <c r="B189" s="36">
        <v>0.40668127314814817</v>
      </c>
      <c r="C189" s="34">
        <v>3.8</v>
      </c>
      <c r="D189" s="34">
        <v>8.0000000000000002E-3</v>
      </c>
      <c r="E189" s="34">
        <v>80</v>
      </c>
      <c r="F189" s="34">
        <v>367.5</v>
      </c>
      <c r="G189" s="34">
        <v>31.3</v>
      </c>
      <c r="H189" s="34">
        <v>-10</v>
      </c>
      <c r="I189" s="34"/>
      <c r="J189" s="34">
        <v>15</v>
      </c>
      <c r="K189" s="34">
        <v>0.97140000000000004</v>
      </c>
      <c r="L189" s="34">
        <v>3.6911999999999998</v>
      </c>
      <c r="M189" s="34">
        <v>7.7999999999999996E-3</v>
      </c>
      <c r="N189" s="34">
        <v>356.97070000000002</v>
      </c>
      <c r="O189" s="34">
        <v>30.381399999999999</v>
      </c>
      <c r="P189" s="34">
        <v>387.4</v>
      </c>
      <c r="Q189" s="34">
        <v>282.94220000000001</v>
      </c>
      <c r="R189" s="34">
        <v>24.0809</v>
      </c>
      <c r="S189" s="34">
        <v>307</v>
      </c>
      <c r="T189" s="34">
        <v>0</v>
      </c>
      <c r="U189" s="34"/>
      <c r="V189" s="34"/>
      <c r="W189" s="34">
        <v>0</v>
      </c>
      <c r="X189" s="34">
        <v>14.57</v>
      </c>
      <c r="Y189" s="34">
        <v>11.9</v>
      </c>
      <c r="Z189" s="34">
        <v>847</v>
      </c>
      <c r="AA189" s="34">
        <v>857</v>
      </c>
      <c r="AB189" s="34">
        <v>885</v>
      </c>
      <c r="AC189" s="34">
        <v>71</v>
      </c>
      <c r="AD189" s="34">
        <v>19.329999999999998</v>
      </c>
      <c r="AE189" s="34">
        <v>0.44</v>
      </c>
      <c r="AF189" s="34">
        <v>980</v>
      </c>
      <c r="AG189" s="34">
        <v>0</v>
      </c>
      <c r="AH189" s="34">
        <v>58</v>
      </c>
      <c r="AI189" s="34">
        <v>35</v>
      </c>
      <c r="AJ189" s="34">
        <v>190</v>
      </c>
      <c r="AK189" s="34">
        <v>168</v>
      </c>
      <c r="AL189" s="34">
        <v>4.2</v>
      </c>
      <c r="AM189" s="34">
        <v>174</v>
      </c>
      <c r="AN189" s="34" t="s">
        <v>155</v>
      </c>
      <c r="AO189" s="34">
        <v>1</v>
      </c>
      <c r="AP189" s="37">
        <v>0.61581018518518515</v>
      </c>
      <c r="AQ189" s="34">
        <v>47.158602999999999</v>
      </c>
      <c r="AR189" s="34">
        <v>-88.484442000000001</v>
      </c>
      <c r="AS189" s="34">
        <v>306.8</v>
      </c>
      <c r="AT189" s="34">
        <v>17.2</v>
      </c>
      <c r="AU189" s="34">
        <v>12</v>
      </c>
      <c r="AV189" s="34">
        <v>10</v>
      </c>
      <c r="AW189" s="34" t="s">
        <v>206</v>
      </c>
      <c r="AX189" s="34">
        <v>1.5</v>
      </c>
      <c r="AY189" s="34">
        <v>1.2684</v>
      </c>
      <c r="AZ189" s="34">
        <v>2.4316</v>
      </c>
      <c r="BA189" s="34">
        <v>14.186999999999999</v>
      </c>
      <c r="BB189" s="34">
        <v>55.6</v>
      </c>
      <c r="BC189" s="34">
        <v>3.92</v>
      </c>
      <c r="BD189" s="34">
        <v>2.9470000000000001</v>
      </c>
      <c r="BE189" s="34">
        <v>3192.4960000000001</v>
      </c>
      <c r="BF189" s="34">
        <v>4.2779999999999996</v>
      </c>
      <c r="BG189" s="34">
        <v>32.332000000000001</v>
      </c>
      <c r="BH189" s="34">
        <v>2.7519999999999998</v>
      </c>
      <c r="BI189" s="34">
        <v>35.082999999999998</v>
      </c>
      <c r="BJ189" s="34">
        <v>25.626999999999999</v>
      </c>
      <c r="BK189" s="34">
        <v>2.181</v>
      </c>
      <c r="BL189" s="34">
        <v>27.808</v>
      </c>
      <c r="BM189" s="34">
        <v>0</v>
      </c>
      <c r="BN189" s="34"/>
      <c r="BO189" s="34"/>
      <c r="BP189" s="34"/>
      <c r="BQ189" s="34">
        <v>9162.56</v>
      </c>
      <c r="BR189" s="34">
        <v>1.5034E-2</v>
      </c>
      <c r="BS189" s="34">
        <v>-5</v>
      </c>
      <c r="BT189" s="34">
        <v>0.01</v>
      </c>
      <c r="BU189" s="34">
        <v>0.36739300000000003</v>
      </c>
      <c r="BV189" s="34">
        <v>0</v>
      </c>
      <c r="BW189" s="34" t="s">
        <v>155</v>
      </c>
      <c r="BX189" s="34">
        <v>0.79300000000000004</v>
      </c>
    </row>
    <row r="190" spans="1:76" x14ac:dyDescent="0.25">
      <c r="A190" s="35">
        <v>43165</v>
      </c>
      <c r="B190" s="36">
        <v>0.40669284722222221</v>
      </c>
      <c r="C190" s="34">
        <v>3.9119999999999999</v>
      </c>
      <c r="D190" s="34">
        <v>8.0000000000000002E-3</v>
      </c>
      <c r="E190" s="34">
        <v>80</v>
      </c>
      <c r="F190" s="34">
        <v>371.5</v>
      </c>
      <c r="G190" s="34">
        <v>29.5</v>
      </c>
      <c r="H190" s="34">
        <v>-3.3</v>
      </c>
      <c r="I190" s="34"/>
      <c r="J190" s="34">
        <v>15.1</v>
      </c>
      <c r="K190" s="34">
        <v>0.97050000000000003</v>
      </c>
      <c r="L190" s="34">
        <v>3.7961</v>
      </c>
      <c r="M190" s="34">
        <v>7.7999999999999996E-3</v>
      </c>
      <c r="N190" s="34">
        <v>360.52640000000002</v>
      </c>
      <c r="O190" s="34">
        <v>28.672499999999999</v>
      </c>
      <c r="P190" s="34">
        <v>389.2</v>
      </c>
      <c r="Q190" s="34">
        <v>285.76060000000001</v>
      </c>
      <c r="R190" s="34">
        <v>22.726400000000002</v>
      </c>
      <c r="S190" s="34">
        <v>308.5</v>
      </c>
      <c r="T190" s="34">
        <v>0</v>
      </c>
      <c r="U190" s="34"/>
      <c r="V190" s="34"/>
      <c r="W190" s="34">
        <v>0</v>
      </c>
      <c r="X190" s="34">
        <v>14.654</v>
      </c>
      <c r="Y190" s="34">
        <v>11.9</v>
      </c>
      <c r="Z190" s="34">
        <v>848</v>
      </c>
      <c r="AA190" s="34">
        <v>858</v>
      </c>
      <c r="AB190" s="34">
        <v>885</v>
      </c>
      <c r="AC190" s="34">
        <v>71</v>
      </c>
      <c r="AD190" s="34">
        <v>19.329999999999998</v>
      </c>
      <c r="AE190" s="34">
        <v>0.44</v>
      </c>
      <c r="AF190" s="34">
        <v>980</v>
      </c>
      <c r="AG190" s="34">
        <v>0</v>
      </c>
      <c r="AH190" s="34">
        <v>57.094000000000001</v>
      </c>
      <c r="AI190" s="34">
        <v>35</v>
      </c>
      <c r="AJ190" s="34">
        <v>190</v>
      </c>
      <c r="AK190" s="34">
        <v>168</v>
      </c>
      <c r="AL190" s="34">
        <v>4.2</v>
      </c>
      <c r="AM190" s="34">
        <v>174</v>
      </c>
      <c r="AN190" s="34" t="s">
        <v>155</v>
      </c>
      <c r="AO190" s="34">
        <v>1</v>
      </c>
      <c r="AP190" s="37">
        <v>0.6158217592592593</v>
      </c>
      <c r="AQ190" s="34">
        <v>47.158639999999998</v>
      </c>
      <c r="AR190" s="34">
        <v>-88.484363999999999</v>
      </c>
      <c r="AS190" s="34">
        <v>306.60000000000002</v>
      </c>
      <c r="AT190" s="34">
        <v>16.5</v>
      </c>
      <c r="AU190" s="34">
        <v>12</v>
      </c>
      <c r="AV190" s="34">
        <v>10</v>
      </c>
      <c r="AW190" s="34" t="s">
        <v>206</v>
      </c>
      <c r="AX190" s="34">
        <v>1.5684</v>
      </c>
      <c r="AY190" s="34">
        <v>1.3684000000000001</v>
      </c>
      <c r="AZ190" s="34">
        <v>2.4683999999999999</v>
      </c>
      <c r="BA190" s="34">
        <v>14.186999999999999</v>
      </c>
      <c r="BB190" s="34">
        <v>54.04</v>
      </c>
      <c r="BC190" s="34">
        <v>3.81</v>
      </c>
      <c r="BD190" s="34">
        <v>3.0430000000000001</v>
      </c>
      <c r="BE190" s="34">
        <v>3191.73</v>
      </c>
      <c r="BF190" s="34">
        <v>4.1550000000000002</v>
      </c>
      <c r="BG190" s="34">
        <v>31.744</v>
      </c>
      <c r="BH190" s="34">
        <v>2.5249999999999999</v>
      </c>
      <c r="BI190" s="34">
        <v>34.268999999999998</v>
      </c>
      <c r="BJ190" s="34">
        <v>25.161000000000001</v>
      </c>
      <c r="BK190" s="34">
        <v>2.0009999999999999</v>
      </c>
      <c r="BL190" s="34">
        <v>27.161999999999999</v>
      </c>
      <c r="BM190" s="34">
        <v>0</v>
      </c>
      <c r="BN190" s="34"/>
      <c r="BO190" s="34"/>
      <c r="BP190" s="34"/>
      <c r="BQ190" s="34">
        <v>8958.7080000000005</v>
      </c>
      <c r="BR190" s="34">
        <v>1.9435999999999998E-2</v>
      </c>
      <c r="BS190" s="34">
        <v>-5</v>
      </c>
      <c r="BT190" s="34">
        <v>9.0939999999999997E-3</v>
      </c>
      <c r="BU190" s="34">
        <v>0.47496699999999997</v>
      </c>
      <c r="BV190" s="34">
        <v>0</v>
      </c>
      <c r="BW190" s="34" t="s">
        <v>155</v>
      </c>
      <c r="BX190" s="34">
        <v>0.79300000000000004</v>
      </c>
    </row>
    <row r="191" spans="1:76" x14ac:dyDescent="0.25">
      <c r="A191" s="35">
        <v>43165</v>
      </c>
      <c r="B191" s="36">
        <v>0.4067044212962963</v>
      </c>
      <c r="C191" s="34">
        <v>4.3170000000000002</v>
      </c>
      <c r="D191" s="34">
        <v>8.0000000000000002E-3</v>
      </c>
      <c r="E191" s="34">
        <v>80</v>
      </c>
      <c r="F191" s="34">
        <v>375.7</v>
      </c>
      <c r="G191" s="34">
        <v>28.5</v>
      </c>
      <c r="H191" s="34">
        <v>-7.5</v>
      </c>
      <c r="I191" s="34"/>
      <c r="J191" s="34">
        <v>15.1</v>
      </c>
      <c r="K191" s="34">
        <v>0.96719999999999995</v>
      </c>
      <c r="L191" s="34">
        <v>4.1752000000000002</v>
      </c>
      <c r="M191" s="34">
        <v>7.7000000000000002E-3</v>
      </c>
      <c r="N191" s="34">
        <v>363.39800000000002</v>
      </c>
      <c r="O191" s="34">
        <v>27.553100000000001</v>
      </c>
      <c r="P191" s="34">
        <v>391</v>
      </c>
      <c r="Q191" s="34">
        <v>288.03660000000002</v>
      </c>
      <c r="R191" s="34">
        <v>21.839200000000002</v>
      </c>
      <c r="S191" s="34">
        <v>309.89999999999998</v>
      </c>
      <c r="T191" s="34">
        <v>0</v>
      </c>
      <c r="U191" s="34"/>
      <c r="V191" s="34"/>
      <c r="W191" s="34">
        <v>0</v>
      </c>
      <c r="X191" s="34">
        <v>14.6044</v>
      </c>
      <c r="Y191" s="34">
        <v>12</v>
      </c>
      <c r="Z191" s="34">
        <v>847</v>
      </c>
      <c r="AA191" s="34">
        <v>857</v>
      </c>
      <c r="AB191" s="34">
        <v>884</v>
      </c>
      <c r="AC191" s="34">
        <v>71</v>
      </c>
      <c r="AD191" s="34">
        <v>19.329999999999998</v>
      </c>
      <c r="AE191" s="34">
        <v>0.44</v>
      </c>
      <c r="AF191" s="34">
        <v>980</v>
      </c>
      <c r="AG191" s="34">
        <v>0</v>
      </c>
      <c r="AH191" s="34">
        <v>57</v>
      </c>
      <c r="AI191" s="34">
        <v>35</v>
      </c>
      <c r="AJ191" s="34">
        <v>190</v>
      </c>
      <c r="AK191" s="34">
        <v>168</v>
      </c>
      <c r="AL191" s="34">
        <v>4.2</v>
      </c>
      <c r="AM191" s="34">
        <v>174</v>
      </c>
      <c r="AN191" s="34" t="s">
        <v>155</v>
      </c>
      <c r="AO191" s="34">
        <v>1</v>
      </c>
      <c r="AP191" s="37">
        <v>0.61583333333333334</v>
      </c>
      <c r="AQ191" s="34">
        <v>47.158683000000003</v>
      </c>
      <c r="AR191" s="34">
        <v>-88.484294000000006</v>
      </c>
      <c r="AS191" s="34">
        <v>306.3</v>
      </c>
      <c r="AT191" s="34">
        <v>16</v>
      </c>
      <c r="AU191" s="34">
        <v>12</v>
      </c>
      <c r="AV191" s="34">
        <v>10</v>
      </c>
      <c r="AW191" s="34" t="s">
        <v>206</v>
      </c>
      <c r="AX191" s="34">
        <v>1.8049949999999999</v>
      </c>
      <c r="AY191" s="34">
        <v>1.468332</v>
      </c>
      <c r="AZ191" s="34">
        <v>2.7049949999999998</v>
      </c>
      <c r="BA191" s="34">
        <v>14.186999999999999</v>
      </c>
      <c r="BB191" s="34">
        <v>49.06</v>
      </c>
      <c r="BC191" s="34">
        <v>3.46</v>
      </c>
      <c r="BD191" s="34">
        <v>3.3929999999999998</v>
      </c>
      <c r="BE191" s="34">
        <v>3189.2840000000001</v>
      </c>
      <c r="BF191" s="34">
        <v>3.762</v>
      </c>
      <c r="BG191" s="34">
        <v>29.07</v>
      </c>
      <c r="BH191" s="34">
        <v>2.2040000000000002</v>
      </c>
      <c r="BI191" s="34">
        <v>31.274000000000001</v>
      </c>
      <c r="BJ191" s="34">
        <v>23.041</v>
      </c>
      <c r="BK191" s="34">
        <v>1.7470000000000001</v>
      </c>
      <c r="BL191" s="34">
        <v>24.788</v>
      </c>
      <c r="BM191" s="34">
        <v>0</v>
      </c>
      <c r="BN191" s="34"/>
      <c r="BO191" s="34"/>
      <c r="BP191" s="34"/>
      <c r="BQ191" s="34">
        <v>8111.5190000000002</v>
      </c>
      <c r="BR191" s="34">
        <v>2.1812000000000002E-2</v>
      </c>
      <c r="BS191" s="34">
        <v>-5</v>
      </c>
      <c r="BT191" s="34">
        <v>9.9059999999999999E-3</v>
      </c>
      <c r="BU191" s="34">
        <v>0.53303100000000003</v>
      </c>
      <c r="BV191" s="34">
        <v>0</v>
      </c>
      <c r="BW191" s="34" t="s">
        <v>155</v>
      </c>
      <c r="BX191" s="34">
        <v>0.79300000000000004</v>
      </c>
    </row>
    <row r="192" spans="1:76" x14ac:dyDescent="0.25">
      <c r="A192" s="35">
        <v>43165</v>
      </c>
      <c r="B192" s="36">
        <v>0.40671599537037034</v>
      </c>
      <c r="C192" s="34">
        <v>5.0389999999999997</v>
      </c>
      <c r="D192" s="34">
        <v>9.5999999999999992E-3</v>
      </c>
      <c r="E192" s="34">
        <v>95.623410000000007</v>
      </c>
      <c r="F192" s="34">
        <v>388.3</v>
      </c>
      <c r="G192" s="34">
        <v>27.3</v>
      </c>
      <c r="H192" s="34">
        <v>-10</v>
      </c>
      <c r="I192" s="34"/>
      <c r="J192" s="34">
        <v>15.1</v>
      </c>
      <c r="K192" s="34">
        <v>0.96140000000000003</v>
      </c>
      <c r="L192" s="34">
        <v>4.8441999999999998</v>
      </c>
      <c r="M192" s="34">
        <v>9.1999999999999998E-3</v>
      </c>
      <c r="N192" s="34">
        <v>373.33920000000001</v>
      </c>
      <c r="O192" s="34">
        <v>26.2151</v>
      </c>
      <c r="P192" s="34">
        <v>399.6</v>
      </c>
      <c r="Q192" s="34">
        <v>295.91629999999998</v>
      </c>
      <c r="R192" s="34">
        <v>20.778600000000001</v>
      </c>
      <c r="S192" s="34">
        <v>316.7</v>
      </c>
      <c r="T192" s="34">
        <v>0</v>
      </c>
      <c r="U192" s="34"/>
      <c r="V192" s="34"/>
      <c r="W192" s="34">
        <v>0</v>
      </c>
      <c r="X192" s="34">
        <v>14.517200000000001</v>
      </c>
      <c r="Y192" s="34">
        <v>11.9</v>
      </c>
      <c r="Z192" s="34">
        <v>846</v>
      </c>
      <c r="AA192" s="34">
        <v>858</v>
      </c>
      <c r="AB192" s="34">
        <v>885</v>
      </c>
      <c r="AC192" s="34">
        <v>71</v>
      </c>
      <c r="AD192" s="34">
        <v>19.329999999999998</v>
      </c>
      <c r="AE192" s="34">
        <v>0.44</v>
      </c>
      <c r="AF192" s="34">
        <v>980</v>
      </c>
      <c r="AG192" s="34">
        <v>0</v>
      </c>
      <c r="AH192" s="34">
        <v>57</v>
      </c>
      <c r="AI192" s="34">
        <v>35</v>
      </c>
      <c r="AJ192" s="34">
        <v>190</v>
      </c>
      <c r="AK192" s="34">
        <v>168</v>
      </c>
      <c r="AL192" s="34">
        <v>4.3</v>
      </c>
      <c r="AM192" s="34">
        <v>174</v>
      </c>
      <c r="AN192" s="34" t="s">
        <v>155</v>
      </c>
      <c r="AO192" s="34">
        <v>1</v>
      </c>
      <c r="AP192" s="37">
        <v>0.61584490740740738</v>
      </c>
      <c r="AQ192" s="34">
        <v>47.158732999999998</v>
      </c>
      <c r="AR192" s="34">
        <v>-88.48424</v>
      </c>
      <c r="AS192" s="34">
        <v>306.10000000000002</v>
      </c>
      <c r="AT192" s="34">
        <v>15.6</v>
      </c>
      <c r="AU192" s="34">
        <v>12</v>
      </c>
      <c r="AV192" s="34">
        <v>10</v>
      </c>
      <c r="AW192" s="34" t="s">
        <v>206</v>
      </c>
      <c r="AX192" s="34">
        <v>1.9</v>
      </c>
      <c r="AY192" s="34">
        <v>1.158158</v>
      </c>
      <c r="AZ192" s="34">
        <v>2.5265270000000002</v>
      </c>
      <c r="BA192" s="34">
        <v>14.186999999999999</v>
      </c>
      <c r="BB192" s="34">
        <v>42.16</v>
      </c>
      <c r="BC192" s="34">
        <v>2.97</v>
      </c>
      <c r="BD192" s="34">
        <v>4.0140000000000002</v>
      </c>
      <c r="BE192" s="34">
        <v>3184.913</v>
      </c>
      <c r="BF192" s="34">
        <v>3.847</v>
      </c>
      <c r="BG192" s="34">
        <v>25.704999999999998</v>
      </c>
      <c r="BH192" s="34">
        <v>1.8049999999999999</v>
      </c>
      <c r="BI192" s="34">
        <v>27.51</v>
      </c>
      <c r="BJ192" s="34">
        <v>20.373999999999999</v>
      </c>
      <c r="BK192" s="34">
        <v>1.431</v>
      </c>
      <c r="BL192" s="34">
        <v>21.805</v>
      </c>
      <c r="BM192" s="34">
        <v>0</v>
      </c>
      <c r="BN192" s="34"/>
      <c r="BO192" s="34"/>
      <c r="BP192" s="34"/>
      <c r="BQ192" s="34">
        <v>6940.0039999999999</v>
      </c>
      <c r="BR192" s="34">
        <v>3.7401999999999998E-2</v>
      </c>
      <c r="BS192" s="34">
        <v>-5</v>
      </c>
      <c r="BT192" s="34">
        <v>0.01</v>
      </c>
      <c r="BU192" s="34">
        <v>0.91401200000000005</v>
      </c>
      <c r="BV192" s="34">
        <v>0</v>
      </c>
      <c r="BW192" s="34" t="s">
        <v>155</v>
      </c>
      <c r="BX192" s="34">
        <v>0.79300000000000004</v>
      </c>
    </row>
    <row r="193" spans="1:76" x14ac:dyDescent="0.25">
      <c r="A193" s="35">
        <v>43165</v>
      </c>
      <c r="B193" s="36">
        <v>0.40672756944444449</v>
      </c>
      <c r="C193" s="34">
        <v>5.8150000000000004</v>
      </c>
      <c r="D193" s="34">
        <v>1.0699999999999999E-2</v>
      </c>
      <c r="E193" s="34">
        <v>106.503215</v>
      </c>
      <c r="F193" s="34">
        <v>401</v>
      </c>
      <c r="G193" s="34">
        <v>26.4</v>
      </c>
      <c r="H193" s="34">
        <v>0</v>
      </c>
      <c r="I193" s="34"/>
      <c r="J193" s="34">
        <v>14.9</v>
      </c>
      <c r="K193" s="34">
        <v>0.95520000000000005</v>
      </c>
      <c r="L193" s="34">
        <v>5.5548000000000002</v>
      </c>
      <c r="M193" s="34">
        <v>1.0200000000000001E-2</v>
      </c>
      <c r="N193" s="34">
        <v>383.06729999999999</v>
      </c>
      <c r="O193" s="34">
        <v>25.1752</v>
      </c>
      <c r="P193" s="34">
        <v>408.2</v>
      </c>
      <c r="Q193" s="34">
        <v>303.62689999999998</v>
      </c>
      <c r="R193" s="34">
        <v>19.9544</v>
      </c>
      <c r="S193" s="34">
        <v>323.60000000000002</v>
      </c>
      <c r="T193" s="34">
        <v>0</v>
      </c>
      <c r="U193" s="34"/>
      <c r="V193" s="34"/>
      <c r="W193" s="34">
        <v>0</v>
      </c>
      <c r="X193" s="34">
        <v>14.2338</v>
      </c>
      <c r="Y193" s="34">
        <v>12</v>
      </c>
      <c r="Z193" s="34">
        <v>847</v>
      </c>
      <c r="AA193" s="34">
        <v>857</v>
      </c>
      <c r="AB193" s="34">
        <v>885</v>
      </c>
      <c r="AC193" s="34">
        <v>71</v>
      </c>
      <c r="AD193" s="34">
        <v>19.329999999999998</v>
      </c>
      <c r="AE193" s="34">
        <v>0.44</v>
      </c>
      <c r="AF193" s="34">
        <v>980</v>
      </c>
      <c r="AG193" s="34">
        <v>0</v>
      </c>
      <c r="AH193" s="34">
        <v>57</v>
      </c>
      <c r="AI193" s="34">
        <v>35</v>
      </c>
      <c r="AJ193" s="34">
        <v>190</v>
      </c>
      <c r="AK193" s="34">
        <v>168</v>
      </c>
      <c r="AL193" s="34">
        <v>4.2</v>
      </c>
      <c r="AM193" s="34">
        <v>174</v>
      </c>
      <c r="AN193" s="34" t="s">
        <v>155</v>
      </c>
      <c r="AO193" s="34">
        <v>1</v>
      </c>
      <c r="AP193" s="37">
        <v>0.61585648148148142</v>
      </c>
      <c r="AQ193" s="34">
        <v>47.158790000000003</v>
      </c>
      <c r="AR193" s="34">
        <v>-88.484200999999999</v>
      </c>
      <c r="AS193" s="34">
        <v>305.89999999999998</v>
      </c>
      <c r="AT193" s="34">
        <v>15.4</v>
      </c>
      <c r="AU193" s="34">
        <v>12</v>
      </c>
      <c r="AV193" s="34">
        <v>10</v>
      </c>
      <c r="AW193" s="34" t="s">
        <v>206</v>
      </c>
      <c r="AX193" s="34">
        <v>2.0367999999999999</v>
      </c>
      <c r="AY193" s="34">
        <v>1</v>
      </c>
      <c r="AZ193" s="34">
        <v>2.4683999999999999</v>
      </c>
      <c r="BA193" s="34">
        <v>14.186999999999999</v>
      </c>
      <c r="BB193" s="34">
        <v>36.65</v>
      </c>
      <c r="BC193" s="34">
        <v>2.58</v>
      </c>
      <c r="BD193" s="34">
        <v>4.6900000000000004</v>
      </c>
      <c r="BE193" s="34">
        <v>3181.7579999999998</v>
      </c>
      <c r="BF193" s="34">
        <v>3.7090000000000001</v>
      </c>
      <c r="BG193" s="34">
        <v>22.978000000000002</v>
      </c>
      <c r="BH193" s="34">
        <v>1.51</v>
      </c>
      <c r="BI193" s="34">
        <v>24.488</v>
      </c>
      <c r="BJ193" s="34">
        <v>18.213000000000001</v>
      </c>
      <c r="BK193" s="34">
        <v>1.1970000000000001</v>
      </c>
      <c r="BL193" s="34">
        <v>19.41</v>
      </c>
      <c r="BM193" s="34">
        <v>0</v>
      </c>
      <c r="BN193" s="34"/>
      <c r="BO193" s="34"/>
      <c r="BP193" s="34"/>
      <c r="BQ193" s="34">
        <v>5928.1149999999998</v>
      </c>
      <c r="BR193" s="34">
        <v>7.1615999999999999E-2</v>
      </c>
      <c r="BS193" s="34">
        <v>-5</v>
      </c>
      <c r="BT193" s="34">
        <v>9.0939999999999997E-3</v>
      </c>
      <c r="BU193" s="34">
        <v>1.7501169999999999</v>
      </c>
      <c r="BV193" s="34">
        <v>0</v>
      </c>
      <c r="BW193" s="34" t="s">
        <v>155</v>
      </c>
      <c r="BX193" s="34">
        <v>0.79300000000000004</v>
      </c>
    </row>
    <row r="194" spans="1:76" x14ac:dyDescent="0.25">
      <c r="A194" s="35">
        <v>43165</v>
      </c>
      <c r="B194" s="36">
        <v>0.40673914351851853</v>
      </c>
      <c r="C194" s="34">
        <v>6.3289999999999997</v>
      </c>
      <c r="D194" s="34">
        <v>9.4999999999999998E-3</v>
      </c>
      <c r="E194" s="34">
        <v>95.043253000000007</v>
      </c>
      <c r="F194" s="34">
        <v>409.5</v>
      </c>
      <c r="G194" s="34">
        <v>26.2</v>
      </c>
      <c r="H194" s="34">
        <v>-16.7</v>
      </c>
      <c r="I194" s="34"/>
      <c r="J194" s="34">
        <v>14.24</v>
      </c>
      <c r="K194" s="34">
        <v>0.95120000000000005</v>
      </c>
      <c r="L194" s="34">
        <v>6.0197000000000003</v>
      </c>
      <c r="M194" s="34">
        <v>8.9999999999999993E-3</v>
      </c>
      <c r="N194" s="34">
        <v>389.47919999999999</v>
      </c>
      <c r="O194" s="34">
        <v>24.900099999999998</v>
      </c>
      <c r="P194" s="34">
        <v>414.4</v>
      </c>
      <c r="Q194" s="34">
        <v>308.70909999999998</v>
      </c>
      <c r="R194" s="34">
        <v>19.7363</v>
      </c>
      <c r="S194" s="34">
        <v>328.4</v>
      </c>
      <c r="T194" s="34">
        <v>0</v>
      </c>
      <c r="U194" s="34"/>
      <c r="V194" s="34"/>
      <c r="W194" s="34">
        <v>0</v>
      </c>
      <c r="X194" s="34">
        <v>13.5412</v>
      </c>
      <c r="Y194" s="34">
        <v>12</v>
      </c>
      <c r="Z194" s="34">
        <v>847</v>
      </c>
      <c r="AA194" s="34">
        <v>857</v>
      </c>
      <c r="AB194" s="34">
        <v>885</v>
      </c>
      <c r="AC194" s="34">
        <v>71</v>
      </c>
      <c r="AD194" s="34">
        <v>19.329999999999998</v>
      </c>
      <c r="AE194" s="34">
        <v>0.44</v>
      </c>
      <c r="AF194" s="34">
        <v>980</v>
      </c>
      <c r="AG194" s="34">
        <v>0</v>
      </c>
      <c r="AH194" s="34">
        <v>57</v>
      </c>
      <c r="AI194" s="34">
        <v>35</v>
      </c>
      <c r="AJ194" s="34">
        <v>190</v>
      </c>
      <c r="AK194" s="34">
        <v>168</v>
      </c>
      <c r="AL194" s="34">
        <v>4.2</v>
      </c>
      <c r="AM194" s="34">
        <v>174</v>
      </c>
      <c r="AN194" s="34" t="s">
        <v>155</v>
      </c>
      <c r="AO194" s="34">
        <v>1</v>
      </c>
      <c r="AP194" s="37">
        <v>0.61586805555555557</v>
      </c>
      <c r="AQ194" s="34">
        <v>47.158848999999996</v>
      </c>
      <c r="AR194" s="34">
        <v>-88.484167999999997</v>
      </c>
      <c r="AS194" s="34">
        <v>305.8</v>
      </c>
      <c r="AT194" s="34">
        <v>15.5</v>
      </c>
      <c r="AU194" s="34">
        <v>12</v>
      </c>
      <c r="AV194" s="34">
        <v>10</v>
      </c>
      <c r="AW194" s="34" t="s">
        <v>206</v>
      </c>
      <c r="AX194" s="34">
        <v>1.758</v>
      </c>
      <c r="AY194" s="34">
        <v>1.0342</v>
      </c>
      <c r="AZ194" s="34">
        <v>2.3974000000000002</v>
      </c>
      <c r="BA194" s="34">
        <v>14.186999999999999</v>
      </c>
      <c r="BB194" s="34">
        <v>33.76</v>
      </c>
      <c r="BC194" s="34">
        <v>2.38</v>
      </c>
      <c r="BD194" s="34">
        <v>5.133</v>
      </c>
      <c r="BE194" s="34">
        <v>3181.0419999999999</v>
      </c>
      <c r="BF194" s="34">
        <v>3.0409999999999999</v>
      </c>
      <c r="BG194" s="34">
        <v>21.553999999999998</v>
      </c>
      <c r="BH194" s="34">
        <v>1.3779999999999999</v>
      </c>
      <c r="BI194" s="34">
        <v>22.931000000000001</v>
      </c>
      <c r="BJ194" s="34">
        <v>17.084</v>
      </c>
      <c r="BK194" s="34">
        <v>1.0920000000000001</v>
      </c>
      <c r="BL194" s="34">
        <v>18.175999999999998</v>
      </c>
      <c r="BM194" s="34">
        <v>0</v>
      </c>
      <c r="BN194" s="34"/>
      <c r="BO194" s="34"/>
      <c r="BP194" s="34"/>
      <c r="BQ194" s="34">
        <v>5203.0069999999996</v>
      </c>
      <c r="BR194" s="34">
        <v>6.3222E-2</v>
      </c>
      <c r="BS194" s="34">
        <v>-5</v>
      </c>
      <c r="BT194" s="34">
        <v>9.9059999999999999E-3</v>
      </c>
      <c r="BU194" s="34">
        <v>1.544988</v>
      </c>
      <c r="BV194" s="34">
        <v>0</v>
      </c>
      <c r="BW194" s="34" t="s">
        <v>155</v>
      </c>
      <c r="BX194" s="34">
        <v>0.79300000000000004</v>
      </c>
    </row>
    <row r="195" spans="1:76" x14ac:dyDescent="0.25">
      <c r="A195" s="35">
        <v>43165</v>
      </c>
      <c r="B195" s="36">
        <v>0.40675071759259263</v>
      </c>
      <c r="C195" s="34">
        <v>6.41</v>
      </c>
      <c r="D195" s="34">
        <v>7.1000000000000004E-3</v>
      </c>
      <c r="E195" s="34">
        <v>71.168614000000005</v>
      </c>
      <c r="F195" s="34">
        <v>411.4</v>
      </c>
      <c r="G195" s="34">
        <v>26.1</v>
      </c>
      <c r="H195" s="34">
        <v>-11.7</v>
      </c>
      <c r="I195" s="34"/>
      <c r="J195" s="34">
        <v>13.58</v>
      </c>
      <c r="K195" s="34">
        <v>0.95050000000000001</v>
      </c>
      <c r="L195" s="34">
        <v>6.0929000000000002</v>
      </c>
      <c r="M195" s="34">
        <v>6.7999999999999996E-3</v>
      </c>
      <c r="N195" s="34">
        <v>391.06670000000003</v>
      </c>
      <c r="O195" s="34">
        <v>24.829499999999999</v>
      </c>
      <c r="P195" s="34">
        <v>415.9</v>
      </c>
      <c r="Q195" s="34">
        <v>309.9674</v>
      </c>
      <c r="R195" s="34">
        <v>19.680399999999999</v>
      </c>
      <c r="S195" s="34">
        <v>329.6</v>
      </c>
      <c r="T195" s="34">
        <v>0</v>
      </c>
      <c r="U195" s="34"/>
      <c r="V195" s="34"/>
      <c r="W195" s="34">
        <v>0</v>
      </c>
      <c r="X195" s="34">
        <v>12.903499999999999</v>
      </c>
      <c r="Y195" s="34">
        <v>11.9</v>
      </c>
      <c r="Z195" s="34">
        <v>847</v>
      </c>
      <c r="AA195" s="34">
        <v>857</v>
      </c>
      <c r="AB195" s="34">
        <v>886</v>
      </c>
      <c r="AC195" s="34">
        <v>71</v>
      </c>
      <c r="AD195" s="34">
        <v>19.329999999999998</v>
      </c>
      <c r="AE195" s="34">
        <v>0.44</v>
      </c>
      <c r="AF195" s="34">
        <v>980</v>
      </c>
      <c r="AG195" s="34">
        <v>0</v>
      </c>
      <c r="AH195" s="34">
        <v>57</v>
      </c>
      <c r="AI195" s="34">
        <v>35</v>
      </c>
      <c r="AJ195" s="34">
        <v>190</v>
      </c>
      <c r="AK195" s="34">
        <v>168</v>
      </c>
      <c r="AL195" s="34">
        <v>4.0999999999999996</v>
      </c>
      <c r="AM195" s="34">
        <v>174</v>
      </c>
      <c r="AN195" s="34" t="s">
        <v>155</v>
      </c>
      <c r="AO195" s="34">
        <v>1</v>
      </c>
      <c r="AP195" s="37">
        <v>0.61586805555555557</v>
      </c>
      <c r="AQ195" s="34">
        <v>47.158909000000001</v>
      </c>
      <c r="AR195" s="34">
        <v>-88.484134999999995</v>
      </c>
      <c r="AS195" s="34">
        <v>305.7</v>
      </c>
      <c r="AT195" s="34">
        <v>15.9</v>
      </c>
      <c r="AU195" s="34">
        <v>12</v>
      </c>
      <c r="AV195" s="34">
        <v>10</v>
      </c>
      <c r="AW195" s="34" t="s">
        <v>206</v>
      </c>
      <c r="AX195" s="34">
        <v>1.258</v>
      </c>
      <c r="AY195" s="34">
        <v>1.0842000000000001</v>
      </c>
      <c r="AZ195" s="34">
        <v>2.2473999999999998</v>
      </c>
      <c r="BA195" s="34">
        <v>14.186999999999999</v>
      </c>
      <c r="BB195" s="34">
        <v>33.36</v>
      </c>
      <c r="BC195" s="34">
        <v>2.35</v>
      </c>
      <c r="BD195" s="34">
        <v>5.2050000000000001</v>
      </c>
      <c r="BE195" s="34">
        <v>3182.04</v>
      </c>
      <c r="BF195" s="34">
        <v>2.2490000000000001</v>
      </c>
      <c r="BG195" s="34">
        <v>21.388000000000002</v>
      </c>
      <c r="BH195" s="34">
        <v>1.3580000000000001</v>
      </c>
      <c r="BI195" s="34">
        <v>22.745999999999999</v>
      </c>
      <c r="BJ195" s="34">
        <v>16.952999999999999</v>
      </c>
      <c r="BK195" s="34">
        <v>1.0760000000000001</v>
      </c>
      <c r="BL195" s="34">
        <v>18.029</v>
      </c>
      <c r="BM195" s="34">
        <v>0</v>
      </c>
      <c r="BN195" s="34"/>
      <c r="BO195" s="34"/>
      <c r="BP195" s="34"/>
      <c r="BQ195" s="34">
        <v>4899.951</v>
      </c>
      <c r="BR195" s="34">
        <v>0.10730000000000001</v>
      </c>
      <c r="BS195" s="34">
        <v>-5</v>
      </c>
      <c r="BT195" s="34">
        <v>9.0939999999999997E-3</v>
      </c>
      <c r="BU195" s="34">
        <v>2.622144</v>
      </c>
      <c r="BV195" s="34">
        <v>0</v>
      </c>
      <c r="BW195" s="34" t="s">
        <v>155</v>
      </c>
      <c r="BX195" s="34">
        <v>0.79300000000000004</v>
      </c>
    </row>
    <row r="196" spans="1:76" x14ac:dyDescent="0.25">
      <c r="A196" s="35">
        <v>43165</v>
      </c>
      <c r="B196" s="36">
        <v>0.40676229166666666</v>
      </c>
      <c r="C196" s="34">
        <v>6.8159999999999998</v>
      </c>
      <c r="D196" s="34">
        <v>1.0500000000000001E-2</v>
      </c>
      <c r="E196" s="34">
        <v>104.557596</v>
      </c>
      <c r="F196" s="34">
        <v>411.3</v>
      </c>
      <c r="G196" s="34">
        <v>26.7</v>
      </c>
      <c r="H196" s="34">
        <v>-0.5</v>
      </c>
      <c r="I196" s="34"/>
      <c r="J196" s="34">
        <v>12.98</v>
      </c>
      <c r="K196" s="34">
        <v>0.94740000000000002</v>
      </c>
      <c r="L196" s="34">
        <v>6.4569000000000001</v>
      </c>
      <c r="M196" s="34">
        <v>9.9000000000000008E-3</v>
      </c>
      <c r="N196" s="34">
        <v>389.69990000000001</v>
      </c>
      <c r="O196" s="34">
        <v>25.331800000000001</v>
      </c>
      <c r="P196" s="34">
        <v>415</v>
      </c>
      <c r="Q196" s="34">
        <v>308.88409999999999</v>
      </c>
      <c r="R196" s="34">
        <v>20.078499999999998</v>
      </c>
      <c r="S196" s="34">
        <v>329</v>
      </c>
      <c r="T196" s="34">
        <v>0</v>
      </c>
      <c r="U196" s="34"/>
      <c r="V196" s="34"/>
      <c r="W196" s="34">
        <v>0</v>
      </c>
      <c r="X196" s="34">
        <v>12.2987</v>
      </c>
      <c r="Y196" s="34">
        <v>12</v>
      </c>
      <c r="Z196" s="34">
        <v>848</v>
      </c>
      <c r="AA196" s="34">
        <v>855</v>
      </c>
      <c r="AB196" s="34">
        <v>886</v>
      </c>
      <c r="AC196" s="34">
        <v>71</v>
      </c>
      <c r="AD196" s="34">
        <v>19.329999999999998</v>
      </c>
      <c r="AE196" s="34">
        <v>0.44</v>
      </c>
      <c r="AF196" s="34">
        <v>980</v>
      </c>
      <c r="AG196" s="34">
        <v>0</v>
      </c>
      <c r="AH196" s="34">
        <v>57</v>
      </c>
      <c r="AI196" s="34">
        <v>35</v>
      </c>
      <c r="AJ196" s="34">
        <v>190</v>
      </c>
      <c r="AK196" s="34">
        <v>168</v>
      </c>
      <c r="AL196" s="34">
        <v>4.2</v>
      </c>
      <c r="AM196" s="34">
        <v>174</v>
      </c>
      <c r="AN196" s="34" t="s">
        <v>155</v>
      </c>
      <c r="AO196" s="34">
        <v>1</v>
      </c>
      <c r="AP196" s="37">
        <v>0.61589120370370376</v>
      </c>
      <c r="AQ196" s="34">
        <v>47.158979000000002</v>
      </c>
      <c r="AR196" s="34">
        <v>-88.484112999999994</v>
      </c>
      <c r="AS196" s="34">
        <v>305.60000000000002</v>
      </c>
      <c r="AT196" s="34">
        <v>16.7</v>
      </c>
      <c r="AU196" s="34">
        <v>12</v>
      </c>
      <c r="AV196" s="34">
        <v>10</v>
      </c>
      <c r="AW196" s="34" t="s">
        <v>206</v>
      </c>
      <c r="AX196" s="34">
        <v>1.1684000000000001</v>
      </c>
      <c r="AY196" s="34">
        <v>1.1684000000000001</v>
      </c>
      <c r="AZ196" s="34">
        <v>2.2000000000000002</v>
      </c>
      <c r="BA196" s="34">
        <v>14.186999999999999</v>
      </c>
      <c r="BB196" s="34">
        <v>31.41</v>
      </c>
      <c r="BC196" s="34">
        <v>2.21</v>
      </c>
      <c r="BD196" s="34">
        <v>5.5549999999999997</v>
      </c>
      <c r="BE196" s="34">
        <v>3179.5070000000001</v>
      </c>
      <c r="BF196" s="34">
        <v>3.1040000000000001</v>
      </c>
      <c r="BG196" s="34">
        <v>20.096</v>
      </c>
      <c r="BH196" s="34">
        <v>1.306</v>
      </c>
      <c r="BI196" s="34">
        <v>21.402000000000001</v>
      </c>
      <c r="BJ196" s="34">
        <v>15.928000000000001</v>
      </c>
      <c r="BK196" s="34">
        <v>1.0349999999999999</v>
      </c>
      <c r="BL196" s="34">
        <v>16.963999999999999</v>
      </c>
      <c r="BM196" s="34">
        <v>0</v>
      </c>
      <c r="BN196" s="34"/>
      <c r="BO196" s="34"/>
      <c r="BP196" s="34"/>
      <c r="BQ196" s="34">
        <v>4403.4650000000001</v>
      </c>
      <c r="BR196" s="34">
        <v>0.12830800000000001</v>
      </c>
      <c r="BS196" s="34">
        <v>-5</v>
      </c>
      <c r="BT196" s="34">
        <v>9.9059999999999999E-3</v>
      </c>
      <c r="BU196" s="34">
        <v>3.1355270000000002</v>
      </c>
      <c r="BV196" s="34">
        <v>0</v>
      </c>
      <c r="BW196" s="34" t="s">
        <v>155</v>
      </c>
      <c r="BX196" s="34">
        <v>0.79300000000000004</v>
      </c>
    </row>
    <row r="197" spans="1:76" x14ac:dyDescent="0.25">
      <c r="A197" s="35">
        <v>43165</v>
      </c>
      <c r="B197" s="36">
        <v>0.40677386574074076</v>
      </c>
      <c r="C197" s="34">
        <v>7.1580000000000004</v>
      </c>
      <c r="D197" s="34">
        <v>7.4999999999999997E-3</v>
      </c>
      <c r="E197" s="34">
        <v>75.211969999999994</v>
      </c>
      <c r="F197" s="34">
        <v>408.1</v>
      </c>
      <c r="G197" s="34">
        <v>29.8</v>
      </c>
      <c r="H197" s="34">
        <v>-10</v>
      </c>
      <c r="I197" s="34"/>
      <c r="J197" s="34">
        <v>12.7</v>
      </c>
      <c r="K197" s="34">
        <v>0.94469999999999998</v>
      </c>
      <c r="L197" s="34">
        <v>6.7629000000000001</v>
      </c>
      <c r="M197" s="34">
        <v>7.1000000000000004E-3</v>
      </c>
      <c r="N197" s="34">
        <v>385.5326</v>
      </c>
      <c r="O197" s="34">
        <v>28.1569</v>
      </c>
      <c r="P197" s="34">
        <v>413.7</v>
      </c>
      <c r="Q197" s="34">
        <v>305.58100000000002</v>
      </c>
      <c r="R197" s="34">
        <v>22.317799999999998</v>
      </c>
      <c r="S197" s="34">
        <v>327.9</v>
      </c>
      <c r="T197" s="34">
        <v>0</v>
      </c>
      <c r="U197" s="34"/>
      <c r="V197" s="34"/>
      <c r="W197" s="34">
        <v>0</v>
      </c>
      <c r="X197" s="34">
        <v>11.999000000000001</v>
      </c>
      <c r="Y197" s="34">
        <v>12</v>
      </c>
      <c r="Z197" s="34">
        <v>849</v>
      </c>
      <c r="AA197" s="34">
        <v>855</v>
      </c>
      <c r="AB197" s="34">
        <v>886</v>
      </c>
      <c r="AC197" s="34">
        <v>71</v>
      </c>
      <c r="AD197" s="34">
        <v>19.329999999999998</v>
      </c>
      <c r="AE197" s="34">
        <v>0.44</v>
      </c>
      <c r="AF197" s="34">
        <v>980</v>
      </c>
      <c r="AG197" s="34">
        <v>0</v>
      </c>
      <c r="AH197" s="34">
        <v>57</v>
      </c>
      <c r="AI197" s="34">
        <v>35</v>
      </c>
      <c r="AJ197" s="34">
        <v>190</v>
      </c>
      <c r="AK197" s="34">
        <v>168</v>
      </c>
      <c r="AL197" s="34">
        <v>4.2</v>
      </c>
      <c r="AM197" s="34">
        <v>174.4</v>
      </c>
      <c r="AN197" s="34" t="s">
        <v>155</v>
      </c>
      <c r="AO197" s="34">
        <v>1</v>
      </c>
      <c r="AP197" s="37">
        <v>0.6159027777777778</v>
      </c>
      <c r="AQ197" s="34">
        <v>47.159058999999999</v>
      </c>
      <c r="AR197" s="34">
        <v>-88.484108000000006</v>
      </c>
      <c r="AS197" s="34">
        <v>305.5</v>
      </c>
      <c r="AT197" s="34">
        <v>19.399999999999999</v>
      </c>
      <c r="AU197" s="34">
        <v>12</v>
      </c>
      <c r="AV197" s="34">
        <v>10</v>
      </c>
      <c r="AW197" s="34" t="s">
        <v>206</v>
      </c>
      <c r="AX197" s="34">
        <v>1.1315999999999999</v>
      </c>
      <c r="AY197" s="34">
        <v>1.2</v>
      </c>
      <c r="AZ197" s="34">
        <v>1.9947999999999999</v>
      </c>
      <c r="BA197" s="34">
        <v>14.186999999999999</v>
      </c>
      <c r="BB197" s="34">
        <v>29.96</v>
      </c>
      <c r="BC197" s="34">
        <v>2.11</v>
      </c>
      <c r="BD197" s="34">
        <v>5.8479999999999999</v>
      </c>
      <c r="BE197" s="34">
        <v>3180.16</v>
      </c>
      <c r="BF197" s="34">
        <v>2.1269999999999998</v>
      </c>
      <c r="BG197" s="34">
        <v>18.984999999999999</v>
      </c>
      <c r="BH197" s="34">
        <v>1.387</v>
      </c>
      <c r="BI197" s="34">
        <v>20.372</v>
      </c>
      <c r="BJ197" s="34">
        <v>15.048</v>
      </c>
      <c r="BK197" s="34">
        <v>1.099</v>
      </c>
      <c r="BL197" s="34">
        <v>16.146999999999998</v>
      </c>
      <c r="BM197" s="34">
        <v>0</v>
      </c>
      <c r="BN197" s="34"/>
      <c r="BO197" s="34"/>
      <c r="BP197" s="34"/>
      <c r="BQ197" s="34">
        <v>4102.5950000000003</v>
      </c>
      <c r="BR197" s="34">
        <v>0.15262700000000001</v>
      </c>
      <c r="BS197" s="34">
        <v>-5</v>
      </c>
      <c r="BT197" s="34">
        <v>0.01</v>
      </c>
      <c r="BU197" s="34">
        <v>3.7298309999999999</v>
      </c>
      <c r="BV197" s="34">
        <v>0</v>
      </c>
      <c r="BW197" s="34" t="s">
        <v>155</v>
      </c>
      <c r="BX197" s="34">
        <v>0.79300000000000004</v>
      </c>
    </row>
    <row r="198" spans="1:76" x14ac:dyDescent="0.25">
      <c r="A198" s="35">
        <v>43165</v>
      </c>
      <c r="B198" s="36">
        <v>0.4067854398148148</v>
      </c>
      <c r="C198" s="34">
        <v>7.1239999999999997</v>
      </c>
      <c r="D198" s="34">
        <v>6.0000000000000001E-3</v>
      </c>
      <c r="E198" s="34">
        <v>60</v>
      </c>
      <c r="F198" s="34">
        <v>401.8</v>
      </c>
      <c r="G198" s="34">
        <v>33.700000000000003</v>
      </c>
      <c r="H198" s="34">
        <v>-3.5</v>
      </c>
      <c r="I198" s="34"/>
      <c r="J198" s="34">
        <v>12.2</v>
      </c>
      <c r="K198" s="34">
        <v>0.94499999999999995</v>
      </c>
      <c r="L198" s="34">
        <v>6.7328000000000001</v>
      </c>
      <c r="M198" s="34">
        <v>5.7000000000000002E-3</v>
      </c>
      <c r="N198" s="34">
        <v>379.66370000000001</v>
      </c>
      <c r="O198" s="34">
        <v>31.812100000000001</v>
      </c>
      <c r="P198" s="34">
        <v>411.5</v>
      </c>
      <c r="Q198" s="34">
        <v>300.92919999999998</v>
      </c>
      <c r="R198" s="34">
        <v>25.2149</v>
      </c>
      <c r="S198" s="34">
        <v>326.10000000000002</v>
      </c>
      <c r="T198" s="34">
        <v>0</v>
      </c>
      <c r="U198" s="34"/>
      <c r="V198" s="34"/>
      <c r="W198" s="34">
        <v>0</v>
      </c>
      <c r="X198" s="34">
        <v>11.5312</v>
      </c>
      <c r="Y198" s="34">
        <v>12</v>
      </c>
      <c r="Z198" s="34">
        <v>850</v>
      </c>
      <c r="AA198" s="34">
        <v>855</v>
      </c>
      <c r="AB198" s="34">
        <v>887</v>
      </c>
      <c r="AC198" s="34">
        <v>71</v>
      </c>
      <c r="AD198" s="34">
        <v>19.329999999999998</v>
      </c>
      <c r="AE198" s="34">
        <v>0.44</v>
      </c>
      <c r="AF198" s="34">
        <v>980</v>
      </c>
      <c r="AG198" s="34">
        <v>0</v>
      </c>
      <c r="AH198" s="34">
        <v>57</v>
      </c>
      <c r="AI198" s="34">
        <v>35</v>
      </c>
      <c r="AJ198" s="34">
        <v>190</v>
      </c>
      <c r="AK198" s="34">
        <v>168</v>
      </c>
      <c r="AL198" s="34">
        <v>4.2</v>
      </c>
      <c r="AM198" s="34">
        <v>174.7</v>
      </c>
      <c r="AN198" s="34" t="s">
        <v>155</v>
      </c>
      <c r="AO198" s="34">
        <v>1</v>
      </c>
      <c r="AP198" s="37">
        <v>0.61591435185185184</v>
      </c>
      <c r="AQ198" s="34">
        <v>47.159148000000002</v>
      </c>
      <c r="AR198" s="34">
        <v>-88.484110999999999</v>
      </c>
      <c r="AS198" s="34">
        <v>305.7</v>
      </c>
      <c r="AT198" s="34">
        <v>21.2</v>
      </c>
      <c r="AU198" s="34">
        <v>12</v>
      </c>
      <c r="AV198" s="34">
        <v>10</v>
      </c>
      <c r="AW198" s="34" t="s">
        <v>206</v>
      </c>
      <c r="AX198" s="34">
        <v>1.1000000000000001</v>
      </c>
      <c r="AY198" s="34">
        <v>1.2684</v>
      </c>
      <c r="AZ198" s="34">
        <v>1.9683999999999999</v>
      </c>
      <c r="BA198" s="34">
        <v>14.186999999999999</v>
      </c>
      <c r="BB198" s="34">
        <v>30.11</v>
      </c>
      <c r="BC198" s="34">
        <v>2.12</v>
      </c>
      <c r="BD198" s="34">
        <v>5.8179999999999996</v>
      </c>
      <c r="BE198" s="34">
        <v>3180.9110000000001</v>
      </c>
      <c r="BF198" s="34">
        <v>1.7050000000000001</v>
      </c>
      <c r="BG198" s="34">
        <v>18.783999999999999</v>
      </c>
      <c r="BH198" s="34">
        <v>1.5740000000000001</v>
      </c>
      <c r="BI198" s="34">
        <v>20.358000000000001</v>
      </c>
      <c r="BJ198" s="34">
        <v>14.888999999999999</v>
      </c>
      <c r="BK198" s="34">
        <v>1.248</v>
      </c>
      <c r="BL198" s="34">
        <v>16.135999999999999</v>
      </c>
      <c r="BM198" s="34">
        <v>0</v>
      </c>
      <c r="BN198" s="34"/>
      <c r="BO198" s="34"/>
      <c r="BP198" s="34"/>
      <c r="BQ198" s="34">
        <v>3961.223</v>
      </c>
      <c r="BR198" s="34">
        <v>0.16043499999999999</v>
      </c>
      <c r="BS198" s="34">
        <v>-5</v>
      </c>
      <c r="BT198" s="34">
        <v>9.0939999999999997E-3</v>
      </c>
      <c r="BU198" s="34">
        <v>3.9206409999999998</v>
      </c>
      <c r="BV198" s="34">
        <v>0</v>
      </c>
      <c r="BW198" s="34" t="s">
        <v>155</v>
      </c>
      <c r="BX198" s="34">
        <v>0.79300000000000004</v>
      </c>
    </row>
    <row r="199" spans="1:76" x14ac:dyDescent="0.25">
      <c r="A199" s="35">
        <v>43165</v>
      </c>
      <c r="B199" s="36">
        <v>0.40679701388888884</v>
      </c>
      <c r="C199" s="34">
        <v>7.2489999999999997</v>
      </c>
      <c r="D199" s="34">
        <v>5.7000000000000002E-3</v>
      </c>
      <c r="E199" s="34">
        <v>56.506023999999996</v>
      </c>
      <c r="F199" s="34">
        <v>397.4</v>
      </c>
      <c r="G199" s="34">
        <v>37.9</v>
      </c>
      <c r="H199" s="34">
        <v>0</v>
      </c>
      <c r="I199" s="34"/>
      <c r="J199" s="34">
        <v>11.8</v>
      </c>
      <c r="K199" s="34">
        <v>0.94410000000000005</v>
      </c>
      <c r="L199" s="34">
        <v>6.8440000000000003</v>
      </c>
      <c r="M199" s="34">
        <v>5.3E-3</v>
      </c>
      <c r="N199" s="34">
        <v>375.17160000000001</v>
      </c>
      <c r="O199" s="34">
        <v>35.734499999999997</v>
      </c>
      <c r="P199" s="34">
        <v>410.9</v>
      </c>
      <c r="Q199" s="34">
        <v>297.36869999999999</v>
      </c>
      <c r="R199" s="34">
        <v>28.323899999999998</v>
      </c>
      <c r="S199" s="34">
        <v>325.7</v>
      </c>
      <c r="T199" s="34">
        <v>0</v>
      </c>
      <c r="U199" s="34"/>
      <c r="V199" s="34"/>
      <c r="W199" s="34">
        <v>0</v>
      </c>
      <c r="X199" s="34">
        <v>11.1417</v>
      </c>
      <c r="Y199" s="34">
        <v>12</v>
      </c>
      <c r="Z199" s="34">
        <v>850</v>
      </c>
      <c r="AA199" s="34">
        <v>854</v>
      </c>
      <c r="AB199" s="34">
        <v>887</v>
      </c>
      <c r="AC199" s="34">
        <v>71</v>
      </c>
      <c r="AD199" s="34">
        <v>19.329999999999998</v>
      </c>
      <c r="AE199" s="34">
        <v>0.44</v>
      </c>
      <c r="AF199" s="34">
        <v>980</v>
      </c>
      <c r="AG199" s="34">
        <v>0</v>
      </c>
      <c r="AH199" s="34">
        <v>57</v>
      </c>
      <c r="AI199" s="34">
        <v>35</v>
      </c>
      <c r="AJ199" s="34">
        <v>190</v>
      </c>
      <c r="AK199" s="34">
        <v>168</v>
      </c>
      <c r="AL199" s="34">
        <v>4.3</v>
      </c>
      <c r="AM199" s="34">
        <v>175</v>
      </c>
      <c r="AN199" s="34" t="s">
        <v>155</v>
      </c>
      <c r="AO199" s="34">
        <v>1</v>
      </c>
      <c r="AP199" s="37">
        <v>0.61592592592592588</v>
      </c>
      <c r="AQ199" s="34">
        <v>47.159177</v>
      </c>
      <c r="AR199" s="34">
        <v>-88.484111999999996</v>
      </c>
      <c r="AS199" s="34">
        <v>305.8</v>
      </c>
      <c r="AT199" s="34">
        <v>21.5</v>
      </c>
      <c r="AU199" s="34">
        <v>12</v>
      </c>
      <c r="AV199" s="34">
        <v>9</v>
      </c>
      <c r="AW199" s="34" t="s">
        <v>207</v>
      </c>
      <c r="AX199" s="34">
        <v>1.1000000000000001</v>
      </c>
      <c r="AY199" s="34">
        <v>1.3</v>
      </c>
      <c r="AZ199" s="34">
        <v>2</v>
      </c>
      <c r="BA199" s="34">
        <v>14.186999999999999</v>
      </c>
      <c r="BB199" s="34">
        <v>29.61</v>
      </c>
      <c r="BC199" s="34">
        <v>2.09</v>
      </c>
      <c r="BD199" s="34">
        <v>5.9210000000000003</v>
      </c>
      <c r="BE199" s="34">
        <v>3180.8040000000001</v>
      </c>
      <c r="BF199" s="34">
        <v>1.5780000000000001</v>
      </c>
      <c r="BG199" s="34">
        <v>18.260000000000002</v>
      </c>
      <c r="BH199" s="34">
        <v>1.7390000000000001</v>
      </c>
      <c r="BI199" s="34">
        <v>19.998999999999999</v>
      </c>
      <c r="BJ199" s="34">
        <v>14.473000000000001</v>
      </c>
      <c r="BK199" s="34">
        <v>1.379</v>
      </c>
      <c r="BL199" s="34">
        <v>15.851000000000001</v>
      </c>
      <c r="BM199" s="34">
        <v>0</v>
      </c>
      <c r="BN199" s="34"/>
      <c r="BO199" s="34"/>
      <c r="BP199" s="34"/>
      <c r="BQ199" s="34">
        <v>3765.0819999999999</v>
      </c>
      <c r="BR199" s="34">
        <v>0.159188</v>
      </c>
      <c r="BS199" s="34">
        <v>-5</v>
      </c>
      <c r="BT199" s="34">
        <v>8.9999999999999993E-3</v>
      </c>
      <c r="BU199" s="34">
        <v>3.8901569999999999</v>
      </c>
      <c r="BV199" s="34">
        <v>0</v>
      </c>
      <c r="BW199" s="34" t="s">
        <v>155</v>
      </c>
      <c r="BX199" s="34">
        <v>0.79300000000000004</v>
      </c>
    </row>
    <row r="200" spans="1:76" x14ac:dyDescent="0.25">
      <c r="A200" s="35">
        <v>43165</v>
      </c>
      <c r="B200" s="36">
        <v>0.40680858796296299</v>
      </c>
      <c r="C200" s="34">
        <v>6.8150000000000004</v>
      </c>
      <c r="D200" s="34">
        <v>5.4999999999999997E-3</v>
      </c>
      <c r="E200" s="34">
        <v>54.822335000000002</v>
      </c>
      <c r="F200" s="34">
        <v>394.9</v>
      </c>
      <c r="G200" s="34">
        <v>42.2</v>
      </c>
      <c r="H200" s="34">
        <v>-13</v>
      </c>
      <c r="I200" s="34"/>
      <c r="J200" s="34">
        <v>11.65</v>
      </c>
      <c r="K200" s="34">
        <v>0.94740000000000002</v>
      </c>
      <c r="L200" s="34">
        <v>6.4565999999999999</v>
      </c>
      <c r="M200" s="34">
        <v>5.1999999999999998E-3</v>
      </c>
      <c r="N200" s="34">
        <v>374.11579999999998</v>
      </c>
      <c r="O200" s="34">
        <v>39.993400000000001</v>
      </c>
      <c r="P200" s="34">
        <v>414.1</v>
      </c>
      <c r="Q200" s="34">
        <v>296.53179999999998</v>
      </c>
      <c r="R200" s="34">
        <v>31.6996</v>
      </c>
      <c r="S200" s="34">
        <v>328.2</v>
      </c>
      <c r="T200" s="34">
        <v>0</v>
      </c>
      <c r="U200" s="34"/>
      <c r="V200" s="34"/>
      <c r="W200" s="34">
        <v>0</v>
      </c>
      <c r="X200" s="34">
        <v>11.035</v>
      </c>
      <c r="Y200" s="34">
        <v>12</v>
      </c>
      <c r="Z200" s="34">
        <v>850</v>
      </c>
      <c r="AA200" s="34">
        <v>856</v>
      </c>
      <c r="AB200" s="34">
        <v>887</v>
      </c>
      <c r="AC200" s="34">
        <v>71</v>
      </c>
      <c r="AD200" s="34">
        <v>19.329999999999998</v>
      </c>
      <c r="AE200" s="34">
        <v>0.44</v>
      </c>
      <c r="AF200" s="34">
        <v>980</v>
      </c>
      <c r="AG200" s="34">
        <v>0</v>
      </c>
      <c r="AH200" s="34">
        <v>57</v>
      </c>
      <c r="AI200" s="34">
        <v>35</v>
      </c>
      <c r="AJ200" s="34">
        <v>190</v>
      </c>
      <c r="AK200" s="34">
        <v>168</v>
      </c>
      <c r="AL200" s="34">
        <v>4.2</v>
      </c>
      <c r="AM200" s="34">
        <v>175</v>
      </c>
      <c r="AN200" s="34" t="s">
        <v>155</v>
      </c>
      <c r="AO200" s="34">
        <v>1</v>
      </c>
      <c r="AP200" s="37">
        <v>0.61592592592592588</v>
      </c>
      <c r="AQ200" s="34">
        <v>47.159309999999998</v>
      </c>
      <c r="AR200" s="34">
        <v>-88.484119000000007</v>
      </c>
      <c r="AS200" s="34">
        <v>306</v>
      </c>
      <c r="AT200" s="34">
        <v>22.7</v>
      </c>
      <c r="AU200" s="34">
        <v>12</v>
      </c>
      <c r="AV200" s="34">
        <v>9</v>
      </c>
      <c r="AW200" s="34" t="s">
        <v>207</v>
      </c>
      <c r="AX200" s="34">
        <v>1.2367999999999999</v>
      </c>
      <c r="AY200" s="34">
        <v>1.6419999999999999</v>
      </c>
      <c r="AZ200" s="34">
        <v>2.2736000000000001</v>
      </c>
      <c r="BA200" s="34">
        <v>14.186999999999999</v>
      </c>
      <c r="BB200" s="34">
        <v>31.44</v>
      </c>
      <c r="BC200" s="34">
        <v>2.2200000000000002</v>
      </c>
      <c r="BD200" s="34">
        <v>5.5490000000000004</v>
      </c>
      <c r="BE200" s="34">
        <v>3181.8409999999999</v>
      </c>
      <c r="BF200" s="34">
        <v>1.629</v>
      </c>
      <c r="BG200" s="34">
        <v>19.306999999999999</v>
      </c>
      <c r="BH200" s="34">
        <v>2.0640000000000001</v>
      </c>
      <c r="BI200" s="34">
        <v>21.370999999999999</v>
      </c>
      <c r="BJ200" s="34">
        <v>15.303000000000001</v>
      </c>
      <c r="BK200" s="34">
        <v>1.6359999999999999</v>
      </c>
      <c r="BL200" s="34">
        <v>16.939</v>
      </c>
      <c r="BM200" s="34">
        <v>0</v>
      </c>
      <c r="BN200" s="34"/>
      <c r="BO200" s="34"/>
      <c r="BP200" s="34"/>
      <c r="BQ200" s="34">
        <v>3954.1039999999998</v>
      </c>
      <c r="BR200" s="34">
        <v>0.19433400000000001</v>
      </c>
      <c r="BS200" s="34">
        <v>-5</v>
      </c>
      <c r="BT200" s="34">
        <v>8.9999999999999993E-3</v>
      </c>
      <c r="BU200" s="34">
        <v>4.7490370000000004</v>
      </c>
      <c r="BV200" s="34">
        <v>0</v>
      </c>
      <c r="BW200" s="34" t="s">
        <v>155</v>
      </c>
      <c r="BX200" s="34">
        <v>0.79300000000000004</v>
      </c>
    </row>
    <row r="201" spans="1:76" x14ac:dyDescent="0.25">
      <c r="A201" s="35">
        <v>43165</v>
      </c>
      <c r="B201" s="36">
        <v>0.40682016203703703</v>
      </c>
      <c r="C201" s="34">
        <v>6.6790000000000003</v>
      </c>
      <c r="D201" s="34">
        <v>8.0000000000000002E-3</v>
      </c>
      <c r="E201" s="34">
        <v>80</v>
      </c>
      <c r="F201" s="34">
        <v>391</v>
      </c>
      <c r="G201" s="34">
        <v>45.7</v>
      </c>
      <c r="H201" s="34">
        <v>0</v>
      </c>
      <c r="I201" s="34"/>
      <c r="J201" s="34">
        <v>11.4</v>
      </c>
      <c r="K201" s="34">
        <v>0.94850000000000001</v>
      </c>
      <c r="L201" s="34">
        <v>6.335</v>
      </c>
      <c r="M201" s="34">
        <v>7.6E-3</v>
      </c>
      <c r="N201" s="34">
        <v>370.90370000000001</v>
      </c>
      <c r="O201" s="34">
        <v>43.344700000000003</v>
      </c>
      <c r="P201" s="34">
        <v>414.2</v>
      </c>
      <c r="Q201" s="34">
        <v>293.98590000000002</v>
      </c>
      <c r="R201" s="34">
        <v>34.355899999999998</v>
      </c>
      <c r="S201" s="34">
        <v>328.3</v>
      </c>
      <c r="T201" s="34">
        <v>0</v>
      </c>
      <c r="U201" s="34"/>
      <c r="V201" s="34"/>
      <c r="W201" s="34">
        <v>0</v>
      </c>
      <c r="X201" s="34">
        <v>10.812799999999999</v>
      </c>
      <c r="Y201" s="34">
        <v>12</v>
      </c>
      <c r="Z201" s="34">
        <v>849</v>
      </c>
      <c r="AA201" s="34">
        <v>855</v>
      </c>
      <c r="AB201" s="34">
        <v>887</v>
      </c>
      <c r="AC201" s="34">
        <v>71</v>
      </c>
      <c r="AD201" s="34">
        <v>19.329999999999998</v>
      </c>
      <c r="AE201" s="34">
        <v>0.44</v>
      </c>
      <c r="AF201" s="34">
        <v>980</v>
      </c>
      <c r="AG201" s="34">
        <v>0</v>
      </c>
      <c r="AH201" s="34">
        <v>57</v>
      </c>
      <c r="AI201" s="34">
        <v>35</v>
      </c>
      <c r="AJ201" s="34">
        <v>190</v>
      </c>
      <c r="AK201" s="34">
        <v>168</v>
      </c>
      <c r="AL201" s="34">
        <v>4.3</v>
      </c>
      <c r="AM201" s="34">
        <v>175</v>
      </c>
      <c r="AN201" s="34" t="s">
        <v>155</v>
      </c>
      <c r="AO201" s="34">
        <v>1</v>
      </c>
      <c r="AP201" s="37">
        <v>0.61594907407407407</v>
      </c>
      <c r="AQ201" s="34">
        <v>47.159449000000002</v>
      </c>
      <c r="AR201" s="34">
        <v>-88.484121999999999</v>
      </c>
      <c r="AS201" s="34">
        <v>306.39999999999998</v>
      </c>
      <c r="AT201" s="34">
        <v>24.4</v>
      </c>
      <c r="AU201" s="34">
        <v>12</v>
      </c>
      <c r="AV201" s="34">
        <v>9</v>
      </c>
      <c r="AW201" s="34" t="s">
        <v>207</v>
      </c>
      <c r="AX201" s="34">
        <v>1.3</v>
      </c>
      <c r="AY201" s="34">
        <v>1.8</v>
      </c>
      <c r="AZ201" s="34">
        <v>2.4</v>
      </c>
      <c r="BA201" s="34">
        <v>14.186999999999999</v>
      </c>
      <c r="BB201" s="34">
        <v>32.049999999999997</v>
      </c>
      <c r="BC201" s="34">
        <v>2.2599999999999998</v>
      </c>
      <c r="BD201" s="34">
        <v>5.43</v>
      </c>
      <c r="BE201" s="34">
        <v>3180.9609999999998</v>
      </c>
      <c r="BF201" s="34">
        <v>2.4249999999999998</v>
      </c>
      <c r="BG201" s="34">
        <v>19.503</v>
      </c>
      <c r="BH201" s="34">
        <v>2.2789999999999999</v>
      </c>
      <c r="BI201" s="34">
        <v>21.783000000000001</v>
      </c>
      <c r="BJ201" s="34">
        <v>15.459</v>
      </c>
      <c r="BK201" s="34">
        <v>1.8069999999999999</v>
      </c>
      <c r="BL201" s="34">
        <v>17.265000000000001</v>
      </c>
      <c r="BM201" s="34">
        <v>0</v>
      </c>
      <c r="BN201" s="34"/>
      <c r="BO201" s="34"/>
      <c r="BP201" s="34"/>
      <c r="BQ201" s="34">
        <v>3947.76</v>
      </c>
      <c r="BR201" s="34">
        <v>0.18169199999999999</v>
      </c>
      <c r="BS201" s="34">
        <v>-5</v>
      </c>
      <c r="BT201" s="34">
        <v>8.0940000000000005E-3</v>
      </c>
      <c r="BU201" s="34">
        <v>4.4400979999999999</v>
      </c>
      <c r="BV201" s="34">
        <v>0</v>
      </c>
      <c r="BW201" s="34" t="s">
        <v>155</v>
      </c>
      <c r="BX201" s="34">
        <v>0.79300000000000004</v>
      </c>
    </row>
    <row r="202" spans="1:76" x14ac:dyDescent="0.25">
      <c r="A202" s="35">
        <v>43165</v>
      </c>
      <c r="B202" s="36">
        <v>0.40683173611111112</v>
      </c>
      <c r="C202" s="34">
        <v>6.81</v>
      </c>
      <c r="D202" s="34">
        <v>8.0000000000000002E-3</v>
      </c>
      <c r="E202" s="34">
        <v>80</v>
      </c>
      <c r="F202" s="34">
        <v>390.6</v>
      </c>
      <c r="G202" s="34">
        <v>49.1</v>
      </c>
      <c r="H202" s="34">
        <v>-7.8</v>
      </c>
      <c r="I202" s="34"/>
      <c r="J202" s="34">
        <v>11.4</v>
      </c>
      <c r="K202" s="34">
        <v>0.94740000000000002</v>
      </c>
      <c r="L202" s="34">
        <v>6.4524999999999997</v>
      </c>
      <c r="M202" s="34">
        <v>7.6E-3</v>
      </c>
      <c r="N202" s="34">
        <v>370.11259999999999</v>
      </c>
      <c r="O202" s="34">
        <v>46.509099999999997</v>
      </c>
      <c r="P202" s="34">
        <v>416.6</v>
      </c>
      <c r="Q202" s="34">
        <v>293.35879999999997</v>
      </c>
      <c r="R202" s="34">
        <v>36.863999999999997</v>
      </c>
      <c r="S202" s="34">
        <v>330.2</v>
      </c>
      <c r="T202" s="34">
        <v>0</v>
      </c>
      <c r="U202" s="34"/>
      <c r="V202" s="34"/>
      <c r="W202" s="34">
        <v>0</v>
      </c>
      <c r="X202" s="34">
        <v>10.800800000000001</v>
      </c>
      <c r="Y202" s="34">
        <v>11.9</v>
      </c>
      <c r="Z202" s="34">
        <v>850</v>
      </c>
      <c r="AA202" s="34">
        <v>855</v>
      </c>
      <c r="AB202" s="34">
        <v>887</v>
      </c>
      <c r="AC202" s="34">
        <v>71</v>
      </c>
      <c r="AD202" s="34">
        <v>19.329999999999998</v>
      </c>
      <c r="AE202" s="34">
        <v>0.44</v>
      </c>
      <c r="AF202" s="34">
        <v>980</v>
      </c>
      <c r="AG202" s="34">
        <v>0</v>
      </c>
      <c r="AH202" s="34">
        <v>56.094000000000001</v>
      </c>
      <c r="AI202" s="34">
        <v>35</v>
      </c>
      <c r="AJ202" s="34">
        <v>190</v>
      </c>
      <c r="AK202" s="34">
        <v>168</v>
      </c>
      <c r="AL202" s="34">
        <v>4.2</v>
      </c>
      <c r="AM202" s="34">
        <v>175</v>
      </c>
      <c r="AN202" s="34" t="s">
        <v>155</v>
      </c>
      <c r="AO202" s="34">
        <v>1</v>
      </c>
      <c r="AP202" s="37">
        <v>0.61596064814814822</v>
      </c>
      <c r="AQ202" s="34">
        <v>47.159567000000003</v>
      </c>
      <c r="AR202" s="34">
        <v>-88.484129999999993</v>
      </c>
      <c r="AS202" s="34">
        <v>307.2</v>
      </c>
      <c r="AT202" s="34">
        <v>26</v>
      </c>
      <c r="AU202" s="34">
        <v>12</v>
      </c>
      <c r="AV202" s="34">
        <v>9</v>
      </c>
      <c r="AW202" s="34" t="s">
        <v>207</v>
      </c>
      <c r="AX202" s="34">
        <v>1.3684000000000001</v>
      </c>
      <c r="AY202" s="34">
        <v>1.9368000000000001</v>
      </c>
      <c r="AZ202" s="34">
        <v>2.5367999999999999</v>
      </c>
      <c r="BA202" s="34">
        <v>14.186999999999999</v>
      </c>
      <c r="BB202" s="34">
        <v>31.45</v>
      </c>
      <c r="BC202" s="34">
        <v>2.2200000000000002</v>
      </c>
      <c r="BD202" s="34">
        <v>5.548</v>
      </c>
      <c r="BE202" s="34">
        <v>3180.6689999999999</v>
      </c>
      <c r="BF202" s="34">
        <v>2.3780000000000001</v>
      </c>
      <c r="BG202" s="34">
        <v>19.106000000000002</v>
      </c>
      <c r="BH202" s="34">
        <v>2.4009999999999998</v>
      </c>
      <c r="BI202" s="34">
        <v>21.507000000000001</v>
      </c>
      <c r="BJ202" s="34">
        <v>15.144</v>
      </c>
      <c r="BK202" s="34">
        <v>1.903</v>
      </c>
      <c r="BL202" s="34">
        <v>17.047000000000001</v>
      </c>
      <c r="BM202" s="34">
        <v>0</v>
      </c>
      <c r="BN202" s="34"/>
      <c r="BO202" s="34"/>
      <c r="BP202" s="34"/>
      <c r="BQ202" s="34">
        <v>3871.2179999999998</v>
      </c>
      <c r="BR202" s="34">
        <v>0.15191399999999999</v>
      </c>
      <c r="BS202" s="34">
        <v>-5</v>
      </c>
      <c r="BT202" s="34">
        <v>8.9060000000000007E-3</v>
      </c>
      <c r="BU202" s="34">
        <v>3.712399</v>
      </c>
      <c r="BV202" s="34">
        <v>0</v>
      </c>
      <c r="BW202" s="34" t="s">
        <v>155</v>
      </c>
      <c r="BX202" s="34">
        <v>0.79300000000000004</v>
      </c>
    </row>
    <row r="203" spans="1:76" x14ac:dyDescent="0.25">
      <c r="A203" s="35">
        <v>43165</v>
      </c>
      <c r="B203" s="36">
        <v>0.40684331018518516</v>
      </c>
      <c r="C203" s="34">
        <v>6.8289999999999997</v>
      </c>
      <c r="D203" s="34">
        <v>7.3000000000000001E-3</v>
      </c>
      <c r="E203" s="34">
        <v>73.163516999999999</v>
      </c>
      <c r="F203" s="34">
        <v>393.1</v>
      </c>
      <c r="G203" s="34">
        <v>51.1</v>
      </c>
      <c r="H203" s="34">
        <v>-3.3</v>
      </c>
      <c r="I203" s="34"/>
      <c r="J203" s="34">
        <v>11.5</v>
      </c>
      <c r="K203" s="34">
        <v>0.94730000000000003</v>
      </c>
      <c r="L203" s="34">
        <v>6.4694000000000003</v>
      </c>
      <c r="M203" s="34">
        <v>6.8999999999999999E-3</v>
      </c>
      <c r="N203" s="34">
        <v>372.4117</v>
      </c>
      <c r="O203" s="34">
        <v>48.395099999999999</v>
      </c>
      <c r="P203" s="34">
        <v>420.8</v>
      </c>
      <c r="Q203" s="34">
        <v>295.18110000000001</v>
      </c>
      <c r="R203" s="34">
        <v>38.358899999999998</v>
      </c>
      <c r="S203" s="34">
        <v>333.5</v>
      </c>
      <c r="T203" s="34">
        <v>0</v>
      </c>
      <c r="U203" s="34"/>
      <c r="V203" s="34"/>
      <c r="W203" s="34">
        <v>0</v>
      </c>
      <c r="X203" s="34">
        <v>10.8939</v>
      </c>
      <c r="Y203" s="34">
        <v>12</v>
      </c>
      <c r="Z203" s="34">
        <v>849</v>
      </c>
      <c r="AA203" s="34">
        <v>855</v>
      </c>
      <c r="AB203" s="34">
        <v>886</v>
      </c>
      <c r="AC203" s="34">
        <v>71</v>
      </c>
      <c r="AD203" s="34">
        <v>19.329999999999998</v>
      </c>
      <c r="AE203" s="34">
        <v>0.44</v>
      </c>
      <c r="AF203" s="34">
        <v>980</v>
      </c>
      <c r="AG203" s="34">
        <v>0</v>
      </c>
      <c r="AH203" s="34">
        <v>56</v>
      </c>
      <c r="AI203" s="34">
        <v>35</v>
      </c>
      <c r="AJ203" s="34">
        <v>190</v>
      </c>
      <c r="AK203" s="34">
        <v>168</v>
      </c>
      <c r="AL203" s="34">
        <v>4.2</v>
      </c>
      <c r="AM203" s="34">
        <v>175</v>
      </c>
      <c r="AN203" s="34" t="s">
        <v>155</v>
      </c>
      <c r="AO203" s="34">
        <v>2</v>
      </c>
      <c r="AP203" s="37">
        <v>0.61597222222222225</v>
      </c>
      <c r="AQ203" s="34">
        <v>47.159681999999997</v>
      </c>
      <c r="AR203" s="34">
        <v>-88.484138999999999</v>
      </c>
      <c r="AS203" s="34">
        <v>307.89999999999998</v>
      </c>
      <c r="AT203" s="34">
        <v>27</v>
      </c>
      <c r="AU203" s="34">
        <v>12</v>
      </c>
      <c r="AV203" s="34">
        <v>10</v>
      </c>
      <c r="AW203" s="34" t="s">
        <v>205</v>
      </c>
      <c r="AX203" s="34">
        <v>1.4</v>
      </c>
      <c r="AY203" s="34">
        <v>2</v>
      </c>
      <c r="AZ203" s="34">
        <v>2.6684000000000001</v>
      </c>
      <c r="BA203" s="34">
        <v>14.186999999999999</v>
      </c>
      <c r="BB203" s="34">
        <v>31.36</v>
      </c>
      <c r="BC203" s="34">
        <v>2.21</v>
      </c>
      <c r="BD203" s="34">
        <v>5.5640000000000001</v>
      </c>
      <c r="BE203" s="34">
        <v>3180.9479999999999</v>
      </c>
      <c r="BF203" s="34">
        <v>2.169</v>
      </c>
      <c r="BG203" s="34">
        <v>19.175999999999998</v>
      </c>
      <c r="BH203" s="34">
        <v>2.492</v>
      </c>
      <c r="BI203" s="34">
        <v>21.667999999999999</v>
      </c>
      <c r="BJ203" s="34">
        <v>15.199</v>
      </c>
      <c r="BK203" s="34">
        <v>1.9750000000000001</v>
      </c>
      <c r="BL203" s="34">
        <v>17.173999999999999</v>
      </c>
      <c r="BM203" s="34">
        <v>0</v>
      </c>
      <c r="BN203" s="34"/>
      <c r="BO203" s="34"/>
      <c r="BP203" s="34"/>
      <c r="BQ203" s="34">
        <v>3894.692</v>
      </c>
      <c r="BR203" s="34">
        <v>0.15987199999999999</v>
      </c>
      <c r="BS203" s="34">
        <v>-5</v>
      </c>
      <c r="BT203" s="34">
        <v>8.9999999999999993E-3</v>
      </c>
      <c r="BU203" s="34">
        <v>3.906873</v>
      </c>
      <c r="BV203" s="34">
        <v>0</v>
      </c>
      <c r="BW203" s="34" t="s">
        <v>155</v>
      </c>
      <c r="BX203" s="34">
        <v>0.79300000000000004</v>
      </c>
    </row>
    <row r="204" spans="1:76" x14ac:dyDescent="0.25">
      <c r="A204" s="35">
        <v>43165</v>
      </c>
      <c r="B204" s="36">
        <v>0.40685488425925925</v>
      </c>
      <c r="C204" s="34">
        <v>6.3630000000000004</v>
      </c>
      <c r="D204" s="34">
        <v>4.8999999999999998E-3</v>
      </c>
      <c r="E204" s="34">
        <v>49.152541999999997</v>
      </c>
      <c r="F204" s="34">
        <v>392.5</v>
      </c>
      <c r="G204" s="34">
        <v>52</v>
      </c>
      <c r="H204" s="34">
        <v>-6.7</v>
      </c>
      <c r="I204" s="34"/>
      <c r="J204" s="34">
        <v>11.5</v>
      </c>
      <c r="K204" s="34">
        <v>0.95099999999999996</v>
      </c>
      <c r="L204" s="34">
        <v>6.0514000000000001</v>
      </c>
      <c r="M204" s="34">
        <v>4.7000000000000002E-3</v>
      </c>
      <c r="N204" s="34">
        <v>373.23590000000002</v>
      </c>
      <c r="O204" s="34">
        <v>49.407299999999999</v>
      </c>
      <c r="P204" s="34">
        <v>422.6</v>
      </c>
      <c r="Q204" s="34">
        <v>295.83429999999998</v>
      </c>
      <c r="R204" s="34">
        <v>39.161299999999997</v>
      </c>
      <c r="S204" s="34">
        <v>335</v>
      </c>
      <c r="T204" s="34">
        <v>0</v>
      </c>
      <c r="U204" s="34"/>
      <c r="V204" s="34"/>
      <c r="W204" s="34">
        <v>0</v>
      </c>
      <c r="X204" s="34">
        <v>10.936299999999999</v>
      </c>
      <c r="Y204" s="34">
        <v>11.9</v>
      </c>
      <c r="Z204" s="34">
        <v>849</v>
      </c>
      <c r="AA204" s="34">
        <v>855</v>
      </c>
      <c r="AB204" s="34">
        <v>886</v>
      </c>
      <c r="AC204" s="34">
        <v>71</v>
      </c>
      <c r="AD204" s="34">
        <v>19.329999999999998</v>
      </c>
      <c r="AE204" s="34">
        <v>0.44</v>
      </c>
      <c r="AF204" s="34">
        <v>980</v>
      </c>
      <c r="AG204" s="34">
        <v>0</v>
      </c>
      <c r="AH204" s="34">
        <v>56</v>
      </c>
      <c r="AI204" s="34">
        <v>35</v>
      </c>
      <c r="AJ204" s="34">
        <v>190</v>
      </c>
      <c r="AK204" s="34">
        <v>168</v>
      </c>
      <c r="AL204" s="34">
        <v>4.3</v>
      </c>
      <c r="AM204" s="34">
        <v>175</v>
      </c>
      <c r="AN204" s="34" t="s">
        <v>155</v>
      </c>
      <c r="AO204" s="34">
        <v>2</v>
      </c>
      <c r="AP204" s="37">
        <v>0.61598379629629629</v>
      </c>
      <c r="AQ204" s="34">
        <v>47.159793000000001</v>
      </c>
      <c r="AR204" s="34">
        <v>-88.484146999999993</v>
      </c>
      <c r="AS204" s="34">
        <v>308.39999999999998</v>
      </c>
      <c r="AT204" s="34">
        <v>27.2</v>
      </c>
      <c r="AU204" s="34">
        <v>12</v>
      </c>
      <c r="AV204" s="34">
        <v>10</v>
      </c>
      <c r="AW204" s="34" t="s">
        <v>205</v>
      </c>
      <c r="AX204" s="34">
        <v>1.4683999999999999</v>
      </c>
      <c r="AY204" s="34">
        <v>1.3160000000000001</v>
      </c>
      <c r="AZ204" s="34">
        <v>2.5632000000000001</v>
      </c>
      <c r="BA204" s="34">
        <v>14.186999999999999</v>
      </c>
      <c r="BB204" s="34">
        <v>33.61</v>
      </c>
      <c r="BC204" s="34">
        <v>2.37</v>
      </c>
      <c r="BD204" s="34">
        <v>5.1550000000000002</v>
      </c>
      <c r="BE204" s="34">
        <v>3183.2649999999999</v>
      </c>
      <c r="BF204" s="34">
        <v>1.5649999999999999</v>
      </c>
      <c r="BG204" s="34">
        <v>20.561</v>
      </c>
      <c r="BH204" s="34">
        <v>2.722</v>
      </c>
      <c r="BI204" s="34">
        <v>23.282</v>
      </c>
      <c r="BJ204" s="34">
        <v>16.297000000000001</v>
      </c>
      <c r="BK204" s="34">
        <v>2.157</v>
      </c>
      <c r="BL204" s="34">
        <v>18.454000000000001</v>
      </c>
      <c r="BM204" s="34">
        <v>0</v>
      </c>
      <c r="BN204" s="34"/>
      <c r="BO204" s="34"/>
      <c r="BP204" s="34"/>
      <c r="BQ204" s="34">
        <v>4182.9740000000002</v>
      </c>
      <c r="BR204" s="34">
        <v>0.16190599999999999</v>
      </c>
      <c r="BS204" s="34">
        <v>-5</v>
      </c>
      <c r="BT204" s="34">
        <v>8.9999999999999993E-3</v>
      </c>
      <c r="BU204" s="34">
        <v>3.9565779999999999</v>
      </c>
      <c r="BV204" s="34">
        <v>0</v>
      </c>
      <c r="BW204" s="34" t="s">
        <v>155</v>
      </c>
      <c r="BX204" s="34">
        <v>0.79300000000000004</v>
      </c>
    </row>
    <row r="205" spans="1:76" x14ac:dyDescent="0.25">
      <c r="A205" s="35">
        <v>43165</v>
      </c>
      <c r="B205" s="36">
        <v>0.40686645833333329</v>
      </c>
      <c r="C205" s="34">
        <v>5.2469999999999999</v>
      </c>
      <c r="D205" s="34">
        <v>4.1000000000000003E-3</v>
      </c>
      <c r="E205" s="34">
        <v>40.609755999999997</v>
      </c>
      <c r="F205" s="34">
        <v>383</v>
      </c>
      <c r="G205" s="34">
        <v>53.3</v>
      </c>
      <c r="H205" s="34">
        <v>-16.7</v>
      </c>
      <c r="I205" s="34"/>
      <c r="J205" s="34">
        <v>11.5</v>
      </c>
      <c r="K205" s="34">
        <v>0.95979999999999999</v>
      </c>
      <c r="L205" s="34">
        <v>5.0355999999999996</v>
      </c>
      <c r="M205" s="34">
        <v>3.8999999999999998E-3</v>
      </c>
      <c r="N205" s="34">
        <v>367.58580000000001</v>
      </c>
      <c r="O205" s="34">
        <v>51.130400000000002</v>
      </c>
      <c r="P205" s="34">
        <v>418.7</v>
      </c>
      <c r="Q205" s="34">
        <v>291.35590000000002</v>
      </c>
      <c r="R205" s="34">
        <v>40.527000000000001</v>
      </c>
      <c r="S205" s="34">
        <v>331.9</v>
      </c>
      <c r="T205" s="34">
        <v>0</v>
      </c>
      <c r="U205" s="34"/>
      <c r="V205" s="34"/>
      <c r="W205" s="34">
        <v>0</v>
      </c>
      <c r="X205" s="34">
        <v>11.0372</v>
      </c>
      <c r="Y205" s="34">
        <v>11.9</v>
      </c>
      <c r="Z205" s="34">
        <v>849</v>
      </c>
      <c r="AA205" s="34">
        <v>857</v>
      </c>
      <c r="AB205" s="34">
        <v>886</v>
      </c>
      <c r="AC205" s="34">
        <v>71</v>
      </c>
      <c r="AD205" s="34">
        <v>19.329999999999998</v>
      </c>
      <c r="AE205" s="34">
        <v>0.44</v>
      </c>
      <c r="AF205" s="34">
        <v>980</v>
      </c>
      <c r="AG205" s="34">
        <v>0</v>
      </c>
      <c r="AH205" s="34">
        <v>56</v>
      </c>
      <c r="AI205" s="34">
        <v>35</v>
      </c>
      <c r="AJ205" s="34">
        <v>190</v>
      </c>
      <c r="AK205" s="34">
        <v>168</v>
      </c>
      <c r="AL205" s="34">
        <v>4.2</v>
      </c>
      <c r="AM205" s="34">
        <v>175</v>
      </c>
      <c r="AN205" s="34" t="s">
        <v>155</v>
      </c>
      <c r="AO205" s="34">
        <v>2</v>
      </c>
      <c r="AP205" s="37">
        <v>0.61599537037037033</v>
      </c>
      <c r="AQ205" s="34">
        <v>47.159903</v>
      </c>
      <c r="AR205" s="34">
        <v>-88.484151999999995</v>
      </c>
      <c r="AS205" s="34">
        <v>308.7</v>
      </c>
      <c r="AT205" s="34">
        <v>27.2</v>
      </c>
      <c r="AU205" s="34">
        <v>12</v>
      </c>
      <c r="AV205" s="34">
        <v>10</v>
      </c>
      <c r="AW205" s="34" t="s">
        <v>205</v>
      </c>
      <c r="AX205" s="34">
        <v>1.5684</v>
      </c>
      <c r="AY205" s="34">
        <v>1</v>
      </c>
      <c r="AZ205" s="34">
        <v>2.5</v>
      </c>
      <c r="BA205" s="34">
        <v>14.186999999999999</v>
      </c>
      <c r="BB205" s="34">
        <v>40.57</v>
      </c>
      <c r="BC205" s="34">
        <v>2.86</v>
      </c>
      <c r="BD205" s="34">
        <v>4.1929999999999996</v>
      </c>
      <c r="BE205" s="34">
        <v>3187.5160000000001</v>
      </c>
      <c r="BF205" s="34">
        <v>1.57</v>
      </c>
      <c r="BG205" s="34">
        <v>24.367000000000001</v>
      </c>
      <c r="BH205" s="34">
        <v>3.3889999999999998</v>
      </c>
      <c r="BI205" s="34">
        <v>27.756</v>
      </c>
      <c r="BJ205" s="34">
        <v>19.314</v>
      </c>
      <c r="BK205" s="34">
        <v>2.6859999999999999</v>
      </c>
      <c r="BL205" s="34">
        <v>22</v>
      </c>
      <c r="BM205" s="34">
        <v>0</v>
      </c>
      <c r="BN205" s="34"/>
      <c r="BO205" s="34"/>
      <c r="BP205" s="34"/>
      <c r="BQ205" s="34">
        <v>5079.9880000000003</v>
      </c>
      <c r="BR205" s="34">
        <v>0.117606</v>
      </c>
      <c r="BS205" s="34">
        <v>-5</v>
      </c>
      <c r="BT205" s="34">
        <v>8.9999999999999993E-3</v>
      </c>
      <c r="BU205" s="34">
        <v>2.8739970000000001</v>
      </c>
      <c r="BV205" s="34">
        <v>0</v>
      </c>
      <c r="BW205" s="34" t="s">
        <v>155</v>
      </c>
      <c r="BX205" s="34">
        <v>0.79300000000000004</v>
      </c>
    </row>
    <row r="206" spans="1:76" x14ac:dyDescent="0.25">
      <c r="A206" s="35">
        <v>43165</v>
      </c>
      <c r="B206" s="36">
        <v>0.40687803240740744</v>
      </c>
      <c r="C206" s="34">
        <v>4.8710000000000004</v>
      </c>
      <c r="D206" s="34">
        <v>6.4999999999999997E-3</v>
      </c>
      <c r="E206" s="34">
        <v>65.05341</v>
      </c>
      <c r="F206" s="34">
        <v>371</v>
      </c>
      <c r="G206" s="34">
        <v>54.7</v>
      </c>
      <c r="H206" s="34">
        <v>0</v>
      </c>
      <c r="I206" s="34"/>
      <c r="J206" s="34">
        <v>11.8</v>
      </c>
      <c r="K206" s="34">
        <v>0.9627</v>
      </c>
      <c r="L206" s="34">
        <v>4.6890000000000001</v>
      </c>
      <c r="M206" s="34">
        <v>6.3E-3</v>
      </c>
      <c r="N206" s="34">
        <v>357.18900000000002</v>
      </c>
      <c r="O206" s="34">
        <v>52.670200000000001</v>
      </c>
      <c r="P206" s="34">
        <v>409.9</v>
      </c>
      <c r="Q206" s="34">
        <v>283.3768</v>
      </c>
      <c r="R206" s="34">
        <v>41.786000000000001</v>
      </c>
      <c r="S206" s="34">
        <v>325.2</v>
      </c>
      <c r="T206" s="34">
        <v>0</v>
      </c>
      <c r="U206" s="34"/>
      <c r="V206" s="34"/>
      <c r="W206" s="34">
        <v>0</v>
      </c>
      <c r="X206" s="34">
        <v>11.363799999999999</v>
      </c>
      <c r="Y206" s="34">
        <v>12</v>
      </c>
      <c r="Z206" s="34">
        <v>848</v>
      </c>
      <c r="AA206" s="34">
        <v>855</v>
      </c>
      <c r="AB206" s="34">
        <v>886</v>
      </c>
      <c r="AC206" s="34">
        <v>71.900000000000006</v>
      </c>
      <c r="AD206" s="34">
        <v>19.579999999999998</v>
      </c>
      <c r="AE206" s="34">
        <v>0.45</v>
      </c>
      <c r="AF206" s="34">
        <v>980</v>
      </c>
      <c r="AG206" s="34">
        <v>0</v>
      </c>
      <c r="AH206" s="34">
        <v>56</v>
      </c>
      <c r="AI206" s="34">
        <v>35</v>
      </c>
      <c r="AJ206" s="34">
        <v>190</v>
      </c>
      <c r="AK206" s="34">
        <v>168</v>
      </c>
      <c r="AL206" s="34">
        <v>4.3</v>
      </c>
      <c r="AM206" s="34">
        <v>175</v>
      </c>
      <c r="AN206" s="34" t="s">
        <v>155</v>
      </c>
      <c r="AO206" s="34">
        <v>2</v>
      </c>
      <c r="AP206" s="37">
        <v>0.61600694444444437</v>
      </c>
      <c r="AQ206" s="34">
        <v>47.160012999999999</v>
      </c>
      <c r="AR206" s="34">
        <v>-88.484155999999999</v>
      </c>
      <c r="AS206" s="34">
        <v>309</v>
      </c>
      <c r="AT206" s="34">
        <v>27.3</v>
      </c>
      <c r="AU206" s="34">
        <v>12</v>
      </c>
      <c r="AV206" s="34">
        <v>10</v>
      </c>
      <c r="AW206" s="34" t="s">
        <v>205</v>
      </c>
      <c r="AX206" s="34">
        <v>1.1896</v>
      </c>
      <c r="AY206" s="34">
        <v>1.0684</v>
      </c>
      <c r="AZ206" s="34">
        <v>2.0895999999999999</v>
      </c>
      <c r="BA206" s="34">
        <v>14.186999999999999</v>
      </c>
      <c r="BB206" s="34">
        <v>43.61</v>
      </c>
      <c r="BC206" s="34">
        <v>3.07</v>
      </c>
      <c r="BD206" s="34">
        <v>3.8719999999999999</v>
      </c>
      <c r="BE206" s="34">
        <v>3187.5880000000002</v>
      </c>
      <c r="BF206" s="34">
        <v>2.71</v>
      </c>
      <c r="BG206" s="34">
        <v>25.428000000000001</v>
      </c>
      <c r="BH206" s="34">
        <v>3.75</v>
      </c>
      <c r="BI206" s="34">
        <v>29.178000000000001</v>
      </c>
      <c r="BJ206" s="34">
        <v>20.172999999999998</v>
      </c>
      <c r="BK206" s="34">
        <v>2.9750000000000001</v>
      </c>
      <c r="BL206" s="34">
        <v>23.148</v>
      </c>
      <c r="BM206" s="34">
        <v>0</v>
      </c>
      <c r="BN206" s="34"/>
      <c r="BO206" s="34"/>
      <c r="BP206" s="34"/>
      <c r="BQ206" s="34">
        <v>5616.9340000000002</v>
      </c>
      <c r="BR206" s="34">
        <v>8.9443999999999996E-2</v>
      </c>
      <c r="BS206" s="34">
        <v>-5</v>
      </c>
      <c r="BT206" s="34">
        <v>9.9059999999999999E-3</v>
      </c>
      <c r="BU206" s="34">
        <v>2.1857869999999999</v>
      </c>
      <c r="BV206" s="34">
        <v>0</v>
      </c>
      <c r="BW206" s="34" t="s">
        <v>155</v>
      </c>
      <c r="BX206" s="34">
        <v>0.79300000000000004</v>
      </c>
    </row>
    <row r="207" spans="1:76" x14ac:dyDescent="0.25">
      <c r="A207" s="35">
        <v>43165</v>
      </c>
      <c r="B207" s="36">
        <v>0.40688960648148148</v>
      </c>
      <c r="C207" s="34">
        <v>5.5090000000000003</v>
      </c>
      <c r="D207" s="34">
        <v>8.9999999999999993E-3</v>
      </c>
      <c r="E207" s="34">
        <v>89.704190999999994</v>
      </c>
      <c r="F207" s="34">
        <v>368.9</v>
      </c>
      <c r="G207" s="34">
        <v>55.5</v>
      </c>
      <c r="H207" s="34">
        <v>-10</v>
      </c>
      <c r="I207" s="34"/>
      <c r="J207" s="34">
        <v>12.49</v>
      </c>
      <c r="K207" s="34">
        <v>0.95750000000000002</v>
      </c>
      <c r="L207" s="34">
        <v>5.2754000000000003</v>
      </c>
      <c r="M207" s="34">
        <v>8.6E-3</v>
      </c>
      <c r="N207" s="34">
        <v>353.26900000000001</v>
      </c>
      <c r="O207" s="34">
        <v>53.164200000000001</v>
      </c>
      <c r="P207" s="34">
        <v>406.4</v>
      </c>
      <c r="Q207" s="34">
        <v>280.29379999999998</v>
      </c>
      <c r="R207" s="34">
        <v>42.182000000000002</v>
      </c>
      <c r="S207" s="34">
        <v>322.5</v>
      </c>
      <c r="T207" s="34">
        <v>0</v>
      </c>
      <c r="U207" s="34"/>
      <c r="V207" s="34"/>
      <c r="W207" s="34">
        <v>0</v>
      </c>
      <c r="X207" s="34">
        <v>11.961499999999999</v>
      </c>
      <c r="Y207" s="34">
        <v>11.9</v>
      </c>
      <c r="Z207" s="34">
        <v>847</v>
      </c>
      <c r="AA207" s="34">
        <v>854</v>
      </c>
      <c r="AB207" s="34">
        <v>886</v>
      </c>
      <c r="AC207" s="34">
        <v>72</v>
      </c>
      <c r="AD207" s="34">
        <v>19.61</v>
      </c>
      <c r="AE207" s="34">
        <v>0.45</v>
      </c>
      <c r="AF207" s="34">
        <v>980</v>
      </c>
      <c r="AG207" s="34">
        <v>0</v>
      </c>
      <c r="AH207" s="34">
        <v>56</v>
      </c>
      <c r="AI207" s="34">
        <v>35</v>
      </c>
      <c r="AJ207" s="34">
        <v>190</v>
      </c>
      <c r="AK207" s="34">
        <v>168</v>
      </c>
      <c r="AL207" s="34">
        <v>4.0999999999999996</v>
      </c>
      <c r="AM207" s="34">
        <v>175</v>
      </c>
      <c r="AN207" s="34" t="s">
        <v>155</v>
      </c>
      <c r="AO207" s="34">
        <v>2</v>
      </c>
      <c r="AP207" s="37">
        <v>0.61601851851851852</v>
      </c>
      <c r="AQ207" s="34">
        <v>47.160085000000002</v>
      </c>
      <c r="AR207" s="34">
        <v>-88.484160000000003</v>
      </c>
      <c r="AS207" s="34">
        <v>309.2</v>
      </c>
      <c r="AT207" s="34">
        <v>27.2</v>
      </c>
      <c r="AU207" s="34">
        <v>12</v>
      </c>
      <c r="AV207" s="34">
        <v>10</v>
      </c>
      <c r="AW207" s="34" t="s">
        <v>205</v>
      </c>
      <c r="AX207" s="34">
        <v>1</v>
      </c>
      <c r="AY207" s="34">
        <v>1.1000000000000001</v>
      </c>
      <c r="AZ207" s="34">
        <v>1.9</v>
      </c>
      <c r="BA207" s="34">
        <v>14.186999999999999</v>
      </c>
      <c r="BB207" s="34">
        <v>38.64</v>
      </c>
      <c r="BC207" s="34">
        <v>2.72</v>
      </c>
      <c r="BD207" s="34">
        <v>4.4340000000000002</v>
      </c>
      <c r="BE207" s="34">
        <v>3183.623</v>
      </c>
      <c r="BF207" s="34">
        <v>3.2989999999999999</v>
      </c>
      <c r="BG207" s="34">
        <v>22.326000000000001</v>
      </c>
      <c r="BH207" s="34">
        <v>3.36</v>
      </c>
      <c r="BI207" s="34">
        <v>25.686</v>
      </c>
      <c r="BJ207" s="34">
        <v>17.713999999999999</v>
      </c>
      <c r="BK207" s="34">
        <v>2.6659999999999999</v>
      </c>
      <c r="BL207" s="34">
        <v>20.38</v>
      </c>
      <c r="BM207" s="34">
        <v>0</v>
      </c>
      <c r="BN207" s="34"/>
      <c r="BO207" s="34"/>
      <c r="BP207" s="34"/>
      <c r="BQ207" s="34">
        <v>5248.6859999999997</v>
      </c>
      <c r="BR207" s="34">
        <v>8.0657999999999994E-2</v>
      </c>
      <c r="BS207" s="34">
        <v>-5</v>
      </c>
      <c r="BT207" s="34">
        <v>0.01</v>
      </c>
      <c r="BU207" s="34">
        <v>1.9710799999999999</v>
      </c>
      <c r="BV207" s="34">
        <v>0</v>
      </c>
      <c r="BW207" s="34" t="s">
        <v>155</v>
      </c>
      <c r="BX207" s="34">
        <v>0.79300000000000004</v>
      </c>
    </row>
    <row r="208" spans="1:76" x14ac:dyDescent="0.25">
      <c r="A208" s="35">
        <v>43165</v>
      </c>
      <c r="B208" s="36">
        <v>0.40690118055555557</v>
      </c>
      <c r="C208" s="34">
        <v>5.944</v>
      </c>
      <c r="D208" s="34">
        <v>8.0999999999999996E-3</v>
      </c>
      <c r="E208" s="34">
        <v>81.445886999999999</v>
      </c>
      <c r="F208" s="34">
        <v>382.4</v>
      </c>
      <c r="G208" s="34">
        <v>55.6</v>
      </c>
      <c r="H208" s="34">
        <v>-3.7</v>
      </c>
      <c r="I208" s="34"/>
      <c r="J208" s="34">
        <v>12.9</v>
      </c>
      <c r="K208" s="34">
        <v>0.95409999999999995</v>
      </c>
      <c r="L208" s="34">
        <v>5.6710000000000003</v>
      </c>
      <c r="M208" s="34">
        <v>7.7999999999999996E-3</v>
      </c>
      <c r="N208" s="34">
        <v>364.85180000000003</v>
      </c>
      <c r="O208" s="34">
        <v>53.050699999999999</v>
      </c>
      <c r="P208" s="34">
        <v>417.9</v>
      </c>
      <c r="Q208" s="34">
        <v>289.50360000000001</v>
      </c>
      <c r="R208" s="34">
        <v>42.094799999999999</v>
      </c>
      <c r="S208" s="34">
        <v>331.6</v>
      </c>
      <c r="T208" s="34">
        <v>0</v>
      </c>
      <c r="U208" s="34"/>
      <c r="V208" s="34"/>
      <c r="W208" s="34">
        <v>0</v>
      </c>
      <c r="X208" s="34">
        <v>12.3085</v>
      </c>
      <c r="Y208" s="34">
        <v>11.9</v>
      </c>
      <c r="Z208" s="34">
        <v>848</v>
      </c>
      <c r="AA208" s="34">
        <v>855</v>
      </c>
      <c r="AB208" s="34">
        <v>886</v>
      </c>
      <c r="AC208" s="34">
        <v>72</v>
      </c>
      <c r="AD208" s="34">
        <v>19.62</v>
      </c>
      <c r="AE208" s="34">
        <v>0.45</v>
      </c>
      <c r="AF208" s="34">
        <v>979</v>
      </c>
      <c r="AG208" s="34">
        <v>0</v>
      </c>
      <c r="AH208" s="34">
        <v>56</v>
      </c>
      <c r="AI208" s="34">
        <v>35</v>
      </c>
      <c r="AJ208" s="34">
        <v>190</v>
      </c>
      <c r="AK208" s="34">
        <v>168</v>
      </c>
      <c r="AL208" s="34">
        <v>4.2</v>
      </c>
      <c r="AM208" s="34">
        <v>175</v>
      </c>
      <c r="AN208" s="34" t="s">
        <v>155</v>
      </c>
      <c r="AO208" s="34">
        <v>2</v>
      </c>
      <c r="AP208" s="37">
        <v>0.61601851851851852</v>
      </c>
      <c r="AQ208" s="34">
        <v>47.160139999999998</v>
      </c>
      <c r="AR208" s="34">
        <v>-88.484161999999998</v>
      </c>
      <c r="AS208" s="34">
        <v>309.39999999999998</v>
      </c>
      <c r="AT208" s="34">
        <v>27</v>
      </c>
      <c r="AU208" s="34">
        <v>12</v>
      </c>
      <c r="AV208" s="34">
        <v>10</v>
      </c>
      <c r="AW208" s="34" t="s">
        <v>205</v>
      </c>
      <c r="AX208" s="34">
        <v>1</v>
      </c>
      <c r="AY208" s="34">
        <v>1.1000000000000001</v>
      </c>
      <c r="AZ208" s="34">
        <v>1.9</v>
      </c>
      <c r="BA208" s="34">
        <v>14.186999999999999</v>
      </c>
      <c r="BB208" s="34">
        <v>35.9</v>
      </c>
      <c r="BC208" s="34">
        <v>2.5299999999999998</v>
      </c>
      <c r="BD208" s="34">
        <v>4.8049999999999997</v>
      </c>
      <c r="BE208" s="34">
        <v>3182.7620000000002</v>
      </c>
      <c r="BF208" s="34">
        <v>2.7759999999999998</v>
      </c>
      <c r="BG208" s="34">
        <v>21.443999999999999</v>
      </c>
      <c r="BH208" s="34">
        <v>3.1179999999999999</v>
      </c>
      <c r="BI208" s="34">
        <v>24.562000000000001</v>
      </c>
      <c r="BJ208" s="34">
        <v>17.015000000000001</v>
      </c>
      <c r="BK208" s="34">
        <v>2.4740000000000002</v>
      </c>
      <c r="BL208" s="34">
        <v>19.489000000000001</v>
      </c>
      <c r="BM208" s="34">
        <v>0</v>
      </c>
      <c r="BN208" s="34"/>
      <c r="BO208" s="34"/>
      <c r="BP208" s="34"/>
      <c r="BQ208" s="34">
        <v>5022.8329999999996</v>
      </c>
      <c r="BR208" s="34">
        <v>0.103556</v>
      </c>
      <c r="BS208" s="34">
        <v>-5</v>
      </c>
      <c r="BT208" s="34">
        <v>9.0939999999999997E-3</v>
      </c>
      <c r="BU208" s="34">
        <v>2.5306500000000001</v>
      </c>
      <c r="BV208" s="34">
        <v>0</v>
      </c>
      <c r="BW208" s="34" t="s">
        <v>155</v>
      </c>
      <c r="BX208" s="34">
        <v>0.79300000000000004</v>
      </c>
    </row>
    <row r="209" spans="1:76" x14ac:dyDescent="0.25">
      <c r="A209" s="35">
        <v>43165</v>
      </c>
      <c r="B209" s="36">
        <v>0.40691275462962961</v>
      </c>
      <c r="C209" s="34">
        <v>6.0049999999999999</v>
      </c>
      <c r="D209" s="34">
        <v>7.3000000000000001E-3</v>
      </c>
      <c r="E209" s="34">
        <v>73.194444000000004</v>
      </c>
      <c r="F209" s="34">
        <v>392.4</v>
      </c>
      <c r="G209" s="34">
        <v>55.6</v>
      </c>
      <c r="H209" s="34">
        <v>-6.9</v>
      </c>
      <c r="I209" s="34"/>
      <c r="J209" s="34">
        <v>12.9</v>
      </c>
      <c r="K209" s="34">
        <v>0.95369999999999999</v>
      </c>
      <c r="L209" s="34">
        <v>5.7270000000000003</v>
      </c>
      <c r="M209" s="34">
        <v>7.0000000000000001E-3</v>
      </c>
      <c r="N209" s="34">
        <v>374.25639999999999</v>
      </c>
      <c r="O209" s="34">
        <v>53.003700000000002</v>
      </c>
      <c r="P209" s="34">
        <v>427.3</v>
      </c>
      <c r="Q209" s="34">
        <v>296.96809999999999</v>
      </c>
      <c r="R209" s="34">
        <v>42.0578</v>
      </c>
      <c r="S209" s="34">
        <v>339</v>
      </c>
      <c r="T209" s="34">
        <v>0</v>
      </c>
      <c r="U209" s="34"/>
      <c r="V209" s="34"/>
      <c r="W209" s="34">
        <v>0</v>
      </c>
      <c r="X209" s="34">
        <v>12.3024</v>
      </c>
      <c r="Y209" s="34">
        <v>12</v>
      </c>
      <c r="Z209" s="34">
        <v>848</v>
      </c>
      <c r="AA209" s="34">
        <v>855</v>
      </c>
      <c r="AB209" s="34">
        <v>885</v>
      </c>
      <c r="AC209" s="34">
        <v>72</v>
      </c>
      <c r="AD209" s="34">
        <v>19.63</v>
      </c>
      <c r="AE209" s="34">
        <v>0.45</v>
      </c>
      <c r="AF209" s="34">
        <v>979</v>
      </c>
      <c r="AG209" s="34">
        <v>0</v>
      </c>
      <c r="AH209" s="34">
        <v>56</v>
      </c>
      <c r="AI209" s="34">
        <v>35</v>
      </c>
      <c r="AJ209" s="34">
        <v>190</v>
      </c>
      <c r="AK209" s="34">
        <v>168</v>
      </c>
      <c r="AL209" s="34">
        <v>4.2</v>
      </c>
      <c r="AM209" s="34">
        <v>175</v>
      </c>
      <c r="AN209" s="34" t="s">
        <v>155</v>
      </c>
      <c r="AO209" s="34">
        <v>2</v>
      </c>
      <c r="AP209" s="37">
        <v>0.61603009259259256</v>
      </c>
      <c r="AQ209" s="34">
        <v>47.160302999999999</v>
      </c>
      <c r="AR209" s="34">
        <v>-88.484167999999997</v>
      </c>
      <c r="AS209" s="34">
        <v>309.7</v>
      </c>
      <c r="AT209" s="34">
        <v>26.7</v>
      </c>
      <c r="AU209" s="34">
        <v>12</v>
      </c>
      <c r="AV209" s="34">
        <v>10</v>
      </c>
      <c r="AW209" s="34" t="s">
        <v>205</v>
      </c>
      <c r="AX209" s="34">
        <v>1</v>
      </c>
      <c r="AY209" s="34">
        <v>1.1684000000000001</v>
      </c>
      <c r="AZ209" s="34">
        <v>1.9</v>
      </c>
      <c r="BA209" s="34">
        <v>14.186999999999999</v>
      </c>
      <c r="BB209" s="34">
        <v>35.54</v>
      </c>
      <c r="BC209" s="34">
        <v>2.5099999999999998</v>
      </c>
      <c r="BD209" s="34">
        <v>4.8570000000000002</v>
      </c>
      <c r="BE209" s="34">
        <v>3183.0279999999998</v>
      </c>
      <c r="BF209" s="34">
        <v>2.4689999999999999</v>
      </c>
      <c r="BG209" s="34">
        <v>21.783000000000001</v>
      </c>
      <c r="BH209" s="34">
        <v>3.085</v>
      </c>
      <c r="BI209" s="34">
        <v>24.867999999999999</v>
      </c>
      <c r="BJ209" s="34">
        <v>17.285</v>
      </c>
      <c r="BK209" s="34">
        <v>2.448</v>
      </c>
      <c r="BL209" s="34">
        <v>19.731999999999999</v>
      </c>
      <c r="BM209" s="34">
        <v>0</v>
      </c>
      <c r="BN209" s="34"/>
      <c r="BO209" s="34"/>
      <c r="BP209" s="34"/>
      <c r="BQ209" s="34">
        <v>4971.6549999999997</v>
      </c>
      <c r="BR209" s="34">
        <v>9.9657999999999997E-2</v>
      </c>
      <c r="BS209" s="34">
        <v>-5</v>
      </c>
      <c r="BT209" s="34">
        <v>8.9999999999999993E-3</v>
      </c>
      <c r="BU209" s="34">
        <v>2.4353929999999999</v>
      </c>
      <c r="BV209" s="34">
        <v>0</v>
      </c>
      <c r="BW209" s="34" t="s">
        <v>155</v>
      </c>
      <c r="BX209" s="34">
        <v>0.79300000000000004</v>
      </c>
    </row>
    <row r="210" spans="1:76" x14ac:dyDescent="0.25">
      <c r="A210" s="35">
        <v>43165</v>
      </c>
      <c r="B210" s="36">
        <v>0.40692432870370371</v>
      </c>
      <c r="C210" s="34">
        <v>6.0419999999999998</v>
      </c>
      <c r="D210" s="34">
        <v>7.4999999999999997E-3</v>
      </c>
      <c r="E210" s="34">
        <v>75.182979000000003</v>
      </c>
      <c r="F210" s="34">
        <v>398.4</v>
      </c>
      <c r="G210" s="34">
        <v>55.1</v>
      </c>
      <c r="H210" s="34">
        <v>-10</v>
      </c>
      <c r="I210" s="34"/>
      <c r="J210" s="34">
        <v>12.55</v>
      </c>
      <c r="K210" s="34">
        <v>0.95340000000000003</v>
      </c>
      <c r="L210" s="34">
        <v>5.76</v>
      </c>
      <c r="M210" s="34">
        <v>7.1999999999999998E-3</v>
      </c>
      <c r="N210" s="34">
        <v>379.79719999999998</v>
      </c>
      <c r="O210" s="34">
        <v>52.562600000000003</v>
      </c>
      <c r="P210" s="34">
        <v>432.4</v>
      </c>
      <c r="Q210" s="34">
        <v>301.3646</v>
      </c>
      <c r="R210" s="34">
        <v>41.707799999999999</v>
      </c>
      <c r="S210" s="34">
        <v>343.1</v>
      </c>
      <c r="T210" s="34">
        <v>0</v>
      </c>
      <c r="U210" s="34"/>
      <c r="V210" s="34"/>
      <c r="W210" s="34">
        <v>0</v>
      </c>
      <c r="X210" s="34">
        <v>11.965</v>
      </c>
      <c r="Y210" s="34">
        <v>11.9</v>
      </c>
      <c r="Z210" s="34">
        <v>849</v>
      </c>
      <c r="AA210" s="34">
        <v>857</v>
      </c>
      <c r="AB210" s="34">
        <v>885</v>
      </c>
      <c r="AC210" s="34">
        <v>72</v>
      </c>
      <c r="AD210" s="34">
        <v>19.63</v>
      </c>
      <c r="AE210" s="34">
        <v>0.45</v>
      </c>
      <c r="AF210" s="34">
        <v>979</v>
      </c>
      <c r="AG210" s="34">
        <v>0</v>
      </c>
      <c r="AH210" s="34">
        <v>56</v>
      </c>
      <c r="AI210" s="34">
        <v>35</v>
      </c>
      <c r="AJ210" s="34">
        <v>190</v>
      </c>
      <c r="AK210" s="34">
        <v>168</v>
      </c>
      <c r="AL210" s="34">
        <v>4.2</v>
      </c>
      <c r="AM210" s="34">
        <v>174.9</v>
      </c>
      <c r="AN210" s="34" t="s">
        <v>155</v>
      </c>
      <c r="AO210" s="34">
        <v>2</v>
      </c>
      <c r="AP210" s="37">
        <v>0.61605324074074075</v>
      </c>
      <c r="AQ210" s="34">
        <v>47.160424999999996</v>
      </c>
      <c r="AR210" s="34">
        <v>-88.484144000000001</v>
      </c>
      <c r="AS210" s="34">
        <v>309.89999999999998</v>
      </c>
      <c r="AT210" s="34">
        <v>25</v>
      </c>
      <c r="AU210" s="34">
        <v>12</v>
      </c>
      <c r="AV210" s="34">
        <v>10</v>
      </c>
      <c r="AW210" s="34" t="s">
        <v>205</v>
      </c>
      <c r="AX210" s="34">
        <v>1.0684</v>
      </c>
      <c r="AY210" s="34">
        <v>1.0631999999999999</v>
      </c>
      <c r="AZ210" s="34">
        <v>1.9</v>
      </c>
      <c r="BA210" s="34">
        <v>14.186999999999999</v>
      </c>
      <c r="BB210" s="34">
        <v>35.33</v>
      </c>
      <c r="BC210" s="34">
        <v>2.4900000000000002</v>
      </c>
      <c r="BD210" s="34">
        <v>4.8890000000000002</v>
      </c>
      <c r="BE210" s="34">
        <v>3182.8180000000002</v>
      </c>
      <c r="BF210" s="34">
        <v>2.5209999999999999</v>
      </c>
      <c r="BG210" s="34">
        <v>21.977</v>
      </c>
      <c r="BH210" s="34">
        <v>3.0419999999999998</v>
      </c>
      <c r="BI210" s="34">
        <v>25.018999999999998</v>
      </c>
      <c r="BJ210" s="34">
        <v>17.439</v>
      </c>
      <c r="BK210" s="34">
        <v>2.4129999999999998</v>
      </c>
      <c r="BL210" s="34">
        <v>19.852</v>
      </c>
      <c r="BM210" s="34">
        <v>0</v>
      </c>
      <c r="BN210" s="34"/>
      <c r="BO210" s="34"/>
      <c r="BP210" s="34"/>
      <c r="BQ210" s="34">
        <v>4807.2759999999998</v>
      </c>
      <c r="BR210" s="34">
        <v>0.113496</v>
      </c>
      <c r="BS210" s="34">
        <v>-5</v>
      </c>
      <c r="BT210" s="34">
        <v>8.9999999999999993E-3</v>
      </c>
      <c r="BU210" s="34">
        <v>2.7735590000000001</v>
      </c>
      <c r="BV210" s="34">
        <v>0</v>
      </c>
      <c r="BW210" s="34" t="s">
        <v>155</v>
      </c>
      <c r="BX210" s="34">
        <v>0.79300000000000004</v>
      </c>
    </row>
    <row r="211" spans="1:76" x14ac:dyDescent="0.25">
      <c r="A211" s="35">
        <v>43165</v>
      </c>
      <c r="B211" s="36">
        <v>0.40693590277777775</v>
      </c>
      <c r="C211" s="34">
        <v>6.4359999999999999</v>
      </c>
      <c r="D211" s="34">
        <v>6.8999999999999999E-3</v>
      </c>
      <c r="E211" s="34">
        <v>69.354046999999994</v>
      </c>
      <c r="F211" s="34">
        <v>404.9</v>
      </c>
      <c r="G211" s="34">
        <v>54.7</v>
      </c>
      <c r="H211" s="34">
        <v>0</v>
      </c>
      <c r="I211" s="34"/>
      <c r="J211" s="34">
        <v>12.5</v>
      </c>
      <c r="K211" s="34">
        <v>0.95030000000000003</v>
      </c>
      <c r="L211" s="34">
        <v>6.1162000000000001</v>
      </c>
      <c r="M211" s="34">
        <v>6.6E-3</v>
      </c>
      <c r="N211" s="34">
        <v>384.79020000000003</v>
      </c>
      <c r="O211" s="34">
        <v>51.9392</v>
      </c>
      <c r="P211" s="34">
        <v>436.7</v>
      </c>
      <c r="Q211" s="34">
        <v>305.32650000000001</v>
      </c>
      <c r="R211" s="34">
        <v>41.213099999999997</v>
      </c>
      <c r="S211" s="34">
        <v>346.5</v>
      </c>
      <c r="T211" s="34">
        <v>0</v>
      </c>
      <c r="U211" s="34"/>
      <c r="V211" s="34"/>
      <c r="W211" s="34">
        <v>0</v>
      </c>
      <c r="X211" s="34">
        <v>11.8788</v>
      </c>
      <c r="Y211" s="34">
        <v>12</v>
      </c>
      <c r="Z211" s="34">
        <v>848</v>
      </c>
      <c r="AA211" s="34">
        <v>856</v>
      </c>
      <c r="AB211" s="34">
        <v>885</v>
      </c>
      <c r="AC211" s="34">
        <v>72</v>
      </c>
      <c r="AD211" s="34">
        <v>19.63</v>
      </c>
      <c r="AE211" s="34">
        <v>0.45</v>
      </c>
      <c r="AF211" s="34">
        <v>979</v>
      </c>
      <c r="AG211" s="34">
        <v>0</v>
      </c>
      <c r="AH211" s="34">
        <v>56</v>
      </c>
      <c r="AI211" s="34">
        <v>35</v>
      </c>
      <c r="AJ211" s="34">
        <v>190</v>
      </c>
      <c r="AK211" s="34">
        <v>168.9</v>
      </c>
      <c r="AL211" s="34">
        <v>4.2</v>
      </c>
      <c r="AM211" s="34">
        <v>174.5</v>
      </c>
      <c r="AN211" s="34" t="s">
        <v>155</v>
      </c>
      <c r="AO211" s="34">
        <v>2</v>
      </c>
      <c r="AP211" s="37">
        <v>0.61606481481481479</v>
      </c>
      <c r="AQ211" s="34">
        <v>47.160513000000002</v>
      </c>
      <c r="AR211" s="34">
        <v>-88.484100999999995</v>
      </c>
      <c r="AS211" s="34">
        <v>310.10000000000002</v>
      </c>
      <c r="AT211" s="34">
        <v>24</v>
      </c>
      <c r="AU211" s="34">
        <v>12</v>
      </c>
      <c r="AV211" s="34">
        <v>10</v>
      </c>
      <c r="AW211" s="34" t="s">
        <v>205</v>
      </c>
      <c r="AX211" s="34">
        <v>1.1000000000000001</v>
      </c>
      <c r="AY211" s="34">
        <v>1</v>
      </c>
      <c r="AZ211" s="34">
        <v>1.9</v>
      </c>
      <c r="BA211" s="34">
        <v>14.186999999999999</v>
      </c>
      <c r="BB211" s="34">
        <v>33.229999999999997</v>
      </c>
      <c r="BC211" s="34">
        <v>2.34</v>
      </c>
      <c r="BD211" s="34">
        <v>5.2290000000000001</v>
      </c>
      <c r="BE211" s="34">
        <v>3182.0639999999999</v>
      </c>
      <c r="BF211" s="34">
        <v>2.1819999999999999</v>
      </c>
      <c r="BG211" s="34">
        <v>20.965</v>
      </c>
      <c r="BH211" s="34">
        <v>2.83</v>
      </c>
      <c r="BI211" s="34">
        <v>23.794</v>
      </c>
      <c r="BJ211" s="34">
        <v>16.635000000000002</v>
      </c>
      <c r="BK211" s="34">
        <v>2.2450000000000001</v>
      </c>
      <c r="BL211" s="34">
        <v>18.881</v>
      </c>
      <c r="BM211" s="34">
        <v>0</v>
      </c>
      <c r="BN211" s="34"/>
      <c r="BO211" s="34"/>
      <c r="BP211" s="34"/>
      <c r="BQ211" s="34">
        <v>4493.634</v>
      </c>
      <c r="BR211" s="34">
        <v>0.123154</v>
      </c>
      <c r="BS211" s="34">
        <v>-5</v>
      </c>
      <c r="BT211" s="34">
        <v>8.9999999999999993E-3</v>
      </c>
      <c r="BU211" s="34">
        <v>3.009576</v>
      </c>
      <c r="BV211" s="34">
        <v>0</v>
      </c>
      <c r="BW211" s="34" t="s">
        <v>155</v>
      </c>
      <c r="BX211" s="34">
        <v>0.79300000000000004</v>
      </c>
    </row>
    <row r="212" spans="1:76" x14ac:dyDescent="0.25">
      <c r="A212" s="35">
        <v>43165</v>
      </c>
      <c r="B212" s="36">
        <v>0.4069474768518519</v>
      </c>
      <c r="C212" s="34">
        <v>6.5830000000000002</v>
      </c>
      <c r="D212" s="34">
        <v>5.3E-3</v>
      </c>
      <c r="E212" s="34">
        <v>53.450530999999998</v>
      </c>
      <c r="F212" s="34">
        <v>407.5</v>
      </c>
      <c r="G212" s="34">
        <v>54.1</v>
      </c>
      <c r="H212" s="34">
        <v>-8.8000000000000007</v>
      </c>
      <c r="I212" s="34"/>
      <c r="J212" s="34">
        <v>12.35</v>
      </c>
      <c r="K212" s="34">
        <v>0.94920000000000004</v>
      </c>
      <c r="L212" s="34">
        <v>6.2485999999999997</v>
      </c>
      <c r="M212" s="34">
        <v>5.1000000000000004E-3</v>
      </c>
      <c r="N212" s="34">
        <v>386.82850000000002</v>
      </c>
      <c r="O212" s="34">
        <v>51.381900000000002</v>
      </c>
      <c r="P212" s="34">
        <v>438.2</v>
      </c>
      <c r="Q212" s="34">
        <v>306.94389999999999</v>
      </c>
      <c r="R212" s="34">
        <v>40.770899999999997</v>
      </c>
      <c r="S212" s="34">
        <v>347.7</v>
      </c>
      <c r="T212" s="34">
        <v>0</v>
      </c>
      <c r="U212" s="34"/>
      <c r="V212" s="34"/>
      <c r="W212" s="34">
        <v>0</v>
      </c>
      <c r="X212" s="34">
        <v>11.719099999999999</v>
      </c>
      <c r="Y212" s="34">
        <v>11.9</v>
      </c>
      <c r="Z212" s="34">
        <v>849</v>
      </c>
      <c r="AA212" s="34">
        <v>857</v>
      </c>
      <c r="AB212" s="34">
        <v>885</v>
      </c>
      <c r="AC212" s="34">
        <v>72</v>
      </c>
      <c r="AD212" s="34">
        <v>19.63</v>
      </c>
      <c r="AE212" s="34">
        <v>0.45</v>
      </c>
      <c r="AF212" s="34">
        <v>979</v>
      </c>
      <c r="AG212" s="34">
        <v>0</v>
      </c>
      <c r="AH212" s="34">
        <v>56</v>
      </c>
      <c r="AI212" s="34">
        <v>35</v>
      </c>
      <c r="AJ212" s="34">
        <v>190</v>
      </c>
      <c r="AK212" s="34">
        <v>168.1</v>
      </c>
      <c r="AL212" s="34">
        <v>4.2</v>
      </c>
      <c r="AM212" s="34">
        <v>174.1</v>
      </c>
      <c r="AN212" s="34" t="s">
        <v>155</v>
      </c>
      <c r="AO212" s="34">
        <v>2</v>
      </c>
      <c r="AP212" s="37">
        <v>0.61607638888888883</v>
      </c>
      <c r="AQ212" s="34">
        <v>47.160600000000002</v>
      </c>
      <c r="AR212" s="34">
        <v>-88.484050999999994</v>
      </c>
      <c r="AS212" s="34">
        <v>310.10000000000002</v>
      </c>
      <c r="AT212" s="34">
        <v>23.6</v>
      </c>
      <c r="AU212" s="34">
        <v>12</v>
      </c>
      <c r="AV212" s="34">
        <v>10</v>
      </c>
      <c r="AW212" s="34" t="s">
        <v>205</v>
      </c>
      <c r="AX212" s="34">
        <v>1.3735999999999999</v>
      </c>
      <c r="AY212" s="34">
        <v>1</v>
      </c>
      <c r="AZ212" s="34">
        <v>2.1052</v>
      </c>
      <c r="BA212" s="34">
        <v>14.186999999999999</v>
      </c>
      <c r="BB212" s="34">
        <v>32.51</v>
      </c>
      <c r="BC212" s="34">
        <v>2.29</v>
      </c>
      <c r="BD212" s="34">
        <v>5.3550000000000004</v>
      </c>
      <c r="BE212" s="34">
        <v>3182.473</v>
      </c>
      <c r="BF212" s="34">
        <v>1.645</v>
      </c>
      <c r="BG212" s="34">
        <v>20.632000000000001</v>
      </c>
      <c r="BH212" s="34">
        <v>2.74</v>
      </c>
      <c r="BI212" s="34">
        <v>23.372</v>
      </c>
      <c r="BJ212" s="34">
        <v>16.370999999999999</v>
      </c>
      <c r="BK212" s="34">
        <v>2.1749999999999998</v>
      </c>
      <c r="BL212" s="34">
        <v>18.545999999999999</v>
      </c>
      <c r="BM212" s="34">
        <v>0</v>
      </c>
      <c r="BN212" s="34"/>
      <c r="BO212" s="34"/>
      <c r="BP212" s="34"/>
      <c r="BQ212" s="34">
        <v>4339.8580000000002</v>
      </c>
      <c r="BR212" s="34">
        <v>0.11040999999999999</v>
      </c>
      <c r="BS212" s="34">
        <v>-5</v>
      </c>
      <c r="BT212" s="34">
        <v>8.9999999999999993E-3</v>
      </c>
      <c r="BU212" s="34">
        <v>2.6981449999999998</v>
      </c>
      <c r="BV212" s="34">
        <v>0</v>
      </c>
      <c r="BW212" s="34" t="s">
        <v>155</v>
      </c>
      <c r="BX212" s="34">
        <v>0.79300000000000004</v>
      </c>
    </row>
    <row r="213" spans="1:76" x14ac:dyDescent="0.25">
      <c r="A213" s="35">
        <v>43165</v>
      </c>
      <c r="B213" s="36">
        <v>0.40695905092592594</v>
      </c>
      <c r="C213" s="34">
        <v>6.7939999999999996</v>
      </c>
      <c r="D213" s="34">
        <v>7.0000000000000001E-3</v>
      </c>
      <c r="E213" s="34">
        <v>69.803760999999994</v>
      </c>
      <c r="F213" s="34">
        <v>409</v>
      </c>
      <c r="G213" s="34">
        <v>53.5</v>
      </c>
      <c r="H213" s="34">
        <v>-13.7</v>
      </c>
      <c r="I213" s="34"/>
      <c r="J213" s="34">
        <v>12.2</v>
      </c>
      <c r="K213" s="34">
        <v>0.94750000000000001</v>
      </c>
      <c r="L213" s="34">
        <v>6.4370000000000003</v>
      </c>
      <c r="M213" s="34">
        <v>6.6E-3</v>
      </c>
      <c r="N213" s="34">
        <v>387.57830000000001</v>
      </c>
      <c r="O213" s="34">
        <v>50.724600000000002</v>
      </c>
      <c r="P213" s="34">
        <v>438.3</v>
      </c>
      <c r="Q213" s="34">
        <v>307.53879999999998</v>
      </c>
      <c r="R213" s="34">
        <v>40.249400000000001</v>
      </c>
      <c r="S213" s="34">
        <v>347.8</v>
      </c>
      <c r="T213" s="34">
        <v>0</v>
      </c>
      <c r="U213" s="34"/>
      <c r="V213" s="34"/>
      <c r="W213" s="34">
        <v>0</v>
      </c>
      <c r="X213" s="34">
        <v>11.559799999999999</v>
      </c>
      <c r="Y213" s="34">
        <v>11.9</v>
      </c>
      <c r="Z213" s="34">
        <v>849</v>
      </c>
      <c r="AA213" s="34">
        <v>857</v>
      </c>
      <c r="AB213" s="34">
        <v>886</v>
      </c>
      <c r="AC213" s="34">
        <v>72</v>
      </c>
      <c r="AD213" s="34">
        <v>19.63</v>
      </c>
      <c r="AE213" s="34">
        <v>0.45</v>
      </c>
      <c r="AF213" s="34">
        <v>979</v>
      </c>
      <c r="AG213" s="34">
        <v>0</v>
      </c>
      <c r="AH213" s="34">
        <v>55.094904999999997</v>
      </c>
      <c r="AI213" s="34">
        <v>35</v>
      </c>
      <c r="AJ213" s="34">
        <v>190</v>
      </c>
      <c r="AK213" s="34">
        <v>168</v>
      </c>
      <c r="AL213" s="34">
        <v>4.2</v>
      </c>
      <c r="AM213" s="34">
        <v>174.2</v>
      </c>
      <c r="AN213" s="34" t="s">
        <v>155</v>
      </c>
      <c r="AO213" s="34">
        <v>2</v>
      </c>
      <c r="AP213" s="37">
        <v>0.61608796296296298</v>
      </c>
      <c r="AQ213" s="34">
        <v>47.160626999999998</v>
      </c>
      <c r="AR213" s="34">
        <v>-88.484035000000006</v>
      </c>
      <c r="AS213" s="34">
        <v>310.10000000000002</v>
      </c>
      <c r="AT213" s="34">
        <v>23.5</v>
      </c>
      <c r="AU213" s="34">
        <v>12</v>
      </c>
      <c r="AV213" s="34">
        <v>10</v>
      </c>
      <c r="AW213" s="34" t="s">
        <v>205</v>
      </c>
      <c r="AX213" s="34">
        <v>1.5</v>
      </c>
      <c r="AY213" s="34">
        <v>1</v>
      </c>
      <c r="AZ213" s="34">
        <v>2.2000000000000002</v>
      </c>
      <c r="BA213" s="34">
        <v>14.186999999999999</v>
      </c>
      <c r="BB213" s="34">
        <v>31.53</v>
      </c>
      <c r="BC213" s="34">
        <v>2.2200000000000002</v>
      </c>
      <c r="BD213" s="34">
        <v>5.5380000000000003</v>
      </c>
      <c r="BE213" s="34">
        <v>3181.1860000000001</v>
      </c>
      <c r="BF213" s="34">
        <v>2.08</v>
      </c>
      <c r="BG213" s="34">
        <v>20.059000000000001</v>
      </c>
      <c r="BH213" s="34">
        <v>2.625</v>
      </c>
      <c r="BI213" s="34">
        <v>22.684000000000001</v>
      </c>
      <c r="BJ213" s="34">
        <v>15.916</v>
      </c>
      <c r="BK213" s="34">
        <v>2.0830000000000002</v>
      </c>
      <c r="BL213" s="34">
        <v>17.998999999999999</v>
      </c>
      <c r="BM213" s="34">
        <v>0</v>
      </c>
      <c r="BN213" s="34"/>
      <c r="BO213" s="34"/>
      <c r="BP213" s="34"/>
      <c r="BQ213" s="34">
        <v>4153.8630000000003</v>
      </c>
      <c r="BR213" s="34">
        <v>0.12981699999999999</v>
      </c>
      <c r="BS213" s="34">
        <v>-5</v>
      </c>
      <c r="BT213" s="34">
        <v>8.9999999999999993E-3</v>
      </c>
      <c r="BU213" s="34">
        <v>3.1724070000000002</v>
      </c>
      <c r="BV213" s="34">
        <v>0</v>
      </c>
      <c r="BW213" s="34" t="s">
        <v>155</v>
      </c>
      <c r="BX213" s="34">
        <v>0.79300000000000004</v>
      </c>
    </row>
    <row r="214" spans="1:76" x14ac:dyDescent="0.25">
      <c r="A214" s="35">
        <v>43165</v>
      </c>
      <c r="B214" s="36">
        <v>0.40697062500000003</v>
      </c>
      <c r="C214" s="34">
        <v>6.6920000000000002</v>
      </c>
      <c r="D214" s="34">
        <v>5.3E-3</v>
      </c>
      <c r="E214" s="34">
        <v>52.847222000000002</v>
      </c>
      <c r="F214" s="34">
        <v>407.3</v>
      </c>
      <c r="G214" s="34">
        <v>53.2</v>
      </c>
      <c r="H214" s="34">
        <v>-1.6</v>
      </c>
      <c r="I214" s="34"/>
      <c r="J214" s="34">
        <v>11.95</v>
      </c>
      <c r="K214" s="34">
        <v>0.94840000000000002</v>
      </c>
      <c r="L214" s="34">
        <v>6.3465999999999996</v>
      </c>
      <c r="M214" s="34">
        <v>5.0000000000000001E-3</v>
      </c>
      <c r="N214" s="34">
        <v>386.274</v>
      </c>
      <c r="O214" s="34">
        <v>50.431899999999999</v>
      </c>
      <c r="P214" s="34">
        <v>436.7</v>
      </c>
      <c r="Q214" s="34">
        <v>306.50389999999999</v>
      </c>
      <c r="R214" s="34">
        <v>40.017099999999999</v>
      </c>
      <c r="S214" s="34">
        <v>346.5</v>
      </c>
      <c r="T214" s="34">
        <v>0</v>
      </c>
      <c r="U214" s="34"/>
      <c r="V214" s="34"/>
      <c r="W214" s="34">
        <v>0</v>
      </c>
      <c r="X214" s="34">
        <v>11.329000000000001</v>
      </c>
      <c r="Y214" s="34">
        <v>12</v>
      </c>
      <c r="Z214" s="34">
        <v>849</v>
      </c>
      <c r="AA214" s="34">
        <v>856</v>
      </c>
      <c r="AB214" s="34">
        <v>886</v>
      </c>
      <c r="AC214" s="34">
        <v>72</v>
      </c>
      <c r="AD214" s="34">
        <v>19.63</v>
      </c>
      <c r="AE214" s="34">
        <v>0.45</v>
      </c>
      <c r="AF214" s="34">
        <v>979</v>
      </c>
      <c r="AG214" s="34">
        <v>0</v>
      </c>
      <c r="AH214" s="34">
        <v>55</v>
      </c>
      <c r="AI214" s="34">
        <v>35</v>
      </c>
      <c r="AJ214" s="34">
        <v>190</v>
      </c>
      <c r="AK214" s="34">
        <v>168.9</v>
      </c>
      <c r="AL214" s="34">
        <v>4.3</v>
      </c>
      <c r="AM214" s="34">
        <v>174.6</v>
      </c>
      <c r="AN214" s="34" t="s">
        <v>155</v>
      </c>
      <c r="AO214" s="34">
        <v>2</v>
      </c>
      <c r="AP214" s="37">
        <v>0.61608796296296298</v>
      </c>
      <c r="AQ214" s="34">
        <v>47.160747000000001</v>
      </c>
      <c r="AR214" s="34">
        <v>-88.483960999999994</v>
      </c>
      <c r="AS214" s="34">
        <v>310.60000000000002</v>
      </c>
      <c r="AT214" s="34">
        <v>23.6</v>
      </c>
      <c r="AU214" s="34">
        <v>12</v>
      </c>
      <c r="AV214" s="34">
        <v>10</v>
      </c>
      <c r="AW214" s="34" t="s">
        <v>205</v>
      </c>
      <c r="AX214" s="34">
        <v>1.6368</v>
      </c>
      <c r="AY214" s="34">
        <v>1.1368</v>
      </c>
      <c r="AZ214" s="34">
        <v>2.3368000000000002</v>
      </c>
      <c r="BA214" s="34">
        <v>14.186999999999999</v>
      </c>
      <c r="BB214" s="34">
        <v>32</v>
      </c>
      <c r="BC214" s="34">
        <v>2.2599999999999998</v>
      </c>
      <c r="BD214" s="34">
        <v>5.4450000000000003</v>
      </c>
      <c r="BE214" s="34">
        <v>3182.2289999999998</v>
      </c>
      <c r="BF214" s="34">
        <v>1.599</v>
      </c>
      <c r="BG214" s="34">
        <v>20.282</v>
      </c>
      <c r="BH214" s="34">
        <v>2.6480000000000001</v>
      </c>
      <c r="BI214" s="34">
        <v>22.931000000000001</v>
      </c>
      <c r="BJ214" s="34">
        <v>16.094000000000001</v>
      </c>
      <c r="BK214" s="34">
        <v>2.101</v>
      </c>
      <c r="BL214" s="34">
        <v>18.195</v>
      </c>
      <c r="BM214" s="34">
        <v>0</v>
      </c>
      <c r="BN214" s="34"/>
      <c r="BO214" s="34"/>
      <c r="BP214" s="34"/>
      <c r="BQ214" s="34">
        <v>4130.2809999999999</v>
      </c>
      <c r="BR214" s="34">
        <v>0.15645899999999999</v>
      </c>
      <c r="BS214" s="34">
        <v>-5</v>
      </c>
      <c r="BT214" s="34">
        <v>8.9999999999999993E-3</v>
      </c>
      <c r="BU214" s="34">
        <v>3.8234780000000002</v>
      </c>
      <c r="BV214" s="34">
        <v>0</v>
      </c>
      <c r="BW214" s="34" t="s">
        <v>155</v>
      </c>
      <c r="BX214" s="34">
        <v>0.79300000000000004</v>
      </c>
    </row>
    <row r="215" spans="1:76" x14ac:dyDescent="0.25">
      <c r="A215" s="35">
        <v>43165</v>
      </c>
      <c r="B215" s="36">
        <v>0.40698219907407407</v>
      </c>
      <c r="C215" s="34">
        <v>6.4729999999999999</v>
      </c>
      <c r="D215" s="34">
        <v>6.4000000000000003E-3</v>
      </c>
      <c r="E215" s="34">
        <v>63.637847000000001</v>
      </c>
      <c r="F215" s="34">
        <v>402</v>
      </c>
      <c r="G215" s="34">
        <v>53.1</v>
      </c>
      <c r="H215" s="34">
        <v>-10</v>
      </c>
      <c r="I215" s="34"/>
      <c r="J215" s="34">
        <v>11.7</v>
      </c>
      <c r="K215" s="34">
        <v>0.95</v>
      </c>
      <c r="L215" s="34">
        <v>6.1496000000000004</v>
      </c>
      <c r="M215" s="34">
        <v>6.0000000000000001E-3</v>
      </c>
      <c r="N215" s="34">
        <v>381.88499999999999</v>
      </c>
      <c r="O215" s="34">
        <v>50.446300000000001</v>
      </c>
      <c r="P215" s="34">
        <v>432.3</v>
      </c>
      <c r="Q215" s="34">
        <v>303.0213</v>
      </c>
      <c r="R215" s="34">
        <v>40.028500000000001</v>
      </c>
      <c r="S215" s="34">
        <v>343</v>
      </c>
      <c r="T215" s="34">
        <v>0</v>
      </c>
      <c r="U215" s="34"/>
      <c r="V215" s="34"/>
      <c r="W215" s="34">
        <v>0</v>
      </c>
      <c r="X215" s="34">
        <v>11.1166</v>
      </c>
      <c r="Y215" s="34">
        <v>11.9</v>
      </c>
      <c r="Z215" s="34">
        <v>849</v>
      </c>
      <c r="AA215" s="34">
        <v>857</v>
      </c>
      <c r="AB215" s="34">
        <v>886</v>
      </c>
      <c r="AC215" s="34">
        <v>72</v>
      </c>
      <c r="AD215" s="34">
        <v>19.63</v>
      </c>
      <c r="AE215" s="34">
        <v>0.45</v>
      </c>
      <c r="AF215" s="34">
        <v>979</v>
      </c>
      <c r="AG215" s="34">
        <v>0</v>
      </c>
      <c r="AH215" s="34">
        <v>55</v>
      </c>
      <c r="AI215" s="34">
        <v>35</v>
      </c>
      <c r="AJ215" s="34">
        <v>190</v>
      </c>
      <c r="AK215" s="34">
        <v>169</v>
      </c>
      <c r="AL215" s="34">
        <v>4.2</v>
      </c>
      <c r="AM215" s="34">
        <v>174.9</v>
      </c>
      <c r="AN215" s="34" t="s">
        <v>155</v>
      </c>
      <c r="AO215" s="34">
        <v>2</v>
      </c>
      <c r="AP215" s="37">
        <v>0.61611111111111116</v>
      </c>
      <c r="AQ215" s="34">
        <v>47.160863999999997</v>
      </c>
      <c r="AR215" s="34">
        <v>-88.483892999999995</v>
      </c>
      <c r="AS215" s="34">
        <v>311</v>
      </c>
      <c r="AT215" s="34">
        <v>23.7</v>
      </c>
      <c r="AU215" s="34">
        <v>12</v>
      </c>
      <c r="AV215" s="34">
        <v>10</v>
      </c>
      <c r="AW215" s="34" t="s">
        <v>205</v>
      </c>
      <c r="AX215" s="34">
        <v>1.7</v>
      </c>
      <c r="AY215" s="34">
        <v>1.2</v>
      </c>
      <c r="AZ215" s="34">
        <v>2.4</v>
      </c>
      <c r="BA215" s="34">
        <v>14.186999999999999</v>
      </c>
      <c r="BB215" s="34">
        <v>33.04</v>
      </c>
      <c r="BC215" s="34">
        <v>2.33</v>
      </c>
      <c r="BD215" s="34">
        <v>5.2610000000000001</v>
      </c>
      <c r="BE215" s="34">
        <v>3182.2530000000002</v>
      </c>
      <c r="BF215" s="34">
        <v>1.9910000000000001</v>
      </c>
      <c r="BG215" s="34">
        <v>20.695</v>
      </c>
      <c r="BH215" s="34">
        <v>2.734</v>
      </c>
      <c r="BI215" s="34">
        <v>23.428000000000001</v>
      </c>
      <c r="BJ215" s="34">
        <v>16.420999999999999</v>
      </c>
      <c r="BK215" s="34">
        <v>2.169</v>
      </c>
      <c r="BL215" s="34">
        <v>18.59</v>
      </c>
      <c r="BM215" s="34">
        <v>0</v>
      </c>
      <c r="BN215" s="34"/>
      <c r="BO215" s="34"/>
      <c r="BP215" s="34"/>
      <c r="BQ215" s="34">
        <v>4182.7250000000004</v>
      </c>
      <c r="BR215" s="34">
        <v>0.14541000000000001</v>
      </c>
      <c r="BS215" s="34">
        <v>-5</v>
      </c>
      <c r="BT215" s="34">
        <v>8.9999999999999993E-3</v>
      </c>
      <c r="BU215" s="34">
        <v>3.5534569999999999</v>
      </c>
      <c r="BV215" s="34">
        <v>0</v>
      </c>
      <c r="BW215" s="34" t="s">
        <v>155</v>
      </c>
      <c r="BX215" s="34">
        <v>0.79300000000000004</v>
      </c>
    </row>
    <row r="216" spans="1:76" x14ac:dyDescent="0.25">
      <c r="A216" s="35">
        <v>43165</v>
      </c>
      <c r="B216" s="36">
        <v>0.40699377314814816</v>
      </c>
      <c r="C216" s="34">
        <v>6.36</v>
      </c>
      <c r="D216" s="34">
        <v>7.4999999999999997E-3</v>
      </c>
      <c r="E216" s="34">
        <v>75.191489000000004</v>
      </c>
      <c r="F216" s="34">
        <v>400.2</v>
      </c>
      <c r="G216" s="34">
        <v>53.3</v>
      </c>
      <c r="H216" s="34">
        <v>-3.3</v>
      </c>
      <c r="I216" s="34"/>
      <c r="J216" s="34">
        <v>11.7</v>
      </c>
      <c r="K216" s="34">
        <v>0.95079999999999998</v>
      </c>
      <c r="L216" s="34">
        <v>6.0476999999999999</v>
      </c>
      <c r="M216" s="34">
        <v>7.1000000000000004E-3</v>
      </c>
      <c r="N216" s="34">
        <v>380.52539999999999</v>
      </c>
      <c r="O216" s="34">
        <v>50.646700000000003</v>
      </c>
      <c r="P216" s="34">
        <v>431.2</v>
      </c>
      <c r="Q216" s="34">
        <v>302.22210000000001</v>
      </c>
      <c r="R216" s="34">
        <v>40.224800000000002</v>
      </c>
      <c r="S216" s="34">
        <v>342.4</v>
      </c>
      <c r="T216" s="34">
        <v>0</v>
      </c>
      <c r="U216" s="34"/>
      <c r="V216" s="34"/>
      <c r="W216" s="34">
        <v>0</v>
      </c>
      <c r="X216" s="34">
        <v>11.1248</v>
      </c>
      <c r="Y216" s="34">
        <v>12</v>
      </c>
      <c r="Z216" s="34">
        <v>849</v>
      </c>
      <c r="AA216" s="34">
        <v>856</v>
      </c>
      <c r="AB216" s="34">
        <v>886</v>
      </c>
      <c r="AC216" s="34">
        <v>72.900000000000006</v>
      </c>
      <c r="AD216" s="34">
        <v>19.87</v>
      </c>
      <c r="AE216" s="34">
        <v>0.46</v>
      </c>
      <c r="AF216" s="34">
        <v>979</v>
      </c>
      <c r="AG216" s="34">
        <v>0</v>
      </c>
      <c r="AH216" s="34">
        <v>55</v>
      </c>
      <c r="AI216" s="34">
        <v>35</v>
      </c>
      <c r="AJ216" s="34">
        <v>190</v>
      </c>
      <c r="AK216" s="34">
        <v>169</v>
      </c>
      <c r="AL216" s="34">
        <v>4.2</v>
      </c>
      <c r="AM216" s="34">
        <v>174.7</v>
      </c>
      <c r="AN216" s="34" t="s">
        <v>155</v>
      </c>
      <c r="AO216" s="34">
        <v>2</v>
      </c>
      <c r="AP216" s="37">
        <v>0.6161226851851852</v>
      </c>
      <c r="AQ216" s="34">
        <v>47.160966000000002</v>
      </c>
      <c r="AR216" s="34">
        <v>-88.483880999999997</v>
      </c>
      <c r="AS216" s="34">
        <v>311.39999999999998</v>
      </c>
      <c r="AT216" s="34">
        <v>24.1</v>
      </c>
      <c r="AU216" s="34">
        <v>12</v>
      </c>
      <c r="AV216" s="34">
        <v>10</v>
      </c>
      <c r="AW216" s="34" t="s">
        <v>205</v>
      </c>
      <c r="AX216" s="34">
        <v>1.7684</v>
      </c>
      <c r="AY216" s="34">
        <v>1.4736</v>
      </c>
      <c r="AZ216" s="34">
        <v>2.6052</v>
      </c>
      <c r="BA216" s="34">
        <v>14.186999999999999</v>
      </c>
      <c r="BB216" s="34">
        <v>33.61</v>
      </c>
      <c r="BC216" s="34">
        <v>2.37</v>
      </c>
      <c r="BD216" s="34">
        <v>5.17</v>
      </c>
      <c r="BE216" s="34">
        <v>3181.9639999999999</v>
      </c>
      <c r="BF216" s="34">
        <v>2.3940000000000001</v>
      </c>
      <c r="BG216" s="34">
        <v>20.966999999999999</v>
      </c>
      <c r="BH216" s="34">
        <v>2.7909999999999999</v>
      </c>
      <c r="BI216" s="34">
        <v>23.757000000000001</v>
      </c>
      <c r="BJ216" s="34">
        <v>16.652000000000001</v>
      </c>
      <c r="BK216" s="34">
        <v>2.2160000000000002</v>
      </c>
      <c r="BL216" s="34">
        <v>18.869</v>
      </c>
      <c r="BM216" s="34">
        <v>0</v>
      </c>
      <c r="BN216" s="34"/>
      <c r="BO216" s="34"/>
      <c r="BP216" s="34"/>
      <c r="BQ216" s="34">
        <v>4255.9740000000002</v>
      </c>
      <c r="BR216" s="34">
        <v>0.14490600000000001</v>
      </c>
      <c r="BS216" s="34">
        <v>-5</v>
      </c>
      <c r="BT216" s="34">
        <v>8.9999999999999993E-3</v>
      </c>
      <c r="BU216" s="34">
        <v>3.54114</v>
      </c>
      <c r="BV216" s="34">
        <v>0</v>
      </c>
      <c r="BW216" s="34" t="s">
        <v>155</v>
      </c>
      <c r="BX216" s="34">
        <v>0.79400000000000004</v>
      </c>
    </row>
    <row r="217" spans="1:76" x14ac:dyDescent="0.25">
      <c r="A217" s="35">
        <v>43165</v>
      </c>
      <c r="B217" s="36">
        <v>0.4070053472222222</v>
      </c>
      <c r="C217" s="34">
        <v>6.2309999999999999</v>
      </c>
      <c r="D217" s="34">
        <v>7.6E-3</v>
      </c>
      <c r="E217" s="34">
        <v>76.434426000000002</v>
      </c>
      <c r="F217" s="34">
        <v>400.2</v>
      </c>
      <c r="G217" s="34">
        <v>54.2</v>
      </c>
      <c r="H217" s="34">
        <v>-6.9</v>
      </c>
      <c r="I217" s="34"/>
      <c r="J217" s="34">
        <v>11.7</v>
      </c>
      <c r="K217" s="34">
        <v>0.95179999999999998</v>
      </c>
      <c r="L217" s="34">
        <v>5.9313000000000002</v>
      </c>
      <c r="M217" s="34">
        <v>7.3000000000000001E-3</v>
      </c>
      <c r="N217" s="34">
        <v>380.9264</v>
      </c>
      <c r="O217" s="34">
        <v>51.5441</v>
      </c>
      <c r="P217" s="34">
        <v>432.5</v>
      </c>
      <c r="Q217" s="34">
        <v>302.56959999999998</v>
      </c>
      <c r="R217" s="34">
        <v>40.941499999999998</v>
      </c>
      <c r="S217" s="34">
        <v>343.5</v>
      </c>
      <c r="T217" s="34">
        <v>0</v>
      </c>
      <c r="U217" s="34"/>
      <c r="V217" s="34"/>
      <c r="W217" s="34">
        <v>0</v>
      </c>
      <c r="X217" s="34">
        <v>11.1365</v>
      </c>
      <c r="Y217" s="34">
        <v>12</v>
      </c>
      <c r="Z217" s="34">
        <v>848</v>
      </c>
      <c r="AA217" s="34">
        <v>856</v>
      </c>
      <c r="AB217" s="34">
        <v>885</v>
      </c>
      <c r="AC217" s="34">
        <v>73</v>
      </c>
      <c r="AD217" s="34">
        <v>19.899999999999999</v>
      </c>
      <c r="AE217" s="34">
        <v>0.46</v>
      </c>
      <c r="AF217" s="34">
        <v>979</v>
      </c>
      <c r="AG217" s="34">
        <v>0</v>
      </c>
      <c r="AH217" s="34">
        <v>55</v>
      </c>
      <c r="AI217" s="34">
        <v>35</v>
      </c>
      <c r="AJ217" s="34">
        <v>190</v>
      </c>
      <c r="AK217" s="34">
        <v>169</v>
      </c>
      <c r="AL217" s="34">
        <v>4.2</v>
      </c>
      <c r="AM217" s="34">
        <v>174.3</v>
      </c>
      <c r="AN217" s="34" t="s">
        <v>155</v>
      </c>
      <c r="AO217" s="34">
        <v>2</v>
      </c>
      <c r="AP217" s="37">
        <v>0.61613425925925924</v>
      </c>
      <c r="AQ217" s="34">
        <v>47.161073000000002</v>
      </c>
      <c r="AR217" s="34">
        <v>-88.483890000000002</v>
      </c>
      <c r="AS217" s="34">
        <v>311.5</v>
      </c>
      <c r="AT217" s="34">
        <v>24.9</v>
      </c>
      <c r="AU217" s="34">
        <v>12</v>
      </c>
      <c r="AV217" s="34">
        <v>10</v>
      </c>
      <c r="AW217" s="34" t="s">
        <v>205</v>
      </c>
      <c r="AX217" s="34">
        <v>1.8</v>
      </c>
      <c r="AY217" s="34">
        <v>1.6</v>
      </c>
      <c r="AZ217" s="34">
        <v>2.7</v>
      </c>
      <c r="BA217" s="34">
        <v>14.186999999999999</v>
      </c>
      <c r="BB217" s="34">
        <v>34.28</v>
      </c>
      <c r="BC217" s="34">
        <v>2.42</v>
      </c>
      <c r="BD217" s="34">
        <v>5.0599999999999996</v>
      </c>
      <c r="BE217" s="34">
        <v>3182.2350000000001</v>
      </c>
      <c r="BF217" s="34">
        <v>2.484</v>
      </c>
      <c r="BG217" s="34">
        <v>21.402000000000001</v>
      </c>
      <c r="BH217" s="34">
        <v>2.8959999999999999</v>
      </c>
      <c r="BI217" s="34">
        <v>24.297999999999998</v>
      </c>
      <c r="BJ217" s="34">
        <v>17</v>
      </c>
      <c r="BK217" s="34">
        <v>2.2999999999999998</v>
      </c>
      <c r="BL217" s="34">
        <v>19.3</v>
      </c>
      <c r="BM217" s="34">
        <v>0</v>
      </c>
      <c r="BN217" s="34"/>
      <c r="BO217" s="34"/>
      <c r="BP217" s="34"/>
      <c r="BQ217" s="34">
        <v>4344.3999999999996</v>
      </c>
      <c r="BR217" s="34">
        <v>0.12687999999999999</v>
      </c>
      <c r="BS217" s="34">
        <v>-5</v>
      </c>
      <c r="BT217" s="34">
        <v>8.9999999999999993E-3</v>
      </c>
      <c r="BU217" s="34">
        <v>3.1006300000000002</v>
      </c>
      <c r="BV217" s="34">
        <v>0</v>
      </c>
      <c r="BW217" s="34" t="s">
        <v>155</v>
      </c>
      <c r="BX217" s="34">
        <v>0.79400000000000004</v>
      </c>
    </row>
    <row r="218" spans="1:76" x14ac:dyDescent="0.25">
      <c r="A218" s="35">
        <v>43165</v>
      </c>
      <c r="B218" s="36">
        <v>0.40701692129629624</v>
      </c>
      <c r="C218" s="34">
        <v>6.1310000000000002</v>
      </c>
      <c r="D218" s="34">
        <v>7.1999999999999998E-3</v>
      </c>
      <c r="E218" s="34">
        <v>71.752240999999998</v>
      </c>
      <c r="F218" s="34">
        <v>400.2</v>
      </c>
      <c r="G218" s="34">
        <v>55.5</v>
      </c>
      <c r="H218" s="34">
        <v>-9.4</v>
      </c>
      <c r="I218" s="34"/>
      <c r="J218" s="34">
        <v>11.75</v>
      </c>
      <c r="K218" s="34">
        <v>0.9526</v>
      </c>
      <c r="L218" s="34">
        <v>5.8407</v>
      </c>
      <c r="M218" s="34">
        <v>6.7999999999999996E-3</v>
      </c>
      <c r="N218" s="34">
        <v>381.20150000000001</v>
      </c>
      <c r="O218" s="34">
        <v>52.857700000000001</v>
      </c>
      <c r="P218" s="34">
        <v>434.1</v>
      </c>
      <c r="Q218" s="34">
        <v>302.78820000000002</v>
      </c>
      <c r="R218" s="34">
        <v>41.984900000000003</v>
      </c>
      <c r="S218" s="34">
        <v>344.8</v>
      </c>
      <c r="T218" s="34">
        <v>0</v>
      </c>
      <c r="U218" s="34"/>
      <c r="V218" s="34"/>
      <c r="W218" s="34">
        <v>0</v>
      </c>
      <c r="X218" s="34">
        <v>11.1938</v>
      </c>
      <c r="Y218" s="34">
        <v>11.9</v>
      </c>
      <c r="Z218" s="34">
        <v>849</v>
      </c>
      <c r="AA218" s="34">
        <v>857</v>
      </c>
      <c r="AB218" s="34">
        <v>885</v>
      </c>
      <c r="AC218" s="34">
        <v>73</v>
      </c>
      <c r="AD218" s="34">
        <v>19.899999999999999</v>
      </c>
      <c r="AE218" s="34">
        <v>0.46</v>
      </c>
      <c r="AF218" s="34">
        <v>979</v>
      </c>
      <c r="AG218" s="34">
        <v>0</v>
      </c>
      <c r="AH218" s="34">
        <v>55</v>
      </c>
      <c r="AI218" s="34">
        <v>35</v>
      </c>
      <c r="AJ218" s="34">
        <v>190</v>
      </c>
      <c r="AK218" s="34">
        <v>168.1</v>
      </c>
      <c r="AL218" s="34">
        <v>4.2</v>
      </c>
      <c r="AM218" s="34">
        <v>174</v>
      </c>
      <c r="AN218" s="34" t="s">
        <v>155</v>
      </c>
      <c r="AO218" s="34">
        <v>2</v>
      </c>
      <c r="AP218" s="37">
        <v>0.61614583333333328</v>
      </c>
      <c r="AQ218" s="34">
        <v>47.161178999999997</v>
      </c>
      <c r="AR218" s="34">
        <v>-88.483894000000006</v>
      </c>
      <c r="AS218" s="34">
        <v>311.60000000000002</v>
      </c>
      <c r="AT218" s="34">
        <v>25.4</v>
      </c>
      <c r="AU218" s="34">
        <v>12</v>
      </c>
      <c r="AV218" s="34">
        <v>10</v>
      </c>
      <c r="AW218" s="34" t="s">
        <v>205</v>
      </c>
      <c r="AX218" s="34">
        <v>1.8</v>
      </c>
      <c r="AY218" s="34">
        <v>1.6</v>
      </c>
      <c r="AZ218" s="34">
        <v>2.7</v>
      </c>
      <c r="BA218" s="34">
        <v>14.186999999999999</v>
      </c>
      <c r="BB218" s="34">
        <v>34.83</v>
      </c>
      <c r="BC218" s="34">
        <v>2.46</v>
      </c>
      <c r="BD218" s="34">
        <v>4.9729999999999999</v>
      </c>
      <c r="BE218" s="34">
        <v>3182.7489999999998</v>
      </c>
      <c r="BF218" s="34">
        <v>2.371</v>
      </c>
      <c r="BG218" s="34">
        <v>21.754000000000001</v>
      </c>
      <c r="BH218" s="34">
        <v>3.016</v>
      </c>
      <c r="BI218" s="34">
        <v>24.77</v>
      </c>
      <c r="BJ218" s="34">
        <v>17.279</v>
      </c>
      <c r="BK218" s="34">
        <v>2.3959999999999999</v>
      </c>
      <c r="BL218" s="34">
        <v>19.675000000000001</v>
      </c>
      <c r="BM218" s="34">
        <v>0</v>
      </c>
      <c r="BN218" s="34"/>
      <c r="BO218" s="34"/>
      <c r="BP218" s="34"/>
      <c r="BQ218" s="34">
        <v>4435.2460000000001</v>
      </c>
      <c r="BR218" s="34">
        <v>0.121376</v>
      </c>
      <c r="BS218" s="34">
        <v>-5</v>
      </c>
      <c r="BT218" s="34">
        <v>9.9059999999999999E-3</v>
      </c>
      <c r="BU218" s="34">
        <v>2.9661270000000002</v>
      </c>
      <c r="BV218" s="34">
        <v>0</v>
      </c>
      <c r="BW218" s="34" t="s">
        <v>155</v>
      </c>
      <c r="BX218" s="34">
        <v>0.79400000000000004</v>
      </c>
    </row>
    <row r="219" spans="1:76" x14ac:dyDescent="0.25">
      <c r="A219" s="35">
        <v>43165</v>
      </c>
      <c r="B219" s="36">
        <v>0.40702849537037039</v>
      </c>
      <c r="C219" s="34">
        <v>6.11</v>
      </c>
      <c r="D219" s="34">
        <v>8.0000000000000002E-3</v>
      </c>
      <c r="E219" s="34">
        <v>79.902199999999993</v>
      </c>
      <c r="F219" s="34">
        <v>399.6</v>
      </c>
      <c r="G219" s="34">
        <v>56.2</v>
      </c>
      <c r="H219" s="34">
        <v>0</v>
      </c>
      <c r="I219" s="34"/>
      <c r="J219" s="34">
        <v>11.9</v>
      </c>
      <c r="K219" s="34">
        <v>0.95279999999999998</v>
      </c>
      <c r="L219" s="34">
        <v>5.8217999999999996</v>
      </c>
      <c r="M219" s="34">
        <v>7.6E-3</v>
      </c>
      <c r="N219" s="34">
        <v>380.72829999999999</v>
      </c>
      <c r="O219" s="34">
        <v>53.5154</v>
      </c>
      <c r="P219" s="34">
        <v>434.2</v>
      </c>
      <c r="Q219" s="34">
        <v>302.41230000000002</v>
      </c>
      <c r="R219" s="34">
        <v>42.507199999999997</v>
      </c>
      <c r="S219" s="34">
        <v>344.9</v>
      </c>
      <c r="T219" s="34">
        <v>0</v>
      </c>
      <c r="U219" s="34"/>
      <c r="V219" s="34"/>
      <c r="W219" s="34">
        <v>0</v>
      </c>
      <c r="X219" s="34">
        <v>11.3361</v>
      </c>
      <c r="Y219" s="34">
        <v>12</v>
      </c>
      <c r="Z219" s="34">
        <v>848</v>
      </c>
      <c r="AA219" s="34">
        <v>858</v>
      </c>
      <c r="AB219" s="34">
        <v>885</v>
      </c>
      <c r="AC219" s="34">
        <v>73</v>
      </c>
      <c r="AD219" s="34">
        <v>19.899999999999999</v>
      </c>
      <c r="AE219" s="34">
        <v>0.46</v>
      </c>
      <c r="AF219" s="34">
        <v>979</v>
      </c>
      <c r="AG219" s="34">
        <v>0</v>
      </c>
      <c r="AH219" s="34">
        <v>55</v>
      </c>
      <c r="AI219" s="34">
        <v>35</v>
      </c>
      <c r="AJ219" s="34">
        <v>190</v>
      </c>
      <c r="AK219" s="34">
        <v>168.9</v>
      </c>
      <c r="AL219" s="34">
        <v>4.3</v>
      </c>
      <c r="AM219" s="34">
        <v>174.4</v>
      </c>
      <c r="AN219" s="34" t="s">
        <v>155</v>
      </c>
      <c r="AO219" s="34">
        <v>2</v>
      </c>
      <c r="AP219" s="37">
        <v>0.61615740740740743</v>
      </c>
      <c r="AQ219" s="34">
        <v>47.161284000000002</v>
      </c>
      <c r="AR219" s="34">
        <v>-88.483896999999999</v>
      </c>
      <c r="AS219" s="34">
        <v>311.89999999999998</v>
      </c>
      <c r="AT219" s="34">
        <v>25.6</v>
      </c>
      <c r="AU219" s="34">
        <v>12</v>
      </c>
      <c r="AV219" s="34">
        <v>10</v>
      </c>
      <c r="AW219" s="34" t="s">
        <v>205</v>
      </c>
      <c r="AX219" s="34">
        <v>2.0735999999999999</v>
      </c>
      <c r="AY219" s="34">
        <v>2.1472000000000002</v>
      </c>
      <c r="AZ219" s="34">
        <v>3.2471999999999999</v>
      </c>
      <c r="BA219" s="34">
        <v>14.186999999999999</v>
      </c>
      <c r="BB219" s="34">
        <v>34.94</v>
      </c>
      <c r="BC219" s="34">
        <v>2.46</v>
      </c>
      <c r="BD219" s="34">
        <v>4.9509999999999996</v>
      </c>
      <c r="BE219" s="34">
        <v>3182.3789999999999</v>
      </c>
      <c r="BF219" s="34">
        <v>2.649</v>
      </c>
      <c r="BG219" s="34">
        <v>21.795000000000002</v>
      </c>
      <c r="BH219" s="34">
        <v>3.0630000000000002</v>
      </c>
      <c r="BI219" s="34">
        <v>24.858000000000001</v>
      </c>
      <c r="BJ219" s="34">
        <v>17.311</v>
      </c>
      <c r="BK219" s="34">
        <v>2.4329999999999998</v>
      </c>
      <c r="BL219" s="34">
        <v>19.745000000000001</v>
      </c>
      <c r="BM219" s="34">
        <v>0</v>
      </c>
      <c r="BN219" s="34"/>
      <c r="BO219" s="34"/>
      <c r="BP219" s="34"/>
      <c r="BQ219" s="34">
        <v>4505.6589999999997</v>
      </c>
      <c r="BR219" s="34">
        <v>0.130966</v>
      </c>
      <c r="BS219" s="34">
        <v>-5</v>
      </c>
      <c r="BT219" s="34">
        <v>9.0939999999999997E-3</v>
      </c>
      <c r="BU219" s="34">
        <v>3.200482</v>
      </c>
      <c r="BV219" s="34">
        <v>0</v>
      </c>
      <c r="BW219" s="34" t="s">
        <v>155</v>
      </c>
      <c r="BX219" s="34">
        <v>0.79400000000000004</v>
      </c>
    </row>
    <row r="220" spans="1:76" x14ac:dyDescent="0.25">
      <c r="A220" s="35">
        <v>43165</v>
      </c>
      <c r="B220" s="36">
        <v>0.40704006944444443</v>
      </c>
      <c r="C220" s="34">
        <v>5.9390000000000001</v>
      </c>
      <c r="D220" s="34">
        <v>8.0000000000000002E-3</v>
      </c>
      <c r="E220" s="34">
        <v>80</v>
      </c>
      <c r="F220" s="34">
        <v>399.6</v>
      </c>
      <c r="G220" s="34">
        <v>56.7</v>
      </c>
      <c r="H220" s="34">
        <v>-6.3</v>
      </c>
      <c r="I220" s="34"/>
      <c r="J220" s="34">
        <v>12</v>
      </c>
      <c r="K220" s="34">
        <v>0.95409999999999995</v>
      </c>
      <c r="L220" s="34">
        <v>5.6664000000000003</v>
      </c>
      <c r="M220" s="34">
        <v>7.6E-3</v>
      </c>
      <c r="N220" s="34">
        <v>381.31630000000001</v>
      </c>
      <c r="O220" s="34">
        <v>54.142600000000002</v>
      </c>
      <c r="P220" s="34">
        <v>435.5</v>
      </c>
      <c r="Q220" s="34">
        <v>302.8793</v>
      </c>
      <c r="R220" s="34">
        <v>43.005400000000002</v>
      </c>
      <c r="S220" s="34">
        <v>345.9</v>
      </c>
      <c r="T220" s="34">
        <v>0</v>
      </c>
      <c r="U220" s="34"/>
      <c r="V220" s="34"/>
      <c r="W220" s="34">
        <v>0</v>
      </c>
      <c r="X220" s="34">
        <v>11.4496</v>
      </c>
      <c r="Y220" s="34">
        <v>11.9</v>
      </c>
      <c r="Z220" s="34">
        <v>849</v>
      </c>
      <c r="AA220" s="34">
        <v>856</v>
      </c>
      <c r="AB220" s="34">
        <v>885</v>
      </c>
      <c r="AC220" s="34">
        <v>73</v>
      </c>
      <c r="AD220" s="34">
        <v>19.899999999999999</v>
      </c>
      <c r="AE220" s="34">
        <v>0.46</v>
      </c>
      <c r="AF220" s="34">
        <v>979</v>
      </c>
      <c r="AG220" s="34">
        <v>0</v>
      </c>
      <c r="AH220" s="34">
        <v>55</v>
      </c>
      <c r="AI220" s="34">
        <v>35</v>
      </c>
      <c r="AJ220" s="34">
        <v>190</v>
      </c>
      <c r="AK220" s="34">
        <v>168.1</v>
      </c>
      <c r="AL220" s="34">
        <v>4.2</v>
      </c>
      <c r="AM220" s="34">
        <v>174.8</v>
      </c>
      <c r="AN220" s="34" t="s">
        <v>155</v>
      </c>
      <c r="AO220" s="34">
        <v>2</v>
      </c>
      <c r="AP220" s="37">
        <v>0.61616898148148147</v>
      </c>
      <c r="AQ220" s="34">
        <v>47.161386</v>
      </c>
      <c r="AR220" s="34">
        <v>-88.483904999999993</v>
      </c>
      <c r="AS220" s="34">
        <v>312.2</v>
      </c>
      <c r="AT220" s="34">
        <v>25.6</v>
      </c>
      <c r="AU220" s="34">
        <v>12</v>
      </c>
      <c r="AV220" s="34">
        <v>10</v>
      </c>
      <c r="AW220" s="34" t="s">
        <v>205</v>
      </c>
      <c r="AX220" s="34">
        <v>1.3792</v>
      </c>
      <c r="AY220" s="34">
        <v>1.8528</v>
      </c>
      <c r="AZ220" s="34">
        <v>2.4056000000000002</v>
      </c>
      <c r="BA220" s="34">
        <v>14.186999999999999</v>
      </c>
      <c r="BB220" s="34">
        <v>35.92</v>
      </c>
      <c r="BC220" s="34">
        <v>2.5299999999999998</v>
      </c>
      <c r="BD220" s="34">
        <v>4.8070000000000004</v>
      </c>
      <c r="BE220" s="34">
        <v>3182.8539999999998</v>
      </c>
      <c r="BF220" s="34">
        <v>2.7290000000000001</v>
      </c>
      <c r="BG220" s="34">
        <v>22.43</v>
      </c>
      <c r="BH220" s="34">
        <v>3.1850000000000001</v>
      </c>
      <c r="BI220" s="34">
        <v>25.614999999999998</v>
      </c>
      <c r="BJ220" s="34">
        <v>17.815999999999999</v>
      </c>
      <c r="BK220" s="34">
        <v>2.5299999999999998</v>
      </c>
      <c r="BL220" s="34">
        <v>20.346</v>
      </c>
      <c r="BM220" s="34">
        <v>0</v>
      </c>
      <c r="BN220" s="34"/>
      <c r="BO220" s="34"/>
      <c r="BP220" s="34"/>
      <c r="BQ220" s="34">
        <v>4676.2380000000003</v>
      </c>
      <c r="BR220" s="34">
        <v>0.124752</v>
      </c>
      <c r="BS220" s="34">
        <v>-5</v>
      </c>
      <c r="BT220" s="34">
        <v>8.9999999999999993E-3</v>
      </c>
      <c r="BU220" s="34">
        <v>3.0486270000000002</v>
      </c>
      <c r="BV220" s="34">
        <v>0</v>
      </c>
      <c r="BW220" s="34" t="s">
        <v>155</v>
      </c>
      <c r="BX220" s="34">
        <v>0.79400000000000004</v>
      </c>
    </row>
    <row r="221" spans="1:76" x14ac:dyDescent="0.25">
      <c r="A221" s="35">
        <v>43165</v>
      </c>
      <c r="B221" s="36">
        <v>0.40705164351851852</v>
      </c>
      <c r="C221" s="34">
        <v>5.78</v>
      </c>
      <c r="D221" s="34">
        <v>5.3E-3</v>
      </c>
      <c r="E221" s="34">
        <v>53.082191999999999</v>
      </c>
      <c r="F221" s="34">
        <v>399.9</v>
      </c>
      <c r="G221" s="34">
        <v>57.1</v>
      </c>
      <c r="H221" s="34">
        <v>-3.2</v>
      </c>
      <c r="I221" s="34"/>
      <c r="J221" s="34">
        <v>12</v>
      </c>
      <c r="K221" s="34">
        <v>0.95540000000000003</v>
      </c>
      <c r="L221" s="34">
        <v>5.5223000000000004</v>
      </c>
      <c r="M221" s="34">
        <v>5.1000000000000004E-3</v>
      </c>
      <c r="N221" s="34">
        <v>382.08859999999999</v>
      </c>
      <c r="O221" s="34">
        <v>54.575099999999999</v>
      </c>
      <c r="P221" s="34">
        <v>436.7</v>
      </c>
      <c r="Q221" s="34">
        <v>303.49279999999999</v>
      </c>
      <c r="R221" s="34">
        <v>43.348999999999997</v>
      </c>
      <c r="S221" s="34">
        <v>346.8</v>
      </c>
      <c r="T221" s="34">
        <v>0</v>
      </c>
      <c r="U221" s="34"/>
      <c r="V221" s="34"/>
      <c r="W221" s="34">
        <v>0</v>
      </c>
      <c r="X221" s="34">
        <v>11.4649</v>
      </c>
      <c r="Y221" s="34">
        <v>11.9</v>
      </c>
      <c r="Z221" s="34">
        <v>848</v>
      </c>
      <c r="AA221" s="34">
        <v>856</v>
      </c>
      <c r="AB221" s="34">
        <v>885</v>
      </c>
      <c r="AC221" s="34">
        <v>73</v>
      </c>
      <c r="AD221" s="34">
        <v>19.899999999999999</v>
      </c>
      <c r="AE221" s="34">
        <v>0.46</v>
      </c>
      <c r="AF221" s="34">
        <v>979</v>
      </c>
      <c r="AG221" s="34">
        <v>0</v>
      </c>
      <c r="AH221" s="34">
        <v>55</v>
      </c>
      <c r="AI221" s="34">
        <v>35</v>
      </c>
      <c r="AJ221" s="34">
        <v>190</v>
      </c>
      <c r="AK221" s="34">
        <v>168.9</v>
      </c>
      <c r="AL221" s="34">
        <v>4.2</v>
      </c>
      <c r="AM221" s="34">
        <v>175</v>
      </c>
      <c r="AN221" s="34" t="s">
        <v>155</v>
      </c>
      <c r="AO221" s="34">
        <v>2</v>
      </c>
      <c r="AP221" s="37">
        <v>0.61618055555555562</v>
      </c>
      <c r="AQ221" s="34">
        <v>47.161487999999999</v>
      </c>
      <c r="AR221" s="34">
        <v>-88.483918000000003</v>
      </c>
      <c r="AS221" s="34">
        <v>312.60000000000002</v>
      </c>
      <c r="AT221" s="34">
        <v>25.4</v>
      </c>
      <c r="AU221" s="34">
        <v>12</v>
      </c>
      <c r="AV221" s="34">
        <v>10</v>
      </c>
      <c r="AW221" s="34" t="s">
        <v>205</v>
      </c>
      <c r="AX221" s="34">
        <v>1</v>
      </c>
      <c r="AY221" s="34">
        <v>1.6684000000000001</v>
      </c>
      <c r="AZ221" s="34">
        <v>1.9</v>
      </c>
      <c r="BA221" s="34">
        <v>14.186999999999999</v>
      </c>
      <c r="BB221" s="34">
        <v>36.9</v>
      </c>
      <c r="BC221" s="34">
        <v>2.6</v>
      </c>
      <c r="BD221" s="34">
        <v>4.6669999999999998</v>
      </c>
      <c r="BE221" s="34">
        <v>3184.8150000000001</v>
      </c>
      <c r="BF221" s="34">
        <v>1.8620000000000001</v>
      </c>
      <c r="BG221" s="34">
        <v>23.076000000000001</v>
      </c>
      <c r="BH221" s="34">
        <v>3.2959999999999998</v>
      </c>
      <c r="BI221" s="34">
        <v>26.373000000000001</v>
      </c>
      <c r="BJ221" s="34">
        <v>18.329999999999998</v>
      </c>
      <c r="BK221" s="34">
        <v>2.6179999999999999</v>
      </c>
      <c r="BL221" s="34">
        <v>20.948</v>
      </c>
      <c r="BM221" s="34">
        <v>0</v>
      </c>
      <c r="BN221" s="34"/>
      <c r="BO221" s="34"/>
      <c r="BP221" s="34"/>
      <c r="BQ221" s="34">
        <v>4807.6869999999999</v>
      </c>
      <c r="BR221" s="34">
        <v>0.13034200000000001</v>
      </c>
      <c r="BS221" s="34">
        <v>-5</v>
      </c>
      <c r="BT221" s="34">
        <v>8.9999999999999993E-3</v>
      </c>
      <c r="BU221" s="34">
        <v>3.1852330000000002</v>
      </c>
      <c r="BV221" s="34">
        <v>0</v>
      </c>
      <c r="BW221" s="34" t="s">
        <v>155</v>
      </c>
      <c r="BX221" s="34">
        <v>0.79400000000000004</v>
      </c>
    </row>
    <row r="222" spans="1:76" x14ac:dyDescent="0.25">
      <c r="A222" s="35">
        <v>43165</v>
      </c>
      <c r="B222" s="36">
        <v>0.40706321759259256</v>
      </c>
      <c r="C222" s="34">
        <v>5.8</v>
      </c>
      <c r="D222" s="34">
        <v>4.4999999999999997E-3</v>
      </c>
      <c r="E222" s="34">
        <v>45.210793000000002</v>
      </c>
      <c r="F222" s="34">
        <v>400</v>
      </c>
      <c r="G222" s="34">
        <v>57.3</v>
      </c>
      <c r="H222" s="34">
        <v>-6.8</v>
      </c>
      <c r="I222" s="34"/>
      <c r="J222" s="34">
        <v>12.15</v>
      </c>
      <c r="K222" s="34">
        <v>0.95530000000000004</v>
      </c>
      <c r="L222" s="34">
        <v>5.5410000000000004</v>
      </c>
      <c r="M222" s="34">
        <v>4.3E-3</v>
      </c>
      <c r="N222" s="34">
        <v>382.1157</v>
      </c>
      <c r="O222" s="34">
        <v>54.738100000000003</v>
      </c>
      <c r="P222" s="34">
        <v>436.9</v>
      </c>
      <c r="Q222" s="34">
        <v>303.51429999999999</v>
      </c>
      <c r="R222" s="34">
        <v>43.478400000000001</v>
      </c>
      <c r="S222" s="34">
        <v>347</v>
      </c>
      <c r="T222" s="34">
        <v>0</v>
      </c>
      <c r="U222" s="34"/>
      <c r="V222" s="34"/>
      <c r="W222" s="34">
        <v>0</v>
      </c>
      <c r="X222" s="34">
        <v>11.6097</v>
      </c>
      <c r="Y222" s="34">
        <v>12</v>
      </c>
      <c r="Z222" s="34">
        <v>847</v>
      </c>
      <c r="AA222" s="34">
        <v>856</v>
      </c>
      <c r="AB222" s="34">
        <v>885</v>
      </c>
      <c r="AC222" s="34">
        <v>73</v>
      </c>
      <c r="AD222" s="34">
        <v>19.899999999999999</v>
      </c>
      <c r="AE222" s="34">
        <v>0.46</v>
      </c>
      <c r="AF222" s="34">
        <v>979</v>
      </c>
      <c r="AG222" s="34">
        <v>0</v>
      </c>
      <c r="AH222" s="34">
        <v>55</v>
      </c>
      <c r="AI222" s="34">
        <v>35</v>
      </c>
      <c r="AJ222" s="34">
        <v>190</v>
      </c>
      <c r="AK222" s="34">
        <v>169</v>
      </c>
      <c r="AL222" s="34">
        <v>4.3</v>
      </c>
      <c r="AM222" s="34">
        <v>175</v>
      </c>
      <c r="AN222" s="34" t="s">
        <v>155</v>
      </c>
      <c r="AO222" s="34">
        <v>2</v>
      </c>
      <c r="AP222" s="37">
        <v>0.61619212962962966</v>
      </c>
      <c r="AQ222" s="34">
        <v>47.161589999999997</v>
      </c>
      <c r="AR222" s="34">
        <v>-88.483941000000002</v>
      </c>
      <c r="AS222" s="34">
        <v>312.7</v>
      </c>
      <c r="AT222" s="34">
        <v>25.3</v>
      </c>
      <c r="AU222" s="34">
        <v>12</v>
      </c>
      <c r="AV222" s="34">
        <v>10</v>
      </c>
      <c r="AW222" s="34" t="s">
        <v>205</v>
      </c>
      <c r="AX222" s="34">
        <v>1</v>
      </c>
      <c r="AY222" s="34">
        <v>1.6315999999999999</v>
      </c>
      <c r="AZ222" s="34">
        <v>1.9</v>
      </c>
      <c r="BA222" s="34">
        <v>14.186999999999999</v>
      </c>
      <c r="BB222" s="34">
        <v>36.78</v>
      </c>
      <c r="BC222" s="34">
        <v>2.59</v>
      </c>
      <c r="BD222" s="34">
        <v>4.68</v>
      </c>
      <c r="BE222" s="34">
        <v>3185.1819999999998</v>
      </c>
      <c r="BF222" s="34">
        <v>1.58</v>
      </c>
      <c r="BG222" s="34">
        <v>23.003</v>
      </c>
      <c r="BH222" s="34">
        <v>3.2949999999999999</v>
      </c>
      <c r="BI222" s="34">
        <v>26.297999999999998</v>
      </c>
      <c r="BJ222" s="34">
        <v>18.271000000000001</v>
      </c>
      <c r="BK222" s="34">
        <v>2.617</v>
      </c>
      <c r="BL222" s="34">
        <v>20.888000000000002</v>
      </c>
      <c r="BM222" s="34">
        <v>0</v>
      </c>
      <c r="BN222" s="34"/>
      <c r="BO222" s="34"/>
      <c r="BP222" s="34"/>
      <c r="BQ222" s="34">
        <v>4852.491</v>
      </c>
      <c r="BR222" s="34">
        <v>0.110162</v>
      </c>
      <c r="BS222" s="34">
        <v>-5</v>
      </c>
      <c r="BT222" s="34">
        <v>8.9999999999999993E-3</v>
      </c>
      <c r="BU222" s="34">
        <v>2.6920839999999999</v>
      </c>
      <c r="BV222" s="34">
        <v>0</v>
      </c>
      <c r="BW222" s="34" t="s">
        <v>155</v>
      </c>
      <c r="BX222" s="34">
        <v>0.79400000000000004</v>
      </c>
    </row>
    <row r="223" spans="1:76" x14ac:dyDescent="0.25">
      <c r="A223" s="35">
        <v>43165</v>
      </c>
      <c r="B223" s="36">
        <v>0.40707479166666666</v>
      </c>
      <c r="C223" s="34">
        <v>5.9089999999999998</v>
      </c>
      <c r="D223" s="34">
        <v>5.4000000000000003E-3</v>
      </c>
      <c r="E223" s="34">
        <v>53.564355999999997</v>
      </c>
      <c r="F223" s="34">
        <v>400.7</v>
      </c>
      <c r="G223" s="34">
        <v>57.3</v>
      </c>
      <c r="H223" s="34">
        <v>-16.399999999999999</v>
      </c>
      <c r="I223" s="34"/>
      <c r="J223" s="34">
        <v>12.3</v>
      </c>
      <c r="K223" s="34">
        <v>0.95440000000000003</v>
      </c>
      <c r="L223" s="34">
        <v>5.6391999999999998</v>
      </c>
      <c r="M223" s="34">
        <v>5.1000000000000004E-3</v>
      </c>
      <c r="N223" s="34">
        <v>382.38510000000002</v>
      </c>
      <c r="O223" s="34">
        <v>54.708199999999998</v>
      </c>
      <c r="P223" s="34">
        <v>437.1</v>
      </c>
      <c r="Q223" s="34">
        <v>303.72829999999999</v>
      </c>
      <c r="R223" s="34">
        <v>43.454700000000003</v>
      </c>
      <c r="S223" s="34">
        <v>347.2</v>
      </c>
      <c r="T223" s="34">
        <v>0</v>
      </c>
      <c r="U223" s="34"/>
      <c r="V223" s="34"/>
      <c r="W223" s="34">
        <v>0</v>
      </c>
      <c r="X223" s="34">
        <v>11.739100000000001</v>
      </c>
      <c r="Y223" s="34">
        <v>11.9</v>
      </c>
      <c r="Z223" s="34">
        <v>848</v>
      </c>
      <c r="AA223" s="34">
        <v>856</v>
      </c>
      <c r="AB223" s="34">
        <v>885</v>
      </c>
      <c r="AC223" s="34">
        <v>73</v>
      </c>
      <c r="AD223" s="34">
        <v>19.899999999999999</v>
      </c>
      <c r="AE223" s="34">
        <v>0.46</v>
      </c>
      <c r="AF223" s="34">
        <v>979</v>
      </c>
      <c r="AG223" s="34">
        <v>0</v>
      </c>
      <c r="AH223" s="34">
        <v>55</v>
      </c>
      <c r="AI223" s="34">
        <v>35</v>
      </c>
      <c r="AJ223" s="34">
        <v>190</v>
      </c>
      <c r="AK223" s="34">
        <v>169</v>
      </c>
      <c r="AL223" s="34">
        <v>4.2</v>
      </c>
      <c r="AM223" s="34">
        <v>175</v>
      </c>
      <c r="AN223" s="34" t="s">
        <v>155</v>
      </c>
      <c r="AO223" s="34">
        <v>2</v>
      </c>
      <c r="AP223" s="37">
        <v>0.6162037037037037</v>
      </c>
      <c r="AQ223" s="34">
        <v>47.161689000000003</v>
      </c>
      <c r="AR223" s="34">
        <v>-88.483975999999998</v>
      </c>
      <c r="AS223" s="34">
        <v>312.8</v>
      </c>
      <c r="AT223" s="34">
        <v>25.3</v>
      </c>
      <c r="AU223" s="34">
        <v>12</v>
      </c>
      <c r="AV223" s="34">
        <v>10</v>
      </c>
      <c r="AW223" s="34" t="s">
        <v>205</v>
      </c>
      <c r="AX223" s="34">
        <v>1</v>
      </c>
      <c r="AY223" s="34">
        <v>1.6</v>
      </c>
      <c r="AZ223" s="34">
        <v>1.9</v>
      </c>
      <c r="BA223" s="34">
        <v>14.186999999999999</v>
      </c>
      <c r="BB223" s="34">
        <v>36.119999999999997</v>
      </c>
      <c r="BC223" s="34">
        <v>2.5499999999999998</v>
      </c>
      <c r="BD223" s="34">
        <v>4.7779999999999996</v>
      </c>
      <c r="BE223" s="34">
        <v>3184.373</v>
      </c>
      <c r="BF223" s="34">
        <v>1.837</v>
      </c>
      <c r="BG223" s="34">
        <v>22.611999999999998</v>
      </c>
      <c r="BH223" s="34">
        <v>3.2349999999999999</v>
      </c>
      <c r="BI223" s="34">
        <v>25.847000000000001</v>
      </c>
      <c r="BJ223" s="34">
        <v>17.960999999999999</v>
      </c>
      <c r="BK223" s="34">
        <v>2.57</v>
      </c>
      <c r="BL223" s="34">
        <v>20.53</v>
      </c>
      <c r="BM223" s="34">
        <v>0</v>
      </c>
      <c r="BN223" s="34"/>
      <c r="BO223" s="34"/>
      <c r="BP223" s="34"/>
      <c r="BQ223" s="34">
        <v>4819.875</v>
      </c>
      <c r="BR223" s="34">
        <v>0.111624</v>
      </c>
      <c r="BS223" s="34">
        <v>-5</v>
      </c>
      <c r="BT223" s="34">
        <v>8.9999999999999993E-3</v>
      </c>
      <c r="BU223" s="34">
        <v>2.7278120000000001</v>
      </c>
      <c r="BV223" s="34">
        <v>0</v>
      </c>
      <c r="BW223" s="34" t="s">
        <v>155</v>
      </c>
      <c r="BX223" s="34">
        <v>0.79400000000000004</v>
      </c>
    </row>
    <row r="224" spans="1:76" x14ac:dyDescent="0.25">
      <c r="A224" s="35">
        <v>43165</v>
      </c>
      <c r="B224" s="36">
        <v>0.4070863657407407</v>
      </c>
      <c r="C224" s="34">
        <v>6.3559999999999999</v>
      </c>
      <c r="D224" s="34">
        <v>7.1000000000000004E-3</v>
      </c>
      <c r="E224" s="34">
        <v>70.819671999999997</v>
      </c>
      <c r="F224" s="34">
        <v>403.7</v>
      </c>
      <c r="G224" s="34">
        <v>57.4</v>
      </c>
      <c r="H224" s="34">
        <v>-2.2999999999999998</v>
      </c>
      <c r="I224" s="34"/>
      <c r="J224" s="34">
        <v>12.4</v>
      </c>
      <c r="K224" s="34">
        <v>0.95079999999999998</v>
      </c>
      <c r="L224" s="34">
        <v>6.0430999999999999</v>
      </c>
      <c r="M224" s="34">
        <v>6.7000000000000002E-3</v>
      </c>
      <c r="N224" s="34">
        <v>383.81729999999999</v>
      </c>
      <c r="O224" s="34">
        <v>54.577100000000002</v>
      </c>
      <c r="P224" s="34">
        <v>438.4</v>
      </c>
      <c r="Q224" s="34">
        <v>305.14850000000001</v>
      </c>
      <c r="R224" s="34">
        <v>43.390700000000002</v>
      </c>
      <c r="S224" s="34">
        <v>348.5</v>
      </c>
      <c r="T224" s="34">
        <v>0</v>
      </c>
      <c r="U224" s="34"/>
      <c r="V224" s="34"/>
      <c r="W224" s="34">
        <v>0</v>
      </c>
      <c r="X224" s="34">
        <v>11.7902</v>
      </c>
      <c r="Y224" s="34">
        <v>12</v>
      </c>
      <c r="Z224" s="34">
        <v>847</v>
      </c>
      <c r="AA224" s="34">
        <v>856</v>
      </c>
      <c r="AB224" s="34">
        <v>885</v>
      </c>
      <c r="AC224" s="34">
        <v>73.900000000000006</v>
      </c>
      <c r="AD224" s="34">
        <v>20.149999999999999</v>
      </c>
      <c r="AE224" s="34">
        <v>0.46</v>
      </c>
      <c r="AF224" s="34">
        <v>979</v>
      </c>
      <c r="AG224" s="34">
        <v>0</v>
      </c>
      <c r="AH224" s="34">
        <v>55</v>
      </c>
      <c r="AI224" s="34">
        <v>35</v>
      </c>
      <c r="AJ224" s="34">
        <v>190</v>
      </c>
      <c r="AK224" s="34">
        <v>169</v>
      </c>
      <c r="AL224" s="34">
        <v>4.2</v>
      </c>
      <c r="AM224" s="34">
        <v>174.8</v>
      </c>
      <c r="AN224" s="34" t="s">
        <v>155</v>
      </c>
      <c r="AO224" s="34">
        <v>2</v>
      </c>
      <c r="AP224" s="37">
        <v>0.61621527777777774</v>
      </c>
      <c r="AQ224" s="34">
        <v>47.161783999999997</v>
      </c>
      <c r="AR224" s="34">
        <v>-88.484026</v>
      </c>
      <c r="AS224" s="34">
        <v>312.8</v>
      </c>
      <c r="AT224" s="34">
        <v>25.2</v>
      </c>
      <c r="AU224" s="34">
        <v>12</v>
      </c>
      <c r="AV224" s="34">
        <v>11</v>
      </c>
      <c r="AW224" s="34" t="s">
        <v>203</v>
      </c>
      <c r="AX224" s="34">
        <v>1.2051050000000001</v>
      </c>
      <c r="AY224" s="34">
        <v>1.805105</v>
      </c>
      <c r="AZ224" s="34">
        <v>2.173473</v>
      </c>
      <c r="BA224" s="34">
        <v>14.186999999999999</v>
      </c>
      <c r="BB224" s="34">
        <v>33.630000000000003</v>
      </c>
      <c r="BC224" s="34">
        <v>2.37</v>
      </c>
      <c r="BD224" s="34">
        <v>5.1719999999999997</v>
      </c>
      <c r="BE224" s="34">
        <v>3182.1959999999999</v>
      </c>
      <c r="BF224" s="34">
        <v>2.2570000000000001</v>
      </c>
      <c r="BG224" s="34">
        <v>21.166</v>
      </c>
      <c r="BH224" s="34">
        <v>3.01</v>
      </c>
      <c r="BI224" s="34">
        <v>24.175000000000001</v>
      </c>
      <c r="BJ224" s="34">
        <v>16.827000000000002</v>
      </c>
      <c r="BK224" s="34">
        <v>2.3929999999999998</v>
      </c>
      <c r="BL224" s="34">
        <v>19.22</v>
      </c>
      <c r="BM224" s="34">
        <v>0</v>
      </c>
      <c r="BN224" s="34"/>
      <c r="BO224" s="34"/>
      <c r="BP224" s="34"/>
      <c r="BQ224" s="34">
        <v>4514.2659999999996</v>
      </c>
      <c r="BR224" s="34">
        <v>0.113812</v>
      </c>
      <c r="BS224" s="34">
        <v>-5</v>
      </c>
      <c r="BT224" s="34">
        <v>8.9999999999999993E-3</v>
      </c>
      <c r="BU224" s="34">
        <v>2.7812809999999999</v>
      </c>
      <c r="BV224" s="34">
        <v>0</v>
      </c>
      <c r="BW224" s="34" t="s">
        <v>155</v>
      </c>
      <c r="BX224" s="34">
        <v>0.79500000000000004</v>
      </c>
    </row>
    <row r="225" spans="1:76" x14ac:dyDescent="0.25">
      <c r="A225" s="35">
        <v>43165</v>
      </c>
      <c r="B225" s="36">
        <v>0.40709793981481485</v>
      </c>
      <c r="C225" s="34">
        <v>7.0229999999999997</v>
      </c>
      <c r="D225" s="34">
        <v>1.2E-2</v>
      </c>
      <c r="E225" s="34">
        <v>120</v>
      </c>
      <c r="F225" s="34">
        <v>406.8</v>
      </c>
      <c r="G225" s="34">
        <v>57.3</v>
      </c>
      <c r="H225" s="34">
        <v>0</v>
      </c>
      <c r="I225" s="34"/>
      <c r="J225" s="34">
        <v>12.4</v>
      </c>
      <c r="K225" s="34">
        <v>0.9456</v>
      </c>
      <c r="L225" s="34">
        <v>6.6412000000000004</v>
      </c>
      <c r="M225" s="34">
        <v>1.1299999999999999E-2</v>
      </c>
      <c r="N225" s="34">
        <v>384.69880000000001</v>
      </c>
      <c r="O225" s="34">
        <v>54.163400000000003</v>
      </c>
      <c r="P225" s="34">
        <v>438.9</v>
      </c>
      <c r="Q225" s="34">
        <v>305.87880000000001</v>
      </c>
      <c r="R225" s="34">
        <v>43.066000000000003</v>
      </c>
      <c r="S225" s="34">
        <v>348.9</v>
      </c>
      <c r="T225" s="34">
        <v>0</v>
      </c>
      <c r="U225" s="34"/>
      <c r="V225" s="34"/>
      <c r="W225" s="34">
        <v>0</v>
      </c>
      <c r="X225" s="34">
        <v>11.7257</v>
      </c>
      <c r="Y225" s="34">
        <v>12</v>
      </c>
      <c r="Z225" s="34">
        <v>847</v>
      </c>
      <c r="AA225" s="34">
        <v>857</v>
      </c>
      <c r="AB225" s="34">
        <v>885</v>
      </c>
      <c r="AC225" s="34">
        <v>74</v>
      </c>
      <c r="AD225" s="34">
        <v>20.170000000000002</v>
      </c>
      <c r="AE225" s="34">
        <v>0.46</v>
      </c>
      <c r="AF225" s="34">
        <v>979</v>
      </c>
      <c r="AG225" s="34">
        <v>0</v>
      </c>
      <c r="AH225" s="34">
        <v>54.094000000000001</v>
      </c>
      <c r="AI225" s="34">
        <v>35</v>
      </c>
      <c r="AJ225" s="34">
        <v>190</v>
      </c>
      <c r="AK225" s="34">
        <v>169</v>
      </c>
      <c r="AL225" s="34">
        <v>4.3</v>
      </c>
      <c r="AM225" s="34">
        <v>174.4</v>
      </c>
      <c r="AN225" s="34" t="s">
        <v>155</v>
      </c>
      <c r="AO225" s="34">
        <v>2</v>
      </c>
      <c r="AP225" s="37">
        <v>0.61622685185185189</v>
      </c>
      <c r="AQ225" s="34">
        <v>47.161878000000002</v>
      </c>
      <c r="AR225" s="34">
        <v>-88.484076999999999</v>
      </c>
      <c r="AS225" s="34">
        <v>312.89999999999998</v>
      </c>
      <c r="AT225" s="34">
        <v>25.2</v>
      </c>
      <c r="AU225" s="34">
        <v>12</v>
      </c>
      <c r="AV225" s="34">
        <v>11</v>
      </c>
      <c r="AW225" s="34" t="s">
        <v>203</v>
      </c>
      <c r="AX225" s="34">
        <v>1.1632</v>
      </c>
      <c r="AY225" s="34">
        <v>1.4896</v>
      </c>
      <c r="AZ225" s="34">
        <v>1.8895999999999999</v>
      </c>
      <c r="BA225" s="34">
        <v>14.186999999999999</v>
      </c>
      <c r="BB225" s="34">
        <v>30.5</v>
      </c>
      <c r="BC225" s="34">
        <v>2.15</v>
      </c>
      <c r="BD225" s="34">
        <v>5.75</v>
      </c>
      <c r="BE225" s="34">
        <v>3178.3989999999999</v>
      </c>
      <c r="BF225" s="34">
        <v>3.456</v>
      </c>
      <c r="BG225" s="34">
        <v>19.28</v>
      </c>
      <c r="BH225" s="34">
        <v>2.7149999999999999</v>
      </c>
      <c r="BI225" s="34">
        <v>21.995000000000001</v>
      </c>
      <c r="BJ225" s="34">
        <v>15.33</v>
      </c>
      <c r="BK225" s="34">
        <v>2.1579999999999999</v>
      </c>
      <c r="BL225" s="34">
        <v>17.488</v>
      </c>
      <c r="BM225" s="34">
        <v>0</v>
      </c>
      <c r="BN225" s="34"/>
      <c r="BO225" s="34"/>
      <c r="BP225" s="34"/>
      <c r="BQ225" s="34">
        <v>4080.3530000000001</v>
      </c>
      <c r="BR225" s="34">
        <v>0.13755600000000001</v>
      </c>
      <c r="BS225" s="34">
        <v>-5</v>
      </c>
      <c r="BT225" s="34">
        <v>8.9999999999999993E-3</v>
      </c>
      <c r="BU225" s="34">
        <v>3.3615249999999999</v>
      </c>
      <c r="BV225" s="34">
        <v>0</v>
      </c>
      <c r="BW225" s="34" t="s">
        <v>155</v>
      </c>
      <c r="BX225" s="34">
        <v>0.79500000000000004</v>
      </c>
    </row>
    <row r="226" spans="1:76" x14ac:dyDescent="0.25">
      <c r="A226" s="35">
        <v>43165</v>
      </c>
      <c r="B226" s="36">
        <v>0.40710951388888889</v>
      </c>
      <c r="C226" s="34">
        <v>7.4180000000000001</v>
      </c>
      <c r="D226" s="34">
        <v>7.7000000000000002E-3</v>
      </c>
      <c r="E226" s="34">
        <v>77.301451999999998</v>
      </c>
      <c r="F226" s="34">
        <v>408.4</v>
      </c>
      <c r="G226" s="34">
        <v>56.8</v>
      </c>
      <c r="H226" s="34">
        <v>0</v>
      </c>
      <c r="I226" s="34"/>
      <c r="J226" s="34">
        <v>12.09</v>
      </c>
      <c r="K226" s="34">
        <v>0.94259999999999999</v>
      </c>
      <c r="L226" s="34">
        <v>6.9919000000000002</v>
      </c>
      <c r="M226" s="34">
        <v>7.3000000000000001E-3</v>
      </c>
      <c r="N226" s="34">
        <v>384.99310000000003</v>
      </c>
      <c r="O226" s="34">
        <v>53.497700000000002</v>
      </c>
      <c r="P226" s="34">
        <v>438.5</v>
      </c>
      <c r="Q226" s="34">
        <v>306.11279999999999</v>
      </c>
      <c r="R226" s="34">
        <v>42.536700000000003</v>
      </c>
      <c r="S226" s="34">
        <v>348.6</v>
      </c>
      <c r="T226" s="34">
        <v>0</v>
      </c>
      <c r="U226" s="34"/>
      <c r="V226" s="34"/>
      <c r="W226" s="34">
        <v>0</v>
      </c>
      <c r="X226" s="34">
        <v>11.3939</v>
      </c>
      <c r="Y226" s="34">
        <v>11.9</v>
      </c>
      <c r="Z226" s="34">
        <v>848</v>
      </c>
      <c r="AA226" s="34">
        <v>857</v>
      </c>
      <c r="AB226" s="34">
        <v>886</v>
      </c>
      <c r="AC226" s="34">
        <v>74</v>
      </c>
      <c r="AD226" s="34">
        <v>20.170000000000002</v>
      </c>
      <c r="AE226" s="34">
        <v>0.46</v>
      </c>
      <c r="AF226" s="34">
        <v>979</v>
      </c>
      <c r="AG226" s="34">
        <v>0</v>
      </c>
      <c r="AH226" s="34">
        <v>54</v>
      </c>
      <c r="AI226" s="34">
        <v>35</v>
      </c>
      <c r="AJ226" s="34">
        <v>190</v>
      </c>
      <c r="AK226" s="34">
        <v>169</v>
      </c>
      <c r="AL226" s="34">
        <v>4.2</v>
      </c>
      <c r="AM226" s="34">
        <v>174.1</v>
      </c>
      <c r="AN226" s="34" t="s">
        <v>155</v>
      </c>
      <c r="AO226" s="34">
        <v>2</v>
      </c>
      <c r="AP226" s="37">
        <v>0.61623842592592593</v>
      </c>
      <c r="AQ226" s="34">
        <v>47.161907999999997</v>
      </c>
      <c r="AR226" s="34">
        <v>-88.484093000000001</v>
      </c>
      <c r="AS226" s="34">
        <v>313</v>
      </c>
      <c r="AT226" s="34">
        <v>25.2</v>
      </c>
      <c r="AU226" s="34">
        <v>12</v>
      </c>
      <c r="AV226" s="34">
        <v>11</v>
      </c>
      <c r="AW226" s="34" t="s">
        <v>203</v>
      </c>
      <c r="AX226" s="34">
        <v>1.1000000000000001</v>
      </c>
      <c r="AY226" s="34">
        <v>1.3</v>
      </c>
      <c r="AZ226" s="34">
        <v>1.7</v>
      </c>
      <c r="BA226" s="34">
        <v>14.186999999999999</v>
      </c>
      <c r="BB226" s="34">
        <v>28.95</v>
      </c>
      <c r="BC226" s="34">
        <v>2.04</v>
      </c>
      <c r="BD226" s="34">
        <v>6.0910000000000002</v>
      </c>
      <c r="BE226" s="34">
        <v>3179.5680000000002</v>
      </c>
      <c r="BF226" s="34">
        <v>2.109</v>
      </c>
      <c r="BG226" s="34">
        <v>18.334</v>
      </c>
      <c r="BH226" s="34">
        <v>2.548</v>
      </c>
      <c r="BI226" s="34">
        <v>20.882000000000001</v>
      </c>
      <c r="BJ226" s="34">
        <v>14.577999999999999</v>
      </c>
      <c r="BK226" s="34">
        <v>2.0259999999999998</v>
      </c>
      <c r="BL226" s="34">
        <v>16.603000000000002</v>
      </c>
      <c r="BM226" s="34">
        <v>0</v>
      </c>
      <c r="BN226" s="34"/>
      <c r="BO226" s="34"/>
      <c r="BP226" s="34"/>
      <c r="BQ226" s="34">
        <v>3767.4209999999998</v>
      </c>
      <c r="BR226" s="34">
        <v>0.13728199999999999</v>
      </c>
      <c r="BS226" s="34">
        <v>-5</v>
      </c>
      <c r="BT226" s="34">
        <v>8.9999999999999993E-3</v>
      </c>
      <c r="BU226" s="34">
        <v>3.3548290000000001</v>
      </c>
      <c r="BV226" s="34">
        <v>0</v>
      </c>
      <c r="BW226" s="34" t="s">
        <v>155</v>
      </c>
      <c r="BX226" s="34">
        <v>0.79500000000000004</v>
      </c>
    </row>
    <row r="227" spans="1:76" x14ac:dyDescent="0.25">
      <c r="A227" s="35">
        <v>43165</v>
      </c>
      <c r="B227" s="36">
        <v>0.40712108796296298</v>
      </c>
      <c r="C227" s="34">
        <v>7.4749999999999996</v>
      </c>
      <c r="D227" s="34">
        <v>5.5999999999999999E-3</v>
      </c>
      <c r="E227" s="34">
        <v>56.387521</v>
      </c>
      <c r="F227" s="34">
        <v>408.5</v>
      </c>
      <c r="G227" s="34">
        <v>56.4</v>
      </c>
      <c r="H227" s="34">
        <v>0</v>
      </c>
      <c r="I227" s="34"/>
      <c r="J227" s="34">
        <v>11.61</v>
      </c>
      <c r="K227" s="34">
        <v>0.94220000000000004</v>
      </c>
      <c r="L227" s="34">
        <v>7.0426000000000002</v>
      </c>
      <c r="M227" s="34">
        <v>5.3E-3</v>
      </c>
      <c r="N227" s="34">
        <v>384.90030000000002</v>
      </c>
      <c r="O227" s="34">
        <v>53.119500000000002</v>
      </c>
      <c r="P227" s="34">
        <v>438</v>
      </c>
      <c r="Q227" s="34">
        <v>306.03899999999999</v>
      </c>
      <c r="R227" s="34">
        <v>42.235999999999997</v>
      </c>
      <c r="S227" s="34">
        <v>348.3</v>
      </c>
      <c r="T227" s="34">
        <v>0</v>
      </c>
      <c r="U227" s="34"/>
      <c r="V227" s="34"/>
      <c r="W227" s="34">
        <v>0</v>
      </c>
      <c r="X227" s="34">
        <v>10.9344</v>
      </c>
      <c r="Y227" s="34">
        <v>12</v>
      </c>
      <c r="Z227" s="34">
        <v>848</v>
      </c>
      <c r="AA227" s="34">
        <v>857</v>
      </c>
      <c r="AB227" s="34">
        <v>886</v>
      </c>
      <c r="AC227" s="34">
        <v>74</v>
      </c>
      <c r="AD227" s="34">
        <v>20.170000000000002</v>
      </c>
      <c r="AE227" s="34">
        <v>0.46</v>
      </c>
      <c r="AF227" s="34">
        <v>979</v>
      </c>
      <c r="AG227" s="34">
        <v>0</v>
      </c>
      <c r="AH227" s="34">
        <v>54</v>
      </c>
      <c r="AI227" s="34">
        <v>35</v>
      </c>
      <c r="AJ227" s="34">
        <v>190</v>
      </c>
      <c r="AK227" s="34">
        <v>169</v>
      </c>
      <c r="AL227" s="34">
        <v>4.3</v>
      </c>
      <c r="AM227" s="34">
        <v>174</v>
      </c>
      <c r="AN227" s="34" t="s">
        <v>155</v>
      </c>
      <c r="AO227" s="34">
        <v>2</v>
      </c>
      <c r="AP227" s="37">
        <v>0.61623842592592593</v>
      </c>
      <c r="AQ227" s="34">
        <v>47.162044999999999</v>
      </c>
      <c r="AR227" s="34">
        <v>-88.484131000000005</v>
      </c>
      <c r="AS227" s="34">
        <v>313.10000000000002</v>
      </c>
      <c r="AT227" s="34">
        <v>25.2</v>
      </c>
      <c r="AU227" s="34">
        <v>12</v>
      </c>
      <c r="AV227" s="34">
        <v>11</v>
      </c>
      <c r="AW227" s="34" t="s">
        <v>203</v>
      </c>
      <c r="AX227" s="34">
        <v>1.1000000000000001</v>
      </c>
      <c r="AY227" s="34">
        <v>1.1632</v>
      </c>
      <c r="AZ227" s="34">
        <v>1.7684</v>
      </c>
      <c r="BA227" s="34">
        <v>14.186999999999999</v>
      </c>
      <c r="BB227" s="34">
        <v>28.74</v>
      </c>
      <c r="BC227" s="34">
        <v>2.0299999999999998</v>
      </c>
      <c r="BD227" s="34">
        <v>6.1349999999999998</v>
      </c>
      <c r="BE227" s="34">
        <v>3180.357</v>
      </c>
      <c r="BF227" s="34">
        <v>1.5269999999999999</v>
      </c>
      <c r="BG227" s="34">
        <v>18.202000000000002</v>
      </c>
      <c r="BH227" s="34">
        <v>2.512</v>
      </c>
      <c r="BI227" s="34">
        <v>20.713999999999999</v>
      </c>
      <c r="BJ227" s="34">
        <v>14.473000000000001</v>
      </c>
      <c r="BK227" s="34">
        <v>1.9970000000000001</v>
      </c>
      <c r="BL227" s="34">
        <v>16.47</v>
      </c>
      <c r="BM227" s="34">
        <v>0</v>
      </c>
      <c r="BN227" s="34"/>
      <c r="BO227" s="34"/>
      <c r="BP227" s="34"/>
      <c r="BQ227" s="34">
        <v>3590.348</v>
      </c>
      <c r="BR227" s="34">
        <v>0.19136</v>
      </c>
      <c r="BS227" s="34">
        <v>-5</v>
      </c>
      <c r="BT227" s="34">
        <v>8.9999999999999993E-3</v>
      </c>
      <c r="BU227" s="34">
        <v>4.676361</v>
      </c>
      <c r="BV227" s="34">
        <v>0</v>
      </c>
      <c r="BW227" s="34" t="s">
        <v>155</v>
      </c>
      <c r="BX227" s="34">
        <v>0.79500000000000004</v>
      </c>
    </row>
    <row r="228" spans="1:76" x14ac:dyDescent="0.25">
      <c r="A228" s="35">
        <v>43165</v>
      </c>
      <c r="B228" s="36">
        <v>0.40713266203703702</v>
      </c>
      <c r="C228" s="34">
        <v>7.4260000000000002</v>
      </c>
      <c r="D228" s="34">
        <v>5.4999999999999997E-3</v>
      </c>
      <c r="E228" s="34">
        <v>55.14743</v>
      </c>
      <c r="F228" s="34">
        <v>406.1</v>
      </c>
      <c r="G228" s="34">
        <v>56.3</v>
      </c>
      <c r="H228" s="34">
        <v>-6.9</v>
      </c>
      <c r="I228" s="34"/>
      <c r="J228" s="34">
        <v>11.15</v>
      </c>
      <c r="K228" s="34">
        <v>0.94259999999999999</v>
      </c>
      <c r="L228" s="34">
        <v>7</v>
      </c>
      <c r="M228" s="34">
        <v>5.1999999999999998E-3</v>
      </c>
      <c r="N228" s="34">
        <v>382.74119999999999</v>
      </c>
      <c r="O228" s="34">
        <v>53.066899999999997</v>
      </c>
      <c r="P228" s="34">
        <v>435.8</v>
      </c>
      <c r="Q228" s="34">
        <v>304.32229999999998</v>
      </c>
      <c r="R228" s="34">
        <v>42.194099999999999</v>
      </c>
      <c r="S228" s="34">
        <v>346.5</v>
      </c>
      <c r="T228" s="34">
        <v>0</v>
      </c>
      <c r="U228" s="34"/>
      <c r="V228" s="34"/>
      <c r="W228" s="34">
        <v>0</v>
      </c>
      <c r="X228" s="34">
        <v>10.5054</v>
      </c>
      <c r="Y228" s="34">
        <v>12</v>
      </c>
      <c r="Z228" s="34">
        <v>848</v>
      </c>
      <c r="AA228" s="34">
        <v>858</v>
      </c>
      <c r="AB228" s="34">
        <v>886</v>
      </c>
      <c r="AC228" s="34">
        <v>74</v>
      </c>
      <c r="AD228" s="34">
        <v>20.170000000000002</v>
      </c>
      <c r="AE228" s="34">
        <v>0.46</v>
      </c>
      <c r="AF228" s="34">
        <v>979</v>
      </c>
      <c r="AG228" s="34">
        <v>0</v>
      </c>
      <c r="AH228" s="34">
        <v>54</v>
      </c>
      <c r="AI228" s="34">
        <v>35</v>
      </c>
      <c r="AJ228" s="34">
        <v>190</v>
      </c>
      <c r="AK228" s="34">
        <v>169</v>
      </c>
      <c r="AL228" s="34">
        <v>4.3</v>
      </c>
      <c r="AM228" s="34">
        <v>174</v>
      </c>
      <c r="AN228" s="34" t="s">
        <v>155</v>
      </c>
      <c r="AO228" s="34">
        <v>2</v>
      </c>
      <c r="AP228" s="37">
        <v>0.61626157407407411</v>
      </c>
      <c r="AQ228" s="34">
        <v>47.162179000000002</v>
      </c>
      <c r="AR228" s="34">
        <v>-88.484145999999996</v>
      </c>
      <c r="AS228" s="34">
        <v>314.10000000000002</v>
      </c>
      <c r="AT228" s="34">
        <v>25.2</v>
      </c>
      <c r="AU228" s="34">
        <v>12</v>
      </c>
      <c r="AV228" s="34">
        <v>11</v>
      </c>
      <c r="AW228" s="34" t="s">
        <v>203</v>
      </c>
      <c r="AX228" s="34">
        <v>1.1000000000000001</v>
      </c>
      <c r="AY228" s="34">
        <v>1.1000000000000001</v>
      </c>
      <c r="AZ228" s="34">
        <v>1.8</v>
      </c>
      <c r="BA228" s="34">
        <v>14.186999999999999</v>
      </c>
      <c r="BB228" s="34">
        <v>28.92</v>
      </c>
      <c r="BC228" s="34">
        <v>2.04</v>
      </c>
      <c r="BD228" s="34">
        <v>6.093</v>
      </c>
      <c r="BE228" s="34">
        <v>3180.5039999999999</v>
      </c>
      <c r="BF228" s="34">
        <v>1.5029999999999999</v>
      </c>
      <c r="BG228" s="34">
        <v>18.210999999999999</v>
      </c>
      <c r="BH228" s="34">
        <v>2.5249999999999999</v>
      </c>
      <c r="BI228" s="34">
        <v>20.736000000000001</v>
      </c>
      <c r="BJ228" s="34">
        <v>14.48</v>
      </c>
      <c r="BK228" s="34">
        <v>2.008</v>
      </c>
      <c r="BL228" s="34">
        <v>16.488</v>
      </c>
      <c r="BM228" s="34">
        <v>0</v>
      </c>
      <c r="BN228" s="34"/>
      <c r="BO228" s="34"/>
      <c r="BP228" s="34"/>
      <c r="BQ228" s="34">
        <v>3470.665</v>
      </c>
      <c r="BR228" s="34">
        <v>0.21059</v>
      </c>
      <c r="BS228" s="34">
        <v>-5</v>
      </c>
      <c r="BT228" s="34">
        <v>8.9999999999999993E-3</v>
      </c>
      <c r="BU228" s="34">
        <v>5.146293</v>
      </c>
      <c r="BV228" s="34">
        <v>0</v>
      </c>
      <c r="BW228" s="34" t="s">
        <v>155</v>
      </c>
      <c r="BX228" s="34">
        <v>0.79500000000000004</v>
      </c>
    </row>
    <row r="229" spans="1:76" x14ac:dyDescent="0.25">
      <c r="A229" s="35">
        <v>43165</v>
      </c>
      <c r="B229" s="36">
        <v>0.40714423611111111</v>
      </c>
      <c r="C229" s="34">
        <v>7.6879999999999997</v>
      </c>
      <c r="D229" s="34">
        <v>5.5999999999999999E-3</v>
      </c>
      <c r="E229" s="34">
        <v>56.498761000000002</v>
      </c>
      <c r="F229" s="34">
        <v>403</v>
      </c>
      <c r="G229" s="34">
        <v>56.6</v>
      </c>
      <c r="H229" s="34">
        <v>0</v>
      </c>
      <c r="I229" s="34"/>
      <c r="J229" s="34">
        <v>11</v>
      </c>
      <c r="K229" s="34">
        <v>0.94059999999999999</v>
      </c>
      <c r="L229" s="34">
        <v>7.2308000000000003</v>
      </c>
      <c r="M229" s="34">
        <v>5.3E-3</v>
      </c>
      <c r="N229" s="34">
        <v>379.06549999999999</v>
      </c>
      <c r="O229" s="34">
        <v>53.228499999999997</v>
      </c>
      <c r="P229" s="34">
        <v>432.3</v>
      </c>
      <c r="Q229" s="34">
        <v>301.3997</v>
      </c>
      <c r="R229" s="34">
        <v>42.322600000000001</v>
      </c>
      <c r="S229" s="34">
        <v>343.7</v>
      </c>
      <c r="T229" s="34">
        <v>0</v>
      </c>
      <c r="U229" s="34"/>
      <c r="V229" s="34"/>
      <c r="W229" s="34">
        <v>0</v>
      </c>
      <c r="X229" s="34">
        <v>10.346299999999999</v>
      </c>
      <c r="Y229" s="34">
        <v>12</v>
      </c>
      <c r="Z229" s="34">
        <v>849</v>
      </c>
      <c r="AA229" s="34">
        <v>858</v>
      </c>
      <c r="AB229" s="34">
        <v>886</v>
      </c>
      <c r="AC229" s="34">
        <v>74</v>
      </c>
      <c r="AD229" s="34">
        <v>20.170000000000002</v>
      </c>
      <c r="AE229" s="34">
        <v>0.46</v>
      </c>
      <c r="AF229" s="34">
        <v>979</v>
      </c>
      <c r="AG229" s="34">
        <v>0</v>
      </c>
      <c r="AH229" s="34">
        <v>54</v>
      </c>
      <c r="AI229" s="34">
        <v>35</v>
      </c>
      <c r="AJ229" s="34">
        <v>190.9</v>
      </c>
      <c r="AK229" s="34">
        <v>169</v>
      </c>
      <c r="AL229" s="34">
        <v>4.3</v>
      </c>
      <c r="AM229" s="34">
        <v>174</v>
      </c>
      <c r="AN229" s="34" t="s">
        <v>155</v>
      </c>
      <c r="AO229" s="34">
        <v>2</v>
      </c>
      <c r="AP229" s="37">
        <v>0.61627314814814815</v>
      </c>
      <c r="AQ229" s="34">
        <v>47.162292999999998</v>
      </c>
      <c r="AR229" s="34">
        <v>-88.484121999999999</v>
      </c>
      <c r="AS229" s="34">
        <v>314.8</v>
      </c>
      <c r="AT229" s="34">
        <v>26</v>
      </c>
      <c r="AU229" s="34">
        <v>12</v>
      </c>
      <c r="AV229" s="34">
        <v>11</v>
      </c>
      <c r="AW229" s="34" t="s">
        <v>203</v>
      </c>
      <c r="AX229" s="34">
        <v>1.1684000000000001</v>
      </c>
      <c r="AY229" s="34">
        <v>1.1684000000000001</v>
      </c>
      <c r="AZ229" s="34">
        <v>1.9368000000000001</v>
      </c>
      <c r="BA229" s="34">
        <v>14.186999999999999</v>
      </c>
      <c r="BB229" s="34">
        <v>27.97</v>
      </c>
      <c r="BC229" s="34">
        <v>1.97</v>
      </c>
      <c r="BD229" s="34">
        <v>6.3179999999999996</v>
      </c>
      <c r="BE229" s="34">
        <v>3179.9490000000001</v>
      </c>
      <c r="BF229" s="34">
        <v>1.4870000000000001</v>
      </c>
      <c r="BG229" s="34">
        <v>17.457999999999998</v>
      </c>
      <c r="BH229" s="34">
        <v>2.4510000000000001</v>
      </c>
      <c r="BI229" s="34">
        <v>19.908999999999999</v>
      </c>
      <c r="BJ229" s="34">
        <v>13.881</v>
      </c>
      <c r="BK229" s="34">
        <v>1.9490000000000001</v>
      </c>
      <c r="BL229" s="34">
        <v>15.83</v>
      </c>
      <c r="BM229" s="34">
        <v>0</v>
      </c>
      <c r="BN229" s="34"/>
      <c r="BO229" s="34"/>
      <c r="BP229" s="34"/>
      <c r="BQ229" s="34">
        <v>3308.3989999999999</v>
      </c>
      <c r="BR229" s="34">
        <v>0.20747499999999999</v>
      </c>
      <c r="BS229" s="34">
        <v>-5</v>
      </c>
      <c r="BT229" s="34">
        <v>8.9999999999999993E-3</v>
      </c>
      <c r="BU229" s="34">
        <v>5.0701580000000002</v>
      </c>
      <c r="BV229" s="34">
        <v>0</v>
      </c>
      <c r="BW229" s="34" t="s">
        <v>155</v>
      </c>
      <c r="BX229" s="34">
        <v>0.79500000000000004</v>
      </c>
    </row>
    <row r="230" spans="1:76" x14ac:dyDescent="0.25">
      <c r="A230" s="35">
        <v>43165</v>
      </c>
      <c r="B230" s="36">
        <v>0.40715581018518515</v>
      </c>
      <c r="C230" s="34">
        <v>7.8689999999999998</v>
      </c>
      <c r="D230" s="34">
        <v>4.7999999999999996E-3</v>
      </c>
      <c r="E230" s="34">
        <v>48.256956000000002</v>
      </c>
      <c r="F230" s="34">
        <v>401.7</v>
      </c>
      <c r="G230" s="34">
        <v>57.5</v>
      </c>
      <c r="H230" s="34">
        <v>0</v>
      </c>
      <c r="I230" s="34"/>
      <c r="J230" s="34">
        <v>10.84</v>
      </c>
      <c r="K230" s="34">
        <v>0.93920000000000003</v>
      </c>
      <c r="L230" s="34">
        <v>7.3902000000000001</v>
      </c>
      <c r="M230" s="34">
        <v>4.4999999999999997E-3</v>
      </c>
      <c r="N230" s="34">
        <v>377.28719999999998</v>
      </c>
      <c r="O230" s="34">
        <v>53.992199999999997</v>
      </c>
      <c r="P230" s="34">
        <v>431.3</v>
      </c>
      <c r="Q230" s="34">
        <v>299.98570000000001</v>
      </c>
      <c r="R230" s="34">
        <v>42.929900000000004</v>
      </c>
      <c r="S230" s="34">
        <v>342.9</v>
      </c>
      <c r="T230" s="34">
        <v>0</v>
      </c>
      <c r="U230" s="34"/>
      <c r="V230" s="34"/>
      <c r="W230" s="34">
        <v>0</v>
      </c>
      <c r="X230" s="34">
        <v>10.184900000000001</v>
      </c>
      <c r="Y230" s="34">
        <v>12</v>
      </c>
      <c r="Z230" s="34">
        <v>848</v>
      </c>
      <c r="AA230" s="34">
        <v>857</v>
      </c>
      <c r="AB230" s="34">
        <v>886</v>
      </c>
      <c r="AC230" s="34">
        <v>74</v>
      </c>
      <c r="AD230" s="34">
        <v>20.170000000000002</v>
      </c>
      <c r="AE230" s="34">
        <v>0.46</v>
      </c>
      <c r="AF230" s="34">
        <v>979</v>
      </c>
      <c r="AG230" s="34">
        <v>0</v>
      </c>
      <c r="AH230" s="34">
        <v>54</v>
      </c>
      <c r="AI230" s="34">
        <v>35</v>
      </c>
      <c r="AJ230" s="34">
        <v>191</v>
      </c>
      <c r="AK230" s="34">
        <v>169</v>
      </c>
      <c r="AL230" s="34">
        <v>4.2</v>
      </c>
      <c r="AM230" s="34">
        <v>174.4</v>
      </c>
      <c r="AN230" s="34" t="s">
        <v>155</v>
      </c>
      <c r="AO230" s="34">
        <v>2</v>
      </c>
      <c r="AP230" s="37">
        <v>0.61628472222222219</v>
      </c>
      <c r="AQ230" s="34">
        <v>47.162410000000001</v>
      </c>
      <c r="AR230" s="34">
        <v>-88.484097000000006</v>
      </c>
      <c r="AS230" s="34">
        <v>315.3</v>
      </c>
      <c r="AT230" s="34">
        <v>27.3</v>
      </c>
      <c r="AU230" s="34">
        <v>12</v>
      </c>
      <c r="AV230" s="34">
        <v>11</v>
      </c>
      <c r="AW230" s="34" t="s">
        <v>203</v>
      </c>
      <c r="AX230" s="34">
        <v>1.2</v>
      </c>
      <c r="AY230" s="34">
        <v>1.0631999999999999</v>
      </c>
      <c r="AZ230" s="34">
        <v>2</v>
      </c>
      <c r="BA230" s="34">
        <v>14.186999999999999</v>
      </c>
      <c r="BB230" s="34">
        <v>27.35</v>
      </c>
      <c r="BC230" s="34">
        <v>1.93</v>
      </c>
      <c r="BD230" s="34">
        <v>6.4779999999999998</v>
      </c>
      <c r="BE230" s="34">
        <v>3179.9580000000001</v>
      </c>
      <c r="BF230" s="34">
        <v>1.2410000000000001</v>
      </c>
      <c r="BG230" s="34">
        <v>17.001000000000001</v>
      </c>
      <c r="BH230" s="34">
        <v>2.4329999999999998</v>
      </c>
      <c r="BI230" s="34">
        <v>19.434000000000001</v>
      </c>
      <c r="BJ230" s="34">
        <v>13.518000000000001</v>
      </c>
      <c r="BK230" s="34">
        <v>1.9339999999999999</v>
      </c>
      <c r="BL230" s="34">
        <v>15.452</v>
      </c>
      <c r="BM230" s="34">
        <v>0</v>
      </c>
      <c r="BN230" s="34"/>
      <c r="BO230" s="34"/>
      <c r="BP230" s="34"/>
      <c r="BQ230" s="34">
        <v>3186.5459999999998</v>
      </c>
      <c r="BR230" s="34">
        <v>0.25138899999999997</v>
      </c>
      <c r="BS230" s="34">
        <v>-5</v>
      </c>
      <c r="BT230" s="34">
        <v>8.9999999999999993E-3</v>
      </c>
      <c r="BU230" s="34">
        <v>6.1433280000000003</v>
      </c>
      <c r="BV230" s="34">
        <v>0</v>
      </c>
      <c r="BW230" s="34" t="s">
        <v>155</v>
      </c>
      <c r="BX230" s="34">
        <v>0.79500000000000004</v>
      </c>
    </row>
    <row r="231" spans="1:76" x14ac:dyDescent="0.25">
      <c r="A231" s="35">
        <v>43165</v>
      </c>
      <c r="B231" s="36">
        <v>0.4071673842592593</v>
      </c>
      <c r="C231" s="34">
        <v>7.6260000000000003</v>
      </c>
      <c r="D231" s="34">
        <v>4.0000000000000001E-3</v>
      </c>
      <c r="E231" s="34">
        <v>40.073650000000001</v>
      </c>
      <c r="F231" s="34">
        <v>399.9</v>
      </c>
      <c r="G231" s="34">
        <v>58.3</v>
      </c>
      <c r="H231" s="34">
        <v>0</v>
      </c>
      <c r="I231" s="34"/>
      <c r="J231" s="34">
        <v>10.6</v>
      </c>
      <c r="K231" s="34">
        <v>0.94099999999999995</v>
      </c>
      <c r="L231" s="34">
        <v>7.1764000000000001</v>
      </c>
      <c r="M231" s="34">
        <v>3.8E-3</v>
      </c>
      <c r="N231" s="34">
        <v>376.34249999999997</v>
      </c>
      <c r="O231" s="34">
        <v>54.893099999999997</v>
      </c>
      <c r="P231" s="34">
        <v>431.2</v>
      </c>
      <c r="Q231" s="34">
        <v>299.2346</v>
      </c>
      <c r="R231" s="34">
        <v>43.6462</v>
      </c>
      <c r="S231" s="34">
        <v>342.9</v>
      </c>
      <c r="T231" s="34">
        <v>0</v>
      </c>
      <c r="U231" s="34"/>
      <c r="V231" s="34"/>
      <c r="W231" s="34">
        <v>0</v>
      </c>
      <c r="X231" s="34">
        <v>9.9768000000000008</v>
      </c>
      <c r="Y231" s="34">
        <v>11.9</v>
      </c>
      <c r="Z231" s="34">
        <v>849</v>
      </c>
      <c r="AA231" s="34">
        <v>859</v>
      </c>
      <c r="AB231" s="34">
        <v>887</v>
      </c>
      <c r="AC231" s="34">
        <v>74</v>
      </c>
      <c r="AD231" s="34">
        <v>20.170000000000002</v>
      </c>
      <c r="AE231" s="34">
        <v>0.46</v>
      </c>
      <c r="AF231" s="34">
        <v>979</v>
      </c>
      <c r="AG231" s="34">
        <v>0</v>
      </c>
      <c r="AH231" s="34">
        <v>54</v>
      </c>
      <c r="AI231" s="34">
        <v>35</v>
      </c>
      <c r="AJ231" s="34">
        <v>191</v>
      </c>
      <c r="AK231" s="34">
        <v>169</v>
      </c>
      <c r="AL231" s="34">
        <v>4.2</v>
      </c>
      <c r="AM231" s="34">
        <v>174.8</v>
      </c>
      <c r="AN231" s="34" t="s">
        <v>155</v>
      </c>
      <c r="AO231" s="34">
        <v>2</v>
      </c>
      <c r="AP231" s="37">
        <v>0.61629629629629623</v>
      </c>
      <c r="AQ231" s="34">
        <v>47.162528000000002</v>
      </c>
      <c r="AR231" s="34">
        <v>-88.484084999999993</v>
      </c>
      <c r="AS231" s="34">
        <v>315.7</v>
      </c>
      <c r="AT231" s="34">
        <v>28.2</v>
      </c>
      <c r="AU231" s="34">
        <v>12</v>
      </c>
      <c r="AV231" s="34">
        <v>11</v>
      </c>
      <c r="AW231" s="34" t="s">
        <v>203</v>
      </c>
      <c r="AX231" s="34">
        <v>1.2684</v>
      </c>
      <c r="AY231" s="34">
        <v>1.1368</v>
      </c>
      <c r="AZ231" s="34">
        <v>2.1368</v>
      </c>
      <c r="BA231" s="34">
        <v>14.186999999999999</v>
      </c>
      <c r="BB231" s="34">
        <v>28.2</v>
      </c>
      <c r="BC231" s="34">
        <v>1.99</v>
      </c>
      <c r="BD231" s="34">
        <v>6.2679999999999998</v>
      </c>
      <c r="BE231" s="34">
        <v>3180.7510000000002</v>
      </c>
      <c r="BF231" s="34">
        <v>1.0640000000000001</v>
      </c>
      <c r="BG231" s="34">
        <v>17.468</v>
      </c>
      <c r="BH231" s="34">
        <v>2.548</v>
      </c>
      <c r="BI231" s="34">
        <v>20.015999999999998</v>
      </c>
      <c r="BJ231" s="34">
        <v>13.888999999999999</v>
      </c>
      <c r="BK231" s="34">
        <v>2.0259999999999998</v>
      </c>
      <c r="BL231" s="34">
        <v>15.914999999999999</v>
      </c>
      <c r="BM231" s="34">
        <v>0</v>
      </c>
      <c r="BN231" s="34"/>
      <c r="BO231" s="34"/>
      <c r="BP231" s="34"/>
      <c r="BQ231" s="34">
        <v>3215.21</v>
      </c>
      <c r="BR231" s="34">
        <v>0.25418800000000003</v>
      </c>
      <c r="BS231" s="34">
        <v>-5</v>
      </c>
      <c r="BT231" s="34">
        <v>9.9059999999999999E-3</v>
      </c>
      <c r="BU231" s="34">
        <v>6.2117190000000004</v>
      </c>
      <c r="BV231" s="34">
        <v>0</v>
      </c>
      <c r="BW231" s="34" t="s">
        <v>155</v>
      </c>
      <c r="BX231" s="34">
        <v>0.79500000000000004</v>
      </c>
    </row>
    <row r="232" spans="1:76" x14ac:dyDescent="0.25">
      <c r="A232" s="35">
        <v>43165</v>
      </c>
      <c r="B232" s="36">
        <v>0.40717895833333334</v>
      </c>
      <c r="C232" s="34">
        <v>7.6340000000000003</v>
      </c>
      <c r="D232" s="34">
        <v>6.4999999999999997E-3</v>
      </c>
      <c r="E232" s="34">
        <v>64.651741000000001</v>
      </c>
      <c r="F232" s="34">
        <v>398.2</v>
      </c>
      <c r="G232" s="34">
        <v>59.9</v>
      </c>
      <c r="H232" s="34">
        <v>0</v>
      </c>
      <c r="I232" s="34"/>
      <c r="J232" s="34">
        <v>10.4</v>
      </c>
      <c r="K232" s="34">
        <v>0.94099999999999995</v>
      </c>
      <c r="L232" s="34">
        <v>7.1833999999999998</v>
      </c>
      <c r="M232" s="34">
        <v>6.1000000000000004E-3</v>
      </c>
      <c r="N232" s="34">
        <v>374.73680000000002</v>
      </c>
      <c r="O232" s="34">
        <v>56.3217</v>
      </c>
      <c r="P232" s="34">
        <v>431.1</v>
      </c>
      <c r="Q232" s="34">
        <v>297.9579</v>
      </c>
      <c r="R232" s="34">
        <v>44.7821</v>
      </c>
      <c r="S232" s="34">
        <v>342.7</v>
      </c>
      <c r="T232" s="34">
        <v>0</v>
      </c>
      <c r="U232" s="34"/>
      <c r="V232" s="34"/>
      <c r="W232" s="34">
        <v>0</v>
      </c>
      <c r="X232" s="34">
        <v>9.7860999999999994</v>
      </c>
      <c r="Y232" s="34">
        <v>12</v>
      </c>
      <c r="Z232" s="34">
        <v>848</v>
      </c>
      <c r="AA232" s="34">
        <v>856</v>
      </c>
      <c r="AB232" s="34">
        <v>886</v>
      </c>
      <c r="AC232" s="34">
        <v>74</v>
      </c>
      <c r="AD232" s="34">
        <v>20.170000000000002</v>
      </c>
      <c r="AE232" s="34">
        <v>0.46</v>
      </c>
      <c r="AF232" s="34">
        <v>979</v>
      </c>
      <c r="AG232" s="34">
        <v>0</v>
      </c>
      <c r="AH232" s="34">
        <v>54</v>
      </c>
      <c r="AI232" s="34">
        <v>35</v>
      </c>
      <c r="AJ232" s="34">
        <v>191</v>
      </c>
      <c r="AK232" s="34">
        <v>169</v>
      </c>
      <c r="AL232" s="34">
        <v>4.3</v>
      </c>
      <c r="AM232" s="34">
        <v>174.9</v>
      </c>
      <c r="AN232" s="34" t="s">
        <v>155</v>
      </c>
      <c r="AO232" s="34">
        <v>2</v>
      </c>
      <c r="AP232" s="37">
        <v>0.61630787037037038</v>
      </c>
      <c r="AQ232" s="34">
        <v>47.162565000000001</v>
      </c>
      <c r="AR232" s="34">
        <v>-88.484082999999998</v>
      </c>
      <c r="AS232" s="34">
        <v>315.8</v>
      </c>
      <c r="AT232" s="34">
        <v>29</v>
      </c>
      <c r="AU232" s="34">
        <v>12</v>
      </c>
      <c r="AV232" s="34">
        <v>11</v>
      </c>
      <c r="AW232" s="34" t="s">
        <v>203</v>
      </c>
      <c r="AX232" s="34">
        <v>1.3</v>
      </c>
      <c r="AY232" s="34">
        <v>1.2</v>
      </c>
      <c r="AZ232" s="34">
        <v>2.2000000000000002</v>
      </c>
      <c r="BA232" s="34">
        <v>14.186999999999999</v>
      </c>
      <c r="BB232" s="34">
        <v>28.16</v>
      </c>
      <c r="BC232" s="34">
        <v>1.98</v>
      </c>
      <c r="BD232" s="34">
        <v>6.2729999999999997</v>
      </c>
      <c r="BE232" s="34">
        <v>3179.7069999999999</v>
      </c>
      <c r="BF232" s="34">
        <v>1.714</v>
      </c>
      <c r="BG232" s="34">
        <v>17.370999999999999</v>
      </c>
      <c r="BH232" s="34">
        <v>2.6110000000000002</v>
      </c>
      <c r="BI232" s="34">
        <v>19.981999999999999</v>
      </c>
      <c r="BJ232" s="34">
        <v>13.811999999999999</v>
      </c>
      <c r="BK232" s="34">
        <v>2.0760000000000001</v>
      </c>
      <c r="BL232" s="34">
        <v>15.888</v>
      </c>
      <c r="BM232" s="34">
        <v>0</v>
      </c>
      <c r="BN232" s="34"/>
      <c r="BO232" s="34"/>
      <c r="BP232" s="34"/>
      <c r="BQ232" s="34">
        <v>3149.6790000000001</v>
      </c>
      <c r="BR232" s="34">
        <v>0.25852999999999998</v>
      </c>
      <c r="BS232" s="34">
        <v>-5</v>
      </c>
      <c r="BT232" s="34">
        <v>8.1880000000000008E-3</v>
      </c>
      <c r="BU232" s="34">
        <v>6.3178270000000003</v>
      </c>
      <c r="BV232" s="34">
        <v>0</v>
      </c>
      <c r="BW232" s="34" t="s">
        <v>155</v>
      </c>
      <c r="BX232" s="34">
        <v>0.79500000000000004</v>
      </c>
    </row>
    <row r="233" spans="1:76" x14ac:dyDescent="0.25">
      <c r="A233" s="35">
        <v>43165</v>
      </c>
      <c r="B233" s="36">
        <v>0.40719053240740744</v>
      </c>
      <c r="C233" s="34">
        <v>7.8380000000000001</v>
      </c>
      <c r="D233" s="34">
        <v>5.7000000000000002E-3</v>
      </c>
      <c r="E233" s="34">
        <v>56.592655999999998</v>
      </c>
      <c r="F233" s="34">
        <v>397.5</v>
      </c>
      <c r="G233" s="34">
        <v>60.8</v>
      </c>
      <c r="H233" s="34">
        <v>-6.8</v>
      </c>
      <c r="I233" s="34"/>
      <c r="J233" s="34">
        <v>10.4</v>
      </c>
      <c r="K233" s="34">
        <v>0.93940000000000001</v>
      </c>
      <c r="L233" s="34">
        <v>7.3634000000000004</v>
      </c>
      <c r="M233" s="34">
        <v>5.3E-3</v>
      </c>
      <c r="N233" s="34">
        <v>373.43</v>
      </c>
      <c r="O233" s="34">
        <v>57.105499999999999</v>
      </c>
      <c r="P233" s="34">
        <v>430.5</v>
      </c>
      <c r="Q233" s="34">
        <v>296.93970000000002</v>
      </c>
      <c r="R233" s="34">
        <v>45.4084</v>
      </c>
      <c r="S233" s="34">
        <v>342.3</v>
      </c>
      <c r="T233" s="34">
        <v>0</v>
      </c>
      <c r="U233" s="34"/>
      <c r="V233" s="34"/>
      <c r="W233" s="34">
        <v>0</v>
      </c>
      <c r="X233" s="34">
        <v>9.77</v>
      </c>
      <c r="Y233" s="34">
        <v>12</v>
      </c>
      <c r="Z233" s="34">
        <v>849</v>
      </c>
      <c r="AA233" s="34">
        <v>857</v>
      </c>
      <c r="AB233" s="34">
        <v>886</v>
      </c>
      <c r="AC233" s="34">
        <v>74</v>
      </c>
      <c r="AD233" s="34">
        <v>20.190000000000001</v>
      </c>
      <c r="AE233" s="34">
        <v>0.46</v>
      </c>
      <c r="AF233" s="34">
        <v>978</v>
      </c>
      <c r="AG233" s="34">
        <v>0</v>
      </c>
      <c r="AH233" s="34">
        <v>54</v>
      </c>
      <c r="AI233" s="34">
        <v>35</v>
      </c>
      <c r="AJ233" s="34">
        <v>191</v>
      </c>
      <c r="AK233" s="34">
        <v>169</v>
      </c>
      <c r="AL233" s="34">
        <v>4.3</v>
      </c>
      <c r="AM233" s="34">
        <v>174.5</v>
      </c>
      <c r="AN233" s="34" t="s">
        <v>155</v>
      </c>
      <c r="AO233" s="34">
        <v>2</v>
      </c>
      <c r="AP233" s="37">
        <v>0.61630787037037038</v>
      </c>
      <c r="AQ233" s="34">
        <v>47.162728000000001</v>
      </c>
      <c r="AR233" s="34">
        <v>-88.484069000000005</v>
      </c>
      <c r="AS233" s="34">
        <v>316.2</v>
      </c>
      <c r="AT233" s="34">
        <v>29.3</v>
      </c>
      <c r="AU233" s="34">
        <v>12</v>
      </c>
      <c r="AV233" s="34">
        <v>11</v>
      </c>
      <c r="AW233" s="34" t="s">
        <v>203</v>
      </c>
      <c r="AX233" s="34">
        <v>1.3684000000000001</v>
      </c>
      <c r="AY233" s="34">
        <v>1.3368</v>
      </c>
      <c r="AZ233" s="34">
        <v>2.2684000000000002</v>
      </c>
      <c r="BA233" s="34">
        <v>14.186999999999999</v>
      </c>
      <c r="BB233" s="34">
        <v>27.45</v>
      </c>
      <c r="BC233" s="34">
        <v>1.94</v>
      </c>
      <c r="BD233" s="34">
        <v>6.4480000000000004</v>
      </c>
      <c r="BE233" s="34">
        <v>3179.6729999999998</v>
      </c>
      <c r="BF233" s="34">
        <v>1.4610000000000001</v>
      </c>
      <c r="BG233" s="34">
        <v>16.887</v>
      </c>
      <c r="BH233" s="34">
        <v>2.5819999999999999</v>
      </c>
      <c r="BI233" s="34">
        <v>19.469000000000001</v>
      </c>
      <c r="BJ233" s="34">
        <v>13.428000000000001</v>
      </c>
      <c r="BK233" s="34">
        <v>2.0529999999999999</v>
      </c>
      <c r="BL233" s="34">
        <v>15.481</v>
      </c>
      <c r="BM233" s="34">
        <v>0</v>
      </c>
      <c r="BN233" s="34"/>
      <c r="BO233" s="34"/>
      <c r="BP233" s="34"/>
      <c r="BQ233" s="34">
        <v>3067.6109999999999</v>
      </c>
      <c r="BR233" s="34">
        <v>0.24540999999999999</v>
      </c>
      <c r="BS233" s="34">
        <v>-5</v>
      </c>
      <c r="BT233" s="34">
        <v>8.9060000000000007E-3</v>
      </c>
      <c r="BU233" s="34">
        <v>5.9972070000000004</v>
      </c>
      <c r="BV233" s="34">
        <v>0</v>
      </c>
      <c r="BW233" s="34" t="s">
        <v>155</v>
      </c>
      <c r="BX233" s="34">
        <v>0.79500000000000004</v>
      </c>
    </row>
    <row r="234" spans="1:76" x14ac:dyDescent="0.25">
      <c r="A234" s="35">
        <v>43165</v>
      </c>
      <c r="B234" s="36">
        <v>0.40720210648148147</v>
      </c>
      <c r="C234" s="34">
        <v>7.99</v>
      </c>
      <c r="D234" s="34">
        <v>4.4999999999999997E-3</v>
      </c>
      <c r="E234" s="34">
        <v>44.870510000000003</v>
      </c>
      <c r="F234" s="34">
        <v>400.9</v>
      </c>
      <c r="G234" s="34">
        <v>61.6</v>
      </c>
      <c r="H234" s="34">
        <v>0</v>
      </c>
      <c r="I234" s="34"/>
      <c r="J234" s="34">
        <v>10.4</v>
      </c>
      <c r="K234" s="34">
        <v>0.93820000000000003</v>
      </c>
      <c r="L234" s="34">
        <v>7.4964000000000004</v>
      </c>
      <c r="M234" s="34">
        <v>4.1999999999999997E-3</v>
      </c>
      <c r="N234" s="34">
        <v>376.11399999999998</v>
      </c>
      <c r="O234" s="34">
        <v>57.762</v>
      </c>
      <c r="P234" s="34">
        <v>433.9</v>
      </c>
      <c r="Q234" s="34">
        <v>299.35399999999998</v>
      </c>
      <c r="R234" s="34">
        <v>45.973500000000001</v>
      </c>
      <c r="S234" s="34">
        <v>345.3</v>
      </c>
      <c r="T234" s="34">
        <v>0</v>
      </c>
      <c r="U234" s="34"/>
      <c r="V234" s="34"/>
      <c r="W234" s="34">
        <v>0</v>
      </c>
      <c r="X234" s="34">
        <v>9.7575000000000003</v>
      </c>
      <c r="Y234" s="34">
        <v>12</v>
      </c>
      <c r="Z234" s="34">
        <v>849</v>
      </c>
      <c r="AA234" s="34">
        <v>857</v>
      </c>
      <c r="AB234" s="34">
        <v>886</v>
      </c>
      <c r="AC234" s="34">
        <v>74.900000000000006</v>
      </c>
      <c r="AD234" s="34">
        <v>20.440000000000001</v>
      </c>
      <c r="AE234" s="34">
        <v>0.47</v>
      </c>
      <c r="AF234" s="34">
        <v>978</v>
      </c>
      <c r="AG234" s="34">
        <v>0</v>
      </c>
      <c r="AH234" s="34">
        <v>54</v>
      </c>
      <c r="AI234" s="34">
        <v>35</v>
      </c>
      <c r="AJ234" s="34">
        <v>191</v>
      </c>
      <c r="AK234" s="34">
        <v>169</v>
      </c>
      <c r="AL234" s="34">
        <v>4.3</v>
      </c>
      <c r="AM234" s="34">
        <v>174.2</v>
      </c>
      <c r="AN234" s="34" t="s">
        <v>155</v>
      </c>
      <c r="AO234" s="34">
        <v>2</v>
      </c>
      <c r="AP234" s="37">
        <v>0.61633101851851857</v>
      </c>
      <c r="AQ234" s="34">
        <v>47.162889999999997</v>
      </c>
      <c r="AR234" s="34">
        <v>-88.484071</v>
      </c>
      <c r="AS234" s="34">
        <v>316.5</v>
      </c>
      <c r="AT234" s="34">
        <v>29.8</v>
      </c>
      <c r="AU234" s="34">
        <v>12</v>
      </c>
      <c r="AV234" s="34">
        <v>11</v>
      </c>
      <c r="AW234" s="34" t="s">
        <v>203</v>
      </c>
      <c r="AX234" s="34">
        <v>1.6736</v>
      </c>
      <c r="AY234" s="34">
        <v>1.8788</v>
      </c>
      <c r="AZ234" s="34">
        <v>2.7787999999999999</v>
      </c>
      <c r="BA234" s="34">
        <v>14.186999999999999</v>
      </c>
      <c r="BB234" s="34">
        <v>26.95</v>
      </c>
      <c r="BC234" s="34">
        <v>1.9</v>
      </c>
      <c r="BD234" s="34">
        <v>6.5839999999999996</v>
      </c>
      <c r="BE234" s="34">
        <v>3179.8780000000002</v>
      </c>
      <c r="BF234" s="34">
        <v>1.137</v>
      </c>
      <c r="BG234" s="34">
        <v>16.707999999999998</v>
      </c>
      <c r="BH234" s="34">
        <v>2.5659999999999998</v>
      </c>
      <c r="BI234" s="34">
        <v>19.273</v>
      </c>
      <c r="BJ234" s="34">
        <v>13.298</v>
      </c>
      <c r="BK234" s="34">
        <v>2.0419999999999998</v>
      </c>
      <c r="BL234" s="34">
        <v>15.34</v>
      </c>
      <c r="BM234" s="34">
        <v>0</v>
      </c>
      <c r="BN234" s="34"/>
      <c r="BO234" s="34"/>
      <c r="BP234" s="34"/>
      <c r="BQ234" s="34">
        <v>3009.509</v>
      </c>
      <c r="BR234" s="34">
        <v>0.24943599999999999</v>
      </c>
      <c r="BS234" s="34">
        <v>-5</v>
      </c>
      <c r="BT234" s="34">
        <v>8.9999999999999993E-3</v>
      </c>
      <c r="BU234" s="34">
        <v>6.0955919999999999</v>
      </c>
      <c r="BV234" s="34">
        <v>0</v>
      </c>
      <c r="BW234" s="34" t="s">
        <v>155</v>
      </c>
      <c r="BX234" s="34">
        <v>0.79600000000000004</v>
      </c>
    </row>
    <row r="235" spans="1:76" x14ac:dyDescent="0.25">
      <c r="A235" s="35">
        <v>43165</v>
      </c>
      <c r="B235" s="36">
        <v>0.40721368055555557</v>
      </c>
      <c r="C235" s="34">
        <v>7.99</v>
      </c>
      <c r="D235" s="34">
        <v>4.0000000000000001E-3</v>
      </c>
      <c r="E235" s="34">
        <v>40</v>
      </c>
      <c r="F235" s="34">
        <v>404.7</v>
      </c>
      <c r="G235" s="34">
        <v>62.5</v>
      </c>
      <c r="H235" s="34">
        <v>0</v>
      </c>
      <c r="I235" s="34"/>
      <c r="J235" s="34">
        <v>10.199999999999999</v>
      </c>
      <c r="K235" s="34">
        <v>0.93820000000000003</v>
      </c>
      <c r="L235" s="34">
        <v>7.4964000000000004</v>
      </c>
      <c r="M235" s="34">
        <v>3.8E-3</v>
      </c>
      <c r="N235" s="34">
        <v>379.69670000000002</v>
      </c>
      <c r="O235" s="34">
        <v>58.606900000000003</v>
      </c>
      <c r="P235" s="34">
        <v>438.3</v>
      </c>
      <c r="Q235" s="34">
        <v>302.2346</v>
      </c>
      <c r="R235" s="34">
        <v>46.650500000000001</v>
      </c>
      <c r="S235" s="34">
        <v>348.9</v>
      </c>
      <c r="T235" s="34">
        <v>0</v>
      </c>
      <c r="U235" s="34"/>
      <c r="V235" s="34"/>
      <c r="W235" s="34">
        <v>0</v>
      </c>
      <c r="X235" s="34">
        <v>9.5729000000000006</v>
      </c>
      <c r="Y235" s="34">
        <v>12</v>
      </c>
      <c r="Z235" s="34">
        <v>848</v>
      </c>
      <c r="AA235" s="34">
        <v>856</v>
      </c>
      <c r="AB235" s="34">
        <v>886</v>
      </c>
      <c r="AC235" s="34">
        <v>75</v>
      </c>
      <c r="AD235" s="34">
        <v>20.47</v>
      </c>
      <c r="AE235" s="34">
        <v>0.47</v>
      </c>
      <c r="AF235" s="34">
        <v>978</v>
      </c>
      <c r="AG235" s="34">
        <v>0</v>
      </c>
      <c r="AH235" s="34">
        <v>54</v>
      </c>
      <c r="AI235" s="34">
        <v>35</v>
      </c>
      <c r="AJ235" s="34">
        <v>191</v>
      </c>
      <c r="AK235" s="34">
        <v>169</v>
      </c>
      <c r="AL235" s="34">
        <v>4.3</v>
      </c>
      <c r="AM235" s="34">
        <v>174</v>
      </c>
      <c r="AN235" s="34" t="s">
        <v>155</v>
      </c>
      <c r="AO235" s="34">
        <v>2</v>
      </c>
      <c r="AP235" s="37">
        <v>0.61634259259259261</v>
      </c>
      <c r="AQ235" s="34">
        <v>47.163018999999998</v>
      </c>
      <c r="AR235" s="34">
        <v>-88.484117999999995</v>
      </c>
      <c r="AS235" s="34">
        <v>316.89999999999998</v>
      </c>
      <c r="AT235" s="34">
        <v>30.5</v>
      </c>
      <c r="AU235" s="34">
        <v>12</v>
      </c>
      <c r="AV235" s="34">
        <v>10</v>
      </c>
      <c r="AW235" s="34" t="s">
        <v>205</v>
      </c>
      <c r="AX235" s="34">
        <v>2.0051999999999999</v>
      </c>
      <c r="AY235" s="34">
        <v>2.4420000000000002</v>
      </c>
      <c r="AZ235" s="34">
        <v>3.4788000000000001</v>
      </c>
      <c r="BA235" s="34">
        <v>14.186999999999999</v>
      </c>
      <c r="BB235" s="34">
        <v>26.95</v>
      </c>
      <c r="BC235" s="34">
        <v>1.9</v>
      </c>
      <c r="BD235" s="34">
        <v>6.5839999999999996</v>
      </c>
      <c r="BE235" s="34">
        <v>3180.0729999999999</v>
      </c>
      <c r="BF235" s="34">
        <v>1.0129999999999999</v>
      </c>
      <c r="BG235" s="34">
        <v>16.867999999999999</v>
      </c>
      <c r="BH235" s="34">
        <v>2.6040000000000001</v>
      </c>
      <c r="BI235" s="34">
        <v>19.471</v>
      </c>
      <c r="BJ235" s="34">
        <v>13.427</v>
      </c>
      <c r="BK235" s="34">
        <v>2.0720000000000001</v>
      </c>
      <c r="BL235" s="34">
        <v>15.499000000000001</v>
      </c>
      <c r="BM235" s="34">
        <v>0</v>
      </c>
      <c r="BN235" s="34"/>
      <c r="BO235" s="34"/>
      <c r="BP235" s="34"/>
      <c r="BQ235" s="34">
        <v>2952.7550000000001</v>
      </c>
      <c r="BR235" s="34">
        <v>0.24093999999999999</v>
      </c>
      <c r="BS235" s="34">
        <v>-5</v>
      </c>
      <c r="BT235" s="34">
        <v>8.9999999999999993E-3</v>
      </c>
      <c r="BU235" s="34">
        <v>5.8879710000000003</v>
      </c>
      <c r="BV235" s="34">
        <v>0</v>
      </c>
      <c r="BW235" s="34" t="s">
        <v>155</v>
      </c>
      <c r="BX235" s="34">
        <v>0.79600000000000004</v>
      </c>
    </row>
    <row r="236" spans="1:76" x14ac:dyDescent="0.25">
      <c r="A236" s="35">
        <v>43165</v>
      </c>
      <c r="B236" s="36">
        <v>0.40722525462962961</v>
      </c>
      <c r="C236" s="34">
        <v>7.9820000000000002</v>
      </c>
      <c r="D236" s="34">
        <v>4.3E-3</v>
      </c>
      <c r="E236" s="34">
        <v>43.134327999999996</v>
      </c>
      <c r="F236" s="34">
        <v>405.7</v>
      </c>
      <c r="G236" s="34">
        <v>63.2</v>
      </c>
      <c r="H236" s="34">
        <v>0</v>
      </c>
      <c r="I236" s="34"/>
      <c r="J236" s="34">
        <v>10.050000000000001</v>
      </c>
      <c r="K236" s="34">
        <v>0.93830000000000002</v>
      </c>
      <c r="L236" s="34">
        <v>7.4889999999999999</v>
      </c>
      <c r="M236" s="34">
        <v>4.0000000000000001E-3</v>
      </c>
      <c r="N236" s="34">
        <v>380.66250000000002</v>
      </c>
      <c r="O236" s="34">
        <v>59.308199999999999</v>
      </c>
      <c r="P236" s="34">
        <v>440</v>
      </c>
      <c r="Q236" s="34">
        <v>303.0034</v>
      </c>
      <c r="R236" s="34">
        <v>47.2087</v>
      </c>
      <c r="S236" s="34">
        <v>350.2</v>
      </c>
      <c r="T236" s="34">
        <v>0</v>
      </c>
      <c r="U236" s="34"/>
      <c r="V236" s="34"/>
      <c r="W236" s="34">
        <v>0</v>
      </c>
      <c r="X236" s="34">
        <v>9.4283999999999999</v>
      </c>
      <c r="Y236" s="34">
        <v>11.9</v>
      </c>
      <c r="Z236" s="34">
        <v>848</v>
      </c>
      <c r="AA236" s="34">
        <v>858</v>
      </c>
      <c r="AB236" s="34">
        <v>886</v>
      </c>
      <c r="AC236" s="34">
        <v>75</v>
      </c>
      <c r="AD236" s="34">
        <v>20.47</v>
      </c>
      <c r="AE236" s="34">
        <v>0.47</v>
      </c>
      <c r="AF236" s="34">
        <v>978</v>
      </c>
      <c r="AG236" s="34">
        <v>0</v>
      </c>
      <c r="AH236" s="34">
        <v>54</v>
      </c>
      <c r="AI236" s="34">
        <v>35</v>
      </c>
      <c r="AJ236" s="34">
        <v>191</v>
      </c>
      <c r="AK236" s="34">
        <v>169</v>
      </c>
      <c r="AL236" s="34">
        <v>4.3</v>
      </c>
      <c r="AM236" s="34">
        <v>174</v>
      </c>
      <c r="AN236" s="34" t="s">
        <v>155</v>
      </c>
      <c r="AO236" s="34">
        <v>2</v>
      </c>
      <c r="AP236" s="37">
        <v>0.61635416666666665</v>
      </c>
      <c r="AQ236" s="34">
        <v>47.163144000000003</v>
      </c>
      <c r="AR236" s="34">
        <v>-88.484198000000006</v>
      </c>
      <c r="AS236" s="34">
        <v>317.39999999999998</v>
      </c>
      <c r="AT236" s="34">
        <v>31.6</v>
      </c>
      <c r="AU236" s="34">
        <v>12</v>
      </c>
      <c r="AV236" s="34">
        <v>10</v>
      </c>
      <c r="AW236" s="34" t="s">
        <v>205</v>
      </c>
      <c r="AX236" s="34">
        <v>2.0316000000000001</v>
      </c>
      <c r="AY236" s="34">
        <v>1.5056</v>
      </c>
      <c r="AZ236" s="34">
        <v>2.6739999999999999</v>
      </c>
      <c r="BA236" s="34">
        <v>14.186999999999999</v>
      </c>
      <c r="BB236" s="34">
        <v>26.98</v>
      </c>
      <c r="BC236" s="34">
        <v>1.9</v>
      </c>
      <c r="BD236" s="34">
        <v>6.577</v>
      </c>
      <c r="BE236" s="34">
        <v>3179.9630000000002</v>
      </c>
      <c r="BF236" s="34">
        <v>1.0940000000000001</v>
      </c>
      <c r="BG236" s="34">
        <v>16.927</v>
      </c>
      <c r="BH236" s="34">
        <v>2.637</v>
      </c>
      <c r="BI236" s="34">
        <v>19.564</v>
      </c>
      <c r="BJ236" s="34">
        <v>13.474</v>
      </c>
      <c r="BK236" s="34">
        <v>2.0990000000000002</v>
      </c>
      <c r="BL236" s="34">
        <v>15.573</v>
      </c>
      <c r="BM236" s="34">
        <v>0</v>
      </c>
      <c r="BN236" s="34"/>
      <c r="BO236" s="34"/>
      <c r="BP236" s="34"/>
      <c r="BQ236" s="34">
        <v>2910.9569999999999</v>
      </c>
      <c r="BR236" s="34">
        <v>0.241812</v>
      </c>
      <c r="BS236" s="34">
        <v>-5</v>
      </c>
      <c r="BT236" s="34">
        <v>8.9999999999999993E-3</v>
      </c>
      <c r="BU236" s="34">
        <v>5.909281</v>
      </c>
      <c r="BV236" s="34">
        <v>0</v>
      </c>
      <c r="BW236" s="34" t="s">
        <v>155</v>
      </c>
      <c r="BX236" s="34">
        <v>0.79600000000000004</v>
      </c>
    </row>
    <row r="237" spans="1:76" x14ac:dyDescent="0.25">
      <c r="A237" s="35">
        <v>43165</v>
      </c>
      <c r="B237" s="36">
        <v>0.40723682870370376</v>
      </c>
      <c r="C237" s="34">
        <v>7.6609999999999996</v>
      </c>
      <c r="D237" s="34">
        <v>6.0000000000000001E-3</v>
      </c>
      <c r="E237" s="34">
        <v>59.718076000000003</v>
      </c>
      <c r="F237" s="34">
        <v>405.3</v>
      </c>
      <c r="G237" s="34">
        <v>63.9</v>
      </c>
      <c r="H237" s="34">
        <v>0</v>
      </c>
      <c r="I237" s="34"/>
      <c r="J237" s="34">
        <v>10</v>
      </c>
      <c r="K237" s="34">
        <v>0.94069999999999998</v>
      </c>
      <c r="L237" s="34">
        <v>7.2065999999999999</v>
      </c>
      <c r="M237" s="34">
        <v>5.5999999999999999E-3</v>
      </c>
      <c r="N237" s="34">
        <v>381.23660000000001</v>
      </c>
      <c r="O237" s="34">
        <v>60.152999999999999</v>
      </c>
      <c r="P237" s="34">
        <v>441.4</v>
      </c>
      <c r="Q237" s="34">
        <v>303.46039999999999</v>
      </c>
      <c r="R237" s="34">
        <v>47.881100000000004</v>
      </c>
      <c r="S237" s="34">
        <v>351.3</v>
      </c>
      <c r="T237" s="34">
        <v>0</v>
      </c>
      <c r="U237" s="34"/>
      <c r="V237" s="34"/>
      <c r="W237" s="34">
        <v>0</v>
      </c>
      <c r="X237" s="34">
        <v>9.4071999999999996</v>
      </c>
      <c r="Y237" s="34">
        <v>12</v>
      </c>
      <c r="Z237" s="34">
        <v>848</v>
      </c>
      <c r="AA237" s="34">
        <v>857</v>
      </c>
      <c r="AB237" s="34">
        <v>886</v>
      </c>
      <c r="AC237" s="34">
        <v>75</v>
      </c>
      <c r="AD237" s="34">
        <v>20.47</v>
      </c>
      <c r="AE237" s="34">
        <v>0.47</v>
      </c>
      <c r="AF237" s="34">
        <v>978</v>
      </c>
      <c r="AG237" s="34">
        <v>0</v>
      </c>
      <c r="AH237" s="34">
        <v>54</v>
      </c>
      <c r="AI237" s="34">
        <v>35</v>
      </c>
      <c r="AJ237" s="34">
        <v>191</v>
      </c>
      <c r="AK237" s="34">
        <v>169.9</v>
      </c>
      <c r="AL237" s="34">
        <v>4.3</v>
      </c>
      <c r="AM237" s="34">
        <v>174</v>
      </c>
      <c r="AN237" s="34" t="s">
        <v>155</v>
      </c>
      <c r="AO237" s="34">
        <v>2</v>
      </c>
      <c r="AP237" s="37">
        <v>0.61636574074074069</v>
      </c>
      <c r="AQ237" s="34">
        <v>47.163182999999997</v>
      </c>
      <c r="AR237" s="34">
        <v>-88.484224999999995</v>
      </c>
      <c r="AS237" s="34">
        <v>317.5</v>
      </c>
      <c r="AT237" s="34">
        <v>32.5</v>
      </c>
      <c r="AU237" s="34">
        <v>12</v>
      </c>
      <c r="AV237" s="34">
        <v>10</v>
      </c>
      <c r="AW237" s="34" t="s">
        <v>205</v>
      </c>
      <c r="AX237" s="34">
        <v>2</v>
      </c>
      <c r="AY237" s="34">
        <v>1</v>
      </c>
      <c r="AZ237" s="34">
        <v>2.2000000000000002</v>
      </c>
      <c r="BA237" s="34">
        <v>14.186999999999999</v>
      </c>
      <c r="BB237" s="34">
        <v>28.07</v>
      </c>
      <c r="BC237" s="34">
        <v>1.98</v>
      </c>
      <c r="BD237" s="34">
        <v>6.3019999999999996</v>
      </c>
      <c r="BE237" s="34">
        <v>3179.864</v>
      </c>
      <c r="BF237" s="34">
        <v>1.5780000000000001</v>
      </c>
      <c r="BG237" s="34">
        <v>17.616</v>
      </c>
      <c r="BH237" s="34">
        <v>2.78</v>
      </c>
      <c r="BI237" s="34">
        <v>20.396000000000001</v>
      </c>
      <c r="BJ237" s="34">
        <v>14.022</v>
      </c>
      <c r="BK237" s="34">
        <v>2.2120000000000002</v>
      </c>
      <c r="BL237" s="34">
        <v>16.234999999999999</v>
      </c>
      <c r="BM237" s="34">
        <v>0</v>
      </c>
      <c r="BN237" s="34"/>
      <c r="BO237" s="34"/>
      <c r="BP237" s="34"/>
      <c r="BQ237" s="34">
        <v>3018.1309999999999</v>
      </c>
      <c r="BR237" s="34">
        <v>0.22388</v>
      </c>
      <c r="BS237" s="34">
        <v>-5</v>
      </c>
      <c r="BT237" s="34">
        <v>8.9999999999999993E-3</v>
      </c>
      <c r="BU237" s="34">
        <v>5.4710679999999998</v>
      </c>
      <c r="BV237" s="34">
        <v>0</v>
      </c>
      <c r="BW237" s="34" t="s">
        <v>155</v>
      </c>
      <c r="BX237" s="34">
        <v>0.79600000000000004</v>
      </c>
    </row>
    <row r="238" spans="1:76" x14ac:dyDescent="0.25">
      <c r="A238" s="35">
        <v>43165</v>
      </c>
      <c r="B238" s="36">
        <v>0.4072484027777778</v>
      </c>
      <c r="C238" s="34">
        <v>7.2009999999999996</v>
      </c>
      <c r="D238" s="34">
        <v>6.7999999999999996E-3</v>
      </c>
      <c r="E238" s="34">
        <v>68.178037000000003</v>
      </c>
      <c r="F238" s="34">
        <v>400.9</v>
      </c>
      <c r="G238" s="34">
        <v>64.7</v>
      </c>
      <c r="H238" s="34">
        <v>0</v>
      </c>
      <c r="I238" s="34"/>
      <c r="J238" s="34">
        <v>10</v>
      </c>
      <c r="K238" s="34">
        <v>0.94420000000000004</v>
      </c>
      <c r="L238" s="34">
        <v>6.7994000000000003</v>
      </c>
      <c r="M238" s="34">
        <v>6.4000000000000003E-3</v>
      </c>
      <c r="N238" s="34">
        <v>378.55579999999998</v>
      </c>
      <c r="O238" s="34">
        <v>61.100700000000003</v>
      </c>
      <c r="P238" s="34">
        <v>439.7</v>
      </c>
      <c r="Q238" s="34">
        <v>301.32650000000001</v>
      </c>
      <c r="R238" s="34">
        <v>48.6355</v>
      </c>
      <c r="S238" s="34">
        <v>350</v>
      </c>
      <c r="T238" s="34">
        <v>0</v>
      </c>
      <c r="U238" s="34"/>
      <c r="V238" s="34"/>
      <c r="W238" s="34">
        <v>0</v>
      </c>
      <c r="X238" s="34">
        <v>9.4423999999999992</v>
      </c>
      <c r="Y238" s="34">
        <v>11.9</v>
      </c>
      <c r="Z238" s="34">
        <v>848</v>
      </c>
      <c r="AA238" s="34">
        <v>856</v>
      </c>
      <c r="AB238" s="34">
        <v>886</v>
      </c>
      <c r="AC238" s="34">
        <v>75</v>
      </c>
      <c r="AD238" s="34">
        <v>20.47</v>
      </c>
      <c r="AE238" s="34">
        <v>0.47</v>
      </c>
      <c r="AF238" s="34">
        <v>978</v>
      </c>
      <c r="AG238" s="34">
        <v>0</v>
      </c>
      <c r="AH238" s="34">
        <v>53.094000000000001</v>
      </c>
      <c r="AI238" s="34">
        <v>35</v>
      </c>
      <c r="AJ238" s="34">
        <v>191</v>
      </c>
      <c r="AK238" s="34">
        <v>169.1</v>
      </c>
      <c r="AL238" s="34">
        <v>4.3</v>
      </c>
      <c r="AM238" s="34">
        <v>174</v>
      </c>
      <c r="AN238" s="34" t="s">
        <v>155</v>
      </c>
      <c r="AO238" s="34">
        <v>2</v>
      </c>
      <c r="AP238" s="37">
        <v>0.61636574074074069</v>
      </c>
      <c r="AQ238" s="34">
        <v>47.163345999999997</v>
      </c>
      <c r="AR238" s="34">
        <v>-88.484367000000006</v>
      </c>
      <c r="AS238" s="34">
        <v>318</v>
      </c>
      <c r="AT238" s="34">
        <v>33.4</v>
      </c>
      <c r="AU238" s="34">
        <v>12</v>
      </c>
      <c r="AV238" s="34">
        <v>10</v>
      </c>
      <c r="AW238" s="34" t="s">
        <v>205</v>
      </c>
      <c r="AX238" s="34">
        <v>2</v>
      </c>
      <c r="AY238" s="34">
        <v>1.1368</v>
      </c>
      <c r="AZ238" s="34">
        <v>2.3368000000000002</v>
      </c>
      <c r="BA238" s="34">
        <v>14.186999999999999</v>
      </c>
      <c r="BB238" s="34">
        <v>29.8</v>
      </c>
      <c r="BC238" s="34">
        <v>2.1</v>
      </c>
      <c r="BD238" s="34">
        <v>5.9050000000000002</v>
      </c>
      <c r="BE238" s="34">
        <v>3180.3870000000002</v>
      </c>
      <c r="BF238" s="34">
        <v>1.917</v>
      </c>
      <c r="BG238" s="34">
        <v>18.542999999999999</v>
      </c>
      <c r="BH238" s="34">
        <v>2.9929999999999999</v>
      </c>
      <c r="BI238" s="34">
        <v>21.536000000000001</v>
      </c>
      <c r="BJ238" s="34">
        <v>14.76</v>
      </c>
      <c r="BK238" s="34">
        <v>2.3820000000000001</v>
      </c>
      <c r="BL238" s="34">
        <v>17.141999999999999</v>
      </c>
      <c r="BM238" s="34">
        <v>0</v>
      </c>
      <c r="BN238" s="34"/>
      <c r="BO238" s="34"/>
      <c r="BP238" s="34"/>
      <c r="BQ238" s="34">
        <v>3211.3760000000002</v>
      </c>
      <c r="BR238" s="34">
        <v>0.22381200000000001</v>
      </c>
      <c r="BS238" s="34">
        <v>-5</v>
      </c>
      <c r="BT238" s="34">
        <v>8.9999999999999993E-3</v>
      </c>
      <c r="BU238" s="34">
        <v>5.4694060000000002</v>
      </c>
      <c r="BV238" s="34">
        <v>0</v>
      </c>
      <c r="BW238" s="34" t="s">
        <v>155</v>
      </c>
      <c r="BX238" s="34">
        <v>0.79600000000000004</v>
      </c>
    </row>
    <row r="239" spans="1:76" x14ac:dyDescent="0.25">
      <c r="A239" s="35">
        <v>43165</v>
      </c>
      <c r="B239" s="36">
        <v>0.40725997685185183</v>
      </c>
      <c r="C239" s="34">
        <v>6.9059999999999997</v>
      </c>
      <c r="D239" s="34">
        <v>5.7000000000000002E-3</v>
      </c>
      <c r="E239" s="34">
        <v>56.660974000000003</v>
      </c>
      <c r="F239" s="34">
        <v>393.3</v>
      </c>
      <c r="G239" s="34">
        <v>66.3</v>
      </c>
      <c r="H239" s="34">
        <v>-3.4</v>
      </c>
      <c r="I239" s="34"/>
      <c r="J239" s="34">
        <v>10</v>
      </c>
      <c r="K239" s="34">
        <v>0.94650000000000001</v>
      </c>
      <c r="L239" s="34">
        <v>6.5372000000000003</v>
      </c>
      <c r="M239" s="34">
        <v>5.4000000000000003E-3</v>
      </c>
      <c r="N239" s="34">
        <v>372.26350000000002</v>
      </c>
      <c r="O239" s="34">
        <v>62.799199999999999</v>
      </c>
      <c r="P239" s="34">
        <v>435.1</v>
      </c>
      <c r="Q239" s="34">
        <v>296.31790000000001</v>
      </c>
      <c r="R239" s="34">
        <v>49.987499999999997</v>
      </c>
      <c r="S239" s="34">
        <v>346.3</v>
      </c>
      <c r="T239" s="34">
        <v>0</v>
      </c>
      <c r="U239" s="34"/>
      <c r="V239" s="34"/>
      <c r="W239" s="34">
        <v>0</v>
      </c>
      <c r="X239" s="34">
        <v>9.4652999999999992</v>
      </c>
      <c r="Y239" s="34">
        <v>12</v>
      </c>
      <c r="Z239" s="34">
        <v>848</v>
      </c>
      <c r="AA239" s="34">
        <v>856</v>
      </c>
      <c r="AB239" s="34">
        <v>886</v>
      </c>
      <c r="AC239" s="34">
        <v>75</v>
      </c>
      <c r="AD239" s="34">
        <v>20.47</v>
      </c>
      <c r="AE239" s="34">
        <v>0.47</v>
      </c>
      <c r="AF239" s="34">
        <v>978</v>
      </c>
      <c r="AG239" s="34">
        <v>0</v>
      </c>
      <c r="AH239" s="34">
        <v>53</v>
      </c>
      <c r="AI239" s="34">
        <v>35</v>
      </c>
      <c r="AJ239" s="34">
        <v>191</v>
      </c>
      <c r="AK239" s="34">
        <v>169</v>
      </c>
      <c r="AL239" s="34">
        <v>4.3</v>
      </c>
      <c r="AM239" s="34">
        <v>174</v>
      </c>
      <c r="AN239" s="34" t="s">
        <v>155</v>
      </c>
      <c r="AO239" s="34">
        <v>2</v>
      </c>
      <c r="AP239" s="37">
        <v>0.61638888888888888</v>
      </c>
      <c r="AQ239" s="34">
        <v>47.163421999999997</v>
      </c>
      <c r="AR239" s="34">
        <v>-88.484432999999996</v>
      </c>
      <c r="AS239" s="34">
        <v>318.3</v>
      </c>
      <c r="AT239" s="34">
        <v>34.299999999999997</v>
      </c>
      <c r="AU239" s="34">
        <v>12</v>
      </c>
      <c r="AV239" s="34">
        <v>10</v>
      </c>
      <c r="AW239" s="34" t="s">
        <v>205</v>
      </c>
      <c r="AX239" s="34">
        <v>2</v>
      </c>
      <c r="AY239" s="34">
        <v>1.2</v>
      </c>
      <c r="AZ239" s="34">
        <v>2.4</v>
      </c>
      <c r="BA239" s="34">
        <v>14.186999999999999</v>
      </c>
      <c r="BB239" s="34">
        <v>31.03</v>
      </c>
      <c r="BC239" s="34">
        <v>2.19</v>
      </c>
      <c r="BD239" s="34">
        <v>5.649</v>
      </c>
      <c r="BE239" s="34">
        <v>3181.5419999999999</v>
      </c>
      <c r="BF239" s="34">
        <v>1.661</v>
      </c>
      <c r="BG239" s="34">
        <v>18.972999999999999</v>
      </c>
      <c r="BH239" s="34">
        <v>3.2010000000000001</v>
      </c>
      <c r="BI239" s="34">
        <v>22.173999999999999</v>
      </c>
      <c r="BJ239" s="34">
        <v>15.102</v>
      </c>
      <c r="BK239" s="34">
        <v>2.548</v>
      </c>
      <c r="BL239" s="34">
        <v>17.649999999999999</v>
      </c>
      <c r="BM239" s="34">
        <v>0</v>
      </c>
      <c r="BN239" s="34"/>
      <c r="BO239" s="34"/>
      <c r="BP239" s="34"/>
      <c r="BQ239" s="34">
        <v>3349.4879999999998</v>
      </c>
      <c r="BR239" s="34">
        <v>0.19953799999999999</v>
      </c>
      <c r="BS239" s="34">
        <v>-5</v>
      </c>
      <c r="BT239" s="34">
        <v>8.9999999999999993E-3</v>
      </c>
      <c r="BU239" s="34">
        <v>4.8762100000000004</v>
      </c>
      <c r="BV239" s="34">
        <v>0</v>
      </c>
      <c r="BW239" s="34" t="s">
        <v>155</v>
      </c>
      <c r="BX239" s="34">
        <v>0.79600000000000004</v>
      </c>
    </row>
    <row r="240" spans="1:76" x14ac:dyDescent="0.25">
      <c r="A240" s="35">
        <v>43165</v>
      </c>
      <c r="B240" s="36">
        <v>0.40727155092592593</v>
      </c>
      <c r="C240" s="34">
        <v>6.9850000000000003</v>
      </c>
      <c r="D240" s="34">
        <v>5.4999999999999997E-3</v>
      </c>
      <c r="E240" s="34">
        <v>55.134680000000003</v>
      </c>
      <c r="F240" s="34">
        <v>387</v>
      </c>
      <c r="G240" s="34">
        <v>68.5</v>
      </c>
      <c r="H240" s="34">
        <v>-0.6</v>
      </c>
      <c r="I240" s="34"/>
      <c r="J240" s="34">
        <v>10.35</v>
      </c>
      <c r="K240" s="34">
        <v>0.94589999999999996</v>
      </c>
      <c r="L240" s="34">
        <v>6.6074999999999999</v>
      </c>
      <c r="M240" s="34">
        <v>5.1999999999999998E-3</v>
      </c>
      <c r="N240" s="34">
        <v>366.1046</v>
      </c>
      <c r="O240" s="34">
        <v>64.828800000000001</v>
      </c>
      <c r="P240" s="34">
        <v>430.9</v>
      </c>
      <c r="Q240" s="34">
        <v>291.41550000000001</v>
      </c>
      <c r="R240" s="34">
        <v>51.603099999999998</v>
      </c>
      <c r="S240" s="34">
        <v>343</v>
      </c>
      <c r="T240" s="34">
        <v>0</v>
      </c>
      <c r="U240" s="34"/>
      <c r="V240" s="34"/>
      <c r="W240" s="34">
        <v>0</v>
      </c>
      <c r="X240" s="34">
        <v>9.7941000000000003</v>
      </c>
      <c r="Y240" s="34">
        <v>12</v>
      </c>
      <c r="Z240" s="34">
        <v>847</v>
      </c>
      <c r="AA240" s="34">
        <v>854</v>
      </c>
      <c r="AB240" s="34">
        <v>885</v>
      </c>
      <c r="AC240" s="34">
        <v>75</v>
      </c>
      <c r="AD240" s="34">
        <v>20.47</v>
      </c>
      <c r="AE240" s="34">
        <v>0.47</v>
      </c>
      <c r="AF240" s="34">
        <v>978</v>
      </c>
      <c r="AG240" s="34">
        <v>0</v>
      </c>
      <c r="AH240" s="34">
        <v>53</v>
      </c>
      <c r="AI240" s="34">
        <v>35</v>
      </c>
      <c r="AJ240" s="34">
        <v>191</v>
      </c>
      <c r="AK240" s="34">
        <v>169.9</v>
      </c>
      <c r="AL240" s="34">
        <v>4.3</v>
      </c>
      <c r="AM240" s="34">
        <v>174</v>
      </c>
      <c r="AN240" s="34" t="s">
        <v>155</v>
      </c>
      <c r="AO240" s="34">
        <v>2</v>
      </c>
      <c r="AP240" s="37">
        <v>0.61638888888888888</v>
      </c>
      <c r="AQ240" s="34">
        <v>47.163587999999997</v>
      </c>
      <c r="AR240" s="34">
        <v>-88.484593000000004</v>
      </c>
      <c r="AS240" s="34">
        <v>318.39999999999998</v>
      </c>
      <c r="AT240" s="34">
        <v>35.1</v>
      </c>
      <c r="AU240" s="34">
        <v>12</v>
      </c>
      <c r="AV240" s="34">
        <v>10</v>
      </c>
      <c r="AW240" s="34" t="s">
        <v>205</v>
      </c>
      <c r="AX240" s="34">
        <v>2</v>
      </c>
      <c r="AY240" s="34">
        <v>1.2</v>
      </c>
      <c r="AZ240" s="34">
        <v>2.4</v>
      </c>
      <c r="BA240" s="34">
        <v>14.186999999999999</v>
      </c>
      <c r="BB240" s="34">
        <v>30.69</v>
      </c>
      <c r="BC240" s="34">
        <v>2.16</v>
      </c>
      <c r="BD240" s="34">
        <v>5.7169999999999996</v>
      </c>
      <c r="BE240" s="34">
        <v>3181.4340000000002</v>
      </c>
      <c r="BF240" s="34">
        <v>1.5980000000000001</v>
      </c>
      <c r="BG240" s="34">
        <v>18.46</v>
      </c>
      <c r="BH240" s="34">
        <v>3.2690000000000001</v>
      </c>
      <c r="BI240" s="34">
        <v>21.728999999999999</v>
      </c>
      <c r="BJ240" s="34">
        <v>14.694000000000001</v>
      </c>
      <c r="BK240" s="34">
        <v>2.6019999999999999</v>
      </c>
      <c r="BL240" s="34">
        <v>17.295999999999999</v>
      </c>
      <c r="BM240" s="34">
        <v>0</v>
      </c>
      <c r="BN240" s="34"/>
      <c r="BO240" s="34"/>
      <c r="BP240" s="34"/>
      <c r="BQ240" s="34">
        <v>3428.8560000000002</v>
      </c>
      <c r="BR240" s="34">
        <v>0.205154</v>
      </c>
      <c r="BS240" s="34">
        <v>-5</v>
      </c>
      <c r="BT240" s="34">
        <v>8.9999999999999993E-3</v>
      </c>
      <c r="BU240" s="34">
        <v>5.0134509999999999</v>
      </c>
      <c r="BV240" s="34">
        <v>0</v>
      </c>
      <c r="BW240" s="34" t="s">
        <v>155</v>
      </c>
      <c r="BX240" s="34">
        <v>0.79600000000000004</v>
      </c>
    </row>
    <row r="241" spans="1:76" x14ac:dyDescent="0.25">
      <c r="A241" s="35">
        <v>43165</v>
      </c>
      <c r="B241" s="36">
        <v>0.40728312499999997</v>
      </c>
      <c r="C241" s="34">
        <v>7.3840000000000003</v>
      </c>
      <c r="D241" s="34">
        <v>5.7000000000000002E-3</v>
      </c>
      <c r="E241" s="34">
        <v>56.523887999999999</v>
      </c>
      <c r="F241" s="34">
        <v>386.9</v>
      </c>
      <c r="G241" s="34">
        <v>70.099999999999994</v>
      </c>
      <c r="H241" s="34">
        <v>-10</v>
      </c>
      <c r="I241" s="34"/>
      <c r="J241" s="34">
        <v>10.7</v>
      </c>
      <c r="K241" s="34">
        <v>0.94279999999999997</v>
      </c>
      <c r="L241" s="34">
        <v>6.9614000000000003</v>
      </c>
      <c r="M241" s="34">
        <v>5.3E-3</v>
      </c>
      <c r="N241" s="34">
        <v>364.80680000000001</v>
      </c>
      <c r="O241" s="34">
        <v>66.060500000000005</v>
      </c>
      <c r="P241" s="34">
        <v>430.9</v>
      </c>
      <c r="Q241" s="34">
        <v>290.38240000000002</v>
      </c>
      <c r="R241" s="34">
        <v>52.583500000000001</v>
      </c>
      <c r="S241" s="34">
        <v>343</v>
      </c>
      <c r="T241" s="34">
        <v>0</v>
      </c>
      <c r="U241" s="34"/>
      <c r="V241" s="34"/>
      <c r="W241" s="34">
        <v>0</v>
      </c>
      <c r="X241" s="34">
        <v>10.0846</v>
      </c>
      <c r="Y241" s="34">
        <v>11.9</v>
      </c>
      <c r="Z241" s="34">
        <v>848</v>
      </c>
      <c r="AA241" s="34">
        <v>856</v>
      </c>
      <c r="AB241" s="34">
        <v>885</v>
      </c>
      <c r="AC241" s="34">
        <v>75</v>
      </c>
      <c r="AD241" s="34">
        <v>20.47</v>
      </c>
      <c r="AE241" s="34">
        <v>0.47</v>
      </c>
      <c r="AF241" s="34">
        <v>978</v>
      </c>
      <c r="AG241" s="34">
        <v>0</v>
      </c>
      <c r="AH241" s="34">
        <v>53</v>
      </c>
      <c r="AI241" s="34">
        <v>35</v>
      </c>
      <c r="AJ241" s="34">
        <v>191</v>
      </c>
      <c r="AK241" s="34">
        <v>170</v>
      </c>
      <c r="AL241" s="34">
        <v>4.2</v>
      </c>
      <c r="AM241" s="34">
        <v>174.4</v>
      </c>
      <c r="AN241" s="34" t="s">
        <v>155</v>
      </c>
      <c r="AO241" s="34">
        <v>2</v>
      </c>
      <c r="AP241" s="37">
        <v>0.61641203703703706</v>
      </c>
      <c r="AQ241" s="34">
        <v>47.163705</v>
      </c>
      <c r="AR241" s="34">
        <v>-88.484707999999998</v>
      </c>
      <c r="AS241" s="34">
        <v>318.39999999999998</v>
      </c>
      <c r="AT241" s="34">
        <v>35.299999999999997</v>
      </c>
      <c r="AU241" s="34">
        <v>12</v>
      </c>
      <c r="AV241" s="34">
        <v>10</v>
      </c>
      <c r="AW241" s="34" t="s">
        <v>205</v>
      </c>
      <c r="AX241" s="34">
        <v>2</v>
      </c>
      <c r="AY241" s="34">
        <v>1.2</v>
      </c>
      <c r="AZ241" s="34">
        <v>2.4</v>
      </c>
      <c r="BA241" s="34">
        <v>14.186999999999999</v>
      </c>
      <c r="BB241" s="34">
        <v>29.09</v>
      </c>
      <c r="BC241" s="34">
        <v>2.0499999999999998</v>
      </c>
      <c r="BD241" s="34">
        <v>6.0659999999999998</v>
      </c>
      <c r="BE241" s="34">
        <v>3180.5309999999999</v>
      </c>
      <c r="BF241" s="34">
        <v>1.55</v>
      </c>
      <c r="BG241" s="34">
        <v>17.454000000000001</v>
      </c>
      <c r="BH241" s="34">
        <v>3.161</v>
      </c>
      <c r="BI241" s="34">
        <v>20.614999999999998</v>
      </c>
      <c r="BJ241" s="34">
        <v>13.894</v>
      </c>
      <c r="BK241" s="34">
        <v>2.516</v>
      </c>
      <c r="BL241" s="34">
        <v>16.408999999999999</v>
      </c>
      <c r="BM241" s="34">
        <v>0</v>
      </c>
      <c r="BN241" s="34"/>
      <c r="BO241" s="34"/>
      <c r="BP241" s="34"/>
      <c r="BQ241" s="34">
        <v>3350.1480000000001</v>
      </c>
      <c r="BR241" s="34">
        <v>0.18606800000000001</v>
      </c>
      <c r="BS241" s="34">
        <v>-5</v>
      </c>
      <c r="BT241" s="34">
        <v>8.9999999999999993E-3</v>
      </c>
      <c r="BU241" s="34">
        <v>4.5470370000000004</v>
      </c>
      <c r="BV241" s="34">
        <v>0</v>
      </c>
      <c r="BW241" s="34" t="s">
        <v>155</v>
      </c>
      <c r="BX241" s="34">
        <v>0.79600000000000004</v>
      </c>
    </row>
    <row r="242" spans="1:76" x14ac:dyDescent="0.25">
      <c r="A242" s="35">
        <v>43165</v>
      </c>
      <c r="B242" s="36">
        <v>0.40729469907407406</v>
      </c>
      <c r="C242" s="34">
        <v>7.8460000000000001</v>
      </c>
      <c r="D242" s="34">
        <v>5.8999999999999999E-3</v>
      </c>
      <c r="E242" s="34">
        <v>58.783783999999997</v>
      </c>
      <c r="F242" s="34">
        <v>391.6</v>
      </c>
      <c r="G242" s="34">
        <v>70.400000000000006</v>
      </c>
      <c r="H242" s="34">
        <v>0</v>
      </c>
      <c r="I242" s="34"/>
      <c r="J242" s="34">
        <v>10.8</v>
      </c>
      <c r="K242" s="34">
        <v>0.93930000000000002</v>
      </c>
      <c r="L242" s="34">
        <v>7.37</v>
      </c>
      <c r="M242" s="34">
        <v>5.4999999999999997E-3</v>
      </c>
      <c r="N242" s="34">
        <v>367.87430000000001</v>
      </c>
      <c r="O242" s="34">
        <v>66.147599999999997</v>
      </c>
      <c r="P242" s="34">
        <v>434</v>
      </c>
      <c r="Q242" s="34">
        <v>292.82409999999999</v>
      </c>
      <c r="R242" s="34">
        <v>52.652799999999999</v>
      </c>
      <c r="S242" s="34">
        <v>345.5</v>
      </c>
      <c r="T242" s="34">
        <v>0</v>
      </c>
      <c r="U242" s="34"/>
      <c r="V242" s="34"/>
      <c r="W242" s="34">
        <v>0</v>
      </c>
      <c r="X242" s="34">
        <v>10.144399999999999</v>
      </c>
      <c r="Y242" s="34">
        <v>12</v>
      </c>
      <c r="Z242" s="34">
        <v>848</v>
      </c>
      <c r="AA242" s="34">
        <v>855</v>
      </c>
      <c r="AB242" s="34">
        <v>885</v>
      </c>
      <c r="AC242" s="34">
        <v>75</v>
      </c>
      <c r="AD242" s="34">
        <v>20.47</v>
      </c>
      <c r="AE242" s="34">
        <v>0.47</v>
      </c>
      <c r="AF242" s="34">
        <v>978</v>
      </c>
      <c r="AG242" s="34">
        <v>0</v>
      </c>
      <c r="AH242" s="34">
        <v>53</v>
      </c>
      <c r="AI242" s="34">
        <v>35</v>
      </c>
      <c r="AJ242" s="34">
        <v>191</v>
      </c>
      <c r="AK242" s="34">
        <v>170</v>
      </c>
      <c r="AL242" s="34">
        <v>4.3</v>
      </c>
      <c r="AM242" s="34">
        <v>174.8</v>
      </c>
      <c r="AN242" s="34" t="s">
        <v>155</v>
      </c>
      <c r="AO242" s="34">
        <v>2</v>
      </c>
      <c r="AP242" s="37">
        <v>0.61641203703703706</v>
      </c>
      <c r="AQ242" s="34">
        <v>47.163764</v>
      </c>
      <c r="AR242" s="34">
        <v>-88.484769</v>
      </c>
      <c r="AS242" s="34">
        <v>318.5</v>
      </c>
      <c r="AT242" s="34">
        <v>35.299999999999997</v>
      </c>
      <c r="AU242" s="34">
        <v>12</v>
      </c>
      <c r="AV242" s="34">
        <v>10</v>
      </c>
      <c r="AW242" s="34" t="s">
        <v>205</v>
      </c>
      <c r="AX242" s="34">
        <v>2</v>
      </c>
      <c r="AY242" s="34">
        <v>1.2</v>
      </c>
      <c r="AZ242" s="34">
        <v>2.4</v>
      </c>
      <c r="BA242" s="34">
        <v>14.186999999999999</v>
      </c>
      <c r="BB242" s="34">
        <v>27.42</v>
      </c>
      <c r="BC242" s="34">
        <v>1.93</v>
      </c>
      <c r="BD242" s="34">
        <v>6.4619999999999997</v>
      </c>
      <c r="BE242" s="34">
        <v>3179.57</v>
      </c>
      <c r="BF242" s="34">
        <v>1.516</v>
      </c>
      <c r="BG242" s="34">
        <v>16.62</v>
      </c>
      <c r="BH242" s="34">
        <v>2.988</v>
      </c>
      <c r="BI242" s="34">
        <v>19.609000000000002</v>
      </c>
      <c r="BJ242" s="34">
        <v>13.228999999999999</v>
      </c>
      <c r="BK242" s="34">
        <v>2.379</v>
      </c>
      <c r="BL242" s="34">
        <v>15.608000000000001</v>
      </c>
      <c r="BM242" s="34">
        <v>0</v>
      </c>
      <c r="BN242" s="34"/>
      <c r="BO242" s="34"/>
      <c r="BP242" s="34"/>
      <c r="BQ242" s="34">
        <v>3182.1779999999999</v>
      </c>
      <c r="BR242" s="34">
        <v>0.21842800000000001</v>
      </c>
      <c r="BS242" s="34">
        <v>-5</v>
      </c>
      <c r="BT242" s="34">
        <v>8.9999999999999993E-3</v>
      </c>
      <c r="BU242" s="34">
        <v>5.337834</v>
      </c>
      <c r="BV242" s="34">
        <v>0</v>
      </c>
      <c r="BW242" s="34" t="s">
        <v>155</v>
      </c>
      <c r="BX242" s="34">
        <v>0.79600000000000004</v>
      </c>
    </row>
    <row r="243" spans="1:76" x14ac:dyDescent="0.25">
      <c r="A243" s="35">
        <v>43165</v>
      </c>
      <c r="B243" s="36">
        <v>0.4073062731481481</v>
      </c>
      <c r="C243" s="34">
        <v>7.94</v>
      </c>
      <c r="D243" s="34">
        <v>0.01</v>
      </c>
      <c r="E243" s="34">
        <v>99.605587999999997</v>
      </c>
      <c r="F243" s="34">
        <v>397.4</v>
      </c>
      <c r="G243" s="34">
        <v>70.5</v>
      </c>
      <c r="H243" s="34">
        <v>-6.6</v>
      </c>
      <c r="I243" s="34"/>
      <c r="J243" s="34">
        <v>10.59</v>
      </c>
      <c r="K243" s="34">
        <v>0.93859999999999999</v>
      </c>
      <c r="L243" s="34">
        <v>7.4520999999999997</v>
      </c>
      <c r="M243" s="34">
        <v>9.2999999999999992E-3</v>
      </c>
      <c r="N243" s="34">
        <v>372.99059999999997</v>
      </c>
      <c r="O243" s="34">
        <v>66.168199999999999</v>
      </c>
      <c r="P243" s="34">
        <v>439.2</v>
      </c>
      <c r="Q243" s="34">
        <v>296.89659999999998</v>
      </c>
      <c r="R243" s="34">
        <v>52.669199999999996</v>
      </c>
      <c r="S243" s="34">
        <v>349.6</v>
      </c>
      <c r="T243" s="34">
        <v>0</v>
      </c>
      <c r="U243" s="34"/>
      <c r="V243" s="34"/>
      <c r="W243" s="34">
        <v>0</v>
      </c>
      <c r="X243" s="34">
        <v>9.9379000000000008</v>
      </c>
      <c r="Y243" s="34">
        <v>12</v>
      </c>
      <c r="Z243" s="34">
        <v>848</v>
      </c>
      <c r="AA243" s="34">
        <v>857</v>
      </c>
      <c r="AB243" s="34">
        <v>886</v>
      </c>
      <c r="AC243" s="34">
        <v>75</v>
      </c>
      <c r="AD243" s="34">
        <v>20.47</v>
      </c>
      <c r="AE243" s="34">
        <v>0.47</v>
      </c>
      <c r="AF243" s="34">
        <v>978</v>
      </c>
      <c r="AG243" s="34">
        <v>0</v>
      </c>
      <c r="AH243" s="34">
        <v>53</v>
      </c>
      <c r="AI243" s="34">
        <v>35</v>
      </c>
      <c r="AJ243" s="34">
        <v>191</v>
      </c>
      <c r="AK243" s="34">
        <v>170</v>
      </c>
      <c r="AL243" s="34">
        <v>4.3</v>
      </c>
      <c r="AM243" s="34">
        <v>175</v>
      </c>
      <c r="AN243" s="34" t="s">
        <v>155</v>
      </c>
      <c r="AO243" s="34">
        <v>2</v>
      </c>
      <c r="AP243" s="37">
        <v>0.6164236111111111</v>
      </c>
      <c r="AQ243" s="34">
        <v>47.163925999999996</v>
      </c>
      <c r="AR243" s="34">
        <v>-88.484969000000007</v>
      </c>
      <c r="AS243" s="34">
        <v>318.60000000000002</v>
      </c>
      <c r="AT243" s="34">
        <v>35</v>
      </c>
      <c r="AU243" s="34">
        <v>12</v>
      </c>
      <c r="AV243" s="34">
        <v>10</v>
      </c>
      <c r="AW243" s="34" t="s">
        <v>205</v>
      </c>
      <c r="AX243" s="34">
        <v>2</v>
      </c>
      <c r="AY243" s="34">
        <v>1.2</v>
      </c>
      <c r="AZ243" s="34">
        <v>2.4</v>
      </c>
      <c r="BA243" s="34">
        <v>14.186999999999999</v>
      </c>
      <c r="BB243" s="34">
        <v>27.1</v>
      </c>
      <c r="BC243" s="34">
        <v>1.91</v>
      </c>
      <c r="BD243" s="34">
        <v>6.5469999999999997</v>
      </c>
      <c r="BE243" s="34">
        <v>3177.7660000000001</v>
      </c>
      <c r="BF243" s="34">
        <v>2.5369999999999999</v>
      </c>
      <c r="BG243" s="34">
        <v>16.655999999999999</v>
      </c>
      <c r="BH243" s="34">
        <v>2.9550000000000001</v>
      </c>
      <c r="BI243" s="34">
        <v>19.611000000000001</v>
      </c>
      <c r="BJ243" s="34">
        <v>13.257999999999999</v>
      </c>
      <c r="BK243" s="34">
        <v>2.3519999999999999</v>
      </c>
      <c r="BL243" s="34">
        <v>15.61</v>
      </c>
      <c r="BM243" s="34">
        <v>0</v>
      </c>
      <c r="BN243" s="34"/>
      <c r="BO243" s="34"/>
      <c r="BP243" s="34"/>
      <c r="BQ243" s="34">
        <v>3081.308</v>
      </c>
      <c r="BR243" s="34">
        <v>0.22290599999999999</v>
      </c>
      <c r="BS243" s="34">
        <v>-5</v>
      </c>
      <c r="BT243" s="34">
        <v>8.9999999999999993E-3</v>
      </c>
      <c r="BU243" s="34">
        <v>5.4472649999999998</v>
      </c>
      <c r="BV243" s="34">
        <v>0</v>
      </c>
      <c r="BW243" s="34" t="s">
        <v>155</v>
      </c>
      <c r="BX243" s="34">
        <v>0.79600000000000004</v>
      </c>
    </row>
    <row r="244" spans="1:76" x14ac:dyDescent="0.25">
      <c r="A244" s="35">
        <v>43165</v>
      </c>
      <c r="B244" s="36">
        <v>0.40731784722222225</v>
      </c>
      <c r="C244" s="34">
        <v>7.94</v>
      </c>
      <c r="D244" s="34">
        <v>8.3000000000000001E-3</v>
      </c>
      <c r="E244" s="34">
        <v>83.171734000000001</v>
      </c>
      <c r="F244" s="34">
        <v>400.5</v>
      </c>
      <c r="G244" s="34">
        <v>70.5</v>
      </c>
      <c r="H244" s="34">
        <v>-13.2</v>
      </c>
      <c r="I244" s="34"/>
      <c r="J244" s="34">
        <v>10.25</v>
      </c>
      <c r="K244" s="34">
        <v>0.9385</v>
      </c>
      <c r="L244" s="34">
        <v>7.452</v>
      </c>
      <c r="M244" s="34">
        <v>7.7999999999999996E-3</v>
      </c>
      <c r="N244" s="34">
        <v>375.91230000000002</v>
      </c>
      <c r="O244" s="34">
        <v>66.166600000000003</v>
      </c>
      <c r="P244" s="34">
        <v>442.1</v>
      </c>
      <c r="Q244" s="34">
        <v>299.22230000000002</v>
      </c>
      <c r="R244" s="34">
        <v>52.667900000000003</v>
      </c>
      <c r="S244" s="34">
        <v>351.9</v>
      </c>
      <c r="T244" s="34">
        <v>0</v>
      </c>
      <c r="U244" s="34"/>
      <c r="V244" s="34"/>
      <c r="W244" s="34">
        <v>0</v>
      </c>
      <c r="X244" s="34">
        <v>9.6207999999999991</v>
      </c>
      <c r="Y244" s="34">
        <v>11.9</v>
      </c>
      <c r="Z244" s="34">
        <v>849</v>
      </c>
      <c r="AA244" s="34">
        <v>857</v>
      </c>
      <c r="AB244" s="34">
        <v>886</v>
      </c>
      <c r="AC244" s="34">
        <v>75</v>
      </c>
      <c r="AD244" s="34">
        <v>20.47</v>
      </c>
      <c r="AE244" s="34">
        <v>0.47</v>
      </c>
      <c r="AF244" s="34">
        <v>978</v>
      </c>
      <c r="AG244" s="34">
        <v>0</v>
      </c>
      <c r="AH244" s="34">
        <v>53</v>
      </c>
      <c r="AI244" s="34">
        <v>35</v>
      </c>
      <c r="AJ244" s="34">
        <v>191</v>
      </c>
      <c r="AK244" s="34">
        <v>170</v>
      </c>
      <c r="AL244" s="34">
        <v>4.2</v>
      </c>
      <c r="AM244" s="34">
        <v>175</v>
      </c>
      <c r="AN244" s="34" t="s">
        <v>155</v>
      </c>
      <c r="AO244" s="34">
        <v>2</v>
      </c>
      <c r="AP244" s="37">
        <v>0.61644675925925929</v>
      </c>
      <c r="AQ244" s="34">
        <v>47.164039000000002</v>
      </c>
      <c r="AR244" s="34">
        <v>-88.485180999999997</v>
      </c>
      <c r="AS244" s="34">
        <v>318.7</v>
      </c>
      <c r="AT244" s="34">
        <v>34.5</v>
      </c>
      <c r="AU244" s="34">
        <v>12</v>
      </c>
      <c r="AV244" s="34">
        <v>10</v>
      </c>
      <c r="AW244" s="34" t="s">
        <v>205</v>
      </c>
      <c r="AX244" s="34">
        <v>2.0684</v>
      </c>
      <c r="AY244" s="34">
        <v>1.0631999999999999</v>
      </c>
      <c r="AZ244" s="34">
        <v>2.4</v>
      </c>
      <c r="BA244" s="34">
        <v>14.186999999999999</v>
      </c>
      <c r="BB244" s="34">
        <v>27.1</v>
      </c>
      <c r="BC244" s="34">
        <v>1.91</v>
      </c>
      <c r="BD244" s="34">
        <v>6.5490000000000004</v>
      </c>
      <c r="BE244" s="34">
        <v>3178.4270000000001</v>
      </c>
      <c r="BF244" s="34">
        <v>2.1190000000000002</v>
      </c>
      <c r="BG244" s="34">
        <v>16.791</v>
      </c>
      <c r="BH244" s="34">
        <v>2.9550000000000001</v>
      </c>
      <c r="BI244" s="34">
        <v>19.745999999999999</v>
      </c>
      <c r="BJ244" s="34">
        <v>13.365</v>
      </c>
      <c r="BK244" s="34">
        <v>2.3519999999999999</v>
      </c>
      <c r="BL244" s="34">
        <v>15.718</v>
      </c>
      <c r="BM244" s="34">
        <v>0</v>
      </c>
      <c r="BN244" s="34"/>
      <c r="BO244" s="34"/>
      <c r="BP244" s="34"/>
      <c r="BQ244" s="34">
        <v>2983.6880000000001</v>
      </c>
      <c r="BR244" s="34">
        <v>0.24836800000000001</v>
      </c>
      <c r="BS244" s="34">
        <v>-5</v>
      </c>
      <c r="BT244" s="34">
        <v>9.9059999999999999E-3</v>
      </c>
      <c r="BU244" s="34">
        <v>6.0694929999999996</v>
      </c>
      <c r="BV244" s="34">
        <v>0</v>
      </c>
      <c r="BW244" s="34" t="s">
        <v>155</v>
      </c>
      <c r="BX244" s="34">
        <v>0.79600000000000004</v>
      </c>
    </row>
    <row r="245" spans="1:76" x14ac:dyDescent="0.25">
      <c r="A245" s="35">
        <v>43165</v>
      </c>
      <c r="B245" s="36">
        <v>0.40732942129629629</v>
      </c>
      <c r="C245" s="34">
        <v>7.4109999999999996</v>
      </c>
      <c r="D245" s="34">
        <v>6.6E-3</v>
      </c>
      <c r="E245" s="34">
        <v>66.459732000000002</v>
      </c>
      <c r="F245" s="34">
        <v>401.4</v>
      </c>
      <c r="G245" s="34">
        <v>70.5</v>
      </c>
      <c r="H245" s="34">
        <v>0</v>
      </c>
      <c r="I245" s="34"/>
      <c r="J245" s="34">
        <v>10.09</v>
      </c>
      <c r="K245" s="34">
        <v>0.94259999999999999</v>
      </c>
      <c r="L245" s="34">
        <v>6.9852999999999996</v>
      </c>
      <c r="M245" s="34">
        <v>6.3E-3</v>
      </c>
      <c r="N245" s="34">
        <v>378.34910000000002</v>
      </c>
      <c r="O245" s="34">
        <v>66.451499999999996</v>
      </c>
      <c r="P245" s="34">
        <v>444.8</v>
      </c>
      <c r="Q245" s="34">
        <v>301.44220000000001</v>
      </c>
      <c r="R245" s="34">
        <v>52.943899999999999</v>
      </c>
      <c r="S245" s="34">
        <v>354.4</v>
      </c>
      <c r="T245" s="34">
        <v>0</v>
      </c>
      <c r="U245" s="34"/>
      <c r="V245" s="34"/>
      <c r="W245" s="34">
        <v>0</v>
      </c>
      <c r="X245" s="34">
        <v>9.5134000000000007</v>
      </c>
      <c r="Y245" s="34">
        <v>12</v>
      </c>
      <c r="Z245" s="34">
        <v>848</v>
      </c>
      <c r="AA245" s="34">
        <v>857</v>
      </c>
      <c r="AB245" s="34">
        <v>886</v>
      </c>
      <c r="AC245" s="34">
        <v>75.900000000000006</v>
      </c>
      <c r="AD245" s="34">
        <v>20.72</v>
      </c>
      <c r="AE245" s="34">
        <v>0.48</v>
      </c>
      <c r="AF245" s="34">
        <v>978</v>
      </c>
      <c r="AG245" s="34">
        <v>0</v>
      </c>
      <c r="AH245" s="34">
        <v>53</v>
      </c>
      <c r="AI245" s="34">
        <v>35</v>
      </c>
      <c r="AJ245" s="34">
        <v>191</v>
      </c>
      <c r="AK245" s="34">
        <v>169.1</v>
      </c>
      <c r="AL245" s="34">
        <v>4.3</v>
      </c>
      <c r="AM245" s="34">
        <v>175</v>
      </c>
      <c r="AN245" s="34" t="s">
        <v>155</v>
      </c>
      <c r="AO245" s="34">
        <v>2</v>
      </c>
      <c r="AP245" s="37">
        <v>0.61645833333333333</v>
      </c>
      <c r="AQ245" s="34">
        <v>47.164107000000001</v>
      </c>
      <c r="AR245" s="34">
        <v>-88.485367999999994</v>
      </c>
      <c r="AS245" s="34">
        <v>318.89999999999998</v>
      </c>
      <c r="AT245" s="34">
        <v>34.5</v>
      </c>
      <c r="AU245" s="34">
        <v>12</v>
      </c>
      <c r="AV245" s="34">
        <v>11</v>
      </c>
      <c r="AW245" s="34" t="s">
        <v>205</v>
      </c>
      <c r="AX245" s="34">
        <v>2.1</v>
      </c>
      <c r="AY245" s="34">
        <v>1</v>
      </c>
      <c r="AZ245" s="34">
        <v>2.4</v>
      </c>
      <c r="BA245" s="34">
        <v>14.186999999999999</v>
      </c>
      <c r="BB245" s="34">
        <v>28.98</v>
      </c>
      <c r="BC245" s="34">
        <v>2.04</v>
      </c>
      <c r="BD245" s="34">
        <v>6.0919999999999996</v>
      </c>
      <c r="BE245" s="34">
        <v>3180.047</v>
      </c>
      <c r="BF245" s="34">
        <v>1.8149999999999999</v>
      </c>
      <c r="BG245" s="34">
        <v>18.038</v>
      </c>
      <c r="BH245" s="34">
        <v>3.1680000000000001</v>
      </c>
      <c r="BI245" s="34">
        <v>21.206</v>
      </c>
      <c r="BJ245" s="34">
        <v>14.371</v>
      </c>
      <c r="BK245" s="34">
        <v>2.524</v>
      </c>
      <c r="BL245" s="34">
        <v>16.895</v>
      </c>
      <c r="BM245" s="34">
        <v>0</v>
      </c>
      <c r="BN245" s="34"/>
      <c r="BO245" s="34"/>
      <c r="BP245" s="34"/>
      <c r="BQ245" s="34">
        <v>3149.0720000000001</v>
      </c>
      <c r="BR245" s="34">
        <v>0.256436</v>
      </c>
      <c r="BS245" s="34">
        <v>-5</v>
      </c>
      <c r="BT245" s="34">
        <v>9.0939999999999997E-3</v>
      </c>
      <c r="BU245" s="34">
        <v>6.2666550000000001</v>
      </c>
      <c r="BV245" s="34">
        <v>0</v>
      </c>
      <c r="BW245" s="34" t="s">
        <v>155</v>
      </c>
      <c r="BX245" s="34">
        <v>0.79700000000000004</v>
      </c>
    </row>
    <row r="246" spans="1:76" x14ac:dyDescent="0.25">
      <c r="A246" s="35">
        <v>43165</v>
      </c>
      <c r="B246" s="36">
        <v>0.40734099537037038</v>
      </c>
      <c r="C246" s="34">
        <v>6.085</v>
      </c>
      <c r="D246" s="34">
        <v>4.0000000000000001E-3</v>
      </c>
      <c r="E246" s="34">
        <v>39.5</v>
      </c>
      <c r="F246" s="34">
        <v>390.8</v>
      </c>
      <c r="G246" s="34">
        <v>70.599999999999994</v>
      </c>
      <c r="H246" s="34">
        <v>0</v>
      </c>
      <c r="I246" s="34"/>
      <c r="J246" s="34">
        <v>10</v>
      </c>
      <c r="K246" s="34">
        <v>0.95279999999999998</v>
      </c>
      <c r="L246" s="34">
        <v>5.7984</v>
      </c>
      <c r="M246" s="34">
        <v>3.8E-3</v>
      </c>
      <c r="N246" s="34">
        <v>372.3494</v>
      </c>
      <c r="O246" s="34">
        <v>67.271100000000004</v>
      </c>
      <c r="P246" s="34">
        <v>439.6</v>
      </c>
      <c r="Q246" s="34">
        <v>296.69060000000002</v>
      </c>
      <c r="R246" s="34">
        <v>53.6021</v>
      </c>
      <c r="S246" s="34">
        <v>350.3</v>
      </c>
      <c r="T246" s="34">
        <v>0</v>
      </c>
      <c r="U246" s="34"/>
      <c r="V246" s="34"/>
      <c r="W246" s="34">
        <v>0</v>
      </c>
      <c r="X246" s="34">
        <v>9.5284999999999993</v>
      </c>
      <c r="Y246" s="34">
        <v>11.9</v>
      </c>
      <c r="Z246" s="34">
        <v>849</v>
      </c>
      <c r="AA246" s="34">
        <v>857</v>
      </c>
      <c r="AB246" s="34">
        <v>886</v>
      </c>
      <c r="AC246" s="34">
        <v>76</v>
      </c>
      <c r="AD246" s="34">
        <v>20.74</v>
      </c>
      <c r="AE246" s="34">
        <v>0.48</v>
      </c>
      <c r="AF246" s="34">
        <v>978</v>
      </c>
      <c r="AG246" s="34">
        <v>0</v>
      </c>
      <c r="AH246" s="34">
        <v>53</v>
      </c>
      <c r="AI246" s="34">
        <v>35</v>
      </c>
      <c r="AJ246" s="34">
        <v>191</v>
      </c>
      <c r="AK246" s="34">
        <v>169</v>
      </c>
      <c r="AL246" s="34">
        <v>4.2</v>
      </c>
      <c r="AM246" s="34">
        <v>175</v>
      </c>
      <c r="AN246" s="34" t="s">
        <v>155</v>
      </c>
      <c r="AO246" s="34">
        <v>2</v>
      </c>
      <c r="AP246" s="37">
        <v>0.61646990740740748</v>
      </c>
      <c r="AQ246" s="34">
        <v>47.164175999999998</v>
      </c>
      <c r="AR246" s="34">
        <v>-88.485553999999993</v>
      </c>
      <c r="AS246" s="34">
        <v>319.10000000000002</v>
      </c>
      <c r="AT246" s="34">
        <v>34.9</v>
      </c>
      <c r="AU246" s="34">
        <v>12</v>
      </c>
      <c r="AV246" s="34">
        <v>11</v>
      </c>
      <c r="AW246" s="34" t="s">
        <v>205</v>
      </c>
      <c r="AX246" s="34">
        <v>2.1</v>
      </c>
      <c r="AY246" s="34">
        <v>1.1368</v>
      </c>
      <c r="AZ246" s="34">
        <v>2.4683999999999999</v>
      </c>
      <c r="BA246" s="34">
        <v>14.186999999999999</v>
      </c>
      <c r="BB246" s="34">
        <v>35.11</v>
      </c>
      <c r="BC246" s="34">
        <v>2.4700000000000002</v>
      </c>
      <c r="BD246" s="34">
        <v>4.9480000000000004</v>
      </c>
      <c r="BE246" s="34">
        <v>3184.5729999999999</v>
      </c>
      <c r="BF246" s="34">
        <v>1.3160000000000001</v>
      </c>
      <c r="BG246" s="34">
        <v>21.416</v>
      </c>
      <c r="BH246" s="34">
        <v>3.8690000000000002</v>
      </c>
      <c r="BI246" s="34">
        <v>25.285</v>
      </c>
      <c r="BJ246" s="34">
        <v>17.064</v>
      </c>
      <c r="BK246" s="34">
        <v>3.0830000000000002</v>
      </c>
      <c r="BL246" s="34">
        <v>20.146999999999998</v>
      </c>
      <c r="BM246" s="34">
        <v>0</v>
      </c>
      <c r="BN246" s="34"/>
      <c r="BO246" s="34"/>
      <c r="BP246" s="34"/>
      <c r="BQ246" s="34">
        <v>3805.127</v>
      </c>
      <c r="BR246" s="34">
        <v>0.23253799999999999</v>
      </c>
      <c r="BS246" s="34">
        <v>-5</v>
      </c>
      <c r="BT246" s="34">
        <v>8.9999999999999993E-3</v>
      </c>
      <c r="BU246" s="34">
        <v>5.6826470000000002</v>
      </c>
      <c r="BV246" s="34">
        <v>0</v>
      </c>
      <c r="BW246" s="34" t="s">
        <v>155</v>
      </c>
      <c r="BX246" s="34">
        <v>0.79700000000000004</v>
      </c>
    </row>
    <row r="247" spans="1:76" x14ac:dyDescent="0.25">
      <c r="A247" s="35">
        <v>43165</v>
      </c>
      <c r="B247" s="36">
        <v>0.40735256944444442</v>
      </c>
      <c r="C247" s="34">
        <v>5.0010000000000003</v>
      </c>
      <c r="D247" s="34">
        <v>3.0000000000000001E-3</v>
      </c>
      <c r="E247" s="34">
        <v>30.130186999999999</v>
      </c>
      <c r="F247" s="34">
        <v>372</v>
      </c>
      <c r="G247" s="34">
        <v>71.2</v>
      </c>
      <c r="H247" s="34">
        <v>6.6</v>
      </c>
      <c r="I247" s="34"/>
      <c r="J247" s="34">
        <v>10.199999999999999</v>
      </c>
      <c r="K247" s="34">
        <v>0.96140000000000003</v>
      </c>
      <c r="L247" s="34">
        <v>4.8079999999999998</v>
      </c>
      <c r="M247" s="34">
        <v>2.8999999999999998E-3</v>
      </c>
      <c r="N247" s="34">
        <v>357.62639999999999</v>
      </c>
      <c r="O247" s="34">
        <v>68.417500000000004</v>
      </c>
      <c r="P247" s="34">
        <v>426</v>
      </c>
      <c r="Q247" s="34">
        <v>284.95920000000001</v>
      </c>
      <c r="R247" s="34">
        <v>54.515599999999999</v>
      </c>
      <c r="S247" s="34">
        <v>339.5</v>
      </c>
      <c r="T247" s="34">
        <v>6.5631000000000004</v>
      </c>
      <c r="U247" s="34"/>
      <c r="V247" s="34"/>
      <c r="W247" s="34">
        <v>0</v>
      </c>
      <c r="X247" s="34">
        <v>9.8020999999999994</v>
      </c>
      <c r="Y247" s="34">
        <v>12</v>
      </c>
      <c r="Z247" s="34">
        <v>847</v>
      </c>
      <c r="AA247" s="34">
        <v>857</v>
      </c>
      <c r="AB247" s="34">
        <v>885</v>
      </c>
      <c r="AC247" s="34">
        <v>76</v>
      </c>
      <c r="AD247" s="34">
        <v>20.74</v>
      </c>
      <c r="AE247" s="34">
        <v>0.48</v>
      </c>
      <c r="AF247" s="34">
        <v>978</v>
      </c>
      <c r="AG247" s="34">
        <v>0</v>
      </c>
      <c r="AH247" s="34">
        <v>53</v>
      </c>
      <c r="AI247" s="34">
        <v>35</v>
      </c>
      <c r="AJ247" s="34">
        <v>191</v>
      </c>
      <c r="AK247" s="34">
        <v>169</v>
      </c>
      <c r="AL247" s="34">
        <v>4.2</v>
      </c>
      <c r="AM247" s="34">
        <v>175</v>
      </c>
      <c r="AN247" s="34" t="s">
        <v>155</v>
      </c>
      <c r="AO247" s="34">
        <v>2</v>
      </c>
      <c r="AP247" s="37">
        <v>0.61648148148148152</v>
      </c>
      <c r="AQ247" s="34">
        <v>47.164239999999999</v>
      </c>
      <c r="AR247" s="34">
        <v>-88.485748000000001</v>
      </c>
      <c r="AS247" s="34">
        <v>319.10000000000002</v>
      </c>
      <c r="AT247" s="34">
        <v>35.6</v>
      </c>
      <c r="AU247" s="34">
        <v>12</v>
      </c>
      <c r="AV247" s="34">
        <v>11</v>
      </c>
      <c r="AW247" s="34" t="s">
        <v>205</v>
      </c>
      <c r="AX247" s="34">
        <v>2.1</v>
      </c>
      <c r="AY247" s="34">
        <v>1.2</v>
      </c>
      <c r="AZ247" s="34">
        <v>2.5</v>
      </c>
      <c r="BA247" s="34">
        <v>14.186999999999999</v>
      </c>
      <c r="BB247" s="34">
        <v>42.52</v>
      </c>
      <c r="BC247" s="34">
        <v>3</v>
      </c>
      <c r="BD247" s="34">
        <v>4.0119999999999996</v>
      </c>
      <c r="BE247" s="34">
        <v>3188.8229999999999</v>
      </c>
      <c r="BF247" s="34">
        <v>1.2230000000000001</v>
      </c>
      <c r="BG247" s="34">
        <v>24.838999999999999</v>
      </c>
      <c r="BH247" s="34">
        <v>4.7519999999999998</v>
      </c>
      <c r="BI247" s="34">
        <v>29.591000000000001</v>
      </c>
      <c r="BJ247" s="34">
        <v>19.792000000000002</v>
      </c>
      <c r="BK247" s="34">
        <v>3.786</v>
      </c>
      <c r="BL247" s="34">
        <v>23.577999999999999</v>
      </c>
      <c r="BM247" s="34">
        <v>0.13750000000000001</v>
      </c>
      <c r="BN247" s="34"/>
      <c r="BO247" s="34"/>
      <c r="BP247" s="34"/>
      <c r="BQ247" s="34">
        <v>4726.9979999999996</v>
      </c>
      <c r="BR247" s="34">
        <v>0.14846000000000001</v>
      </c>
      <c r="BS247" s="34">
        <v>-5</v>
      </c>
      <c r="BT247" s="34">
        <v>8.0940000000000005E-3</v>
      </c>
      <c r="BU247" s="34">
        <v>3.6279910000000002</v>
      </c>
      <c r="BV247" s="34">
        <v>0</v>
      </c>
      <c r="BW247" s="34" t="s">
        <v>155</v>
      </c>
      <c r="BX247" s="34">
        <v>0.79700000000000004</v>
      </c>
    </row>
    <row r="248" spans="1:76" x14ac:dyDescent="0.25">
      <c r="A248" s="35">
        <v>43165</v>
      </c>
      <c r="B248" s="36">
        <v>0.40736414351851852</v>
      </c>
      <c r="C248" s="34">
        <v>4.2350000000000003</v>
      </c>
      <c r="D248" s="34">
        <v>5.0000000000000001E-3</v>
      </c>
      <c r="E248" s="34">
        <v>50</v>
      </c>
      <c r="F248" s="34">
        <v>359.3</v>
      </c>
      <c r="G248" s="34">
        <v>75.5</v>
      </c>
      <c r="H248" s="34">
        <v>3.4</v>
      </c>
      <c r="I248" s="34"/>
      <c r="J248" s="34">
        <v>11.28</v>
      </c>
      <c r="K248" s="34">
        <v>0.96760000000000002</v>
      </c>
      <c r="L248" s="34">
        <v>4.0983999999999998</v>
      </c>
      <c r="M248" s="34">
        <v>4.7999999999999996E-3</v>
      </c>
      <c r="N248" s="34">
        <v>347.70030000000003</v>
      </c>
      <c r="O248" s="34">
        <v>73.040199999999999</v>
      </c>
      <c r="P248" s="34">
        <v>420.7</v>
      </c>
      <c r="Q248" s="34">
        <v>277.05</v>
      </c>
      <c r="R248" s="34">
        <v>58.198900000000002</v>
      </c>
      <c r="S248" s="34">
        <v>335.2</v>
      </c>
      <c r="T248" s="34">
        <v>3.3803000000000001</v>
      </c>
      <c r="U248" s="34"/>
      <c r="V248" s="34"/>
      <c r="W248" s="34">
        <v>0</v>
      </c>
      <c r="X248" s="34">
        <v>10.919499999999999</v>
      </c>
      <c r="Y248" s="34">
        <v>12</v>
      </c>
      <c r="Z248" s="34">
        <v>845</v>
      </c>
      <c r="AA248" s="34">
        <v>853</v>
      </c>
      <c r="AB248" s="34">
        <v>883</v>
      </c>
      <c r="AC248" s="34">
        <v>76</v>
      </c>
      <c r="AD248" s="34">
        <v>20.74</v>
      </c>
      <c r="AE248" s="34">
        <v>0.48</v>
      </c>
      <c r="AF248" s="34">
        <v>978</v>
      </c>
      <c r="AG248" s="34">
        <v>0</v>
      </c>
      <c r="AH248" s="34">
        <v>53</v>
      </c>
      <c r="AI248" s="34">
        <v>35</v>
      </c>
      <c r="AJ248" s="34">
        <v>191</v>
      </c>
      <c r="AK248" s="34">
        <v>169.9</v>
      </c>
      <c r="AL248" s="34">
        <v>4.4000000000000004</v>
      </c>
      <c r="AM248" s="34">
        <v>175</v>
      </c>
      <c r="AN248" s="34" t="s">
        <v>155</v>
      </c>
      <c r="AO248" s="34">
        <v>2</v>
      </c>
      <c r="AP248" s="37">
        <v>0.61649305555555556</v>
      </c>
      <c r="AQ248" s="34">
        <v>47.164307000000001</v>
      </c>
      <c r="AR248" s="34">
        <v>-88.485938000000004</v>
      </c>
      <c r="AS248" s="34">
        <v>319.10000000000002</v>
      </c>
      <c r="AT248" s="34">
        <v>35.9</v>
      </c>
      <c r="AU248" s="34">
        <v>12</v>
      </c>
      <c r="AV248" s="34">
        <v>11</v>
      </c>
      <c r="AW248" s="34" t="s">
        <v>205</v>
      </c>
      <c r="AX248" s="34">
        <v>2.0316000000000001</v>
      </c>
      <c r="AY248" s="34">
        <v>1.4052</v>
      </c>
      <c r="AZ248" s="34">
        <v>2.6368</v>
      </c>
      <c r="BA248" s="34">
        <v>14.186999999999999</v>
      </c>
      <c r="BB248" s="34">
        <v>50.02</v>
      </c>
      <c r="BC248" s="34">
        <v>3.53</v>
      </c>
      <c r="BD248" s="34">
        <v>3.3439999999999999</v>
      </c>
      <c r="BE248" s="34">
        <v>3191.748</v>
      </c>
      <c r="BF248" s="34">
        <v>2.3980000000000001</v>
      </c>
      <c r="BG248" s="34">
        <v>28.356999999999999</v>
      </c>
      <c r="BH248" s="34">
        <v>5.9569999999999999</v>
      </c>
      <c r="BI248" s="34">
        <v>34.314</v>
      </c>
      <c r="BJ248" s="34">
        <v>22.594999999999999</v>
      </c>
      <c r="BK248" s="34">
        <v>4.7460000000000004</v>
      </c>
      <c r="BL248" s="34">
        <v>27.341999999999999</v>
      </c>
      <c r="BM248" s="34">
        <v>8.3199999999999996E-2</v>
      </c>
      <c r="BN248" s="34"/>
      <c r="BO248" s="34"/>
      <c r="BP248" s="34"/>
      <c r="BQ248" s="34">
        <v>6183.2860000000001</v>
      </c>
      <c r="BR248" s="34">
        <v>0.11013199999999999</v>
      </c>
      <c r="BS248" s="34">
        <v>-5</v>
      </c>
      <c r="BT248" s="34">
        <v>8.9049999999999997E-3</v>
      </c>
      <c r="BU248" s="34">
        <v>2.6913469999999999</v>
      </c>
      <c r="BV248" s="34">
        <v>0</v>
      </c>
      <c r="BW248" s="34" t="s">
        <v>155</v>
      </c>
      <c r="BX248" s="34">
        <v>0.79700000000000004</v>
      </c>
    </row>
    <row r="249" spans="1:76" x14ac:dyDescent="0.25">
      <c r="A249" s="35">
        <v>43165</v>
      </c>
      <c r="B249" s="36">
        <v>0.40737571759259256</v>
      </c>
      <c r="C249" s="34">
        <v>3.923</v>
      </c>
      <c r="D249" s="34">
        <v>5.0000000000000001E-3</v>
      </c>
      <c r="E249" s="34">
        <v>50</v>
      </c>
      <c r="F249" s="34">
        <v>341</v>
      </c>
      <c r="G249" s="34">
        <v>78.099999999999994</v>
      </c>
      <c r="H249" s="34">
        <v>0</v>
      </c>
      <c r="I249" s="34"/>
      <c r="J249" s="34">
        <v>12.28</v>
      </c>
      <c r="K249" s="34">
        <v>0.97009999999999996</v>
      </c>
      <c r="L249" s="34">
        <v>3.806</v>
      </c>
      <c r="M249" s="34">
        <v>4.8999999999999998E-3</v>
      </c>
      <c r="N249" s="34">
        <v>330.78710000000001</v>
      </c>
      <c r="O249" s="34">
        <v>75.797899999999998</v>
      </c>
      <c r="P249" s="34">
        <v>406.6</v>
      </c>
      <c r="Q249" s="34">
        <v>263.57350000000002</v>
      </c>
      <c r="R249" s="34">
        <v>60.396299999999997</v>
      </c>
      <c r="S249" s="34">
        <v>324</v>
      </c>
      <c r="T249" s="34">
        <v>0</v>
      </c>
      <c r="U249" s="34"/>
      <c r="V249" s="34"/>
      <c r="W249" s="34">
        <v>0</v>
      </c>
      <c r="X249" s="34">
        <v>11.917400000000001</v>
      </c>
      <c r="Y249" s="34">
        <v>12</v>
      </c>
      <c r="Z249" s="34">
        <v>845</v>
      </c>
      <c r="AA249" s="34">
        <v>853</v>
      </c>
      <c r="AB249" s="34">
        <v>883</v>
      </c>
      <c r="AC249" s="34">
        <v>76</v>
      </c>
      <c r="AD249" s="34">
        <v>20.74</v>
      </c>
      <c r="AE249" s="34">
        <v>0.48</v>
      </c>
      <c r="AF249" s="34">
        <v>978</v>
      </c>
      <c r="AG249" s="34">
        <v>0</v>
      </c>
      <c r="AH249" s="34">
        <v>53</v>
      </c>
      <c r="AI249" s="34">
        <v>35</v>
      </c>
      <c r="AJ249" s="34">
        <v>191</v>
      </c>
      <c r="AK249" s="34">
        <v>170</v>
      </c>
      <c r="AL249" s="34">
        <v>4.3</v>
      </c>
      <c r="AM249" s="34">
        <v>175</v>
      </c>
      <c r="AN249" s="34" t="s">
        <v>155</v>
      </c>
      <c r="AO249" s="34">
        <v>2</v>
      </c>
      <c r="AP249" s="37">
        <v>0.6165046296296296</v>
      </c>
      <c r="AQ249" s="34">
        <v>47.164360000000002</v>
      </c>
      <c r="AR249" s="34">
        <v>-88.486138999999994</v>
      </c>
      <c r="AS249" s="34">
        <v>319.5</v>
      </c>
      <c r="AT249" s="34">
        <v>36</v>
      </c>
      <c r="AU249" s="34">
        <v>12</v>
      </c>
      <c r="AV249" s="34">
        <v>11</v>
      </c>
      <c r="AW249" s="34" t="s">
        <v>205</v>
      </c>
      <c r="AX249" s="34">
        <v>2</v>
      </c>
      <c r="AY249" s="34">
        <v>1.5</v>
      </c>
      <c r="AZ249" s="34">
        <v>2.7</v>
      </c>
      <c r="BA249" s="34">
        <v>14.186999999999999</v>
      </c>
      <c r="BB249" s="34">
        <v>53.93</v>
      </c>
      <c r="BC249" s="34">
        <v>3.8</v>
      </c>
      <c r="BD249" s="34">
        <v>3.077</v>
      </c>
      <c r="BE249" s="34">
        <v>3194.114</v>
      </c>
      <c r="BF249" s="34">
        <v>2.5910000000000002</v>
      </c>
      <c r="BG249" s="34">
        <v>29.071000000000002</v>
      </c>
      <c r="BH249" s="34">
        <v>6.6609999999999996</v>
      </c>
      <c r="BI249" s="34">
        <v>35.732999999999997</v>
      </c>
      <c r="BJ249" s="34">
        <v>23.164000000000001</v>
      </c>
      <c r="BK249" s="34">
        <v>5.3079999999999998</v>
      </c>
      <c r="BL249" s="34">
        <v>28.472000000000001</v>
      </c>
      <c r="BM249" s="34">
        <v>0</v>
      </c>
      <c r="BN249" s="34"/>
      <c r="BO249" s="34"/>
      <c r="BP249" s="34"/>
      <c r="BQ249" s="34">
        <v>7272.0720000000001</v>
      </c>
      <c r="BR249" s="34">
        <v>6.2611E-2</v>
      </c>
      <c r="BS249" s="34">
        <v>-5</v>
      </c>
      <c r="BT249" s="34">
        <v>8.9999999999999993E-3</v>
      </c>
      <c r="BU249" s="34">
        <v>1.5300469999999999</v>
      </c>
      <c r="BV249" s="34">
        <v>0</v>
      </c>
      <c r="BW249" s="34" t="s">
        <v>155</v>
      </c>
      <c r="BX249" s="34">
        <v>0.79700000000000004</v>
      </c>
    </row>
    <row r="250" spans="1:76" x14ac:dyDescent="0.25">
      <c r="A250" s="35">
        <v>43165</v>
      </c>
      <c r="B250" s="36">
        <v>0.40738729166666671</v>
      </c>
      <c r="C250" s="34">
        <v>3.85</v>
      </c>
      <c r="D250" s="34">
        <v>5.7999999999999996E-3</v>
      </c>
      <c r="E250" s="34">
        <v>58.436425999999997</v>
      </c>
      <c r="F250" s="34">
        <v>330.8</v>
      </c>
      <c r="G250" s="34">
        <v>79.400000000000006</v>
      </c>
      <c r="H250" s="34">
        <v>0</v>
      </c>
      <c r="I250" s="34"/>
      <c r="J250" s="34">
        <v>13.16</v>
      </c>
      <c r="K250" s="34">
        <v>0.9708</v>
      </c>
      <c r="L250" s="34">
        <v>3.7374999999999998</v>
      </c>
      <c r="M250" s="34">
        <v>5.7000000000000002E-3</v>
      </c>
      <c r="N250" s="34">
        <v>321.11660000000001</v>
      </c>
      <c r="O250" s="34">
        <v>77.065600000000003</v>
      </c>
      <c r="P250" s="34">
        <v>398.2</v>
      </c>
      <c r="Q250" s="34">
        <v>255.86789999999999</v>
      </c>
      <c r="R250" s="34">
        <v>61.406399999999998</v>
      </c>
      <c r="S250" s="34">
        <v>317.3</v>
      </c>
      <c r="T250" s="34">
        <v>0</v>
      </c>
      <c r="U250" s="34"/>
      <c r="V250" s="34"/>
      <c r="W250" s="34">
        <v>0</v>
      </c>
      <c r="X250" s="34">
        <v>12.7774</v>
      </c>
      <c r="Y250" s="34">
        <v>12.1</v>
      </c>
      <c r="Z250" s="34">
        <v>844</v>
      </c>
      <c r="AA250" s="34">
        <v>851</v>
      </c>
      <c r="AB250" s="34">
        <v>882</v>
      </c>
      <c r="AC250" s="34">
        <v>76</v>
      </c>
      <c r="AD250" s="34">
        <v>20.74</v>
      </c>
      <c r="AE250" s="34">
        <v>0.48</v>
      </c>
      <c r="AF250" s="34">
        <v>978</v>
      </c>
      <c r="AG250" s="34">
        <v>0</v>
      </c>
      <c r="AH250" s="34">
        <v>52.094000000000001</v>
      </c>
      <c r="AI250" s="34">
        <v>35</v>
      </c>
      <c r="AJ250" s="34">
        <v>191</v>
      </c>
      <c r="AK250" s="34">
        <v>170</v>
      </c>
      <c r="AL250" s="34">
        <v>4.4000000000000004</v>
      </c>
      <c r="AM250" s="34">
        <v>175</v>
      </c>
      <c r="AN250" s="34" t="s">
        <v>155</v>
      </c>
      <c r="AO250" s="34">
        <v>2</v>
      </c>
      <c r="AP250" s="37">
        <v>0.61651620370370364</v>
      </c>
      <c r="AQ250" s="34">
        <v>47.164389999999997</v>
      </c>
      <c r="AR250" s="34">
        <v>-88.486326000000005</v>
      </c>
      <c r="AS250" s="34">
        <v>319.8</v>
      </c>
      <c r="AT250" s="34">
        <v>34.6</v>
      </c>
      <c r="AU250" s="34">
        <v>12</v>
      </c>
      <c r="AV250" s="34">
        <v>11</v>
      </c>
      <c r="AW250" s="34" t="s">
        <v>205</v>
      </c>
      <c r="AX250" s="34">
        <v>2</v>
      </c>
      <c r="AY250" s="34">
        <v>1.5</v>
      </c>
      <c r="AZ250" s="34">
        <v>2.7</v>
      </c>
      <c r="BA250" s="34">
        <v>14.186999999999999</v>
      </c>
      <c r="BB250" s="34">
        <v>54.92</v>
      </c>
      <c r="BC250" s="34">
        <v>3.87</v>
      </c>
      <c r="BD250" s="34">
        <v>3.0110000000000001</v>
      </c>
      <c r="BE250" s="34">
        <v>3193.9479999999999</v>
      </c>
      <c r="BF250" s="34">
        <v>3.0859999999999999</v>
      </c>
      <c r="BG250" s="34">
        <v>28.738</v>
      </c>
      <c r="BH250" s="34">
        <v>6.8970000000000002</v>
      </c>
      <c r="BI250" s="34">
        <v>35.634</v>
      </c>
      <c r="BJ250" s="34">
        <v>22.898</v>
      </c>
      <c r="BK250" s="34">
        <v>5.4950000000000001</v>
      </c>
      <c r="BL250" s="34">
        <v>28.393999999999998</v>
      </c>
      <c r="BM250" s="34">
        <v>0</v>
      </c>
      <c r="BN250" s="34"/>
      <c r="BO250" s="34"/>
      <c r="BP250" s="34"/>
      <c r="BQ250" s="34">
        <v>7939.4719999999998</v>
      </c>
      <c r="BR250" s="34">
        <v>6.1623999999999998E-2</v>
      </c>
      <c r="BS250" s="34">
        <v>-5</v>
      </c>
      <c r="BT250" s="34">
        <v>7.1879999999999999E-3</v>
      </c>
      <c r="BU250" s="34">
        <v>1.5059370000000001</v>
      </c>
      <c r="BV250" s="34">
        <v>0</v>
      </c>
      <c r="BW250" s="34" t="s">
        <v>155</v>
      </c>
      <c r="BX250" s="34">
        <v>0.79700000000000004</v>
      </c>
    </row>
    <row r="251" spans="1:76" x14ac:dyDescent="0.25">
      <c r="A251" s="35">
        <v>43165</v>
      </c>
      <c r="B251" s="36">
        <v>0.40739886574074075</v>
      </c>
      <c r="C251" s="34">
        <v>3.92</v>
      </c>
      <c r="D251" s="34">
        <v>6.0000000000000001E-3</v>
      </c>
      <c r="E251" s="34">
        <v>60</v>
      </c>
      <c r="F251" s="34">
        <v>330.9</v>
      </c>
      <c r="G251" s="34">
        <v>80</v>
      </c>
      <c r="H251" s="34">
        <v>0.7</v>
      </c>
      <c r="I251" s="34"/>
      <c r="J251" s="34">
        <v>13.7</v>
      </c>
      <c r="K251" s="34">
        <v>0.97019999999999995</v>
      </c>
      <c r="L251" s="34">
        <v>3.8029999999999999</v>
      </c>
      <c r="M251" s="34">
        <v>5.7999999999999996E-3</v>
      </c>
      <c r="N251" s="34">
        <v>321.08580000000001</v>
      </c>
      <c r="O251" s="34">
        <v>77.6601</v>
      </c>
      <c r="P251" s="34">
        <v>398.7</v>
      </c>
      <c r="Q251" s="34">
        <v>255.8434</v>
      </c>
      <c r="R251" s="34">
        <v>61.880099999999999</v>
      </c>
      <c r="S251" s="34">
        <v>317.7</v>
      </c>
      <c r="T251" s="34">
        <v>0.70920000000000005</v>
      </c>
      <c r="U251" s="34"/>
      <c r="V251" s="34"/>
      <c r="W251" s="34">
        <v>0</v>
      </c>
      <c r="X251" s="34">
        <v>13.295299999999999</v>
      </c>
      <c r="Y251" s="34">
        <v>12</v>
      </c>
      <c r="Z251" s="34">
        <v>844</v>
      </c>
      <c r="AA251" s="34">
        <v>852</v>
      </c>
      <c r="AB251" s="34">
        <v>882</v>
      </c>
      <c r="AC251" s="34">
        <v>76</v>
      </c>
      <c r="AD251" s="34">
        <v>20.74</v>
      </c>
      <c r="AE251" s="34">
        <v>0.48</v>
      </c>
      <c r="AF251" s="34">
        <v>978</v>
      </c>
      <c r="AG251" s="34">
        <v>0</v>
      </c>
      <c r="AH251" s="34">
        <v>52</v>
      </c>
      <c r="AI251" s="34">
        <v>35</v>
      </c>
      <c r="AJ251" s="34">
        <v>191</v>
      </c>
      <c r="AK251" s="34">
        <v>170</v>
      </c>
      <c r="AL251" s="34">
        <v>4.4000000000000004</v>
      </c>
      <c r="AM251" s="34">
        <v>175</v>
      </c>
      <c r="AN251" s="34" t="s">
        <v>155</v>
      </c>
      <c r="AO251" s="34">
        <v>2</v>
      </c>
      <c r="AP251" s="37">
        <v>0.61652777777777779</v>
      </c>
      <c r="AQ251" s="34">
        <v>47.164406999999997</v>
      </c>
      <c r="AR251" s="34">
        <v>-88.486497999999997</v>
      </c>
      <c r="AS251" s="34">
        <v>319.7</v>
      </c>
      <c r="AT251" s="34">
        <v>32.1</v>
      </c>
      <c r="AU251" s="34">
        <v>12</v>
      </c>
      <c r="AV251" s="34">
        <v>11</v>
      </c>
      <c r="AW251" s="34" t="s">
        <v>205</v>
      </c>
      <c r="AX251" s="34">
        <v>1.4528000000000001</v>
      </c>
      <c r="AY251" s="34">
        <v>1.5</v>
      </c>
      <c r="AZ251" s="34">
        <v>2.4264000000000001</v>
      </c>
      <c r="BA251" s="34">
        <v>14.186999999999999</v>
      </c>
      <c r="BB251" s="34">
        <v>53.96</v>
      </c>
      <c r="BC251" s="34">
        <v>3.8</v>
      </c>
      <c r="BD251" s="34">
        <v>3.0710000000000002</v>
      </c>
      <c r="BE251" s="34">
        <v>3193.2550000000001</v>
      </c>
      <c r="BF251" s="34">
        <v>3.1110000000000002</v>
      </c>
      <c r="BG251" s="34">
        <v>28.234000000000002</v>
      </c>
      <c r="BH251" s="34">
        <v>6.8289999999999997</v>
      </c>
      <c r="BI251" s="34">
        <v>35.063000000000002</v>
      </c>
      <c r="BJ251" s="34">
        <v>22.497</v>
      </c>
      <c r="BK251" s="34">
        <v>5.4409999999999998</v>
      </c>
      <c r="BL251" s="34">
        <v>27.937999999999999</v>
      </c>
      <c r="BM251" s="34">
        <v>1.8800000000000001E-2</v>
      </c>
      <c r="BN251" s="34"/>
      <c r="BO251" s="34"/>
      <c r="BP251" s="34"/>
      <c r="BQ251" s="34">
        <v>8117.2439999999997</v>
      </c>
      <c r="BR251" s="34">
        <v>4.7503999999999998E-2</v>
      </c>
      <c r="BS251" s="34">
        <v>-5</v>
      </c>
      <c r="BT251" s="34">
        <v>7.9059999999999998E-3</v>
      </c>
      <c r="BU251" s="34">
        <v>1.160879</v>
      </c>
      <c r="BV251" s="34">
        <v>0</v>
      </c>
      <c r="BW251" s="34" t="s">
        <v>155</v>
      </c>
      <c r="BX251" s="34">
        <v>0.79700000000000004</v>
      </c>
    </row>
    <row r="252" spans="1:76" x14ac:dyDescent="0.25">
      <c r="A252" s="35">
        <v>43165</v>
      </c>
      <c r="B252" s="36">
        <v>0.40741043981481484</v>
      </c>
      <c r="C252" s="34">
        <v>4.1159999999999997</v>
      </c>
      <c r="D252" s="34">
        <v>6.0000000000000001E-3</v>
      </c>
      <c r="E252" s="34">
        <v>60</v>
      </c>
      <c r="F252" s="34">
        <v>338.8</v>
      </c>
      <c r="G252" s="34">
        <v>80.2</v>
      </c>
      <c r="H252" s="34">
        <v>24</v>
      </c>
      <c r="I252" s="34"/>
      <c r="J252" s="34">
        <v>14.05</v>
      </c>
      <c r="K252" s="34">
        <v>0.96860000000000002</v>
      </c>
      <c r="L252" s="34">
        <v>3.9868999999999999</v>
      </c>
      <c r="M252" s="34">
        <v>5.7999999999999996E-3</v>
      </c>
      <c r="N252" s="34">
        <v>328.12380000000002</v>
      </c>
      <c r="O252" s="34">
        <v>77.680999999999997</v>
      </c>
      <c r="P252" s="34">
        <v>405.8</v>
      </c>
      <c r="Q252" s="34">
        <v>261.45139999999998</v>
      </c>
      <c r="R252" s="34">
        <v>61.896799999999999</v>
      </c>
      <c r="S252" s="34">
        <v>323.3</v>
      </c>
      <c r="T252" s="34">
        <v>24.037400000000002</v>
      </c>
      <c r="U252" s="34"/>
      <c r="V252" s="34"/>
      <c r="W252" s="34">
        <v>0</v>
      </c>
      <c r="X252" s="34">
        <v>13.610200000000001</v>
      </c>
      <c r="Y252" s="34">
        <v>12.1</v>
      </c>
      <c r="Z252" s="34">
        <v>844</v>
      </c>
      <c r="AA252" s="34">
        <v>852</v>
      </c>
      <c r="AB252" s="34">
        <v>882</v>
      </c>
      <c r="AC252" s="34">
        <v>76</v>
      </c>
      <c r="AD252" s="34">
        <v>20.74</v>
      </c>
      <c r="AE252" s="34">
        <v>0.48</v>
      </c>
      <c r="AF252" s="34">
        <v>978</v>
      </c>
      <c r="AG252" s="34">
        <v>0</v>
      </c>
      <c r="AH252" s="34">
        <v>52</v>
      </c>
      <c r="AI252" s="34">
        <v>35</v>
      </c>
      <c r="AJ252" s="34">
        <v>191.9</v>
      </c>
      <c r="AK252" s="34">
        <v>170</v>
      </c>
      <c r="AL252" s="34">
        <v>4.4000000000000004</v>
      </c>
      <c r="AM252" s="34">
        <v>175</v>
      </c>
      <c r="AN252" s="34" t="s">
        <v>155</v>
      </c>
      <c r="AO252" s="34">
        <v>2</v>
      </c>
      <c r="AP252" s="37">
        <v>0.61653935185185182</v>
      </c>
      <c r="AQ252" s="34">
        <v>47.164411999999999</v>
      </c>
      <c r="AR252" s="34">
        <v>-88.486552000000003</v>
      </c>
      <c r="AS252" s="34">
        <v>319.60000000000002</v>
      </c>
      <c r="AT252" s="34">
        <v>31.3</v>
      </c>
      <c r="AU252" s="34">
        <v>12</v>
      </c>
      <c r="AV252" s="34">
        <v>11</v>
      </c>
      <c r="AW252" s="34" t="s">
        <v>205</v>
      </c>
      <c r="AX252" s="34">
        <v>1.2</v>
      </c>
      <c r="AY252" s="34">
        <v>1.5</v>
      </c>
      <c r="AZ252" s="34">
        <v>2.2999999999999998</v>
      </c>
      <c r="BA252" s="34">
        <v>14.186999999999999</v>
      </c>
      <c r="BB252" s="34">
        <v>51.4</v>
      </c>
      <c r="BC252" s="34">
        <v>3.62</v>
      </c>
      <c r="BD252" s="34">
        <v>3.2429999999999999</v>
      </c>
      <c r="BE252" s="34">
        <v>3190.056</v>
      </c>
      <c r="BF252" s="34">
        <v>2.96</v>
      </c>
      <c r="BG252" s="34">
        <v>27.494</v>
      </c>
      <c r="BH252" s="34">
        <v>6.5090000000000003</v>
      </c>
      <c r="BI252" s="34">
        <v>34.003</v>
      </c>
      <c r="BJ252" s="34">
        <v>21.908000000000001</v>
      </c>
      <c r="BK252" s="34">
        <v>5.1859999999999999</v>
      </c>
      <c r="BL252" s="34">
        <v>27.094000000000001</v>
      </c>
      <c r="BM252" s="34">
        <v>0.60760000000000003</v>
      </c>
      <c r="BN252" s="34"/>
      <c r="BO252" s="34"/>
      <c r="BP252" s="34"/>
      <c r="BQ252" s="34">
        <v>7918.2979999999998</v>
      </c>
      <c r="BR252" s="34">
        <v>4.2375999999999997E-2</v>
      </c>
      <c r="BS252" s="34">
        <v>-5</v>
      </c>
      <c r="BT252" s="34">
        <v>8.0000000000000002E-3</v>
      </c>
      <c r="BU252" s="34">
        <v>1.0355639999999999</v>
      </c>
      <c r="BV252" s="34">
        <v>0</v>
      </c>
      <c r="BW252" s="34" t="s">
        <v>155</v>
      </c>
      <c r="BX252" s="34">
        <v>0.79700000000000004</v>
      </c>
    </row>
    <row r="253" spans="1:76" x14ac:dyDescent="0.25">
      <c r="A253" s="35">
        <v>43165</v>
      </c>
      <c r="B253" s="36">
        <v>0.40742201388888888</v>
      </c>
      <c r="C253" s="34">
        <v>4.4279999999999999</v>
      </c>
      <c r="D253" s="34">
        <v>7.0000000000000001E-3</v>
      </c>
      <c r="E253" s="34">
        <v>70.076725999999994</v>
      </c>
      <c r="F253" s="34">
        <v>348.1</v>
      </c>
      <c r="G253" s="34">
        <v>80.099999999999994</v>
      </c>
      <c r="H253" s="34">
        <v>33.200000000000003</v>
      </c>
      <c r="I253" s="34"/>
      <c r="J253" s="34">
        <v>14.2</v>
      </c>
      <c r="K253" s="34">
        <v>0.96609999999999996</v>
      </c>
      <c r="L253" s="34">
        <v>4.2779999999999996</v>
      </c>
      <c r="M253" s="34">
        <v>6.7999999999999996E-3</v>
      </c>
      <c r="N253" s="34">
        <v>336.27440000000001</v>
      </c>
      <c r="O253" s="34">
        <v>77.415999999999997</v>
      </c>
      <c r="P253" s="34">
        <v>413.7</v>
      </c>
      <c r="Q253" s="34">
        <v>267.94580000000002</v>
      </c>
      <c r="R253" s="34">
        <v>61.685600000000001</v>
      </c>
      <c r="S253" s="34">
        <v>329.6</v>
      </c>
      <c r="T253" s="34">
        <v>33.184899999999999</v>
      </c>
      <c r="U253" s="34"/>
      <c r="V253" s="34"/>
      <c r="W253" s="34">
        <v>0</v>
      </c>
      <c r="X253" s="34">
        <v>13.717000000000001</v>
      </c>
      <c r="Y253" s="34">
        <v>12.1</v>
      </c>
      <c r="Z253" s="34">
        <v>844</v>
      </c>
      <c r="AA253" s="34">
        <v>852</v>
      </c>
      <c r="AB253" s="34">
        <v>882</v>
      </c>
      <c r="AC253" s="34">
        <v>76</v>
      </c>
      <c r="AD253" s="34">
        <v>20.74</v>
      </c>
      <c r="AE253" s="34">
        <v>0.48</v>
      </c>
      <c r="AF253" s="34">
        <v>978</v>
      </c>
      <c r="AG253" s="34">
        <v>0</v>
      </c>
      <c r="AH253" s="34">
        <v>52</v>
      </c>
      <c r="AI253" s="34">
        <v>35</v>
      </c>
      <c r="AJ253" s="34">
        <v>192</v>
      </c>
      <c r="AK253" s="34">
        <v>170</v>
      </c>
      <c r="AL253" s="34">
        <v>4.5</v>
      </c>
      <c r="AM253" s="34">
        <v>175</v>
      </c>
      <c r="AN253" s="34" t="s">
        <v>155</v>
      </c>
      <c r="AO253" s="34">
        <v>2</v>
      </c>
      <c r="AP253" s="37">
        <v>0.61653935185185182</v>
      </c>
      <c r="AQ253" s="34">
        <v>47.164408999999999</v>
      </c>
      <c r="AR253" s="34">
        <v>-88.486772000000002</v>
      </c>
      <c r="AS253" s="34">
        <v>319.2</v>
      </c>
      <c r="AT253" s="34">
        <v>28.9</v>
      </c>
      <c r="AU253" s="34">
        <v>12</v>
      </c>
      <c r="AV253" s="34">
        <v>11</v>
      </c>
      <c r="AW253" s="34" t="s">
        <v>205</v>
      </c>
      <c r="AX253" s="34">
        <v>1.2684</v>
      </c>
      <c r="AY253" s="34">
        <v>1.7736000000000001</v>
      </c>
      <c r="AZ253" s="34">
        <v>2.5051999999999999</v>
      </c>
      <c r="BA253" s="34">
        <v>14.186999999999999</v>
      </c>
      <c r="BB253" s="34">
        <v>47.83</v>
      </c>
      <c r="BC253" s="34">
        <v>3.37</v>
      </c>
      <c r="BD253" s="34">
        <v>3.51</v>
      </c>
      <c r="BE253" s="34">
        <v>3186.9169999999999</v>
      </c>
      <c r="BF253" s="34">
        <v>3.21</v>
      </c>
      <c r="BG253" s="34">
        <v>26.234000000000002</v>
      </c>
      <c r="BH253" s="34">
        <v>6.0389999999999997</v>
      </c>
      <c r="BI253" s="34">
        <v>32.273000000000003</v>
      </c>
      <c r="BJ253" s="34">
        <v>20.902999999999999</v>
      </c>
      <c r="BK253" s="34">
        <v>4.8120000000000003</v>
      </c>
      <c r="BL253" s="34">
        <v>25.716000000000001</v>
      </c>
      <c r="BM253" s="34">
        <v>0.78100000000000003</v>
      </c>
      <c r="BN253" s="34"/>
      <c r="BO253" s="34"/>
      <c r="BP253" s="34"/>
      <c r="BQ253" s="34">
        <v>7430.0479999999998</v>
      </c>
      <c r="BR253" s="34">
        <v>3.9281999999999997E-2</v>
      </c>
      <c r="BS253" s="34">
        <v>-5</v>
      </c>
      <c r="BT253" s="34">
        <v>8.0000000000000002E-3</v>
      </c>
      <c r="BU253" s="34">
        <v>0.95995399999999997</v>
      </c>
      <c r="BV253" s="34">
        <v>0</v>
      </c>
      <c r="BW253" s="34" t="s">
        <v>155</v>
      </c>
      <c r="BX253" s="34">
        <v>0.79700000000000004</v>
      </c>
    </row>
    <row r="254" spans="1:76" x14ac:dyDescent="0.25">
      <c r="A254" s="35">
        <v>43165</v>
      </c>
      <c r="B254" s="36">
        <v>0.40743358796296297</v>
      </c>
      <c r="C254" s="34">
        <v>4.758</v>
      </c>
      <c r="D254" s="34">
        <v>8.5000000000000006E-3</v>
      </c>
      <c r="E254" s="34">
        <v>84.657533999999998</v>
      </c>
      <c r="F254" s="34">
        <v>361.8</v>
      </c>
      <c r="G254" s="34">
        <v>78.400000000000006</v>
      </c>
      <c r="H254" s="34">
        <v>3.3</v>
      </c>
      <c r="I254" s="34"/>
      <c r="J254" s="34">
        <v>14.2</v>
      </c>
      <c r="K254" s="34">
        <v>0.96350000000000002</v>
      </c>
      <c r="L254" s="34">
        <v>4.5839999999999996</v>
      </c>
      <c r="M254" s="34">
        <v>8.2000000000000007E-3</v>
      </c>
      <c r="N254" s="34">
        <v>348.57429999999999</v>
      </c>
      <c r="O254" s="34">
        <v>75.586200000000005</v>
      </c>
      <c r="P254" s="34">
        <v>424.2</v>
      </c>
      <c r="Q254" s="34">
        <v>277.74639999999999</v>
      </c>
      <c r="R254" s="34">
        <v>60.227600000000002</v>
      </c>
      <c r="S254" s="34">
        <v>338</v>
      </c>
      <c r="T254" s="34">
        <v>3.2549000000000001</v>
      </c>
      <c r="U254" s="34"/>
      <c r="V254" s="34"/>
      <c r="W254" s="34">
        <v>0</v>
      </c>
      <c r="X254" s="34">
        <v>13.6822</v>
      </c>
      <c r="Y254" s="34">
        <v>12.3</v>
      </c>
      <c r="Z254" s="34">
        <v>842</v>
      </c>
      <c r="AA254" s="34">
        <v>849</v>
      </c>
      <c r="AB254" s="34">
        <v>881</v>
      </c>
      <c r="AC254" s="34">
        <v>76</v>
      </c>
      <c r="AD254" s="34">
        <v>20.74</v>
      </c>
      <c r="AE254" s="34">
        <v>0.48</v>
      </c>
      <c r="AF254" s="34">
        <v>978</v>
      </c>
      <c r="AG254" s="34">
        <v>0</v>
      </c>
      <c r="AH254" s="34">
        <v>52</v>
      </c>
      <c r="AI254" s="34">
        <v>35</v>
      </c>
      <c r="AJ254" s="34">
        <v>192</v>
      </c>
      <c r="AK254" s="34">
        <v>170</v>
      </c>
      <c r="AL254" s="34">
        <v>4.7</v>
      </c>
      <c r="AM254" s="34">
        <v>175</v>
      </c>
      <c r="AN254" s="34" t="s">
        <v>155</v>
      </c>
      <c r="AO254" s="34">
        <v>2</v>
      </c>
      <c r="AP254" s="37">
        <v>0.61656250000000001</v>
      </c>
      <c r="AQ254" s="34">
        <v>47.164408999999999</v>
      </c>
      <c r="AR254" s="34">
        <v>-88.486986000000002</v>
      </c>
      <c r="AS254" s="34">
        <v>318.89999999999998</v>
      </c>
      <c r="AT254" s="34">
        <v>27.8</v>
      </c>
      <c r="AU254" s="34">
        <v>12</v>
      </c>
      <c r="AV254" s="34">
        <v>11</v>
      </c>
      <c r="AW254" s="34" t="s">
        <v>205</v>
      </c>
      <c r="AX254" s="34">
        <v>1.3</v>
      </c>
      <c r="AY254" s="34">
        <v>1.9</v>
      </c>
      <c r="AZ254" s="34">
        <v>2.6</v>
      </c>
      <c r="BA254" s="34">
        <v>14.186999999999999</v>
      </c>
      <c r="BB254" s="34">
        <v>44.6</v>
      </c>
      <c r="BC254" s="34">
        <v>3.14</v>
      </c>
      <c r="BD254" s="34">
        <v>3.7850000000000001</v>
      </c>
      <c r="BE254" s="34">
        <v>3186.5520000000001</v>
      </c>
      <c r="BF254" s="34">
        <v>3.609</v>
      </c>
      <c r="BG254" s="34">
        <v>25.375</v>
      </c>
      <c r="BH254" s="34">
        <v>5.5019999999999998</v>
      </c>
      <c r="BI254" s="34">
        <v>30.876999999999999</v>
      </c>
      <c r="BJ254" s="34">
        <v>20.219000000000001</v>
      </c>
      <c r="BK254" s="34">
        <v>4.3840000000000003</v>
      </c>
      <c r="BL254" s="34">
        <v>24.603000000000002</v>
      </c>
      <c r="BM254" s="34">
        <v>7.1499999999999994E-2</v>
      </c>
      <c r="BN254" s="34"/>
      <c r="BO254" s="34"/>
      <c r="BP254" s="34"/>
      <c r="BQ254" s="34">
        <v>6915.5720000000001</v>
      </c>
      <c r="BR254" s="34">
        <v>7.2522000000000003E-2</v>
      </c>
      <c r="BS254" s="34">
        <v>-5</v>
      </c>
      <c r="BT254" s="34">
        <v>7.0939999999999996E-3</v>
      </c>
      <c r="BU254" s="34">
        <v>1.7722560000000001</v>
      </c>
      <c r="BV254" s="34">
        <v>0</v>
      </c>
      <c r="BW254" s="34" t="s">
        <v>155</v>
      </c>
      <c r="BX254" s="34">
        <v>0.79700000000000004</v>
      </c>
    </row>
    <row r="255" spans="1:76" x14ac:dyDescent="0.25">
      <c r="A255" s="35">
        <v>43165</v>
      </c>
      <c r="B255" s="36">
        <v>0.40744516203703701</v>
      </c>
      <c r="C255" s="34">
        <v>4.7830000000000004</v>
      </c>
      <c r="D255" s="34">
        <v>6.0000000000000001E-3</v>
      </c>
      <c r="E255" s="34">
        <v>60.483480999999998</v>
      </c>
      <c r="F255" s="34">
        <v>372.4</v>
      </c>
      <c r="G255" s="34">
        <v>75.7</v>
      </c>
      <c r="H255" s="34">
        <v>33</v>
      </c>
      <c r="I255" s="34"/>
      <c r="J255" s="34">
        <v>14.2</v>
      </c>
      <c r="K255" s="34">
        <v>0.96330000000000005</v>
      </c>
      <c r="L255" s="34">
        <v>4.6078000000000001</v>
      </c>
      <c r="M255" s="34">
        <v>5.7999999999999996E-3</v>
      </c>
      <c r="N255" s="34">
        <v>358.72879999999998</v>
      </c>
      <c r="O255" s="34">
        <v>72.913899999999998</v>
      </c>
      <c r="P255" s="34">
        <v>431.6</v>
      </c>
      <c r="Q255" s="34">
        <v>286.10390000000001</v>
      </c>
      <c r="R255" s="34">
        <v>58.1524</v>
      </c>
      <c r="S255" s="34">
        <v>344.3</v>
      </c>
      <c r="T255" s="34">
        <v>33.045999999999999</v>
      </c>
      <c r="U255" s="34"/>
      <c r="V255" s="34"/>
      <c r="W255" s="34">
        <v>0</v>
      </c>
      <c r="X255" s="34">
        <v>13.6785</v>
      </c>
      <c r="Y255" s="34">
        <v>12.5</v>
      </c>
      <c r="Z255" s="34">
        <v>841</v>
      </c>
      <c r="AA255" s="34">
        <v>847</v>
      </c>
      <c r="AB255" s="34">
        <v>880</v>
      </c>
      <c r="AC255" s="34">
        <v>76.900000000000006</v>
      </c>
      <c r="AD255" s="34">
        <v>20.99</v>
      </c>
      <c r="AE255" s="34">
        <v>0.48</v>
      </c>
      <c r="AF255" s="34">
        <v>978</v>
      </c>
      <c r="AG255" s="34">
        <v>0</v>
      </c>
      <c r="AH255" s="34">
        <v>52.905999999999999</v>
      </c>
      <c r="AI255" s="34">
        <v>35</v>
      </c>
      <c r="AJ255" s="34">
        <v>192</v>
      </c>
      <c r="AK255" s="34">
        <v>170.9</v>
      </c>
      <c r="AL255" s="34">
        <v>4.7</v>
      </c>
      <c r="AM255" s="34">
        <v>175</v>
      </c>
      <c r="AN255" s="34" t="s">
        <v>155</v>
      </c>
      <c r="AO255" s="34">
        <v>2</v>
      </c>
      <c r="AP255" s="37">
        <v>0.61657407407407405</v>
      </c>
      <c r="AQ255" s="34">
        <v>47.164372</v>
      </c>
      <c r="AR255" s="34">
        <v>-88.487119000000007</v>
      </c>
      <c r="AS255" s="34">
        <v>318.89999999999998</v>
      </c>
      <c r="AT255" s="34">
        <v>26.2</v>
      </c>
      <c r="AU255" s="34">
        <v>12</v>
      </c>
      <c r="AV255" s="34">
        <v>11</v>
      </c>
      <c r="AW255" s="34" t="s">
        <v>205</v>
      </c>
      <c r="AX255" s="34">
        <v>1.3683320000000001</v>
      </c>
      <c r="AY255" s="34">
        <v>1.968332</v>
      </c>
      <c r="AZ255" s="34">
        <v>2.6683319999999999</v>
      </c>
      <c r="BA255" s="34">
        <v>14.186999999999999</v>
      </c>
      <c r="BB255" s="34">
        <v>44.36</v>
      </c>
      <c r="BC255" s="34">
        <v>3.13</v>
      </c>
      <c r="BD255" s="34">
        <v>3.8130000000000002</v>
      </c>
      <c r="BE255" s="34">
        <v>3185.9870000000001</v>
      </c>
      <c r="BF255" s="34">
        <v>2.5640000000000001</v>
      </c>
      <c r="BG255" s="34">
        <v>25.975000000000001</v>
      </c>
      <c r="BH255" s="34">
        <v>5.28</v>
      </c>
      <c r="BI255" s="34">
        <v>31.254000000000001</v>
      </c>
      <c r="BJ255" s="34">
        <v>20.716000000000001</v>
      </c>
      <c r="BK255" s="34">
        <v>4.2110000000000003</v>
      </c>
      <c r="BL255" s="34">
        <v>24.927</v>
      </c>
      <c r="BM255" s="34">
        <v>0.72189999999999999</v>
      </c>
      <c r="BN255" s="34"/>
      <c r="BO255" s="34"/>
      <c r="BP255" s="34"/>
      <c r="BQ255" s="34">
        <v>6876.7910000000002</v>
      </c>
      <c r="BR255" s="34">
        <v>8.9590000000000003E-2</v>
      </c>
      <c r="BS255" s="34">
        <v>-5</v>
      </c>
      <c r="BT255" s="34">
        <v>6.0939999999999996E-3</v>
      </c>
      <c r="BU255" s="34">
        <v>2.1893549999999999</v>
      </c>
      <c r="BV255" s="34">
        <v>0</v>
      </c>
      <c r="BW255" s="34" t="s">
        <v>155</v>
      </c>
      <c r="BX255" s="34">
        <v>0.79800000000000004</v>
      </c>
    </row>
    <row r="256" spans="1:76" x14ac:dyDescent="0.25">
      <c r="A256" s="35">
        <v>43165</v>
      </c>
      <c r="B256" s="36">
        <v>0.40745673611111116</v>
      </c>
      <c r="C256" s="34">
        <v>4.76</v>
      </c>
      <c r="D256" s="34">
        <v>6.0000000000000001E-3</v>
      </c>
      <c r="E256" s="34">
        <v>60</v>
      </c>
      <c r="F256" s="34">
        <v>381.6</v>
      </c>
      <c r="G256" s="34">
        <v>73.400000000000006</v>
      </c>
      <c r="H256" s="34">
        <v>13.6</v>
      </c>
      <c r="I256" s="34"/>
      <c r="J256" s="34">
        <v>14</v>
      </c>
      <c r="K256" s="34">
        <v>0.96350000000000002</v>
      </c>
      <c r="L256" s="34">
        <v>4.5862999999999996</v>
      </c>
      <c r="M256" s="34">
        <v>5.7999999999999996E-3</v>
      </c>
      <c r="N256" s="34">
        <v>367.69220000000001</v>
      </c>
      <c r="O256" s="34">
        <v>70.769099999999995</v>
      </c>
      <c r="P256" s="34">
        <v>438.5</v>
      </c>
      <c r="Q256" s="34">
        <v>293.28089999999997</v>
      </c>
      <c r="R256" s="34">
        <v>56.447299999999998</v>
      </c>
      <c r="S256" s="34">
        <v>349.7</v>
      </c>
      <c r="T256" s="34">
        <v>13.61</v>
      </c>
      <c r="U256" s="34"/>
      <c r="V256" s="34"/>
      <c r="W256" s="34">
        <v>0</v>
      </c>
      <c r="X256" s="34">
        <v>13.4892</v>
      </c>
      <c r="Y256" s="34">
        <v>12.4</v>
      </c>
      <c r="Z256" s="34">
        <v>840</v>
      </c>
      <c r="AA256" s="34">
        <v>847</v>
      </c>
      <c r="AB256" s="34">
        <v>880</v>
      </c>
      <c r="AC256" s="34">
        <v>77</v>
      </c>
      <c r="AD256" s="34">
        <v>21.02</v>
      </c>
      <c r="AE256" s="34">
        <v>0.48</v>
      </c>
      <c r="AF256" s="34">
        <v>978</v>
      </c>
      <c r="AG256" s="34">
        <v>0</v>
      </c>
      <c r="AH256" s="34">
        <v>53</v>
      </c>
      <c r="AI256" s="34">
        <v>35</v>
      </c>
      <c r="AJ256" s="34">
        <v>192</v>
      </c>
      <c r="AK256" s="34">
        <v>171</v>
      </c>
      <c r="AL256" s="34">
        <v>4.8</v>
      </c>
      <c r="AM256" s="34">
        <v>175</v>
      </c>
      <c r="AN256" s="34" t="s">
        <v>155</v>
      </c>
      <c r="AO256" s="34">
        <v>2</v>
      </c>
      <c r="AP256" s="37">
        <v>0.61658564814814809</v>
      </c>
      <c r="AQ256" s="34">
        <v>47.164330999999997</v>
      </c>
      <c r="AR256" s="34">
        <v>-88.487241999999995</v>
      </c>
      <c r="AS256" s="34">
        <v>319.10000000000002</v>
      </c>
      <c r="AT256" s="34">
        <v>24.4</v>
      </c>
      <c r="AU256" s="34">
        <v>12</v>
      </c>
      <c r="AV256" s="34">
        <v>11</v>
      </c>
      <c r="AW256" s="34" t="s">
        <v>205</v>
      </c>
      <c r="AX256" s="34">
        <v>1.673473</v>
      </c>
      <c r="AY256" s="34">
        <v>2.2051050000000001</v>
      </c>
      <c r="AZ256" s="34">
        <v>3.0418419999999999</v>
      </c>
      <c r="BA256" s="34">
        <v>14.186999999999999</v>
      </c>
      <c r="BB256" s="34">
        <v>44.59</v>
      </c>
      <c r="BC256" s="34">
        <v>3.14</v>
      </c>
      <c r="BD256" s="34">
        <v>3.7869999999999999</v>
      </c>
      <c r="BE256" s="34">
        <v>3187.4780000000001</v>
      </c>
      <c r="BF256" s="34">
        <v>2.5569999999999999</v>
      </c>
      <c r="BG256" s="34">
        <v>26.760999999999999</v>
      </c>
      <c r="BH256" s="34">
        <v>5.1509999999999998</v>
      </c>
      <c r="BI256" s="34">
        <v>31.911999999999999</v>
      </c>
      <c r="BJ256" s="34">
        <v>21.344999999999999</v>
      </c>
      <c r="BK256" s="34">
        <v>4.1079999999999997</v>
      </c>
      <c r="BL256" s="34">
        <v>25.454000000000001</v>
      </c>
      <c r="BM256" s="34">
        <v>0.29880000000000001</v>
      </c>
      <c r="BN256" s="34"/>
      <c r="BO256" s="34"/>
      <c r="BP256" s="34"/>
      <c r="BQ256" s="34">
        <v>6816.5860000000002</v>
      </c>
      <c r="BR256" s="34">
        <v>7.3786000000000004E-2</v>
      </c>
      <c r="BS256" s="34">
        <v>-5</v>
      </c>
      <c r="BT256" s="34">
        <v>6.0000000000000001E-3</v>
      </c>
      <c r="BU256" s="34">
        <v>1.803145</v>
      </c>
      <c r="BV256" s="34">
        <v>0</v>
      </c>
      <c r="BW256" s="34" t="s">
        <v>155</v>
      </c>
      <c r="BX256" s="34">
        <v>0.79800000000000004</v>
      </c>
    </row>
    <row r="257" spans="1:76" x14ac:dyDescent="0.25">
      <c r="A257" s="35">
        <v>43165</v>
      </c>
      <c r="B257" s="36">
        <v>0.4074683101851852</v>
      </c>
      <c r="C257" s="34">
        <v>4.6790000000000003</v>
      </c>
      <c r="D257" s="34">
        <v>6.0000000000000001E-3</v>
      </c>
      <c r="E257" s="34">
        <v>60</v>
      </c>
      <c r="F257" s="34">
        <v>385.1</v>
      </c>
      <c r="G257" s="34">
        <v>72</v>
      </c>
      <c r="H257" s="34">
        <v>17.8</v>
      </c>
      <c r="I257" s="34"/>
      <c r="J257" s="34">
        <v>13.9</v>
      </c>
      <c r="K257" s="34">
        <v>0.96419999999999995</v>
      </c>
      <c r="L257" s="34">
        <v>4.5109000000000004</v>
      </c>
      <c r="M257" s="34">
        <v>5.7999999999999996E-3</v>
      </c>
      <c r="N257" s="34">
        <v>371.26659999999998</v>
      </c>
      <c r="O257" s="34">
        <v>69.465400000000002</v>
      </c>
      <c r="P257" s="34">
        <v>440.7</v>
      </c>
      <c r="Q257" s="34">
        <v>296.13200000000001</v>
      </c>
      <c r="R257" s="34">
        <v>55.407499999999999</v>
      </c>
      <c r="S257" s="34">
        <v>351.5</v>
      </c>
      <c r="T257" s="34">
        <v>17.818200000000001</v>
      </c>
      <c r="U257" s="34"/>
      <c r="V257" s="34"/>
      <c r="W257" s="34">
        <v>0</v>
      </c>
      <c r="X257" s="34">
        <v>13.404400000000001</v>
      </c>
      <c r="Y257" s="34">
        <v>12.5</v>
      </c>
      <c r="Z257" s="34">
        <v>841</v>
      </c>
      <c r="AA257" s="34">
        <v>847</v>
      </c>
      <c r="AB257" s="34">
        <v>880</v>
      </c>
      <c r="AC257" s="34">
        <v>77</v>
      </c>
      <c r="AD257" s="34">
        <v>21.02</v>
      </c>
      <c r="AE257" s="34">
        <v>0.48</v>
      </c>
      <c r="AF257" s="34">
        <v>978</v>
      </c>
      <c r="AG257" s="34">
        <v>0</v>
      </c>
      <c r="AH257" s="34">
        <v>52.094000000000001</v>
      </c>
      <c r="AI257" s="34">
        <v>35</v>
      </c>
      <c r="AJ257" s="34">
        <v>192</v>
      </c>
      <c r="AK257" s="34">
        <v>171</v>
      </c>
      <c r="AL257" s="34">
        <v>4.8</v>
      </c>
      <c r="AM257" s="34">
        <v>174.8</v>
      </c>
      <c r="AN257" s="34" t="s">
        <v>155</v>
      </c>
      <c r="AO257" s="34">
        <v>2</v>
      </c>
      <c r="AP257" s="37">
        <v>0.61659722222222224</v>
      </c>
      <c r="AQ257" s="34">
        <v>47.164301999999999</v>
      </c>
      <c r="AR257" s="34">
        <v>-88.487368000000004</v>
      </c>
      <c r="AS257" s="34">
        <v>319.2</v>
      </c>
      <c r="AT257" s="34">
        <v>23.3</v>
      </c>
      <c r="AU257" s="34">
        <v>12</v>
      </c>
      <c r="AV257" s="34">
        <v>11</v>
      </c>
      <c r="AW257" s="34" t="s">
        <v>205</v>
      </c>
      <c r="AX257" s="34">
        <v>1.8</v>
      </c>
      <c r="AY257" s="34">
        <v>2.2999999999999998</v>
      </c>
      <c r="AZ257" s="34">
        <v>3.2</v>
      </c>
      <c r="BA257" s="34">
        <v>14.186999999999999</v>
      </c>
      <c r="BB257" s="34">
        <v>45.35</v>
      </c>
      <c r="BC257" s="34">
        <v>3.2</v>
      </c>
      <c r="BD257" s="34">
        <v>3.7170000000000001</v>
      </c>
      <c r="BE257" s="34">
        <v>3187.558</v>
      </c>
      <c r="BF257" s="34">
        <v>2.6019999999999999</v>
      </c>
      <c r="BG257" s="34">
        <v>27.474</v>
      </c>
      <c r="BH257" s="34">
        <v>5.14</v>
      </c>
      <c r="BI257" s="34">
        <v>32.613999999999997</v>
      </c>
      <c r="BJ257" s="34">
        <v>21.914000000000001</v>
      </c>
      <c r="BK257" s="34">
        <v>4.0999999999999996</v>
      </c>
      <c r="BL257" s="34">
        <v>26.013999999999999</v>
      </c>
      <c r="BM257" s="34">
        <v>0.39779999999999999</v>
      </c>
      <c r="BN257" s="34"/>
      <c r="BO257" s="34"/>
      <c r="BP257" s="34"/>
      <c r="BQ257" s="34">
        <v>6887.1469999999999</v>
      </c>
      <c r="BR257" s="34">
        <v>8.3778000000000005E-2</v>
      </c>
      <c r="BS257" s="34">
        <v>-5</v>
      </c>
      <c r="BT257" s="34">
        <v>6.9059999999999998E-3</v>
      </c>
      <c r="BU257" s="34">
        <v>2.0473249999999998</v>
      </c>
      <c r="BV257" s="34">
        <v>0</v>
      </c>
      <c r="BW257" s="34" t="s">
        <v>155</v>
      </c>
      <c r="BX257" s="34">
        <v>0.79800000000000004</v>
      </c>
    </row>
    <row r="258" spans="1:76" x14ac:dyDescent="0.25">
      <c r="A258" s="35">
        <v>43165</v>
      </c>
      <c r="B258" s="36">
        <v>0.4074798842592593</v>
      </c>
      <c r="C258" s="34">
        <v>4.4770000000000003</v>
      </c>
      <c r="D258" s="34">
        <v>7.0000000000000001E-3</v>
      </c>
      <c r="E258" s="34">
        <v>70.319864999999993</v>
      </c>
      <c r="F258" s="34">
        <v>384.8</v>
      </c>
      <c r="G258" s="34">
        <v>70.400000000000006</v>
      </c>
      <c r="H258" s="34">
        <v>33.700000000000003</v>
      </c>
      <c r="I258" s="34"/>
      <c r="J258" s="34">
        <v>13.9</v>
      </c>
      <c r="K258" s="34">
        <v>0.96579999999999999</v>
      </c>
      <c r="L258" s="34">
        <v>4.3243999999999998</v>
      </c>
      <c r="M258" s="34">
        <v>6.7999999999999996E-3</v>
      </c>
      <c r="N258" s="34">
        <v>371.60390000000001</v>
      </c>
      <c r="O258" s="34">
        <v>67.976100000000002</v>
      </c>
      <c r="P258" s="34">
        <v>439.6</v>
      </c>
      <c r="Q258" s="34">
        <v>296.40100000000001</v>
      </c>
      <c r="R258" s="34">
        <v>54.219499999999996</v>
      </c>
      <c r="S258" s="34">
        <v>350.6</v>
      </c>
      <c r="T258" s="34">
        <v>33.741599999999998</v>
      </c>
      <c r="U258" s="34"/>
      <c r="V258" s="34"/>
      <c r="W258" s="34">
        <v>0</v>
      </c>
      <c r="X258" s="34">
        <v>13.4246</v>
      </c>
      <c r="Y258" s="34">
        <v>12.5</v>
      </c>
      <c r="Z258" s="34">
        <v>840</v>
      </c>
      <c r="AA258" s="34">
        <v>846</v>
      </c>
      <c r="AB258" s="34">
        <v>880</v>
      </c>
      <c r="AC258" s="34">
        <v>77</v>
      </c>
      <c r="AD258" s="34">
        <v>21.02</v>
      </c>
      <c r="AE258" s="34">
        <v>0.48</v>
      </c>
      <c r="AF258" s="34">
        <v>978</v>
      </c>
      <c r="AG258" s="34">
        <v>0</v>
      </c>
      <c r="AH258" s="34">
        <v>52</v>
      </c>
      <c r="AI258" s="34">
        <v>35</v>
      </c>
      <c r="AJ258" s="34">
        <v>192</v>
      </c>
      <c r="AK258" s="34">
        <v>171</v>
      </c>
      <c r="AL258" s="34">
        <v>4.9000000000000004</v>
      </c>
      <c r="AM258" s="34">
        <v>174.4</v>
      </c>
      <c r="AN258" s="34" t="s">
        <v>155</v>
      </c>
      <c r="AO258" s="34">
        <v>2</v>
      </c>
      <c r="AP258" s="37">
        <v>0.61660879629629628</v>
      </c>
      <c r="AQ258" s="34">
        <v>47.164271999999997</v>
      </c>
      <c r="AR258" s="34">
        <v>-88.487489999999994</v>
      </c>
      <c r="AS258" s="34">
        <v>319.2</v>
      </c>
      <c r="AT258" s="34">
        <v>22.5</v>
      </c>
      <c r="AU258" s="34">
        <v>12</v>
      </c>
      <c r="AV258" s="34">
        <v>11</v>
      </c>
      <c r="AW258" s="34" t="s">
        <v>205</v>
      </c>
      <c r="AX258" s="34">
        <v>2.1419999999999999</v>
      </c>
      <c r="AY258" s="34">
        <v>1.6843999999999999</v>
      </c>
      <c r="AZ258" s="34">
        <v>3.6103999999999998</v>
      </c>
      <c r="BA258" s="34">
        <v>14.186999999999999</v>
      </c>
      <c r="BB258" s="34">
        <v>47.31</v>
      </c>
      <c r="BC258" s="34">
        <v>3.33</v>
      </c>
      <c r="BD258" s="34">
        <v>3.5409999999999999</v>
      </c>
      <c r="BE258" s="34">
        <v>3186.6190000000001</v>
      </c>
      <c r="BF258" s="34">
        <v>3.1850000000000001</v>
      </c>
      <c r="BG258" s="34">
        <v>28.675999999999998</v>
      </c>
      <c r="BH258" s="34">
        <v>5.2460000000000004</v>
      </c>
      <c r="BI258" s="34">
        <v>33.921999999999997</v>
      </c>
      <c r="BJ258" s="34">
        <v>22.873000000000001</v>
      </c>
      <c r="BK258" s="34">
        <v>4.1840000000000002</v>
      </c>
      <c r="BL258" s="34">
        <v>27.056999999999999</v>
      </c>
      <c r="BM258" s="34">
        <v>0.78549999999999998</v>
      </c>
      <c r="BN258" s="34"/>
      <c r="BO258" s="34"/>
      <c r="BP258" s="34"/>
      <c r="BQ258" s="34">
        <v>7192.9679999999998</v>
      </c>
      <c r="BR258" s="34">
        <v>8.9529999999999998E-2</v>
      </c>
      <c r="BS258" s="34">
        <v>-5</v>
      </c>
      <c r="BT258" s="34">
        <v>6.0939999999999996E-3</v>
      </c>
      <c r="BU258" s="34">
        <v>2.1878890000000002</v>
      </c>
      <c r="BV258" s="34">
        <v>0</v>
      </c>
      <c r="BW258" s="34" t="s">
        <v>155</v>
      </c>
      <c r="BX258" s="34">
        <v>0.79800000000000004</v>
      </c>
    </row>
    <row r="259" spans="1:76" x14ac:dyDescent="0.25">
      <c r="A259" s="35">
        <v>43165</v>
      </c>
      <c r="B259" s="36">
        <v>0.40749145833333333</v>
      </c>
      <c r="C259" s="34">
        <v>4.2539999999999996</v>
      </c>
      <c r="D259" s="34">
        <v>7.0000000000000001E-3</v>
      </c>
      <c r="E259" s="34">
        <v>69.709442999999993</v>
      </c>
      <c r="F259" s="34">
        <v>380.4</v>
      </c>
      <c r="G259" s="34">
        <v>69.5</v>
      </c>
      <c r="H259" s="34">
        <v>13.5</v>
      </c>
      <c r="I259" s="34"/>
      <c r="J259" s="34">
        <v>13.9</v>
      </c>
      <c r="K259" s="34">
        <v>0.96760000000000002</v>
      </c>
      <c r="L259" s="34">
        <v>4.1161000000000003</v>
      </c>
      <c r="M259" s="34">
        <v>6.7000000000000002E-3</v>
      </c>
      <c r="N259" s="34">
        <v>368.11919999999998</v>
      </c>
      <c r="O259" s="34">
        <v>67.284499999999994</v>
      </c>
      <c r="P259" s="34">
        <v>435.4</v>
      </c>
      <c r="Q259" s="34">
        <v>293.62150000000003</v>
      </c>
      <c r="R259" s="34">
        <v>53.667900000000003</v>
      </c>
      <c r="S259" s="34">
        <v>347.3</v>
      </c>
      <c r="T259" s="34">
        <v>13.5236</v>
      </c>
      <c r="U259" s="34"/>
      <c r="V259" s="34"/>
      <c r="W259" s="34">
        <v>0</v>
      </c>
      <c r="X259" s="34">
        <v>13.45</v>
      </c>
      <c r="Y259" s="34">
        <v>12.5</v>
      </c>
      <c r="Z259" s="34">
        <v>840</v>
      </c>
      <c r="AA259" s="34">
        <v>847</v>
      </c>
      <c r="AB259" s="34">
        <v>880</v>
      </c>
      <c r="AC259" s="34">
        <v>77</v>
      </c>
      <c r="AD259" s="34">
        <v>21.02</v>
      </c>
      <c r="AE259" s="34">
        <v>0.48</v>
      </c>
      <c r="AF259" s="34">
        <v>978</v>
      </c>
      <c r="AG259" s="34">
        <v>0</v>
      </c>
      <c r="AH259" s="34">
        <v>52</v>
      </c>
      <c r="AI259" s="34">
        <v>35</v>
      </c>
      <c r="AJ259" s="34">
        <v>192</v>
      </c>
      <c r="AK259" s="34">
        <v>171</v>
      </c>
      <c r="AL259" s="34">
        <v>4.9000000000000004</v>
      </c>
      <c r="AM259" s="34">
        <v>174.1</v>
      </c>
      <c r="AN259" s="34" t="s">
        <v>155</v>
      </c>
      <c r="AO259" s="34">
        <v>2</v>
      </c>
      <c r="AP259" s="37">
        <v>0.61662037037037043</v>
      </c>
      <c r="AQ259" s="34">
        <v>47.164262999999998</v>
      </c>
      <c r="AR259" s="34">
        <v>-88.487527999999998</v>
      </c>
      <c r="AS259" s="34">
        <v>319.2</v>
      </c>
      <c r="AT259" s="34">
        <v>22.1</v>
      </c>
      <c r="AU259" s="34">
        <v>12</v>
      </c>
      <c r="AV259" s="34">
        <v>11</v>
      </c>
      <c r="AW259" s="34" t="s">
        <v>205</v>
      </c>
      <c r="AX259" s="34">
        <v>2.2999999999999998</v>
      </c>
      <c r="AY259" s="34">
        <v>1.4</v>
      </c>
      <c r="AZ259" s="34">
        <v>3.8</v>
      </c>
      <c r="BA259" s="34">
        <v>14.186999999999999</v>
      </c>
      <c r="BB259" s="34">
        <v>49.77</v>
      </c>
      <c r="BC259" s="34">
        <v>3.51</v>
      </c>
      <c r="BD259" s="34">
        <v>3.3460000000000001</v>
      </c>
      <c r="BE259" s="34">
        <v>3189.346</v>
      </c>
      <c r="BF259" s="34">
        <v>3.327</v>
      </c>
      <c r="BG259" s="34">
        <v>29.87</v>
      </c>
      <c r="BH259" s="34">
        <v>5.46</v>
      </c>
      <c r="BI259" s="34">
        <v>35.33</v>
      </c>
      <c r="BJ259" s="34">
        <v>23.824999999999999</v>
      </c>
      <c r="BK259" s="34">
        <v>4.3550000000000004</v>
      </c>
      <c r="BL259" s="34">
        <v>28.18</v>
      </c>
      <c r="BM259" s="34">
        <v>0.33100000000000002</v>
      </c>
      <c r="BN259" s="34"/>
      <c r="BO259" s="34"/>
      <c r="BP259" s="34"/>
      <c r="BQ259" s="34">
        <v>7577.7049999999999</v>
      </c>
      <c r="BR259" s="34">
        <v>6.1913999999999997E-2</v>
      </c>
      <c r="BS259" s="34">
        <v>-5</v>
      </c>
      <c r="BT259" s="34">
        <v>6.0000000000000001E-3</v>
      </c>
      <c r="BU259" s="34">
        <v>1.513023</v>
      </c>
      <c r="BV259" s="34">
        <v>0</v>
      </c>
      <c r="BW259" s="34" t="s">
        <v>155</v>
      </c>
      <c r="BX259" s="34">
        <v>0.79800000000000004</v>
      </c>
    </row>
    <row r="260" spans="1:76" x14ac:dyDescent="0.25">
      <c r="A260" s="35">
        <v>43165</v>
      </c>
      <c r="B260" s="36">
        <v>0.40750303240740737</v>
      </c>
      <c r="C260" s="34">
        <v>4.0540000000000003</v>
      </c>
      <c r="D260" s="34">
        <v>5.4999999999999997E-3</v>
      </c>
      <c r="E260" s="34">
        <v>54.630704999999999</v>
      </c>
      <c r="F260" s="34">
        <v>372.3</v>
      </c>
      <c r="G260" s="34">
        <v>69.099999999999994</v>
      </c>
      <c r="H260" s="34">
        <v>36.9</v>
      </c>
      <c r="I260" s="34"/>
      <c r="J260" s="34">
        <v>14.05</v>
      </c>
      <c r="K260" s="34">
        <v>0.96919999999999995</v>
      </c>
      <c r="L260" s="34">
        <v>3.9293</v>
      </c>
      <c r="M260" s="34">
        <v>5.3E-3</v>
      </c>
      <c r="N260" s="34">
        <v>360.83949999999999</v>
      </c>
      <c r="O260" s="34">
        <v>66.932199999999995</v>
      </c>
      <c r="P260" s="34">
        <v>427.8</v>
      </c>
      <c r="Q260" s="34">
        <v>287.81509999999997</v>
      </c>
      <c r="R260" s="34">
        <v>53.386899999999997</v>
      </c>
      <c r="S260" s="34">
        <v>341.2</v>
      </c>
      <c r="T260" s="34">
        <v>36.903300000000002</v>
      </c>
      <c r="U260" s="34"/>
      <c r="V260" s="34"/>
      <c r="W260" s="34">
        <v>0</v>
      </c>
      <c r="X260" s="34">
        <v>13.6136</v>
      </c>
      <c r="Y260" s="34">
        <v>12.5</v>
      </c>
      <c r="Z260" s="34">
        <v>840</v>
      </c>
      <c r="AA260" s="34">
        <v>846</v>
      </c>
      <c r="AB260" s="34">
        <v>880</v>
      </c>
      <c r="AC260" s="34">
        <v>77</v>
      </c>
      <c r="AD260" s="34">
        <v>21.02</v>
      </c>
      <c r="AE260" s="34">
        <v>0.48</v>
      </c>
      <c r="AF260" s="34">
        <v>978</v>
      </c>
      <c r="AG260" s="34">
        <v>0</v>
      </c>
      <c r="AH260" s="34">
        <v>52</v>
      </c>
      <c r="AI260" s="34">
        <v>35</v>
      </c>
      <c r="AJ260" s="34">
        <v>192</v>
      </c>
      <c r="AK260" s="34">
        <v>171</v>
      </c>
      <c r="AL260" s="34">
        <v>4.9000000000000004</v>
      </c>
      <c r="AM260" s="34">
        <v>174.3</v>
      </c>
      <c r="AN260" s="34" t="s">
        <v>155</v>
      </c>
      <c r="AO260" s="34">
        <v>2</v>
      </c>
      <c r="AP260" s="37">
        <v>0.61662037037037043</v>
      </c>
      <c r="AQ260" s="34">
        <v>47.164231999999998</v>
      </c>
      <c r="AR260" s="34">
        <v>-88.487696999999997</v>
      </c>
      <c r="AS260" s="34">
        <v>319</v>
      </c>
      <c r="AT260" s="34">
        <v>22</v>
      </c>
      <c r="AU260" s="34">
        <v>12</v>
      </c>
      <c r="AV260" s="34">
        <v>11</v>
      </c>
      <c r="AW260" s="34" t="s">
        <v>205</v>
      </c>
      <c r="AX260" s="34">
        <v>2.5735999999999999</v>
      </c>
      <c r="AY260" s="34">
        <v>1.6736</v>
      </c>
      <c r="AZ260" s="34">
        <v>4.0735999999999999</v>
      </c>
      <c r="BA260" s="34">
        <v>14.186999999999999</v>
      </c>
      <c r="BB260" s="34">
        <v>52.16</v>
      </c>
      <c r="BC260" s="34">
        <v>3.68</v>
      </c>
      <c r="BD260" s="34">
        <v>3.1739999999999999</v>
      </c>
      <c r="BE260" s="34">
        <v>3189.797</v>
      </c>
      <c r="BF260" s="34">
        <v>2.7360000000000002</v>
      </c>
      <c r="BG260" s="34">
        <v>30.675999999999998</v>
      </c>
      <c r="BH260" s="34">
        <v>5.69</v>
      </c>
      <c r="BI260" s="34">
        <v>36.366</v>
      </c>
      <c r="BJ260" s="34">
        <v>24.468</v>
      </c>
      <c r="BK260" s="34">
        <v>4.5389999999999997</v>
      </c>
      <c r="BL260" s="34">
        <v>29.006</v>
      </c>
      <c r="BM260" s="34">
        <v>0.94640000000000002</v>
      </c>
      <c r="BN260" s="34"/>
      <c r="BO260" s="34"/>
      <c r="BP260" s="34"/>
      <c r="BQ260" s="34">
        <v>8035.55</v>
      </c>
      <c r="BR260" s="34">
        <v>7.8932000000000002E-2</v>
      </c>
      <c r="BS260" s="34">
        <v>-5</v>
      </c>
      <c r="BT260" s="34">
        <v>6.0000000000000001E-3</v>
      </c>
      <c r="BU260" s="34">
        <v>1.928901</v>
      </c>
      <c r="BV260" s="34">
        <v>0</v>
      </c>
      <c r="BW260" s="34" t="s">
        <v>155</v>
      </c>
      <c r="BX260" s="34">
        <v>0.79800000000000004</v>
      </c>
    </row>
    <row r="261" spans="1:76" x14ac:dyDescent="0.25">
      <c r="A261" s="35">
        <v>43165</v>
      </c>
      <c r="B261" s="36">
        <v>0.40751460648148147</v>
      </c>
      <c r="C261" s="34">
        <v>4.2450000000000001</v>
      </c>
      <c r="D261" s="34">
        <v>8.0000000000000002E-3</v>
      </c>
      <c r="E261" s="34">
        <v>79.526971000000003</v>
      </c>
      <c r="F261" s="34">
        <v>369.5</v>
      </c>
      <c r="G261" s="34">
        <v>68.400000000000006</v>
      </c>
      <c r="H261" s="34">
        <v>23.2</v>
      </c>
      <c r="I261" s="34"/>
      <c r="J261" s="34">
        <v>14.3</v>
      </c>
      <c r="K261" s="34">
        <v>0.9677</v>
      </c>
      <c r="L261" s="34">
        <v>4.1079999999999997</v>
      </c>
      <c r="M261" s="34">
        <v>7.7000000000000002E-3</v>
      </c>
      <c r="N261" s="34">
        <v>357.58679999999998</v>
      </c>
      <c r="O261" s="34">
        <v>66.222700000000003</v>
      </c>
      <c r="P261" s="34">
        <v>423.8</v>
      </c>
      <c r="Q261" s="34">
        <v>285.22059999999999</v>
      </c>
      <c r="R261" s="34">
        <v>52.820900000000002</v>
      </c>
      <c r="S261" s="34">
        <v>338</v>
      </c>
      <c r="T261" s="34">
        <v>23.158799999999999</v>
      </c>
      <c r="U261" s="34"/>
      <c r="V261" s="34"/>
      <c r="W261" s="34">
        <v>0</v>
      </c>
      <c r="X261" s="34">
        <v>13.833600000000001</v>
      </c>
      <c r="Y261" s="34">
        <v>12.5</v>
      </c>
      <c r="Z261" s="34">
        <v>839</v>
      </c>
      <c r="AA261" s="34">
        <v>848</v>
      </c>
      <c r="AB261" s="34">
        <v>880</v>
      </c>
      <c r="AC261" s="34">
        <v>77</v>
      </c>
      <c r="AD261" s="34">
        <v>21.02</v>
      </c>
      <c r="AE261" s="34">
        <v>0.48</v>
      </c>
      <c r="AF261" s="34">
        <v>978</v>
      </c>
      <c r="AG261" s="34">
        <v>0</v>
      </c>
      <c r="AH261" s="34">
        <v>52</v>
      </c>
      <c r="AI261" s="34">
        <v>35</v>
      </c>
      <c r="AJ261" s="34">
        <v>192</v>
      </c>
      <c r="AK261" s="34">
        <v>171</v>
      </c>
      <c r="AL261" s="34">
        <v>4.9000000000000004</v>
      </c>
      <c r="AM261" s="34">
        <v>174.7</v>
      </c>
      <c r="AN261" s="34" t="s">
        <v>155</v>
      </c>
      <c r="AO261" s="34">
        <v>2</v>
      </c>
      <c r="AP261" s="37">
        <v>0.61664351851851851</v>
      </c>
      <c r="AQ261" s="34">
        <v>47.164197000000001</v>
      </c>
      <c r="AR261" s="34">
        <v>-88.487852000000004</v>
      </c>
      <c r="AS261" s="34">
        <v>318.8</v>
      </c>
      <c r="AT261" s="34">
        <v>21.6</v>
      </c>
      <c r="AU261" s="34">
        <v>12</v>
      </c>
      <c r="AV261" s="34">
        <v>11</v>
      </c>
      <c r="AW261" s="34" t="s">
        <v>205</v>
      </c>
      <c r="AX261" s="34">
        <v>2.9735999999999998</v>
      </c>
      <c r="AY261" s="34">
        <v>1.2527999999999999</v>
      </c>
      <c r="AZ261" s="34">
        <v>4.3368000000000002</v>
      </c>
      <c r="BA261" s="34">
        <v>14.186999999999999</v>
      </c>
      <c r="BB261" s="34">
        <v>49.84</v>
      </c>
      <c r="BC261" s="34">
        <v>3.51</v>
      </c>
      <c r="BD261" s="34">
        <v>3.34</v>
      </c>
      <c r="BE261" s="34">
        <v>3187.8969999999999</v>
      </c>
      <c r="BF261" s="34">
        <v>3.8010000000000002</v>
      </c>
      <c r="BG261" s="34">
        <v>29.06</v>
      </c>
      <c r="BH261" s="34">
        <v>5.3819999999999997</v>
      </c>
      <c r="BI261" s="34">
        <v>34.441000000000003</v>
      </c>
      <c r="BJ261" s="34">
        <v>23.178999999999998</v>
      </c>
      <c r="BK261" s="34">
        <v>4.2930000000000001</v>
      </c>
      <c r="BL261" s="34">
        <v>27.471</v>
      </c>
      <c r="BM261" s="34">
        <v>0.56779999999999997</v>
      </c>
      <c r="BN261" s="34"/>
      <c r="BO261" s="34"/>
      <c r="BP261" s="34"/>
      <c r="BQ261" s="34">
        <v>7805.5870000000004</v>
      </c>
      <c r="BR261" s="34">
        <v>7.4658000000000002E-2</v>
      </c>
      <c r="BS261" s="34">
        <v>-5</v>
      </c>
      <c r="BT261" s="34">
        <v>5.0939999999999996E-3</v>
      </c>
      <c r="BU261" s="34">
        <v>1.8244549999999999</v>
      </c>
      <c r="BV261" s="34">
        <v>0</v>
      </c>
      <c r="BW261" s="34" t="s">
        <v>155</v>
      </c>
      <c r="BX261" s="34">
        <v>0.79800000000000004</v>
      </c>
    </row>
    <row r="262" spans="1:76" x14ac:dyDescent="0.25">
      <c r="A262" s="35">
        <v>43165</v>
      </c>
      <c r="B262" s="36">
        <v>0.40752618055555551</v>
      </c>
      <c r="C262" s="34">
        <v>4.3959999999999999</v>
      </c>
      <c r="D262" s="34">
        <v>6.4000000000000003E-3</v>
      </c>
      <c r="E262" s="34">
        <v>63.677205000000001</v>
      </c>
      <c r="F262" s="34">
        <v>375.5</v>
      </c>
      <c r="G262" s="34">
        <v>67.8</v>
      </c>
      <c r="H262" s="34">
        <v>14.9</v>
      </c>
      <c r="I262" s="34"/>
      <c r="J262" s="34">
        <v>14.5</v>
      </c>
      <c r="K262" s="34">
        <v>0.96640000000000004</v>
      </c>
      <c r="L262" s="34">
        <v>4.2485999999999997</v>
      </c>
      <c r="M262" s="34">
        <v>6.1999999999999998E-3</v>
      </c>
      <c r="N262" s="34">
        <v>362.9033</v>
      </c>
      <c r="O262" s="34">
        <v>65.554900000000004</v>
      </c>
      <c r="P262" s="34">
        <v>428.5</v>
      </c>
      <c r="Q262" s="34">
        <v>289.73110000000003</v>
      </c>
      <c r="R262" s="34">
        <v>52.3371</v>
      </c>
      <c r="S262" s="34">
        <v>342.1</v>
      </c>
      <c r="T262" s="34">
        <v>14.9147</v>
      </c>
      <c r="U262" s="34"/>
      <c r="V262" s="34"/>
      <c r="W262" s="34">
        <v>0</v>
      </c>
      <c r="X262" s="34">
        <v>14.013199999999999</v>
      </c>
      <c r="Y262" s="34">
        <v>12.5</v>
      </c>
      <c r="Z262" s="34">
        <v>841</v>
      </c>
      <c r="AA262" s="34">
        <v>847</v>
      </c>
      <c r="AB262" s="34">
        <v>880</v>
      </c>
      <c r="AC262" s="34">
        <v>77.900000000000006</v>
      </c>
      <c r="AD262" s="34">
        <v>21.27</v>
      </c>
      <c r="AE262" s="34">
        <v>0.49</v>
      </c>
      <c r="AF262" s="34">
        <v>978</v>
      </c>
      <c r="AG262" s="34">
        <v>0</v>
      </c>
      <c r="AH262" s="34">
        <v>52</v>
      </c>
      <c r="AI262" s="34">
        <v>35</v>
      </c>
      <c r="AJ262" s="34">
        <v>192</v>
      </c>
      <c r="AK262" s="34">
        <v>171</v>
      </c>
      <c r="AL262" s="34">
        <v>4.9000000000000004</v>
      </c>
      <c r="AM262" s="34">
        <v>174.9</v>
      </c>
      <c r="AN262" s="34" t="s">
        <v>155</v>
      </c>
      <c r="AO262" s="34">
        <v>2</v>
      </c>
      <c r="AP262" s="37">
        <v>0.61665509259259255</v>
      </c>
      <c r="AQ262" s="34">
        <v>47.164185000000003</v>
      </c>
      <c r="AR262" s="34">
        <v>-88.487960000000001</v>
      </c>
      <c r="AS262" s="34">
        <v>319</v>
      </c>
      <c r="AT262" s="34">
        <v>20.399999999999999</v>
      </c>
      <c r="AU262" s="34">
        <v>12</v>
      </c>
      <c r="AV262" s="34">
        <v>11</v>
      </c>
      <c r="AW262" s="34" t="s">
        <v>205</v>
      </c>
      <c r="AX262" s="34">
        <v>3.1</v>
      </c>
      <c r="AY262" s="34">
        <v>1.5471999999999999</v>
      </c>
      <c r="AZ262" s="34">
        <v>4.742</v>
      </c>
      <c r="BA262" s="34">
        <v>14.186999999999999</v>
      </c>
      <c r="BB262" s="34">
        <v>48.19</v>
      </c>
      <c r="BC262" s="34">
        <v>3.4</v>
      </c>
      <c r="BD262" s="34">
        <v>3.4740000000000002</v>
      </c>
      <c r="BE262" s="34">
        <v>3188.9140000000002</v>
      </c>
      <c r="BF262" s="34">
        <v>2.94</v>
      </c>
      <c r="BG262" s="34">
        <v>28.524999999999999</v>
      </c>
      <c r="BH262" s="34">
        <v>5.1529999999999996</v>
      </c>
      <c r="BI262" s="34">
        <v>33.677999999999997</v>
      </c>
      <c r="BJ262" s="34">
        <v>22.773</v>
      </c>
      <c r="BK262" s="34">
        <v>4.1139999999999999</v>
      </c>
      <c r="BL262" s="34">
        <v>26.887</v>
      </c>
      <c r="BM262" s="34">
        <v>0.35370000000000001</v>
      </c>
      <c r="BN262" s="34"/>
      <c r="BO262" s="34"/>
      <c r="BP262" s="34"/>
      <c r="BQ262" s="34">
        <v>7647.7259999999997</v>
      </c>
      <c r="BR262" s="34">
        <v>4.9537999999999999E-2</v>
      </c>
      <c r="BS262" s="34">
        <v>-5</v>
      </c>
      <c r="BT262" s="34">
        <v>5.0000000000000001E-3</v>
      </c>
      <c r="BU262" s="34">
        <v>1.2105840000000001</v>
      </c>
      <c r="BV262" s="34">
        <v>0</v>
      </c>
      <c r="BW262" s="34" t="s">
        <v>155</v>
      </c>
      <c r="BX262" s="34">
        <v>0.79800000000000004</v>
      </c>
    </row>
    <row r="263" spans="1:76" x14ac:dyDescent="0.25">
      <c r="A263" s="35">
        <v>43165</v>
      </c>
      <c r="B263" s="36">
        <v>0.40753775462962966</v>
      </c>
      <c r="C263" s="34">
        <v>4.4400000000000004</v>
      </c>
      <c r="D263" s="34">
        <v>5.3E-3</v>
      </c>
      <c r="E263" s="34">
        <v>53.353242000000002</v>
      </c>
      <c r="F263" s="34">
        <v>382</v>
      </c>
      <c r="G263" s="34">
        <v>67.099999999999994</v>
      </c>
      <c r="H263" s="34">
        <v>33.4</v>
      </c>
      <c r="I263" s="34"/>
      <c r="J263" s="34">
        <v>14.5</v>
      </c>
      <c r="K263" s="34">
        <v>0.96609999999999996</v>
      </c>
      <c r="L263" s="34">
        <v>4.2896999999999998</v>
      </c>
      <c r="M263" s="34">
        <v>5.1999999999999998E-3</v>
      </c>
      <c r="N263" s="34">
        <v>369.05029999999999</v>
      </c>
      <c r="O263" s="34">
        <v>64.867199999999997</v>
      </c>
      <c r="P263" s="34">
        <v>433.9</v>
      </c>
      <c r="Q263" s="34">
        <v>294.66719999999998</v>
      </c>
      <c r="R263" s="34">
        <v>51.792999999999999</v>
      </c>
      <c r="S263" s="34">
        <v>346.5</v>
      </c>
      <c r="T263" s="34">
        <v>33.386800000000001</v>
      </c>
      <c r="U263" s="34"/>
      <c r="V263" s="34"/>
      <c r="W263" s="34">
        <v>0</v>
      </c>
      <c r="X263" s="34">
        <v>14.0084</v>
      </c>
      <c r="Y263" s="34">
        <v>12.6</v>
      </c>
      <c r="Z263" s="34">
        <v>840</v>
      </c>
      <c r="AA263" s="34">
        <v>845</v>
      </c>
      <c r="AB263" s="34">
        <v>880</v>
      </c>
      <c r="AC263" s="34">
        <v>78</v>
      </c>
      <c r="AD263" s="34">
        <v>21.29</v>
      </c>
      <c r="AE263" s="34">
        <v>0.49</v>
      </c>
      <c r="AF263" s="34">
        <v>978</v>
      </c>
      <c r="AG263" s="34">
        <v>0</v>
      </c>
      <c r="AH263" s="34">
        <v>52</v>
      </c>
      <c r="AI263" s="34">
        <v>35</v>
      </c>
      <c r="AJ263" s="34">
        <v>192.9</v>
      </c>
      <c r="AK263" s="34">
        <v>171</v>
      </c>
      <c r="AL263" s="34">
        <v>5</v>
      </c>
      <c r="AM263" s="34">
        <v>174.6</v>
      </c>
      <c r="AN263" s="34" t="s">
        <v>155</v>
      </c>
      <c r="AO263" s="34">
        <v>2</v>
      </c>
      <c r="AP263" s="37">
        <v>0.6166666666666667</v>
      </c>
      <c r="AQ263" s="34">
        <v>47.164188000000003</v>
      </c>
      <c r="AR263" s="34">
        <v>-88.488062999999997</v>
      </c>
      <c r="AS263" s="34">
        <v>319.2</v>
      </c>
      <c r="AT263" s="34">
        <v>18.899999999999999</v>
      </c>
      <c r="AU263" s="34">
        <v>12</v>
      </c>
      <c r="AV263" s="34">
        <v>11</v>
      </c>
      <c r="AW263" s="34" t="s">
        <v>205</v>
      </c>
      <c r="AX263" s="34">
        <v>1.8688</v>
      </c>
      <c r="AY263" s="34">
        <v>1.8684000000000001</v>
      </c>
      <c r="AZ263" s="34">
        <v>3.532</v>
      </c>
      <c r="BA263" s="34">
        <v>14.186999999999999</v>
      </c>
      <c r="BB263" s="34">
        <v>47.72</v>
      </c>
      <c r="BC263" s="34">
        <v>3.36</v>
      </c>
      <c r="BD263" s="34">
        <v>3.5089999999999999</v>
      </c>
      <c r="BE263" s="34">
        <v>3188.0459999999998</v>
      </c>
      <c r="BF263" s="34">
        <v>2.4380000000000002</v>
      </c>
      <c r="BG263" s="34">
        <v>28.722000000000001</v>
      </c>
      <c r="BH263" s="34">
        <v>5.048</v>
      </c>
      <c r="BI263" s="34">
        <v>33.771000000000001</v>
      </c>
      <c r="BJ263" s="34">
        <v>22.933</v>
      </c>
      <c r="BK263" s="34">
        <v>4.0309999999999997</v>
      </c>
      <c r="BL263" s="34">
        <v>26.963999999999999</v>
      </c>
      <c r="BM263" s="34">
        <v>0.78390000000000004</v>
      </c>
      <c r="BN263" s="34"/>
      <c r="BO263" s="34"/>
      <c r="BP263" s="34"/>
      <c r="BQ263" s="34">
        <v>7569.83</v>
      </c>
      <c r="BR263" s="34">
        <v>6.3308000000000003E-2</v>
      </c>
      <c r="BS263" s="34">
        <v>-5</v>
      </c>
      <c r="BT263" s="34">
        <v>5.0000000000000001E-3</v>
      </c>
      <c r="BU263" s="34">
        <v>1.5470889999999999</v>
      </c>
      <c r="BV263" s="34">
        <v>0</v>
      </c>
      <c r="BW263" s="34" t="s">
        <v>155</v>
      </c>
      <c r="BX263" s="34">
        <v>0.79800000000000004</v>
      </c>
    </row>
    <row r="264" spans="1:76" x14ac:dyDescent="0.25">
      <c r="A264" s="35">
        <v>43165</v>
      </c>
      <c r="B264" s="36">
        <v>0.40754932870370369</v>
      </c>
      <c r="C264" s="34">
        <v>4.4619999999999997</v>
      </c>
      <c r="D264" s="34">
        <v>5.4999999999999997E-3</v>
      </c>
      <c r="E264" s="34">
        <v>55.109428000000001</v>
      </c>
      <c r="F264" s="34">
        <v>385.1</v>
      </c>
      <c r="G264" s="34">
        <v>65.7</v>
      </c>
      <c r="H264" s="34">
        <v>13.3</v>
      </c>
      <c r="I264" s="34"/>
      <c r="J264" s="34">
        <v>14.5</v>
      </c>
      <c r="K264" s="34">
        <v>0.96589999999999998</v>
      </c>
      <c r="L264" s="34">
        <v>4.3095999999999997</v>
      </c>
      <c r="M264" s="34">
        <v>5.3E-3</v>
      </c>
      <c r="N264" s="34">
        <v>371.97269999999997</v>
      </c>
      <c r="O264" s="34">
        <v>63.430700000000002</v>
      </c>
      <c r="P264" s="34">
        <v>435.4</v>
      </c>
      <c r="Q264" s="34">
        <v>297.00060000000002</v>
      </c>
      <c r="R264" s="34">
        <v>50.646099999999997</v>
      </c>
      <c r="S264" s="34">
        <v>347.6</v>
      </c>
      <c r="T264" s="34">
        <v>13.3195</v>
      </c>
      <c r="U264" s="34"/>
      <c r="V264" s="34"/>
      <c r="W264" s="34">
        <v>0</v>
      </c>
      <c r="X264" s="34">
        <v>14.0062</v>
      </c>
      <c r="Y264" s="34">
        <v>12.5</v>
      </c>
      <c r="Z264" s="34">
        <v>840</v>
      </c>
      <c r="AA264" s="34">
        <v>847</v>
      </c>
      <c r="AB264" s="34">
        <v>880</v>
      </c>
      <c r="AC264" s="34">
        <v>78</v>
      </c>
      <c r="AD264" s="34">
        <v>21.29</v>
      </c>
      <c r="AE264" s="34">
        <v>0.49</v>
      </c>
      <c r="AF264" s="34">
        <v>978</v>
      </c>
      <c r="AG264" s="34">
        <v>0</v>
      </c>
      <c r="AH264" s="34">
        <v>52</v>
      </c>
      <c r="AI264" s="34">
        <v>35</v>
      </c>
      <c r="AJ264" s="34">
        <v>192.1</v>
      </c>
      <c r="AK264" s="34">
        <v>171</v>
      </c>
      <c r="AL264" s="34">
        <v>5</v>
      </c>
      <c r="AM264" s="34">
        <v>174.2</v>
      </c>
      <c r="AN264" s="34" t="s">
        <v>155</v>
      </c>
      <c r="AO264" s="34">
        <v>2</v>
      </c>
      <c r="AP264" s="37">
        <v>0.61667824074074074</v>
      </c>
      <c r="AQ264" s="34">
        <v>47.164197000000001</v>
      </c>
      <c r="AR264" s="34">
        <v>-88.488163</v>
      </c>
      <c r="AS264" s="34">
        <v>319.3</v>
      </c>
      <c r="AT264" s="34">
        <v>17.8</v>
      </c>
      <c r="AU264" s="34">
        <v>12</v>
      </c>
      <c r="AV264" s="34">
        <v>11</v>
      </c>
      <c r="AW264" s="34" t="s">
        <v>205</v>
      </c>
      <c r="AX264" s="34">
        <v>1.3</v>
      </c>
      <c r="AY264" s="34">
        <v>1.9</v>
      </c>
      <c r="AZ264" s="34">
        <v>2.8315999999999999</v>
      </c>
      <c r="BA264" s="34">
        <v>14.186999999999999</v>
      </c>
      <c r="BB264" s="34">
        <v>47.51</v>
      </c>
      <c r="BC264" s="34">
        <v>3.35</v>
      </c>
      <c r="BD264" s="34">
        <v>3.5259999999999998</v>
      </c>
      <c r="BE264" s="34">
        <v>3189.308</v>
      </c>
      <c r="BF264" s="34">
        <v>2.5070000000000001</v>
      </c>
      <c r="BG264" s="34">
        <v>28.827000000000002</v>
      </c>
      <c r="BH264" s="34">
        <v>4.9160000000000004</v>
      </c>
      <c r="BI264" s="34">
        <v>33.743000000000002</v>
      </c>
      <c r="BJ264" s="34">
        <v>23.016999999999999</v>
      </c>
      <c r="BK264" s="34">
        <v>3.9249999999999998</v>
      </c>
      <c r="BL264" s="34">
        <v>26.942</v>
      </c>
      <c r="BM264" s="34">
        <v>0.31140000000000001</v>
      </c>
      <c r="BN264" s="34"/>
      <c r="BO264" s="34"/>
      <c r="BP264" s="34"/>
      <c r="BQ264" s="34">
        <v>7536.5739999999996</v>
      </c>
      <c r="BR264" s="34">
        <v>7.6766000000000001E-2</v>
      </c>
      <c r="BS264" s="34">
        <v>-5</v>
      </c>
      <c r="BT264" s="34">
        <v>5.0000000000000001E-3</v>
      </c>
      <c r="BU264" s="34">
        <v>1.8759749999999999</v>
      </c>
      <c r="BV264" s="34">
        <v>0</v>
      </c>
      <c r="BW264" s="34" t="s">
        <v>155</v>
      </c>
      <c r="BX264" s="34">
        <v>0.79800000000000004</v>
      </c>
    </row>
    <row r="265" spans="1:76" x14ac:dyDescent="0.25">
      <c r="A265" s="35">
        <v>43165</v>
      </c>
      <c r="B265" s="36">
        <v>0.40756090277777779</v>
      </c>
      <c r="C265" s="34">
        <v>4.47</v>
      </c>
      <c r="D265" s="34">
        <v>6.0000000000000001E-3</v>
      </c>
      <c r="E265" s="34">
        <v>60</v>
      </c>
      <c r="F265" s="34">
        <v>386.7</v>
      </c>
      <c r="G265" s="34">
        <v>64.400000000000006</v>
      </c>
      <c r="H265" s="34">
        <v>23.7</v>
      </c>
      <c r="I265" s="34"/>
      <c r="J265" s="34">
        <v>14.4</v>
      </c>
      <c r="K265" s="34">
        <v>0.96589999999999998</v>
      </c>
      <c r="L265" s="34">
        <v>4.3174000000000001</v>
      </c>
      <c r="M265" s="34">
        <v>5.7999999999999996E-3</v>
      </c>
      <c r="N265" s="34">
        <v>373.54169999999999</v>
      </c>
      <c r="O265" s="34">
        <v>62.212299999999999</v>
      </c>
      <c r="P265" s="34">
        <v>435.8</v>
      </c>
      <c r="Q265" s="34">
        <v>298.25330000000002</v>
      </c>
      <c r="R265" s="34">
        <v>49.673299999999998</v>
      </c>
      <c r="S265" s="34">
        <v>347.9</v>
      </c>
      <c r="T265" s="34">
        <v>23.683499999999999</v>
      </c>
      <c r="U265" s="34"/>
      <c r="V265" s="34"/>
      <c r="W265" s="34">
        <v>0</v>
      </c>
      <c r="X265" s="34">
        <v>13.9084</v>
      </c>
      <c r="Y265" s="34">
        <v>12.5</v>
      </c>
      <c r="Z265" s="34">
        <v>840</v>
      </c>
      <c r="AA265" s="34">
        <v>846</v>
      </c>
      <c r="AB265" s="34">
        <v>880</v>
      </c>
      <c r="AC265" s="34">
        <v>78</v>
      </c>
      <c r="AD265" s="34">
        <v>21.29</v>
      </c>
      <c r="AE265" s="34">
        <v>0.49</v>
      </c>
      <c r="AF265" s="34">
        <v>978</v>
      </c>
      <c r="AG265" s="34">
        <v>0</v>
      </c>
      <c r="AH265" s="34">
        <v>52</v>
      </c>
      <c r="AI265" s="34">
        <v>35</v>
      </c>
      <c r="AJ265" s="34">
        <v>192</v>
      </c>
      <c r="AK265" s="34">
        <v>171</v>
      </c>
      <c r="AL265" s="34">
        <v>5</v>
      </c>
      <c r="AM265" s="34">
        <v>174</v>
      </c>
      <c r="AN265" s="34" t="s">
        <v>155</v>
      </c>
      <c r="AO265" s="34">
        <v>2</v>
      </c>
      <c r="AP265" s="37">
        <v>0.61668981481481489</v>
      </c>
      <c r="AQ265" s="34">
        <v>47.164200000000001</v>
      </c>
      <c r="AR265" s="34">
        <v>-88.488195000000005</v>
      </c>
      <c r="AS265" s="34">
        <v>319.39999999999998</v>
      </c>
      <c r="AT265" s="34">
        <v>17.5</v>
      </c>
      <c r="AU265" s="34">
        <v>12</v>
      </c>
      <c r="AV265" s="34">
        <v>11</v>
      </c>
      <c r="AW265" s="34" t="s">
        <v>205</v>
      </c>
      <c r="AX265" s="34">
        <v>1.3</v>
      </c>
      <c r="AY265" s="34">
        <v>1.9</v>
      </c>
      <c r="AZ265" s="34">
        <v>2.8</v>
      </c>
      <c r="BA265" s="34">
        <v>14.186999999999999</v>
      </c>
      <c r="BB265" s="34">
        <v>47.41</v>
      </c>
      <c r="BC265" s="34">
        <v>3.34</v>
      </c>
      <c r="BD265" s="34">
        <v>3.5339999999999998</v>
      </c>
      <c r="BE265" s="34">
        <v>3188.1410000000001</v>
      </c>
      <c r="BF265" s="34">
        <v>2.7240000000000002</v>
      </c>
      <c r="BG265" s="34">
        <v>28.885999999999999</v>
      </c>
      <c r="BH265" s="34">
        <v>4.8109999999999999</v>
      </c>
      <c r="BI265" s="34">
        <v>33.697000000000003</v>
      </c>
      <c r="BJ265" s="34">
        <v>23.064</v>
      </c>
      <c r="BK265" s="34">
        <v>3.8410000000000002</v>
      </c>
      <c r="BL265" s="34">
        <v>26.905000000000001</v>
      </c>
      <c r="BM265" s="34">
        <v>0.55249999999999999</v>
      </c>
      <c r="BN265" s="34"/>
      <c r="BO265" s="34"/>
      <c r="BP265" s="34"/>
      <c r="BQ265" s="34">
        <v>7467.7730000000001</v>
      </c>
      <c r="BR265" s="34">
        <v>8.5247000000000003E-2</v>
      </c>
      <c r="BS265" s="34">
        <v>-5</v>
      </c>
      <c r="BT265" s="34">
        <v>5.0000000000000001E-3</v>
      </c>
      <c r="BU265" s="34">
        <v>2.0832299999999999</v>
      </c>
      <c r="BV265" s="34">
        <v>0</v>
      </c>
      <c r="BW265" s="34" t="s">
        <v>155</v>
      </c>
      <c r="BX265" s="34">
        <v>0.79800000000000004</v>
      </c>
    </row>
    <row r="266" spans="1:76" x14ac:dyDescent="0.25">
      <c r="A266" s="35">
        <v>43165</v>
      </c>
      <c r="B266" s="36">
        <v>0.40757247685185183</v>
      </c>
      <c r="C266" s="34">
        <v>4.47</v>
      </c>
      <c r="D266" s="34">
        <v>6.0000000000000001E-3</v>
      </c>
      <c r="E266" s="34">
        <v>60</v>
      </c>
      <c r="F266" s="34">
        <v>386.7</v>
      </c>
      <c r="G266" s="34">
        <v>63.5</v>
      </c>
      <c r="H266" s="34">
        <v>17.2</v>
      </c>
      <c r="I266" s="34"/>
      <c r="J266" s="34">
        <v>14.4</v>
      </c>
      <c r="K266" s="34">
        <v>0.96589999999999998</v>
      </c>
      <c r="L266" s="34">
        <v>4.3174000000000001</v>
      </c>
      <c r="M266" s="34">
        <v>5.7999999999999996E-3</v>
      </c>
      <c r="N266" s="34">
        <v>373.51490000000001</v>
      </c>
      <c r="O266" s="34">
        <v>61.339700000000001</v>
      </c>
      <c r="P266" s="34">
        <v>434.9</v>
      </c>
      <c r="Q266" s="34">
        <v>298.2319</v>
      </c>
      <c r="R266" s="34">
        <v>48.976500000000001</v>
      </c>
      <c r="S266" s="34">
        <v>347.2</v>
      </c>
      <c r="T266" s="34">
        <v>17.203499999999998</v>
      </c>
      <c r="U266" s="34"/>
      <c r="V266" s="34"/>
      <c r="W266" s="34">
        <v>0</v>
      </c>
      <c r="X266" s="34">
        <v>13.9085</v>
      </c>
      <c r="Y266" s="34">
        <v>12.6</v>
      </c>
      <c r="Z266" s="34">
        <v>839</v>
      </c>
      <c r="AA266" s="34">
        <v>846</v>
      </c>
      <c r="AB266" s="34">
        <v>880</v>
      </c>
      <c r="AC266" s="34">
        <v>78</v>
      </c>
      <c r="AD266" s="34">
        <v>21.29</v>
      </c>
      <c r="AE266" s="34">
        <v>0.49</v>
      </c>
      <c r="AF266" s="34">
        <v>978</v>
      </c>
      <c r="AG266" s="34">
        <v>0</v>
      </c>
      <c r="AH266" s="34">
        <v>52</v>
      </c>
      <c r="AI266" s="34">
        <v>35</v>
      </c>
      <c r="AJ266" s="34">
        <v>192</v>
      </c>
      <c r="AK266" s="34">
        <v>171</v>
      </c>
      <c r="AL266" s="34">
        <v>5</v>
      </c>
      <c r="AM266" s="34">
        <v>174</v>
      </c>
      <c r="AN266" s="34" t="s">
        <v>155</v>
      </c>
      <c r="AO266" s="34">
        <v>2</v>
      </c>
      <c r="AP266" s="37">
        <v>0.61668981481481489</v>
      </c>
      <c r="AQ266" s="34">
        <v>47.164214999999999</v>
      </c>
      <c r="AR266" s="34">
        <v>-88.488333999999995</v>
      </c>
      <c r="AS266" s="34">
        <v>319.5</v>
      </c>
      <c r="AT266" s="34">
        <v>17.399999999999999</v>
      </c>
      <c r="AU266" s="34">
        <v>12</v>
      </c>
      <c r="AV266" s="34">
        <v>11</v>
      </c>
      <c r="AW266" s="34" t="s">
        <v>205</v>
      </c>
      <c r="AX266" s="34">
        <v>1.6419999999999999</v>
      </c>
      <c r="AY266" s="34">
        <v>1.2844</v>
      </c>
      <c r="AZ266" s="34">
        <v>3.0051999999999999</v>
      </c>
      <c r="BA266" s="34">
        <v>14.186999999999999</v>
      </c>
      <c r="BB266" s="34">
        <v>47.42</v>
      </c>
      <c r="BC266" s="34">
        <v>3.34</v>
      </c>
      <c r="BD266" s="34">
        <v>3.5339999999999998</v>
      </c>
      <c r="BE266" s="34">
        <v>3188.623</v>
      </c>
      <c r="BF266" s="34">
        <v>2.7240000000000002</v>
      </c>
      <c r="BG266" s="34">
        <v>28.888000000000002</v>
      </c>
      <c r="BH266" s="34">
        <v>4.7439999999999998</v>
      </c>
      <c r="BI266" s="34">
        <v>33.631999999999998</v>
      </c>
      <c r="BJ266" s="34">
        <v>23.065999999999999</v>
      </c>
      <c r="BK266" s="34">
        <v>3.7879999999999998</v>
      </c>
      <c r="BL266" s="34">
        <v>26.853999999999999</v>
      </c>
      <c r="BM266" s="34">
        <v>0.40139999999999998</v>
      </c>
      <c r="BN266" s="34"/>
      <c r="BO266" s="34"/>
      <c r="BP266" s="34"/>
      <c r="BQ266" s="34">
        <v>7468.902</v>
      </c>
      <c r="BR266" s="34">
        <v>6.6068000000000002E-2</v>
      </c>
      <c r="BS266" s="34">
        <v>-5</v>
      </c>
      <c r="BT266" s="34">
        <v>5.0000000000000001E-3</v>
      </c>
      <c r="BU266" s="34">
        <v>1.6145370000000001</v>
      </c>
      <c r="BV266" s="34">
        <v>0</v>
      </c>
      <c r="BW266" s="34" t="s">
        <v>155</v>
      </c>
      <c r="BX266" s="34">
        <v>0.79800000000000004</v>
      </c>
    </row>
    <row r="267" spans="1:76" x14ac:dyDescent="0.25">
      <c r="A267" s="35">
        <v>43165</v>
      </c>
      <c r="B267" s="36">
        <v>0.40758405092592592</v>
      </c>
      <c r="C267" s="34">
        <v>4.43</v>
      </c>
      <c r="D267" s="34">
        <v>6.0000000000000001E-3</v>
      </c>
      <c r="E267" s="34">
        <v>60</v>
      </c>
      <c r="F267" s="34">
        <v>384.9</v>
      </c>
      <c r="G267" s="34">
        <v>62.2</v>
      </c>
      <c r="H267" s="34">
        <v>16.8</v>
      </c>
      <c r="I267" s="34"/>
      <c r="J267" s="34">
        <v>14.4</v>
      </c>
      <c r="K267" s="34">
        <v>0.96619999999999995</v>
      </c>
      <c r="L267" s="34">
        <v>4.28</v>
      </c>
      <c r="M267" s="34">
        <v>5.7999999999999996E-3</v>
      </c>
      <c r="N267" s="34">
        <v>371.90769999999998</v>
      </c>
      <c r="O267" s="34">
        <v>60.0642</v>
      </c>
      <c r="P267" s="34">
        <v>432</v>
      </c>
      <c r="Q267" s="34">
        <v>296.94869999999997</v>
      </c>
      <c r="R267" s="34">
        <v>47.958100000000002</v>
      </c>
      <c r="S267" s="34">
        <v>344.9</v>
      </c>
      <c r="T267" s="34">
        <v>16.8172</v>
      </c>
      <c r="U267" s="34"/>
      <c r="V267" s="34"/>
      <c r="W267" s="34">
        <v>0</v>
      </c>
      <c r="X267" s="34">
        <v>13.912599999999999</v>
      </c>
      <c r="Y267" s="34">
        <v>12.5</v>
      </c>
      <c r="Z267" s="34">
        <v>840</v>
      </c>
      <c r="AA267" s="34">
        <v>847</v>
      </c>
      <c r="AB267" s="34">
        <v>880</v>
      </c>
      <c r="AC267" s="34">
        <v>78</v>
      </c>
      <c r="AD267" s="34">
        <v>21.29</v>
      </c>
      <c r="AE267" s="34">
        <v>0.49</v>
      </c>
      <c r="AF267" s="34">
        <v>978</v>
      </c>
      <c r="AG267" s="34">
        <v>0</v>
      </c>
      <c r="AH267" s="34">
        <v>52</v>
      </c>
      <c r="AI267" s="34">
        <v>35</v>
      </c>
      <c r="AJ267" s="34">
        <v>192</v>
      </c>
      <c r="AK267" s="34">
        <v>171</v>
      </c>
      <c r="AL267" s="34">
        <v>4.9000000000000004</v>
      </c>
      <c r="AM267" s="34">
        <v>174</v>
      </c>
      <c r="AN267" s="34" t="s">
        <v>155</v>
      </c>
      <c r="AO267" s="34">
        <v>2</v>
      </c>
      <c r="AP267" s="37">
        <v>0.61671296296296296</v>
      </c>
      <c r="AQ267" s="34">
        <v>47.164239000000002</v>
      </c>
      <c r="AR267" s="34">
        <v>-88.488459000000006</v>
      </c>
      <c r="AS267" s="34">
        <v>319.7</v>
      </c>
      <c r="AT267" s="34">
        <v>17</v>
      </c>
      <c r="AU267" s="34">
        <v>12</v>
      </c>
      <c r="AV267" s="34">
        <v>11</v>
      </c>
      <c r="AW267" s="34" t="s">
        <v>205</v>
      </c>
      <c r="AX267" s="34">
        <v>1.9368000000000001</v>
      </c>
      <c r="AY267" s="34">
        <v>1</v>
      </c>
      <c r="AZ267" s="34">
        <v>3.1684000000000001</v>
      </c>
      <c r="BA267" s="34">
        <v>14.186999999999999</v>
      </c>
      <c r="BB267" s="34">
        <v>47.84</v>
      </c>
      <c r="BC267" s="34">
        <v>3.37</v>
      </c>
      <c r="BD267" s="34">
        <v>3.5030000000000001</v>
      </c>
      <c r="BE267" s="34">
        <v>3188.8609999999999</v>
      </c>
      <c r="BF267" s="34">
        <v>2.7490000000000001</v>
      </c>
      <c r="BG267" s="34">
        <v>29.018000000000001</v>
      </c>
      <c r="BH267" s="34">
        <v>4.6859999999999999</v>
      </c>
      <c r="BI267" s="34">
        <v>33.704000000000001</v>
      </c>
      <c r="BJ267" s="34">
        <v>23.169</v>
      </c>
      <c r="BK267" s="34">
        <v>3.742</v>
      </c>
      <c r="BL267" s="34">
        <v>26.911000000000001</v>
      </c>
      <c r="BM267" s="34">
        <v>0.39579999999999999</v>
      </c>
      <c r="BN267" s="34"/>
      <c r="BO267" s="34"/>
      <c r="BP267" s="34"/>
      <c r="BQ267" s="34">
        <v>7536.9610000000002</v>
      </c>
      <c r="BR267" s="34">
        <v>6.3093999999999997E-2</v>
      </c>
      <c r="BS267" s="34">
        <v>-5</v>
      </c>
      <c r="BT267" s="34">
        <v>5.0000000000000001E-3</v>
      </c>
      <c r="BU267" s="34">
        <v>1.5418590000000001</v>
      </c>
      <c r="BV267" s="34">
        <v>0</v>
      </c>
      <c r="BW267" s="34" t="s">
        <v>155</v>
      </c>
      <c r="BX267" s="34">
        <v>0.79800000000000004</v>
      </c>
    </row>
    <row r="268" spans="1:76" x14ac:dyDescent="0.25">
      <c r="A268" s="35">
        <v>43165</v>
      </c>
      <c r="B268" s="36">
        <v>0.40759562499999996</v>
      </c>
      <c r="C268" s="34">
        <v>4.3490000000000002</v>
      </c>
      <c r="D268" s="34">
        <v>6.7999999999999996E-3</v>
      </c>
      <c r="E268" s="34">
        <v>68.405062999999998</v>
      </c>
      <c r="F268" s="34">
        <v>381.9</v>
      </c>
      <c r="G268" s="34">
        <v>61</v>
      </c>
      <c r="H268" s="34">
        <v>40.1</v>
      </c>
      <c r="I268" s="34"/>
      <c r="J268" s="34">
        <v>14.4</v>
      </c>
      <c r="K268" s="34">
        <v>0.96679999999999999</v>
      </c>
      <c r="L268" s="34">
        <v>4.2043999999999997</v>
      </c>
      <c r="M268" s="34">
        <v>6.6E-3</v>
      </c>
      <c r="N268" s="34">
        <v>369.19159999999999</v>
      </c>
      <c r="O268" s="34">
        <v>58.966900000000003</v>
      </c>
      <c r="P268" s="34">
        <v>428.2</v>
      </c>
      <c r="Q268" s="34">
        <v>294.77999999999997</v>
      </c>
      <c r="R268" s="34">
        <v>47.082000000000001</v>
      </c>
      <c r="S268" s="34">
        <v>341.9</v>
      </c>
      <c r="T268" s="34">
        <v>40.1</v>
      </c>
      <c r="U268" s="34"/>
      <c r="V268" s="34"/>
      <c r="W268" s="34">
        <v>0</v>
      </c>
      <c r="X268" s="34">
        <v>13.9221</v>
      </c>
      <c r="Y268" s="34">
        <v>12.6</v>
      </c>
      <c r="Z268" s="34">
        <v>839</v>
      </c>
      <c r="AA268" s="34">
        <v>845</v>
      </c>
      <c r="AB268" s="34">
        <v>880</v>
      </c>
      <c r="AC268" s="34">
        <v>78</v>
      </c>
      <c r="AD268" s="34">
        <v>21.29</v>
      </c>
      <c r="AE268" s="34">
        <v>0.49</v>
      </c>
      <c r="AF268" s="34">
        <v>978</v>
      </c>
      <c r="AG268" s="34">
        <v>0</v>
      </c>
      <c r="AH268" s="34">
        <v>52</v>
      </c>
      <c r="AI268" s="34">
        <v>35</v>
      </c>
      <c r="AJ268" s="34">
        <v>192</v>
      </c>
      <c r="AK268" s="34">
        <v>171</v>
      </c>
      <c r="AL268" s="34">
        <v>5</v>
      </c>
      <c r="AM268" s="34">
        <v>174.2</v>
      </c>
      <c r="AN268" s="34" t="s">
        <v>155</v>
      </c>
      <c r="AO268" s="34">
        <v>2</v>
      </c>
      <c r="AP268" s="37">
        <v>0.616724537037037</v>
      </c>
      <c r="AQ268" s="34">
        <v>47.164265999999998</v>
      </c>
      <c r="AR268" s="34">
        <v>-88.488541999999995</v>
      </c>
      <c r="AS268" s="34">
        <v>319.89999999999998</v>
      </c>
      <c r="AT268" s="34">
        <v>16.399999999999999</v>
      </c>
      <c r="AU268" s="34">
        <v>12</v>
      </c>
      <c r="AV268" s="34">
        <v>11</v>
      </c>
      <c r="AW268" s="34" t="s">
        <v>205</v>
      </c>
      <c r="AX268" s="34">
        <v>2.0684</v>
      </c>
      <c r="AY268" s="34">
        <v>1.4104000000000001</v>
      </c>
      <c r="AZ268" s="34">
        <v>3.5419999999999998</v>
      </c>
      <c r="BA268" s="34">
        <v>14.186999999999999</v>
      </c>
      <c r="BB268" s="34">
        <v>48.68</v>
      </c>
      <c r="BC268" s="34">
        <v>3.43</v>
      </c>
      <c r="BD268" s="34">
        <v>3.4319999999999999</v>
      </c>
      <c r="BE268" s="34">
        <v>3186.895</v>
      </c>
      <c r="BF268" s="34">
        <v>3.1909999999999998</v>
      </c>
      <c r="BG268" s="34">
        <v>29.306000000000001</v>
      </c>
      <c r="BH268" s="34">
        <v>4.681</v>
      </c>
      <c r="BI268" s="34">
        <v>33.985999999999997</v>
      </c>
      <c r="BJ268" s="34">
        <v>23.399000000000001</v>
      </c>
      <c r="BK268" s="34">
        <v>3.7370000000000001</v>
      </c>
      <c r="BL268" s="34">
        <v>27.135999999999999</v>
      </c>
      <c r="BM268" s="34">
        <v>0.96030000000000004</v>
      </c>
      <c r="BN268" s="34"/>
      <c r="BO268" s="34"/>
      <c r="BP268" s="34"/>
      <c r="BQ268" s="34">
        <v>7673.0820000000003</v>
      </c>
      <c r="BR268" s="34">
        <v>6.5717999999999999E-2</v>
      </c>
      <c r="BS268" s="34">
        <v>-5</v>
      </c>
      <c r="BT268" s="34">
        <v>5.0000000000000001E-3</v>
      </c>
      <c r="BU268" s="34">
        <v>1.6059840000000001</v>
      </c>
      <c r="BV268" s="34">
        <v>0</v>
      </c>
      <c r="BW268" s="34" t="s">
        <v>155</v>
      </c>
      <c r="BX268" s="34">
        <v>0.79800000000000004</v>
      </c>
    </row>
    <row r="269" spans="1:76" x14ac:dyDescent="0.25">
      <c r="A269" s="35">
        <v>43165</v>
      </c>
      <c r="B269" s="36">
        <v>0.40760719907407411</v>
      </c>
      <c r="C269" s="34">
        <v>4.3040000000000003</v>
      </c>
      <c r="D269" s="34">
        <v>7.7000000000000002E-3</v>
      </c>
      <c r="E269" s="34">
        <v>76.758332999999993</v>
      </c>
      <c r="F269" s="34">
        <v>378.5</v>
      </c>
      <c r="G269" s="34">
        <v>60.2</v>
      </c>
      <c r="H269" s="34">
        <v>13.1</v>
      </c>
      <c r="I269" s="34"/>
      <c r="J269" s="34">
        <v>14.4</v>
      </c>
      <c r="K269" s="34">
        <v>0.96709999999999996</v>
      </c>
      <c r="L269" s="34">
        <v>4.1620999999999997</v>
      </c>
      <c r="M269" s="34">
        <v>7.4000000000000003E-3</v>
      </c>
      <c r="N269" s="34">
        <v>366.0813</v>
      </c>
      <c r="O269" s="34">
        <v>58.247199999999999</v>
      </c>
      <c r="P269" s="34">
        <v>424.3</v>
      </c>
      <c r="Q269" s="34">
        <v>292.56950000000001</v>
      </c>
      <c r="R269" s="34">
        <v>46.550699999999999</v>
      </c>
      <c r="S269" s="34">
        <v>339.1</v>
      </c>
      <c r="T269" s="34">
        <v>13.0709</v>
      </c>
      <c r="U269" s="34"/>
      <c r="V269" s="34"/>
      <c r="W269" s="34">
        <v>0</v>
      </c>
      <c r="X269" s="34">
        <v>13.9269</v>
      </c>
      <c r="Y269" s="34">
        <v>12.5</v>
      </c>
      <c r="Z269" s="34">
        <v>839</v>
      </c>
      <c r="AA269" s="34">
        <v>846</v>
      </c>
      <c r="AB269" s="34">
        <v>880</v>
      </c>
      <c r="AC269" s="34">
        <v>78.900000000000006</v>
      </c>
      <c r="AD269" s="34">
        <v>21.54</v>
      </c>
      <c r="AE269" s="34">
        <v>0.49</v>
      </c>
      <c r="AF269" s="34">
        <v>978</v>
      </c>
      <c r="AG269" s="34">
        <v>0</v>
      </c>
      <c r="AH269" s="34">
        <v>52</v>
      </c>
      <c r="AI269" s="34">
        <v>35</v>
      </c>
      <c r="AJ269" s="34">
        <v>192</v>
      </c>
      <c r="AK269" s="34">
        <v>171</v>
      </c>
      <c r="AL269" s="34">
        <v>5</v>
      </c>
      <c r="AM269" s="34">
        <v>174.5</v>
      </c>
      <c r="AN269" s="34" t="s">
        <v>155</v>
      </c>
      <c r="AO269" s="34">
        <v>2</v>
      </c>
      <c r="AP269" s="37">
        <v>0.61673611111111104</v>
      </c>
      <c r="AQ269" s="34">
        <v>47.164287000000002</v>
      </c>
      <c r="AR269" s="34">
        <v>-88.488631999999996</v>
      </c>
      <c r="AS269" s="34">
        <v>320.10000000000002</v>
      </c>
      <c r="AT269" s="34">
        <v>16.3</v>
      </c>
      <c r="AU269" s="34">
        <v>12</v>
      </c>
      <c r="AV269" s="34">
        <v>11</v>
      </c>
      <c r="AW269" s="34" t="s">
        <v>205</v>
      </c>
      <c r="AX269" s="34">
        <v>1.2791999999999999</v>
      </c>
      <c r="AY269" s="34">
        <v>1.6</v>
      </c>
      <c r="AZ269" s="34">
        <v>2.4003999999999999</v>
      </c>
      <c r="BA269" s="34">
        <v>14.186999999999999</v>
      </c>
      <c r="BB269" s="34">
        <v>49.2</v>
      </c>
      <c r="BC269" s="34">
        <v>3.47</v>
      </c>
      <c r="BD269" s="34">
        <v>3.3969999999999998</v>
      </c>
      <c r="BE269" s="34">
        <v>3188.58</v>
      </c>
      <c r="BF269" s="34">
        <v>3.62</v>
      </c>
      <c r="BG269" s="34">
        <v>29.37</v>
      </c>
      <c r="BH269" s="34">
        <v>4.673</v>
      </c>
      <c r="BI269" s="34">
        <v>34.042000000000002</v>
      </c>
      <c r="BJ269" s="34">
        <v>23.472000000000001</v>
      </c>
      <c r="BK269" s="34">
        <v>3.7349999999999999</v>
      </c>
      <c r="BL269" s="34">
        <v>27.206</v>
      </c>
      <c r="BM269" s="34">
        <v>0.31630000000000003</v>
      </c>
      <c r="BN269" s="34"/>
      <c r="BO269" s="34"/>
      <c r="BP269" s="34"/>
      <c r="BQ269" s="34">
        <v>7757.7510000000002</v>
      </c>
      <c r="BR269" s="34">
        <v>7.5966000000000006E-2</v>
      </c>
      <c r="BS269" s="34">
        <v>-5</v>
      </c>
      <c r="BT269" s="34">
        <v>6.8120000000000003E-3</v>
      </c>
      <c r="BU269" s="34">
        <v>1.85642</v>
      </c>
      <c r="BV269" s="34">
        <v>0</v>
      </c>
      <c r="BW269" s="34" t="s">
        <v>155</v>
      </c>
      <c r="BX269" s="34">
        <v>0.79900000000000004</v>
      </c>
    </row>
    <row r="270" spans="1:76" x14ac:dyDescent="0.25">
      <c r="A270" s="35">
        <v>43165</v>
      </c>
      <c r="B270" s="36">
        <v>0.40761877314814815</v>
      </c>
      <c r="C270" s="34">
        <v>4.4119999999999999</v>
      </c>
      <c r="D270" s="34">
        <v>8.0000000000000002E-3</v>
      </c>
      <c r="E270" s="34">
        <v>80</v>
      </c>
      <c r="F270" s="34">
        <v>377.3</v>
      </c>
      <c r="G270" s="34">
        <v>59.1</v>
      </c>
      <c r="H270" s="34">
        <v>13.2</v>
      </c>
      <c r="I270" s="34"/>
      <c r="J270" s="34">
        <v>14.4</v>
      </c>
      <c r="K270" s="34">
        <v>0.96619999999999995</v>
      </c>
      <c r="L270" s="34">
        <v>4.2626999999999997</v>
      </c>
      <c r="M270" s="34">
        <v>7.7000000000000002E-3</v>
      </c>
      <c r="N270" s="34">
        <v>364.55720000000002</v>
      </c>
      <c r="O270" s="34">
        <v>57.116599999999998</v>
      </c>
      <c r="P270" s="34">
        <v>421.7</v>
      </c>
      <c r="Q270" s="34">
        <v>291.37959999999998</v>
      </c>
      <c r="R270" s="34">
        <v>45.651600000000002</v>
      </c>
      <c r="S270" s="34">
        <v>337</v>
      </c>
      <c r="T270" s="34">
        <v>13.2453</v>
      </c>
      <c r="U270" s="34"/>
      <c r="V270" s="34"/>
      <c r="W270" s="34">
        <v>0</v>
      </c>
      <c r="X270" s="34">
        <v>13.9137</v>
      </c>
      <c r="Y270" s="34">
        <v>12.5</v>
      </c>
      <c r="Z270" s="34">
        <v>840</v>
      </c>
      <c r="AA270" s="34">
        <v>845</v>
      </c>
      <c r="AB270" s="34">
        <v>880</v>
      </c>
      <c r="AC270" s="34">
        <v>79</v>
      </c>
      <c r="AD270" s="34">
        <v>21.57</v>
      </c>
      <c r="AE270" s="34">
        <v>0.5</v>
      </c>
      <c r="AF270" s="34">
        <v>978</v>
      </c>
      <c r="AG270" s="34">
        <v>0</v>
      </c>
      <c r="AH270" s="34">
        <v>52</v>
      </c>
      <c r="AI270" s="34">
        <v>35</v>
      </c>
      <c r="AJ270" s="34">
        <v>192</v>
      </c>
      <c r="AK270" s="34">
        <v>170.1</v>
      </c>
      <c r="AL270" s="34">
        <v>4.9000000000000004</v>
      </c>
      <c r="AM270" s="34">
        <v>174.9</v>
      </c>
      <c r="AN270" s="34" t="s">
        <v>155</v>
      </c>
      <c r="AO270" s="34">
        <v>2</v>
      </c>
      <c r="AP270" s="37">
        <v>0.61674768518518519</v>
      </c>
      <c r="AQ270" s="34">
        <v>47.164306000000003</v>
      </c>
      <c r="AR270" s="34">
        <v>-88.488724000000005</v>
      </c>
      <c r="AS270" s="34">
        <v>320.3</v>
      </c>
      <c r="AT270" s="34">
        <v>16.3</v>
      </c>
      <c r="AU270" s="34">
        <v>12</v>
      </c>
      <c r="AV270" s="34">
        <v>11</v>
      </c>
      <c r="AW270" s="34" t="s">
        <v>205</v>
      </c>
      <c r="AX270" s="34">
        <v>0.9</v>
      </c>
      <c r="AY270" s="34">
        <v>1.6</v>
      </c>
      <c r="AZ270" s="34">
        <v>1.8</v>
      </c>
      <c r="BA270" s="34">
        <v>14.186999999999999</v>
      </c>
      <c r="BB270" s="34">
        <v>48.01</v>
      </c>
      <c r="BC270" s="34">
        <v>3.38</v>
      </c>
      <c r="BD270" s="34">
        <v>3.4950000000000001</v>
      </c>
      <c r="BE270" s="34">
        <v>3187.77</v>
      </c>
      <c r="BF270" s="34">
        <v>3.6789999999999998</v>
      </c>
      <c r="BG270" s="34">
        <v>28.55</v>
      </c>
      <c r="BH270" s="34">
        <v>4.4729999999999999</v>
      </c>
      <c r="BI270" s="34">
        <v>33.023000000000003</v>
      </c>
      <c r="BJ270" s="34">
        <v>22.818999999999999</v>
      </c>
      <c r="BK270" s="34">
        <v>3.5750000000000002</v>
      </c>
      <c r="BL270" s="34">
        <v>26.393999999999998</v>
      </c>
      <c r="BM270" s="34">
        <v>0.31290000000000001</v>
      </c>
      <c r="BN270" s="34"/>
      <c r="BO270" s="34"/>
      <c r="BP270" s="34"/>
      <c r="BQ270" s="34">
        <v>7565.5060000000003</v>
      </c>
      <c r="BR270" s="34">
        <v>7.7906000000000003E-2</v>
      </c>
      <c r="BS270" s="34">
        <v>-5</v>
      </c>
      <c r="BT270" s="34">
        <v>6.0939999999999996E-3</v>
      </c>
      <c r="BU270" s="34">
        <v>1.9038280000000001</v>
      </c>
      <c r="BV270" s="34">
        <v>0</v>
      </c>
      <c r="BW270" s="34" t="s">
        <v>155</v>
      </c>
      <c r="BX270" s="34">
        <v>0.79900000000000004</v>
      </c>
    </row>
    <row r="271" spans="1:76" x14ac:dyDescent="0.25">
      <c r="A271" s="35">
        <v>43165</v>
      </c>
      <c r="B271" s="36">
        <v>0.40763034722222224</v>
      </c>
      <c r="C271" s="34">
        <v>4.851</v>
      </c>
      <c r="D271" s="34">
        <v>8.6999999999999994E-3</v>
      </c>
      <c r="E271" s="34">
        <v>86.855294999999998</v>
      </c>
      <c r="F271" s="34">
        <v>378.3</v>
      </c>
      <c r="G271" s="34">
        <v>57.9</v>
      </c>
      <c r="H271" s="34">
        <v>16.7</v>
      </c>
      <c r="I271" s="34"/>
      <c r="J271" s="34">
        <v>14.5</v>
      </c>
      <c r="K271" s="34">
        <v>0.9627</v>
      </c>
      <c r="L271" s="34">
        <v>4.6703999999999999</v>
      </c>
      <c r="M271" s="34">
        <v>8.3999999999999995E-3</v>
      </c>
      <c r="N271" s="34">
        <v>364.14949999999999</v>
      </c>
      <c r="O271" s="34">
        <v>55.7879</v>
      </c>
      <c r="P271" s="34">
        <v>419.9</v>
      </c>
      <c r="Q271" s="34">
        <v>291.05380000000002</v>
      </c>
      <c r="R271" s="34">
        <v>44.589599999999997</v>
      </c>
      <c r="S271" s="34">
        <v>335.6</v>
      </c>
      <c r="T271" s="34">
        <v>16.7</v>
      </c>
      <c r="U271" s="34"/>
      <c r="V271" s="34"/>
      <c r="W271" s="34">
        <v>0</v>
      </c>
      <c r="X271" s="34">
        <v>13.9551</v>
      </c>
      <c r="Y271" s="34">
        <v>12.5</v>
      </c>
      <c r="Z271" s="34">
        <v>839</v>
      </c>
      <c r="AA271" s="34">
        <v>845</v>
      </c>
      <c r="AB271" s="34">
        <v>880</v>
      </c>
      <c r="AC271" s="34">
        <v>79</v>
      </c>
      <c r="AD271" s="34">
        <v>21.57</v>
      </c>
      <c r="AE271" s="34">
        <v>0.5</v>
      </c>
      <c r="AF271" s="34">
        <v>978</v>
      </c>
      <c r="AG271" s="34">
        <v>0</v>
      </c>
      <c r="AH271" s="34">
        <v>52</v>
      </c>
      <c r="AI271" s="34">
        <v>35</v>
      </c>
      <c r="AJ271" s="34">
        <v>192</v>
      </c>
      <c r="AK271" s="34">
        <v>170.9</v>
      </c>
      <c r="AL271" s="34">
        <v>5</v>
      </c>
      <c r="AM271" s="34">
        <v>175</v>
      </c>
      <c r="AN271" s="34" t="s">
        <v>155</v>
      </c>
      <c r="AO271" s="34">
        <v>2</v>
      </c>
      <c r="AP271" s="37">
        <v>0.61675925925925923</v>
      </c>
      <c r="AQ271" s="34">
        <v>47.164310999999998</v>
      </c>
      <c r="AR271" s="34">
        <v>-88.488819000000007</v>
      </c>
      <c r="AS271" s="34">
        <v>320.3</v>
      </c>
      <c r="AT271" s="34">
        <v>16.2</v>
      </c>
      <c r="AU271" s="34">
        <v>12</v>
      </c>
      <c r="AV271" s="34">
        <v>11</v>
      </c>
      <c r="AW271" s="34" t="s">
        <v>205</v>
      </c>
      <c r="AX271" s="34">
        <v>0.9</v>
      </c>
      <c r="AY271" s="34">
        <v>1.6</v>
      </c>
      <c r="AZ271" s="34">
        <v>1.8</v>
      </c>
      <c r="BA271" s="34">
        <v>14.186999999999999</v>
      </c>
      <c r="BB271" s="34">
        <v>43.74</v>
      </c>
      <c r="BC271" s="34">
        <v>3.08</v>
      </c>
      <c r="BD271" s="34">
        <v>3.8719999999999999</v>
      </c>
      <c r="BE271" s="34">
        <v>3185.078</v>
      </c>
      <c r="BF271" s="34">
        <v>3.629</v>
      </c>
      <c r="BG271" s="34">
        <v>26.007000000000001</v>
      </c>
      <c r="BH271" s="34">
        <v>3.984</v>
      </c>
      <c r="BI271" s="34">
        <v>29.991</v>
      </c>
      <c r="BJ271" s="34">
        <v>20.786000000000001</v>
      </c>
      <c r="BK271" s="34">
        <v>3.1840000000000002</v>
      </c>
      <c r="BL271" s="34">
        <v>23.971</v>
      </c>
      <c r="BM271" s="34">
        <v>0.35980000000000001</v>
      </c>
      <c r="BN271" s="34"/>
      <c r="BO271" s="34"/>
      <c r="BP271" s="34"/>
      <c r="BQ271" s="34">
        <v>6919.93</v>
      </c>
      <c r="BR271" s="34">
        <v>6.9846000000000005E-2</v>
      </c>
      <c r="BS271" s="34">
        <v>-5</v>
      </c>
      <c r="BT271" s="34">
        <v>5.0939999999999996E-3</v>
      </c>
      <c r="BU271" s="34">
        <v>1.7068620000000001</v>
      </c>
      <c r="BV271" s="34">
        <v>0</v>
      </c>
      <c r="BW271" s="34" t="s">
        <v>155</v>
      </c>
      <c r="BX271" s="34">
        <v>0.79900000000000004</v>
      </c>
    </row>
    <row r="272" spans="1:76" x14ac:dyDescent="0.25">
      <c r="A272" s="35">
        <v>43165</v>
      </c>
      <c r="B272" s="36">
        <v>0.40764192129629628</v>
      </c>
      <c r="C272" s="34">
        <v>5.2720000000000002</v>
      </c>
      <c r="D272" s="34">
        <v>9.4000000000000004E-3</v>
      </c>
      <c r="E272" s="34">
        <v>93.818181999999993</v>
      </c>
      <c r="F272" s="34">
        <v>384.6</v>
      </c>
      <c r="G272" s="34">
        <v>56.1</v>
      </c>
      <c r="H272" s="34">
        <v>3.3</v>
      </c>
      <c r="I272" s="34"/>
      <c r="J272" s="34">
        <v>14.45</v>
      </c>
      <c r="K272" s="34">
        <v>0.95930000000000004</v>
      </c>
      <c r="L272" s="34">
        <v>5.0579999999999998</v>
      </c>
      <c r="M272" s="34">
        <v>8.9999999999999993E-3</v>
      </c>
      <c r="N272" s="34">
        <v>368.91449999999998</v>
      </c>
      <c r="O272" s="34">
        <v>53.801200000000001</v>
      </c>
      <c r="P272" s="34">
        <v>422.7</v>
      </c>
      <c r="Q272" s="34">
        <v>294.86239999999998</v>
      </c>
      <c r="R272" s="34">
        <v>43.0017</v>
      </c>
      <c r="S272" s="34">
        <v>337.9</v>
      </c>
      <c r="T272" s="34">
        <v>3.2749000000000001</v>
      </c>
      <c r="U272" s="34"/>
      <c r="V272" s="34"/>
      <c r="W272" s="34">
        <v>0</v>
      </c>
      <c r="X272" s="34">
        <v>13.8649</v>
      </c>
      <c r="Y272" s="34">
        <v>12.5</v>
      </c>
      <c r="Z272" s="34">
        <v>840</v>
      </c>
      <c r="AA272" s="34">
        <v>845</v>
      </c>
      <c r="AB272" s="34">
        <v>880</v>
      </c>
      <c r="AC272" s="34">
        <v>79</v>
      </c>
      <c r="AD272" s="34">
        <v>21.57</v>
      </c>
      <c r="AE272" s="34">
        <v>0.5</v>
      </c>
      <c r="AF272" s="34">
        <v>978</v>
      </c>
      <c r="AG272" s="34">
        <v>0</v>
      </c>
      <c r="AH272" s="34">
        <v>51.094000000000001</v>
      </c>
      <c r="AI272" s="34">
        <v>35</v>
      </c>
      <c r="AJ272" s="34">
        <v>192</v>
      </c>
      <c r="AK272" s="34">
        <v>171</v>
      </c>
      <c r="AL272" s="34">
        <v>4.9000000000000004</v>
      </c>
      <c r="AM272" s="34">
        <v>175</v>
      </c>
      <c r="AN272" s="34" t="s">
        <v>155</v>
      </c>
      <c r="AO272" s="34">
        <v>2</v>
      </c>
      <c r="AP272" s="37">
        <v>0.61677083333333338</v>
      </c>
      <c r="AQ272" s="34">
        <v>47.164304999999999</v>
      </c>
      <c r="AR272" s="34">
        <v>-88.488917999999998</v>
      </c>
      <c r="AS272" s="34">
        <v>320.3</v>
      </c>
      <c r="AT272" s="34">
        <v>16.399999999999999</v>
      </c>
      <c r="AU272" s="34">
        <v>12</v>
      </c>
      <c r="AV272" s="34">
        <v>11</v>
      </c>
      <c r="AW272" s="34" t="s">
        <v>205</v>
      </c>
      <c r="AX272" s="34">
        <v>0.96836800000000001</v>
      </c>
      <c r="AY272" s="34">
        <v>1.1897899999999999</v>
      </c>
      <c r="AZ272" s="34">
        <v>1.868368</v>
      </c>
      <c r="BA272" s="34">
        <v>14.186999999999999</v>
      </c>
      <c r="BB272" s="34">
        <v>40.33</v>
      </c>
      <c r="BC272" s="34">
        <v>2.84</v>
      </c>
      <c r="BD272" s="34">
        <v>4.2389999999999999</v>
      </c>
      <c r="BE272" s="34">
        <v>3183.9589999999998</v>
      </c>
      <c r="BF272" s="34">
        <v>3.6059999999999999</v>
      </c>
      <c r="BG272" s="34">
        <v>24.318999999999999</v>
      </c>
      <c r="BH272" s="34">
        <v>3.5470000000000002</v>
      </c>
      <c r="BI272" s="34">
        <v>27.866</v>
      </c>
      <c r="BJ272" s="34">
        <v>19.437999999999999</v>
      </c>
      <c r="BK272" s="34">
        <v>2.835</v>
      </c>
      <c r="BL272" s="34">
        <v>22.271999999999998</v>
      </c>
      <c r="BM272" s="34">
        <v>6.5100000000000005E-2</v>
      </c>
      <c r="BN272" s="34"/>
      <c r="BO272" s="34"/>
      <c r="BP272" s="34"/>
      <c r="BQ272" s="34">
        <v>6346.009</v>
      </c>
      <c r="BR272" s="34">
        <v>7.8965999999999995E-2</v>
      </c>
      <c r="BS272" s="34">
        <v>-5</v>
      </c>
      <c r="BT272" s="34">
        <v>6.8120000000000003E-3</v>
      </c>
      <c r="BU272" s="34">
        <v>1.929732</v>
      </c>
      <c r="BV272" s="34">
        <v>0</v>
      </c>
      <c r="BW272" s="34" t="s">
        <v>155</v>
      </c>
      <c r="BX272" s="34">
        <v>0.79900000000000004</v>
      </c>
    </row>
    <row r="273" spans="1:76" x14ac:dyDescent="0.25">
      <c r="A273" s="35">
        <v>43165</v>
      </c>
      <c r="B273" s="36">
        <v>0.40765349537037038</v>
      </c>
      <c r="C273" s="34">
        <v>5.367</v>
      </c>
      <c r="D273" s="34">
        <v>6.1000000000000004E-3</v>
      </c>
      <c r="E273" s="34">
        <v>60.760331000000001</v>
      </c>
      <c r="F273" s="34">
        <v>389.1</v>
      </c>
      <c r="G273" s="34">
        <v>54.5</v>
      </c>
      <c r="H273" s="34">
        <v>0</v>
      </c>
      <c r="I273" s="34"/>
      <c r="J273" s="34">
        <v>14.21</v>
      </c>
      <c r="K273" s="34">
        <v>0.95860000000000001</v>
      </c>
      <c r="L273" s="34">
        <v>5.1444999999999999</v>
      </c>
      <c r="M273" s="34">
        <v>5.7999999999999996E-3</v>
      </c>
      <c r="N273" s="34">
        <v>372.9873</v>
      </c>
      <c r="O273" s="34">
        <v>52.232300000000002</v>
      </c>
      <c r="P273" s="34">
        <v>425.2</v>
      </c>
      <c r="Q273" s="34">
        <v>298.11759999999998</v>
      </c>
      <c r="R273" s="34">
        <v>41.747700000000002</v>
      </c>
      <c r="S273" s="34">
        <v>339.9</v>
      </c>
      <c r="T273" s="34">
        <v>0</v>
      </c>
      <c r="U273" s="34"/>
      <c r="V273" s="34"/>
      <c r="W273" s="34">
        <v>0</v>
      </c>
      <c r="X273" s="34">
        <v>13.6172</v>
      </c>
      <c r="Y273" s="34">
        <v>12.5</v>
      </c>
      <c r="Z273" s="34">
        <v>840</v>
      </c>
      <c r="AA273" s="34">
        <v>845</v>
      </c>
      <c r="AB273" s="34">
        <v>880</v>
      </c>
      <c r="AC273" s="34">
        <v>79</v>
      </c>
      <c r="AD273" s="34">
        <v>21.57</v>
      </c>
      <c r="AE273" s="34">
        <v>0.5</v>
      </c>
      <c r="AF273" s="34">
        <v>978</v>
      </c>
      <c r="AG273" s="34">
        <v>0</v>
      </c>
      <c r="AH273" s="34">
        <v>51</v>
      </c>
      <c r="AI273" s="34">
        <v>35</v>
      </c>
      <c r="AJ273" s="34">
        <v>192</v>
      </c>
      <c r="AK273" s="34">
        <v>170.1</v>
      </c>
      <c r="AL273" s="34">
        <v>4.9000000000000004</v>
      </c>
      <c r="AM273" s="34">
        <v>175</v>
      </c>
      <c r="AN273" s="34" t="s">
        <v>155</v>
      </c>
      <c r="AO273" s="34">
        <v>2</v>
      </c>
      <c r="AP273" s="37">
        <v>0.61678240740740742</v>
      </c>
      <c r="AQ273" s="34">
        <v>47.164296</v>
      </c>
      <c r="AR273" s="34">
        <v>-88.489017000000004</v>
      </c>
      <c r="AS273" s="34">
        <v>320.3</v>
      </c>
      <c r="AT273" s="34">
        <v>16.600000000000001</v>
      </c>
      <c r="AU273" s="34">
        <v>12</v>
      </c>
      <c r="AV273" s="34">
        <v>11</v>
      </c>
      <c r="AW273" s="34" t="s">
        <v>205</v>
      </c>
      <c r="AX273" s="34">
        <v>1</v>
      </c>
      <c r="AY273" s="34">
        <v>1.0684</v>
      </c>
      <c r="AZ273" s="34">
        <v>1.9</v>
      </c>
      <c r="BA273" s="34">
        <v>14.186999999999999</v>
      </c>
      <c r="BB273" s="34">
        <v>39.67</v>
      </c>
      <c r="BC273" s="34">
        <v>2.8</v>
      </c>
      <c r="BD273" s="34">
        <v>4.3179999999999996</v>
      </c>
      <c r="BE273" s="34">
        <v>3185.817</v>
      </c>
      <c r="BF273" s="34">
        <v>2.2959999999999998</v>
      </c>
      <c r="BG273" s="34">
        <v>24.187999999999999</v>
      </c>
      <c r="BH273" s="34">
        <v>3.387</v>
      </c>
      <c r="BI273" s="34">
        <v>27.574999999999999</v>
      </c>
      <c r="BJ273" s="34">
        <v>19.332999999999998</v>
      </c>
      <c r="BK273" s="34">
        <v>2.7069999999999999</v>
      </c>
      <c r="BL273" s="34">
        <v>22.04</v>
      </c>
      <c r="BM273" s="34">
        <v>0</v>
      </c>
      <c r="BN273" s="34"/>
      <c r="BO273" s="34"/>
      <c r="BP273" s="34"/>
      <c r="BQ273" s="34">
        <v>6131.4030000000002</v>
      </c>
      <c r="BR273" s="34">
        <v>8.5435999999999998E-2</v>
      </c>
      <c r="BS273" s="34">
        <v>-5</v>
      </c>
      <c r="BT273" s="34">
        <v>7.0000000000000001E-3</v>
      </c>
      <c r="BU273" s="34">
        <v>2.0878420000000002</v>
      </c>
      <c r="BV273" s="34">
        <v>0</v>
      </c>
      <c r="BW273" s="34" t="s">
        <v>155</v>
      </c>
      <c r="BX273" s="34">
        <v>0.79900000000000004</v>
      </c>
    </row>
    <row r="274" spans="1:76" x14ac:dyDescent="0.25">
      <c r="A274" s="35">
        <v>43165</v>
      </c>
      <c r="B274" s="36">
        <v>0.40766506944444442</v>
      </c>
      <c r="C274" s="34">
        <v>5.3140000000000001</v>
      </c>
      <c r="D274" s="34">
        <v>6.0000000000000001E-3</v>
      </c>
      <c r="E274" s="34">
        <v>60</v>
      </c>
      <c r="F274" s="34">
        <v>391.2</v>
      </c>
      <c r="G274" s="34">
        <v>53.9</v>
      </c>
      <c r="H274" s="34">
        <v>0</v>
      </c>
      <c r="I274" s="34"/>
      <c r="J274" s="34">
        <v>13.85</v>
      </c>
      <c r="K274" s="34">
        <v>0.95909999999999995</v>
      </c>
      <c r="L274" s="34">
        <v>5.0963000000000003</v>
      </c>
      <c r="M274" s="34">
        <v>5.7999999999999996E-3</v>
      </c>
      <c r="N274" s="34">
        <v>375.23050000000001</v>
      </c>
      <c r="O274" s="34">
        <v>51.6937</v>
      </c>
      <c r="P274" s="34">
        <v>426.9</v>
      </c>
      <c r="Q274" s="34">
        <v>299.91050000000001</v>
      </c>
      <c r="R274" s="34">
        <v>41.3172</v>
      </c>
      <c r="S274" s="34">
        <v>341.2</v>
      </c>
      <c r="T274" s="34">
        <v>0</v>
      </c>
      <c r="U274" s="34"/>
      <c r="V274" s="34"/>
      <c r="W274" s="34">
        <v>0</v>
      </c>
      <c r="X274" s="34">
        <v>13.2873</v>
      </c>
      <c r="Y274" s="34">
        <v>12.5</v>
      </c>
      <c r="Z274" s="34">
        <v>840</v>
      </c>
      <c r="AA274" s="34">
        <v>845</v>
      </c>
      <c r="AB274" s="34">
        <v>880</v>
      </c>
      <c r="AC274" s="34">
        <v>79</v>
      </c>
      <c r="AD274" s="34">
        <v>21.57</v>
      </c>
      <c r="AE274" s="34">
        <v>0.5</v>
      </c>
      <c r="AF274" s="34">
        <v>978</v>
      </c>
      <c r="AG274" s="34">
        <v>0</v>
      </c>
      <c r="AH274" s="34">
        <v>51</v>
      </c>
      <c r="AI274" s="34">
        <v>35</v>
      </c>
      <c r="AJ274" s="34">
        <v>192</v>
      </c>
      <c r="AK274" s="34">
        <v>170</v>
      </c>
      <c r="AL274" s="34">
        <v>5</v>
      </c>
      <c r="AM274" s="34">
        <v>175</v>
      </c>
      <c r="AN274" s="34" t="s">
        <v>155</v>
      </c>
      <c r="AO274" s="34">
        <v>2</v>
      </c>
      <c r="AP274" s="37">
        <v>0.61679398148148146</v>
      </c>
      <c r="AQ274" s="34">
        <v>47.164290000000001</v>
      </c>
      <c r="AR274" s="34">
        <v>-88.489080999999999</v>
      </c>
      <c r="AS274" s="34">
        <v>320.3</v>
      </c>
      <c r="AT274" s="34">
        <v>16.600000000000001</v>
      </c>
      <c r="AU274" s="34">
        <v>12</v>
      </c>
      <c r="AV274" s="34">
        <v>11</v>
      </c>
      <c r="AW274" s="34" t="s">
        <v>205</v>
      </c>
      <c r="AX274" s="34">
        <v>1</v>
      </c>
      <c r="AY274" s="34">
        <v>1.1000000000000001</v>
      </c>
      <c r="AZ274" s="34">
        <v>1.9</v>
      </c>
      <c r="BA274" s="34">
        <v>14.186999999999999</v>
      </c>
      <c r="BB274" s="34">
        <v>40.049999999999997</v>
      </c>
      <c r="BC274" s="34">
        <v>2.82</v>
      </c>
      <c r="BD274" s="34">
        <v>4.2679999999999998</v>
      </c>
      <c r="BE274" s="34">
        <v>3186.0619999999999</v>
      </c>
      <c r="BF274" s="34">
        <v>2.29</v>
      </c>
      <c r="BG274" s="34">
        <v>24.565999999999999</v>
      </c>
      <c r="BH274" s="34">
        <v>3.3839999999999999</v>
      </c>
      <c r="BI274" s="34">
        <v>27.95</v>
      </c>
      <c r="BJ274" s="34">
        <v>19.635000000000002</v>
      </c>
      <c r="BK274" s="34">
        <v>2.7050000000000001</v>
      </c>
      <c r="BL274" s="34">
        <v>22.34</v>
      </c>
      <c r="BM274" s="34">
        <v>0</v>
      </c>
      <c r="BN274" s="34"/>
      <c r="BO274" s="34"/>
      <c r="BP274" s="34"/>
      <c r="BQ274" s="34">
        <v>6039.9870000000001</v>
      </c>
      <c r="BR274" s="34">
        <v>9.4154000000000002E-2</v>
      </c>
      <c r="BS274" s="34">
        <v>-5</v>
      </c>
      <c r="BT274" s="34">
        <v>6.0939999999999996E-3</v>
      </c>
      <c r="BU274" s="34">
        <v>2.3008890000000002</v>
      </c>
      <c r="BV274" s="34">
        <v>0</v>
      </c>
      <c r="BW274" s="34" t="s">
        <v>155</v>
      </c>
      <c r="BX274" s="34">
        <v>0.79900000000000004</v>
      </c>
    </row>
    <row r="275" spans="1:76" x14ac:dyDescent="0.25">
      <c r="A275" s="35">
        <v>43165</v>
      </c>
      <c r="B275" s="36">
        <v>0.40767664351851857</v>
      </c>
      <c r="C275" s="34">
        <v>5.1479999999999997</v>
      </c>
      <c r="D275" s="34">
        <v>6.7000000000000002E-3</v>
      </c>
      <c r="E275" s="34">
        <v>66.672383999999994</v>
      </c>
      <c r="F275" s="34">
        <v>390.7</v>
      </c>
      <c r="G275" s="34">
        <v>53.8</v>
      </c>
      <c r="H275" s="34">
        <v>-3.5</v>
      </c>
      <c r="I275" s="34"/>
      <c r="J275" s="34">
        <v>13.7</v>
      </c>
      <c r="K275" s="34">
        <v>0.96030000000000004</v>
      </c>
      <c r="L275" s="34">
        <v>4.9436999999999998</v>
      </c>
      <c r="M275" s="34">
        <v>6.4000000000000003E-3</v>
      </c>
      <c r="N275" s="34">
        <v>375.2491</v>
      </c>
      <c r="O275" s="34">
        <v>51.645299999999999</v>
      </c>
      <c r="P275" s="34">
        <v>426.9</v>
      </c>
      <c r="Q275" s="34">
        <v>299.92529999999999</v>
      </c>
      <c r="R275" s="34">
        <v>41.278599999999997</v>
      </c>
      <c r="S275" s="34">
        <v>341.2</v>
      </c>
      <c r="T275" s="34">
        <v>0</v>
      </c>
      <c r="U275" s="34"/>
      <c r="V275" s="34"/>
      <c r="W275" s="34">
        <v>0</v>
      </c>
      <c r="X275" s="34">
        <v>13.1568</v>
      </c>
      <c r="Y275" s="34">
        <v>12.5</v>
      </c>
      <c r="Z275" s="34">
        <v>840</v>
      </c>
      <c r="AA275" s="34">
        <v>845</v>
      </c>
      <c r="AB275" s="34">
        <v>881</v>
      </c>
      <c r="AC275" s="34">
        <v>79</v>
      </c>
      <c r="AD275" s="34">
        <v>21.57</v>
      </c>
      <c r="AE275" s="34">
        <v>0.5</v>
      </c>
      <c r="AF275" s="34">
        <v>978</v>
      </c>
      <c r="AG275" s="34">
        <v>0</v>
      </c>
      <c r="AH275" s="34">
        <v>51</v>
      </c>
      <c r="AI275" s="34">
        <v>35</v>
      </c>
      <c r="AJ275" s="34">
        <v>192</v>
      </c>
      <c r="AK275" s="34">
        <v>170</v>
      </c>
      <c r="AL275" s="34">
        <v>4.9000000000000004</v>
      </c>
      <c r="AM275" s="34">
        <v>175</v>
      </c>
      <c r="AN275" s="34" t="s">
        <v>155</v>
      </c>
      <c r="AO275" s="34">
        <v>2</v>
      </c>
      <c r="AP275" s="37">
        <v>0.61679398148148146</v>
      </c>
      <c r="AQ275" s="34">
        <v>47.164285999999997</v>
      </c>
      <c r="AR275" s="34">
        <v>-88.489130000000003</v>
      </c>
      <c r="AS275" s="34">
        <v>320.3</v>
      </c>
      <c r="AT275" s="34">
        <v>16.600000000000001</v>
      </c>
      <c r="AU275" s="34">
        <v>12</v>
      </c>
      <c r="AV275" s="34">
        <v>11</v>
      </c>
      <c r="AW275" s="34" t="s">
        <v>205</v>
      </c>
      <c r="AX275" s="34">
        <v>1</v>
      </c>
      <c r="AY275" s="34">
        <v>1.1000000000000001</v>
      </c>
      <c r="AZ275" s="34">
        <v>1.9</v>
      </c>
      <c r="BA275" s="34">
        <v>14.186999999999999</v>
      </c>
      <c r="BB275" s="34">
        <v>41.31</v>
      </c>
      <c r="BC275" s="34">
        <v>2.91</v>
      </c>
      <c r="BD275" s="34">
        <v>4.1289999999999996</v>
      </c>
      <c r="BE275" s="34">
        <v>3186.3020000000001</v>
      </c>
      <c r="BF275" s="34">
        <v>2.6269999999999998</v>
      </c>
      <c r="BG275" s="34">
        <v>25.327000000000002</v>
      </c>
      <c r="BH275" s="34">
        <v>3.4860000000000002</v>
      </c>
      <c r="BI275" s="34">
        <v>28.812999999999999</v>
      </c>
      <c r="BJ275" s="34">
        <v>20.242999999999999</v>
      </c>
      <c r="BK275" s="34">
        <v>2.786</v>
      </c>
      <c r="BL275" s="34">
        <v>23.029</v>
      </c>
      <c r="BM275" s="34">
        <v>0</v>
      </c>
      <c r="BN275" s="34"/>
      <c r="BO275" s="34"/>
      <c r="BP275" s="34"/>
      <c r="BQ275" s="34">
        <v>6165.6589999999997</v>
      </c>
      <c r="BR275" s="34">
        <v>9.1375999999999999E-2</v>
      </c>
      <c r="BS275" s="34">
        <v>-5</v>
      </c>
      <c r="BT275" s="34">
        <v>6.9059999999999998E-3</v>
      </c>
      <c r="BU275" s="34">
        <v>2.2330009999999998</v>
      </c>
      <c r="BV275" s="34">
        <v>0</v>
      </c>
      <c r="BW275" s="34" t="s">
        <v>155</v>
      </c>
      <c r="BX275" s="34">
        <v>0.79900000000000004</v>
      </c>
    </row>
    <row r="276" spans="1:76" x14ac:dyDescent="0.25">
      <c r="A276" s="35">
        <v>43165</v>
      </c>
      <c r="B276" s="36">
        <v>0.40768821759259261</v>
      </c>
      <c r="C276" s="34">
        <v>4.9130000000000003</v>
      </c>
      <c r="D276" s="34">
        <v>8.0000000000000002E-3</v>
      </c>
      <c r="E276" s="34">
        <v>80.242677999999998</v>
      </c>
      <c r="F276" s="34">
        <v>385.9</v>
      </c>
      <c r="G276" s="34">
        <v>53.7</v>
      </c>
      <c r="H276" s="34">
        <v>0</v>
      </c>
      <c r="I276" s="34"/>
      <c r="J276" s="34">
        <v>13.6</v>
      </c>
      <c r="K276" s="34">
        <v>0.96220000000000006</v>
      </c>
      <c r="L276" s="34">
        <v>4.7271999999999998</v>
      </c>
      <c r="M276" s="34">
        <v>7.7000000000000002E-3</v>
      </c>
      <c r="N276" s="34">
        <v>371.30439999999999</v>
      </c>
      <c r="O276" s="34">
        <v>51.668500000000002</v>
      </c>
      <c r="P276" s="34">
        <v>423</v>
      </c>
      <c r="Q276" s="34">
        <v>296.77249999999998</v>
      </c>
      <c r="R276" s="34">
        <v>41.2971</v>
      </c>
      <c r="S276" s="34">
        <v>338.1</v>
      </c>
      <c r="T276" s="34">
        <v>0</v>
      </c>
      <c r="U276" s="34"/>
      <c r="V276" s="34"/>
      <c r="W276" s="34">
        <v>0</v>
      </c>
      <c r="X276" s="34">
        <v>13.0855</v>
      </c>
      <c r="Y276" s="34">
        <v>12.3</v>
      </c>
      <c r="Z276" s="34">
        <v>842</v>
      </c>
      <c r="AA276" s="34">
        <v>847</v>
      </c>
      <c r="AB276" s="34">
        <v>882</v>
      </c>
      <c r="AC276" s="34">
        <v>79</v>
      </c>
      <c r="AD276" s="34">
        <v>21.57</v>
      </c>
      <c r="AE276" s="34">
        <v>0.5</v>
      </c>
      <c r="AF276" s="34">
        <v>978</v>
      </c>
      <c r="AG276" s="34">
        <v>0</v>
      </c>
      <c r="AH276" s="34">
        <v>51</v>
      </c>
      <c r="AI276" s="34">
        <v>35</v>
      </c>
      <c r="AJ276" s="34">
        <v>192</v>
      </c>
      <c r="AK276" s="34">
        <v>170</v>
      </c>
      <c r="AL276" s="34">
        <v>4.8</v>
      </c>
      <c r="AM276" s="34">
        <v>175</v>
      </c>
      <c r="AN276" s="34" t="s">
        <v>155</v>
      </c>
      <c r="AO276" s="34">
        <v>2</v>
      </c>
      <c r="AP276" s="37">
        <v>0.6168055555555555</v>
      </c>
      <c r="AQ276" s="34">
        <v>47.164259000000001</v>
      </c>
      <c r="AR276" s="34">
        <v>-88.489284999999995</v>
      </c>
      <c r="AS276" s="34">
        <v>320.2</v>
      </c>
      <c r="AT276" s="34">
        <v>17.100000000000001</v>
      </c>
      <c r="AU276" s="34">
        <v>12</v>
      </c>
      <c r="AV276" s="34">
        <v>11</v>
      </c>
      <c r="AW276" s="34" t="s">
        <v>205</v>
      </c>
      <c r="AX276" s="34">
        <v>0.93159999999999998</v>
      </c>
      <c r="AY276" s="34">
        <v>1.1000000000000001</v>
      </c>
      <c r="AZ276" s="34">
        <v>1.9</v>
      </c>
      <c r="BA276" s="34">
        <v>14.186999999999999</v>
      </c>
      <c r="BB276" s="34">
        <v>43.23</v>
      </c>
      <c r="BC276" s="34">
        <v>3.05</v>
      </c>
      <c r="BD276" s="34">
        <v>3.9319999999999999</v>
      </c>
      <c r="BE276" s="34">
        <v>3186.4009999999998</v>
      </c>
      <c r="BF276" s="34">
        <v>3.3119999999999998</v>
      </c>
      <c r="BG276" s="34">
        <v>26.21</v>
      </c>
      <c r="BH276" s="34">
        <v>3.6469999999999998</v>
      </c>
      <c r="BI276" s="34">
        <v>29.856999999999999</v>
      </c>
      <c r="BJ276" s="34">
        <v>20.949000000000002</v>
      </c>
      <c r="BK276" s="34">
        <v>2.915</v>
      </c>
      <c r="BL276" s="34">
        <v>23.864000000000001</v>
      </c>
      <c r="BM276" s="34">
        <v>0</v>
      </c>
      <c r="BN276" s="34"/>
      <c r="BO276" s="34"/>
      <c r="BP276" s="34"/>
      <c r="BQ276" s="34">
        <v>6413.4139999999998</v>
      </c>
      <c r="BR276" s="34">
        <v>7.288E-2</v>
      </c>
      <c r="BS276" s="34">
        <v>-5</v>
      </c>
      <c r="BT276" s="34">
        <v>7.0000000000000001E-3</v>
      </c>
      <c r="BU276" s="34">
        <v>1.7810049999999999</v>
      </c>
      <c r="BV276" s="34">
        <v>0</v>
      </c>
      <c r="BW276" s="34" t="s">
        <v>155</v>
      </c>
      <c r="BX276" s="34">
        <v>0.79900000000000004</v>
      </c>
    </row>
    <row r="277" spans="1:76" x14ac:dyDescent="0.25">
      <c r="A277" s="35">
        <v>43165</v>
      </c>
      <c r="B277" s="36">
        <v>0.4076997916666667</v>
      </c>
      <c r="C277" s="34">
        <v>4.8220000000000001</v>
      </c>
      <c r="D277" s="34">
        <v>8.9999999999999993E-3</v>
      </c>
      <c r="E277" s="34">
        <v>90</v>
      </c>
      <c r="F277" s="34">
        <v>382.8</v>
      </c>
      <c r="G277" s="34">
        <v>53.9</v>
      </c>
      <c r="H277" s="34">
        <v>-10</v>
      </c>
      <c r="I277" s="34"/>
      <c r="J277" s="34">
        <v>13.6</v>
      </c>
      <c r="K277" s="34">
        <v>0.96279999999999999</v>
      </c>
      <c r="L277" s="34">
        <v>4.6421999999999999</v>
      </c>
      <c r="M277" s="34">
        <v>8.6999999999999994E-3</v>
      </c>
      <c r="N277" s="34">
        <v>368.51389999999998</v>
      </c>
      <c r="O277" s="34">
        <v>51.858800000000002</v>
      </c>
      <c r="P277" s="34">
        <v>420.4</v>
      </c>
      <c r="Q277" s="34">
        <v>294.81740000000002</v>
      </c>
      <c r="R277" s="34">
        <v>41.487900000000003</v>
      </c>
      <c r="S277" s="34">
        <v>336.3</v>
      </c>
      <c r="T277" s="34">
        <v>0</v>
      </c>
      <c r="U277" s="34"/>
      <c r="V277" s="34"/>
      <c r="W277" s="34">
        <v>0</v>
      </c>
      <c r="X277" s="34">
        <v>13.093500000000001</v>
      </c>
      <c r="Y277" s="34">
        <v>12.1</v>
      </c>
      <c r="Z277" s="34">
        <v>843</v>
      </c>
      <c r="AA277" s="34">
        <v>849</v>
      </c>
      <c r="AB277" s="34">
        <v>882</v>
      </c>
      <c r="AC277" s="34">
        <v>79.900000000000006</v>
      </c>
      <c r="AD277" s="34">
        <v>21.81</v>
      </c>
      <c r="AE277" s="34">
        <v>0.5</v>
      </c>
      <c r="AF277" s="34">
        <v>978</v>
      </c>
      <c r="AG277" s="34">
        <v>0</v>
      </c>
      <c r="AH277" s="34">
        <v>51</v>
      </c>
      <c r="AI277" s="34">
        <v>35</v>
      </c>
      <c r="AJ277" s="34">
        <v>191.1</v>
      </c>
      <c r="AK277" s="34">
        <v>169.1</v>
      </c>
      <c r="AL277" s="34">
        <v>4.5999999999999996</v>
      </c>
      <c r="AM277" s="34">
        <v>175</v>
      </c>
      <c r="AN277" s="34" t="s">
        <v>155</v>
      </c>
      <c r="AO277" s="34">
        <v>2</v>
      </c>
      <c r="AP277" s="37">
        <v>0.61682870370370368</v>
      </c>
      <c r="AQ277" s="34">
        <v>47.164223</v>
      </c>
      <c r="AR277" s="34">
        <v>-88.489424999999997</v>
      </c>
      <c r="AS277" s="34">
        <v>320.10000000000002</v>
      </c>
      <c r="AT277" s="34">
        <v>19.2</v>
      </c>
      <c r="AU277" s="34">
        <v>12</v>
      </c>
      <c r="AV277" s="34">
        <v>11</v>
      </c>
      <c r="AW277" s="34" t="s">
        <v>205</v>
      </c>
      <c r="AX277" s="34">
        <v>0.9</v>
      </c>
      <c r="AY277" s="34">
        <v>1.1684000000000001</v>
      </c>
      <c r="AZ277" s="34">
        <v>1.9</v>
      </c>
      <c r="BA277" s="34">
        <v>14.186999999999999</v>
      </c>
      <c r="BB277" s="34">
        <v>44.02</v>
      </c>
      <c r="BC277" s="34">
        <v>3.1</v>
      </c>
      <c r="BD277" s="34">
        <v>3.8679999999999999</v>
      </c>
      <c r="BE277" s="34">
        <v>3186.145</v>
      </c>
      <c r="BF277" s="34">
        <v>3.7850000000000001</v>
      </c>
      <c r="BG277" s="34">
        <v>26.486999999999998</v>
      </c>
      <c r="BH277" s="34">
        <v>3.7269999999999999</v>
      </c>
      <c r="BI277" s="34">
        <v>30.213999999999999</v>
      </c>
      <c r="BJ277" s="34">
        <v>21.19</v>
      </c>
      <c r="BK277" s="34">
        <v>2.9820000000000002</v>
      </c>
      <c r="BL277" s="34">
        <v>24.172000000000001</v>
      </c>
      <c r="BM277" s="34">
        <v>0</v>
      </c>
      <c r="BN277" s="34"/>
      <c r="BO277" s="34"/>
      <c r="BP277" s="34"/>
      <c r="BQ277" s="34">
        <v>6534.3109999999997</v>
      </c>
      <c r="BR277" s="34">
        <v>8.1872E-2</v>
      </c>
      <c r="BS277" s="34">
        <v>-5</v>
      </c>
      <c r="BT277" s="34">
        <v>7.9059999999999998E-3</v>
      </c>
      <c r="BU277" s="34">
        <v>2.0007480000000002</v>
      </c>
      <c r="BV277" s="34">
        <v>0</v>
      </c>
      <c r="BW277" s="34" t="s">
        <v>155</v>
      </c>
      <c r="BX277" s="34">
        <v>0.8</v>
      </c>
    </row>
    <row r="278" spans="1:76" x14ac:dyDescent="0.25">
      <c r="A278" s="35">
        <v>43165</v>
      </c>
      <c r="B278" s="36">
        <v>0.40771136574074074</v>
      </c>
      <c r="C278" s="34">
        <v>4.8120000000000003</v>
      </c>
      <c r="D278" s="34">
        <v>8.9999999999999993E-3</v>
      </c>
      <c r="E278" s="34">
        <v>90</v>
      </c>
      <c r="F278" s="34">
        <v>378.8</v>
      </c>
      <c r="G278" s="34">
        <v>54.2</v>
      </c>
      <c r="H278" s="34">
        <v>-1.8</v>
      </c>
      <c r="I278" s="34"/>
      <c r="J278" s="34">
        <v>13.7</v>
      </c>
      <c r="K278" s="34">
        <v>0.96279999999999999</v>
      </c>
      <c r="L278" s="34">
        <v>4.633</v>
      </c>
      <c r="M278" s="34">
        <v>8.6999999999999994E-3</v>
      </c>
      <c r="N278" s="34">
        <v>364.6782</v>
      </c>
      <c r="O278" s="34">
        <v>52.206299999999999</v>
      </c>
      <c r="P278" s="34">
        <v>416.9</v>
      </c>
      <c r="Q278" s="34">
        <v>291.77710000000002</v>
      </c>
      <c r="R278" s="34">
        <v>41.77</v>
      </c>
      <c r="S278" s="34">
        <v>333.5</v>
      </c>
      <c r="T278" s="34">
        <v>0</v>
      </c>
      <c r="U278" s="34"/>
      <c r="V278" s="34"/>
      <c r="W278" s="34">
        <v>0</v>
      </c>
      <c r="X278" s="34">
        <v>13.1907</v>
      </c>
      <c r="Y278" s="34">
        <v>12.1</v>
      </c>
      <c r="Z278" s="34">
        <v>844</v>
      </c>
      <c r="AA278" s="34">
        <v>850</v>
      </c>
      <c r="AB278" s="34">
        <v>882</v>
      </c>
      <c r="AC278" s="34">
        <v>80</v>
      </c>
      <c r="AD278" s="34">
        <v>21.84</v>
      </c>
      <c r="AE278" s="34">
        <v>0.5</v>
      </c>
      <c r="AF278" s="34">
        <v>978</v>
      </c>
      <c r="AG278" s="34">
        <v>0</v>
      </c>
      <c r="AH278" s="34">
        <v>50.094000000000001</v>
      </c>
      <c r="AI278" s="34">
        <v>35</v>
      </c>
      <c r="AJ278" s="34">
        <v>191</v>
      </c>
      <c r="AK278" s="34">
        <v>169</v>
      </c>
      <c r="AL278" s="34">
        <v>4.5999999999999996</v>
      </c>
      <c r="AM278" s="34">
        <v>175</v>
      </c>
      <c r="AN278" s="34" t="s">
        <v>155</v>
      </c>
      <c r="AO278" s="34">
        <v>2</v>
      </c>
      <c r="AP278" s="37">
        <v>0.61684027777777783</v>
      </c>
      <c r="AQ278" s="34">
        <v>47.164188000000003</v>
      </c>
      <c r="AR278" s="34">
        <v>-88.489534000000006</v>
      </c>
      <c r="AS278" s="34">
        <v>320.10000000000002</v>
      </c>
      <c r="AT278" s="34">
        <v>20.100000000000001</v>
      </c>
      <c r="AU278" s="34">
        <v>12</v>
      </c>
      <c r="AV278" s="34">
        <v>11</v>
      </c>
      <c r="AW278" s="34" t="s">
        <v>205</v>
      </c>
      <c r="AX278" s="34">
        <v>0.9</v>
      </c>
      <c r="AY278" s="34">
        <v>1.2684</v>
      </c>
      <c r="AZ278" s="34">
        <v>1.9</v>
      </c>
      <c r="BA278" s="34">
        <v>14.186999999999999</v>
      </c>
      <c r="BB278" s="34">
        <v>44.1</v>
      </c>
      <c r="BC278" s="34">
        <v>3.11</v>
      </c>
      <c r="BD278" s="34">
        <v>3.8610000000000002</v>
      </c>
      <c r="BE278" s="34">
        <v>3186.1869999999999</v>
      </c>
      <c r="BF278" s="34">
        <v>3.7930000000000001</v>
      </c>
      <c r="BG278" s="34">
        <v>26.263999999999999</v>
      </c>
      <c r="BH278" s="34">
        <v>3.76</v>
      </c>
      <c r="BI278" s="34">
        <v>30.024000000000001</v>
      </c>
      <c r="BJ278" s="34">
        <v>21.013999999999999</v>
      </c>
      <c r="BK278" s="34">
        <v>3.008</v>
      </c>
      <c r="BL278" s="34">
        <v>24.021999999999998</v>
      </c>
      <c r="BM278" s="34">
        <v>0</v>
      </c>
      <c r="BN278" s="34"/>
      <c r="BO278" s="34"/>
      <c r="BP278" s="34"/>
      <c r="BQ278" s="34">
        <v>6595.9719999999998</v>
      </c>
      <c r="BR278" s="34">
        <v>8.1187999999999996E-2</v>
      </c>
      <c r="BS278" s="34">
        <v>-5</v>
      </c>
      <c r="BT278" s="34">
        <v>8.0000000000000002E-3</v>
      </c>
      <c r="BU278" s="34">
        <v>1.984032</v>
      </c>
      <c r="BV278" s="34">
        <v>0</v>
      </c>
      <c r="BW278" s="34" t="s">
        <v>155</v>
      </c>
      <c r="BX278" s="34">
        <v>0.8</v>
      </c>
    </row>
    <row r="279" spans="1:76" x14ac:dyDescent="0.25">
      <c r="A279" s="35">
        <v>43165</v>
      </c>
      <c r="B279" s="36">
        <v>0.40772293981481483</v>
      </c>
      <c r="C279" s="34">
        <v>4.8099999999999996</v>
      </c>
      <c r="D279" s="34">
        <v>8.9999999999999993E-3</v>
      </c>
      <c r="E279" s="34">
        <v>90</v>
      </c>
      <c r="F279" s="34">
        <v>377.7</v>
      </c>
      <c r="G279" s="34">
        <v>54.4</v>
      </c>
      <c r="H279" s="34">
        <v>-15.1</v>
      </c>
      <c r="I279" s="34"/>
      <c r="J279" s="34">
        <v>13.8</v>
      </c>
      <c r="K279" s="34">
        <v>0.96279999999999999</v>
      </c>
      <c r="L279" s="34">
        <v>4.6313000000000004</v>
      </c>
      <c r="M279" s="34">
        <v>8.6999999999999994E-3</v>
      </c>
      <c r="N279" s="34">
        <v>363.62290000000002</v>
      </c>
      <c r="O279" s="34">
        <v>52.399500000000003</v>
      </c>
      <c r="P279" s="34">
        <v>416</v>
      </c>
      <c r="Q279" s="34">
        <v>290.93270000000001</v>
      </c>
      <c r="R279" s="34">
        <v>41.924500000000002</v>
      </c>
      <c r="S279" s="34">
        <v>332.9</v>
      </c>
      <c r="T279" s="34">
        <v>0</v>
      </c>
      <c r="U279" s="34"/>
      <c r="V279" s="34"/>
      <c r="W279" s="34">
        <v>0</v>
      </c>
      <c r="X279" s="34">
        <v>13.2872</v>
      </c>
      <c r="Y279" s="34">
        <v>12.1</v>
      </c>
      <c r="Z279" s="34">
        <v>843</v>
      </c>
      <c r="AA279" s="34">
        <v>850</v>
      </c>
      <c r="AB279" s="34">
        <v>883</v>
      </c>
      <c r="AC279" s="34">
        <v>80</v>
      </c>
      <c r="AD279" s="34">
        <v>21.84</v>
      </c>
      <c r="AE279" s="34">
        <v>0.5</v>
      </c>
      <c r="AF279" s="34">
        <v>978</v>
      </c>
      <c r="AG279" s="34">
        <v>0</v>
      </c>
      <c r="AH279" s="34">
        <v>50</v>
      </c>
      <c r="AI279" s="34">
        <v>35</v>
      </c>
      <c r="AJ279" s="34">
        <v>191</v>
      </c>
      <c r="AK279" s="34">
        <v>169</v>
      </c>
      <c r="AL279" s="34">
        <v>4.5999999999999996</v>
      </c>
      <c r="AM279" s="34">
        <v>175</v>
      </c>
      <c r="AN279" s="34" t="s">
        <v>155</v>
      </c>
      <c r="AO279" s="34">
        <v>2</v>
      </c>
      <c r="AP279" s="37">
        <v>0.61685185185185187</v>
      </c>
      <c r="AQ279" s="34">
        <v>47.164177000000002</v>
      </c>
      <c r="AR279" s="34">
        <v>-88.489568000000006</v>
      </c>
      <c r="AS279" s="34">
        <v>320.10000000000002</v>
      </c>
      <c r="AT279" s="34">
        <v>20.100000000000001</v>
      </c>
      <c r="AU279" s="34">
        <v>12</v>
      </c>
      <c r="AV279" s="34">
        <v>11</v>
      </c>
      <c r="AW279" s="34" t="s">
        <v>205</v>
      </c>
      <c r="AX279" s="34">
        <v>0.9</v>
      </c>
      <c r="AY279" s="34">
        <v>1.3</v>
      </c>
      <c r="AZ279" s="34">
        <v>1.9</v>
      </c>
      <c r="BA279" s="34">
        <v>14.186999999999999</v>
      </c>
      <c r="BB279" s="34">
        <v>44.12</v>
      </c>
      <c r="BC279" s="34">
        <v>3.11</v>
      </c>
      <c r="BD279" s="34">
        <v>3.859</v>
      </c>
      <c r="BE279" s="34">
        <v>3186.1950000000002</v>
      </c>
      <c r="BF279" s="34">
        <v>3.794</v>
      </c>
      <c r="BG279" s="34">
        <v>26.198</v>
      </c>
      <c r="BH279" s="34">
        <v>3.7749999999999999</v>
      </c>
      <c r="BI279" s="34">
        <v>29.972999999999999</v>
      </c>
      <c r="BJ279" s="34">
        <v>20.960999999999999</v>
      </c>
      <c r="BK279" s="34">
        <v>3.02</v>
      </c>
      <c r="BL279" s="34">
        <v>23.981000000000002</v>
      </c>
      <c r="BM279" s="34">
        <v>0</v>
      </c>
      <c r="BN279" s="34"/>
      <c r="BO279" s="34"/>
      <c r="BP279" s="34"/>
      <c r="BQ279" s="34">
        <v>6646.683</v>
      </c>
      <c r="BR279" s="34">
        <v>6.4692E-2</v>
      </c>
      <c r="BS279" s="34">
        <v>-5</v>
      </c>
      <c r="BT279" s="34">
        <v>7.0939999999999996E-3</v>
      </c>
      <c r="BU279" s="34">
        <v>1.58091</v>
      </c>
      <c r="BV279" s="34">
        <v>0</v>
      </c>
      <c r="BW279" s="34" t="s">
        <v>155</v>
      </c>
      <c r="BX279" s="34">
        <v>0.8</v>
      </c>
    </row>
    <row r="280" spans="1:76" x14ac:dyDescent="0.25">
      <c r="A280" s="35">
        <v>43165</v>
      </c>
      <c r="B280" s="36">
        <v>0.40773451388888887</v>
      </c>
      <c r="C280" s="34">
        <v>4.7850000000000001</v>
      </c>
      <c r="D280" s="34">
        <v>8.9999999999999993E-3</v>
      </c>
      <c r="E280" s="34">
        <v>90</v>
      </c>
      <c r="F280" s="34">
        <v>377.2</v>
      </c>
      <c r="G280" s="34">
        <v>54.6</v>
      </c>
      <c r="H280" s="34">
        <v>-13.6</v>
      </c>
      <c r="I280" s="34"/>
      <c r="J280" s="34">
        <v>13.85</v>
      </c>
      <c r="K280" s="34">
        <v>0.96299999999999997</v>
      </c>
      <c r="L280" s="34">
        <v>4.6077000000000004</v>
      </c>
      <c r="M280" s="34">
        <v>8.6999999999999994E-3</v>
      </c>
      <c r="N280" s="34">
        <v>363.26249999999999</v>
      </c>
      <c r="O280" s="34">
        <v>52.580100000000002</v>
      </c>
      <c r="P280" s="34">
        <v>415.8</v>
      </c>
      <c r="Q280" s="34">
        <v>290.64440000000002</v>
      </c>
      <c r="R280" s="34">
        <v>42.069099999999999</v>
      </c>
      <c r="S280" s="34">
        <v>332.7</v>
      </c>
      <c r="T280" s="34">
        <v>0</v>
      </c>
      <c r="U280" s="34"/>
      <c r="V280" s="34"/>
      <c r="W280" s="34">
        <v>0</v>
      </c>
      <c r="X280" s="34">
        <v>13.337</v>
      </c>
      <c r="Y280" s="34">
        <v>12</v>
      </c>
      <c r="Z280" s="34">
        <v>844</v>
      </c>
      <c r="AA280" s="34">
        <v>849</v>
      </c>
      <c r="AB280" s="34">
        <v>883</v>
      </c>
      <c r="AC280" s="34">
        <v>80</v>
      </c>
      <c r="AD280" s="34">
        <v>21.84</v>
      </c>
      <c r="AE280" s="34">
        <v>0.5</v>
      </c>
      <c r="AF280" s="34">
        <v>978</v>
      </c>
      <c r="AG280" s="34">
        <v>0</v>
      </c>
      <c r="AH280" s="34">
        <v>50</v>
      </c>
      <c r="AI280" s="34">
        <v>35</v>
      </c>
      <c r="AJ280" s="34">
        <v>191</v>
      </c>
      <c r="AK280" s="34">
        <v>169</v>
      </c>
      <c r="AL280" s="34">
        <v>4.5</v>
      </c>
      <c r="AM280" s="34">
        <v>175</v>
      </c>
      <c r="AN280" s="34" t="s">
        <v>155</v>
      </c>
      <c r="AO280" s="34">
        <v>2</v>
      </c>
      <c r="AP280" s="37">
        <v>0.61685185185185187</v>
      </c>
      <c r="AQ280" s="34">
        <v>47.164177000000002</v>
      </c>
      <c r="AR280" s="34">
        <v>-88.489568000000006</v>
      </c>
      <c r="AS280" s="34">
        <v>320.10000000000002</v>
      </c>
      <c r="AT280" s="34">
        <v>20.399999999999999</v>
      </c>
      <c r="AU280" s="34">
        <v>12</v>
      </c>
      <c r="AV280" s="34">
        <v>11</v>
      </c>
      <c r="AW280" s="34" t="s">
        <v>205</v>
      </c>
      <c r="AX280" s="34">
        <v>0.9</v>
      </c>
      <c r="AY280" s="34">
        <v>1.3</v>
      </c>
      <c r="AZ280" s="34">
        <v>1.9</v>
      </c>
      <c r="BA280" s="34">
        <v>14.186999999999999</v>
      </c>
      <c r="BB280" s="34">
        <v>44.35</v>
      </c>
      <c r="BC280" s="34">
        <v>3.13</v>
      </c>
      <c r="BD280" s="34">
        <v>3.8420000000000001</v>
      </c>
      <c r="BE280" s="34">
        <v>3186.3040000000001</v>
      </c>
      <c r="BF280" s="34">
        <v>3.8149999999999999</v>
      </c>
      <c r="BG280" s="34">
        <v>26.306000000000001</v>
      </c>
      <c r="BH280" s="34">
        <v>3.8079999999999998</v>
      </c>
      <c r="BI280" s="34">
        <v>30.114000000000001</v>
      </c>
      <c r="BJ280" s="34">
        <v>21.047000000000001</v>
      </c>
      <c r="BK280" s="34">
        <v>3.0459999999999998</v>
      </c>
      <c r="BL280" s="34">
        <v>24.094000000000001</v>
      </c>
      <c r="BM280" s="34">
        <v>0</v>
      </c>
      <c r="BN280" s="34"/>
      <c r="BO280" s="34"/>
      <c r="BP280" s="34"/>
      <c r="BQ280" s="34">
        <v>6705.8729999999996</v>
      </c>
      <c r="BR280" s="34">
        <v>5.3948999999999997E-2</v>
      </c>
      <c r="BS280" s="34">
        <v>-5</v>
      </c>
      <c r="BT280" s="34">
        <v>7.9050000000000006E-3</v>
      </c>
      <c r="BU280" s="34">
        <v>1.318379</v>
      </c>
      <c r="BV280" s="34">
        <v>0</v>
      </c>
      <c r="BW280" s="34" t="s">
        <v>155</v>
      </c>
      <c r="BX280" s="34">
        <v>0.8</v>
      </c>
    </row>
    <row r="281" spans="1:76" x14ac:dyDescent="0.25">
      <c r="A281" s="35">
        <v>43165</v>
      </c>
      <c r="B281" s="36">
        <v>0.40774608796296291</v>
      </c>
      <c r="C281" s="34">
        <v>4.7530000000000001</v>
      </c>
      <c r="D281" s="34">
        <v>8.3000000000000001E-3</v>
      </c>
      <c r="E281" s="34">
        <v>83.252711000000005</v>
      </c>
      <c r="F281" s="34">
        <v>373.1</v>
      </c>
      <c r="G281" s="34">
        <v>54.6</v>
      </c>
      <c r="H281" s="34">
        <v>0</v>
      </c>
      <c r="I281" s="34"/>
      <c r="J281" s="34">
        <v>13.9</v>
      </c>
      <c r="K281" s="34">
        <v>0.96330000000000005</v>
      </c>
      <c r="L281" s="34">
        <v>4.5788000000000002</v>
      </c>
      <c r="M281" s="34">
        <v>8.0000000000000002E-3</v>
      </c>
      <c r="N281" s="34">
        <v>359.39640000000003</v>
      </c>
      <c r="O281" s="34">
        <v>52.614800000000002</v>
      </c>
      <c r="P281" s="34">
        <v>412</v>
      </c>
      <c r="Q281" s="34">
        <v>287.55110000000002</v>
      </c>
      <c r="R281" s="34">
        <v>42.096800000000002</v>
      </c>
      <c r="S281" s="34">
        <v>329.6</v>
      </c>
      <c r="T281" s="34">
        <v>0</v>
      </c>
      <c r="U281" s="34"/>
      <c r="V281" s="34"/>
      <c r="W281" s="34">
        <v>0</v>
      </c>
      <c r="X281" s="34">
        <v>13.3893</v>
      </c>
      <c r="Y281" s="34">
        <v>12.1</v>
      </c>
      <c r="Z281" s="34">
        <v>844</v>
      </c>
      <c r="AA281" s="34">
        <v>849</v>
      </c>
      <c r="AB281" s="34">
        <v>883</v>
      </c>
      <c r="AC281" s="34">
        <v>80</v>
      </c>
      <c r="AD281" s="34">
        <v>21.84</v>
      </c>
      <c r="AE281" s="34">
        <v>0.5</v>
      </c>
      <c r="AF281" s="34">
        <v>978</v>
      </c>
      <c r="AG281" s="34">
        <v>0</v>
      </c>
      <c r="AH281" s="34">
        <v>50</v>
      </c>
      <c r="AI281" s="34">
        <v>35</v>
      </c>
      <c r="AJ281" s="34">
        <v>191</v>
      </c>
      <c r="AK281" s="34">
        <v>169</v>
      </c>
      <c r="AL281" s="34">
        <v>4.5</v>
      </c>
      <c r="AM281" s="34">
        <v>175</v>
      </c>
      <c r="AN281" s="34" t="s">
        <v>155</v>
      </c>
      <c r="AO281" s="34">
        <v>2</v>
      </c>
      <c r="AP281" s="37">
        <v>0.61685185185185187</v>
      </c>
      <c r="AQ281" s="34">
        <v>47.164112000000003</v>
      </c>
      <c r="AR281" s="34">
        <v>-88.489707999999993</v>
      </c>
      <c r="AS281" s="34">
        <v>319.8</v>
      </c>
      <c r="AT281" s="34">
        <v>20.5</v>
      </c>
      <c r="AU281" s="34">
        <v>12</v>
      </c>
      <c r="AV281" s="34">
        <v>11</v>
      </c>
      <c r="AW281" s="34" t="s">
        <v>205</v>
      </c>
      <c r="AX281" s="34">
        <v>0.9</v>
      </c>
      <c r="AY281" s="34">
        <v>1.3</v>
      </c>
      <c r="AZ281" s="34">
        <v>1.9</v>
      </c>
      <c r="BA281" s="34">
        <v>14.186999999999999</v>
      </c>
      <c r="BB281" s="34">
        <v>44.64</v>
      </c>
      <c r="BC281" s="34">
        <v>3.15</v>
      </c>
      <c r="BD281" s="34">
        <v>3.8140000000000001</v>
      </c>
      <c r="BE281" s="34">
        <v>3186.895</v>
      </c>
      <c r="BF281" s="34">
        <v>3.5529999999999999</v>
      </c>
      <c r="BG281" s="34">
        <v>26.196000000000002</v>
      </c>
      <c r="BH281" s="34">
        <v>3.835</v>
      </c>
      <c r="BI281" s="34">
        <v>30.030999999999999</v>
      </c>
      <c r="BJ281" s="34">
        <v>20.959</v>
      </c>
      <c r="BK281" s="34">
        <v>3.0680000000000001</v>
      </c>
      <c r="BL281" s="34">
        <v>24.027000000000001</v>
      </c>
      <c r="BM281" s="34">
        <v>0</v>
      </c>
      <c r="BN281" s="34"/>
      <c r="BO281" s="34"/>
      <c r="BP281" s="34"/>
      <c r="BQ281" s="34">
        <v>6776.0389999999998</v>
      </c>
      <c r="BR281" s="34">
        <v>5.5717999999999997E-2</v>
      </c>
      <c r="BS281" s="34">
        <v>-5</v>
      </c>
      <c r="BT281" s="34">
        <v>7.0939999999999996E-3</v>
      </c>
      <c r="BU281" s="34">
        <v>1.361602</v>
      </c>
      <c r="BV281" s="34">
        <v>0</v>
      </c>
      <c r="BW281" s="34" t="s">
        <v>155</v>
      </c>
      <c r="BX281" s="34">
        <v>0.8</v>
      </c>
    </row>
    <row r="282" spans="1:76" x14ac:dyDescent="0.25">
      <c r="A282" s="35">
        <v>43165</v>
      </c>
      <c r="B282" s="36">
        <v>0.40775766203703706</v>
      </c>
      <c r="C282" s="34">
        <v>4.74</v>
      </c>
      <c r="D282" s="34">
        <v>8.0000000000000002E-3</v>
      </c>
      <c r="E282" s="34">
        <v>80</v>
      </c>
      <c r="F282" s="34">
        <v>372.4</v>
      </c>
      <c r="G282" s="34">
        <v>54.7</v>
      </c>
      <c r="H282" s="34">
        <v>-17</v>
      </c>
      <c r="I282" s="34"/>
      <c r="J282" s="34">
        <v>13.9</v>
      </c>
      <c r="K282" s="34">
        <v>0.96330000000000005</v>
      </c>
      <c r="L282" s="34">
        <v>4.5662000000000003</v>
      </c>
      <c r="M282" s="34">
        <v>7.7000000000000002E-3</v>
      </c>
      <c r="N282" s="34">
        <v>358.73489999999998</v>
      </c>
      <c r="O282" s="34">
        <v>52.672199999999997</v>
      </c>
      <c r="P282" s="34">
        <v>411.4</v>
      </c>
      <c r="Q282" s="34">
        <v>287</v>
      </c>
      <c r="R282" s="34">
        <v>42.139499999999998</v>
      </c>
      <c r="S282" s="34">
        <v>329.1</v>
      </c>
      <c r="T282" s="34">
        <v>0</v>
      </c>
      <c r="U282" s="34"/>
      <c r="V282" s="34"/>
      <c r="W282" s="34">
        <v>0</v>
      </c>
      <c r="X282" s="34">
        <v>13.3903</v>
      </c>
      <c r="Y282" s="34">
        <v>12</v>
      </c>
      <c r="Z282" s="34">
        <v>846</v>
      </c>
      <c r="AA282" s="34">
        <v>850</v>
      </c>
      <c r="AB282" s="34">
        <v>883</v>
      </c>
      <c r="AC282" s="34">
        <v>80</v>
      </c>
      <c r="AD282" s="34">
        <v>21.82</v>
      </c>
      <c r="AE282" s="34">
        <v>0.5</v>
      </c>
      <c r="AF282" s="34">
        <v>979</v>
      </c>
      <c r="AG282" s="34">
        <v>0</v>
      </c>
      <c r="AH282" s="34">
        <v>50</v>
      </c>
      <c r="AI282" s="34">
        <v>35</v>
      </c>
      <c r="AJ282" s="34">
        <v>191</v>
      </c>
      <c r="AK282" s="34">
        <v>169</v>
      </c>
      <c r="AL282" s="34">
        <v>4.4000000000000004</v>
      </c>
      <c r="AM282" s="34">
        <v>174.7</v>
      </c>
      <c r="AN282" s="34" t="s">
        <v>155</v>
      </c>
      <c r="AO282" s="34">
        <v>2</v>
      </c>
      <c r="AP282" s="37">
        <v>0.61687499999999995</v>
      </c>
      <c r="AQ282" s="34">
        <v>47.163994000000002</v>
      </c>
      <c r="AR282" s="34">
        <v>-88.489898999999994</v>
      </c>
      <c r="AS282" s="34">
        <v>319.60000000000002</v>
      </c>
      <c r="AT282" s="34">
        <v>21</v>
      </c>
      <c r="AU282" s="34">
        <v>12</v>
      </c>
      <c r="AV282" s="34">
        <v>11</v>
      </c>
      <c r="AW282" s="34" t="s">
        <v>205</v>
      </c>
      <c r="AX282" s="34">
        <v>0.9</v>
      </c>
      <c r="AY282" s="34">
        <v>1.3</v>
      </c>
      <c r="AZ282" s="34">
        <v>1.9</v>
      </c>
      <c r="BA282" s="34">
        <v>14.186999999999999</v>
      </c>
      <c r="BB282" s="34">
        <v>44.77</v>
      </c>
      <c r="BC282" s="34">
        <v>3.16</v>
      </c>
      <c r="BD282" s="34">
        <v>3.8069999999999999</v>
      </c>
      <c r="BE282" s="34">
        <v>3187.1770000000001</v>
      </c>
      <c r="BF282" s="34">
        <v>3.4239999999999999</v>
      </c>
      <c r="BG282" s="34">
        <v>26.222000000000001</v>
      </c>
      <c r="BH282" s="34">
        <v>3.85</v>
      </c>
      <c r="BI282" s="34">
        <v>30.071999999999999</v>
      </c>
      <c r="BJ282" s="34">
        <v>20.978000000000002</v>
      </c>
      <c r="BK282" s="34">
        <v>3.08</v>
      </c>
      <c r="BL282" s="34">
        <v>24.059000000000001</v>
      </c>
      <c r="BM282" s="34">
        <v>0</v>
      </c>
      <c r="BN282" s="34"/>
      <c r="BO282" s="34"/>
      <c r="BP282" s="34"/>
      <c r="BQ282" s="34">
        <v>6795.81</v>
      </c>
      <c r="BR282" s="34">
        <v>5.5093999999999997E-2</v>
      </c>
      <c r="BS282" s="34">
        <v>-5</v>
      </c>
      <c r="BT282" s="34">
        <v>7.9059999999999998E-3</v>
      </c>
      <c r="BU282" s="34">
        <v>1.3463590000000001</v>
      </c>
      <c r="BV282" s="34">
        <v>0</v>
      </c>
      <c r="BW282" s="34" t="s">
        <v>155</v>
      </c>
      <c r="BX282" s="34">
        <v>0.8</v>
      </c>
    </row>
    <row r="283" spans="1:76" x14ac:dyDescent="0.25">
      <c r="A283" s="35">
        <v>43165</v>
      </c>
      <c r="B283" s="36">
        <v>0.4077692361111111</v>
      </c>
      <c r="C283" s="34">
        <v>4.742</v>
      </c>
      <c r="D283" s="34">
        <v>8.0000000000000002E-3</v>
      </c>
      <c r="E283" s="34">
        <v>80</v>
      </c>
      <c r="F283" s="34">
        <v>372.9</v>
      </c>
      <c r="G283" s="34">
        <v>54.6</v>
      </c>
      <c r="H283" s="34">
        <v>-3.2</v>
      </c>
      <c r="I283" s="34"/>
      <c r="J283" s="34">
        <v>14</v>
      </c>
      <c r="K283" s="34">
        <v>0.96330000000000005</v>
      </c>
      <c r="L283" s="34">
        <v>4.5678000000000001</v>
      </c>
      <c r="M283" s="34">
        <v>7.7000000000000002E-3</v>
      </c>
      <c r="N283" s="34">
        <v>359.2269</v>
      </c>
      <c r="O283" s="34">
        <v>52.594799999999999</v>
      </c>
      <c r="P283" s="34">
        <v>411.8</v>
      </c>
      <c r="Q283" s="34">
        <v>287.41329999999999</v>
      </c>
      <c r="R283" s="34">
        <v>42.080500000000001</v>
      </c>
      <c r="S283" s="34">
        <v>329.5</v>
      </c>
      <c r="T283" s="34">
        <v>0</v>
      </c>
      <c r="U283" s="34"/>
      <c r="V283" s="34"/>
      <c r="W283" s="34">
        <v>0</v>
      </c>
      <c r="X283" s="34">
        <v>13.485799999999999</v>
      </c>
      <c r="Y283" s="34">
        <v>12</v>
      </c>
      <c r="Z283" s="34">
        <v>845</v>
      </c>
      <c r="AA283" s="34">
        <v>850</v>
      </c>
      <c r="AB283" s="34">
        <v>883</v>
      </c>
      <c r="AC283" s="34">
        <v>80</v>
      </c>
      <c r="AD283" s="34">
        <v>21.84</v>
      </c>
      <c r="AE283" s="34">
        <v>0.5</v>
      </c>
      <c r="AF283" s="34">
        <v>978</v>
      </c>
      <c r="AG283" s="34">
        <v>0</v>
      </c>
      <c r="AH283" s="34">
        <v>50</v>
      </c>
      <c r="AI283" s="34">
        <v>35</v>
      </c>
      <c r="AJ283" s="34">
        <v>190.1</v>
      </c>
      <c r="AK283" s="34">
        <v>169</v>
      </c>
      <c r="AL283" s="34">
        <v>4.3</v>
      </c>
      <c r="AM283" s="34">
        <v>174.4</v>
      </c>
      <c r="AN283" s="34" t="s">
        <v>155</v>
      </c>
      <c r="AO283" s="34">
        <v>2</v>
      </c>
      <c r="AP283" s="37">
        <v>0.61689814814814814</v>
      </c>
      <c r="AQ283" s="34">
        <v>47.163915000000003</v>
      </c>
      <c r="AR283" s="34">
        <v>-88.490022999999994</v>
      </c>
      <c r="AS283" s="34">
        <v>319.39999999999998</v>
      </c>
      <c r="AT283" s="34">
        <v>21.2</v>
      </c>
      <c r="AU283" s="34">
        <v>12</v>
      </c>
      <c r="AV283" s="34">
        <v>12</v>
      </c>
      <c r="AW283" s="34" t="s">
        <v>205</v>
      </c>
      <c r="AX283" s="34">
        <v>0.9</v>
      </c>
      <c r="AY283" s="34">
        <v>1.3</v>
      </c>
      <c r="AZ283" s="34">
        <v>1.6948000000000001</v>
      </c>
      <c r="BA283" s="34">
        <v>14.186999999999999</v>
      </c>
      <c r="BB283" s="34">
        <v>44.75</v>
      </c>
      <c r="BC283" s="34">
        <v>3.15</v>
      </c>
      <c r="BD283" s="34">
        <v>3.8130000000000002</v>
      </c>
      <c r="BE283" s="34">
        <v>3187.1689999999999</v>
      </c>
      <c r="BF283" s="34">
        <v>3.4220000000000002</v>
      </c>
      <c r="BG283" s="34">
        <v>26.248000000000001</v>
      </c>
      <c r="BH283" s="34">
        <v>3.843</v>
      </c>
      <c r="BI283" s="34">
        <v>30.091000000000001</v>
      </c>
      <c r="BJ283" s="34">
        <v>21.001000000000001</v>
      </c>
      <c r="BK283" s="34">
        <v>3.0750000000000002</v>
      </c>
      <c r="BL283" s="34">
        <v>24.076000000000001</v>
      </c>
      <c r="BM283" s="34">
        <v>0</v>
      </c>
      <c r="BN283" s="34"/>
      <c r="BO283" s="34"/>
      <c r="BP283" s="34"/>
      <c r="BQ283" s="34">
        <v>6841.8720000000003</v>
      </c>
      <c r="BR283" s="34">
        <v>7.5838000000000003E-2</v>
      </c>
      <c r="BS283" s="34">
        <v>-5</v>
      </c>
      <c r="BT283" s="34">
        <v>8.0000000000000002E-3</v>
      </c>
      <c r="BU283" s="34">
        <v>1.853291</v>
      </c>
      <c r="BV283" s="34">
        <v>0</v>
      </c>
      <c r="BW283" s="34" t="s">
        <v>155</v>
      </c>
      <c r="BX283" s="34">
        <v>0.8</v>
      </c>
    </row>
    <row r="284" spans="1:76" x14ac:dyDescent="0.25">
      <c r="A284" s="35">
        <v>43165</v>
      </c>
      <c r="B284" s="36">
        <v>0.40778081018518519</v>
      </c>
      <c r="C284" s="34">
        <v>4.9850000000000003</v>
      </c>
      <c r="D284" s="34">
        <v>8.3000000000000001E-3</v>
      </c>
      <c r="E284" s="34">
        <v>83.061728000000002</v>
      </c>
      <c r="F284" s="34">
        <v>374.5</v>
      </c>
      <c r="G284" s="34">
        <v>54.6</v>
      </c>
      <c r="H284" s="34">
        <v>-10</v>
      </c>
      <c r="I284" s="34"/>
      <c r="J284" s="34">
        <v>14</v>
      </c>
      <c r="K284" s="34">
        <v>0.96130000000000004</v>
      </c>
      <c r="L284" s="34">
        <v>4.7926000000000002</v>
      </c>
      <c r="M284" s="34">
        <v>8.0000000000000002E-3</v>
      </c>
      <c r="N284" s="34">
        <v>360.02760000000001</v>
      </c>
      <c r="O284" s="34">
        <v>52.4666</v>
      </c>
      <c r="P284" s="34">
        <v>412.5</v>
      </c>
      <c r="Q284" s="34">
        <v>288.05610000000001</v>
      </c>
      <c r="R284" s="34">
        <v>41.978299999999997</v>
      </c>
      <c r="S284" s="34">
        <v>330</v>
      </c>
      <c r="T284" s="34">
        <v>0</v>
      </c>
      <c r="U284" s="34"/>
      <c r="V284" s="34"/>
      <c r="W284" s="34">
        <v>0</v>
      </c>
      <c r="X284" s="34">
        <v>13.458500000000001</v>
      </c>
      <c r="Y284" s="34">
        <v>12</v>
      </c>
      <c r="Z284" s="34">
        <v>845</v>
      </c>
      <c r="AA284" s="34">
        <v>850</v>
      </c>
      <c r="AB284" s="34">
        <v>883</v>
      </c>
      <c r="AC284" s="34">
        <v>80</v>
      </c>
      <c r="AD284" s="34">
        <v>21.84</v>
      </c>
      <c r="AE284" s="34">
        <v>0.5</v>
      </c>
      <c r="AF284" s="34">
        <v>978</v>
      </c>
      <c r="AG284" s="34">
        <v>0</v>
      </c>
      <c r="AH284" s="34">
        <v>50</v>
      </c>
      <c r="AI284" s="34">
        <v>35</v>
      </c>
      <c r="AJ284" s="34">
        <v>190</v>
      </c>
      <c r="AK284" s="34">
        <v>169</v>
      </c>
      <c r="AL284" s="34">
        <v>4.3</v>
      </c>
      <c r="AM284" s="34">
        <v>174</v>
      </c>
      <c r="AN284" s="34" t="s">
        <v>155</v>
      </c>
      <c r="AO284" s="34">
        <v>2</v>
      </c>
      <c r="AP284" s="37">
        <v>0.61690972222222229</v>
      </c>
      <c r="AQ284" s="34">
        <v>47.163862999999999</v>
      </c>
      <c r="AR284" s="34">
        <v>-88.490123999999994</v>
      </c>
      <c r="AS284" s="34">
        <v>318.8</v>
      </c>
      <c r="AT284" s="34">
        <v>20.9</v>
      </c>
      <c r="AU284" s="34">
        <v>12</v>
      </c>
      <c r="AV284" s="34">
        <v>12</v>
      </c>
      <c r="AW284" s="34" t="s">
        <v>203</v>
      </c>
      <c r="AX284" s="34">
        <v>0.96840000000000004</v>
      </c>
      <c r="AY284" s="34">
        <v>1.3</v>
      </c>
      <c r="AZ284" s="34">
        <v>1.6684000000000001</v>
      </c>
      <c r="BA284" s="34">
        <v>14.186999999999999</v>
      </c>
      <c r="BB284" s="34">
        <v>42.61</v>
      </c>
      <c r="BC284" s="34">
        <v>3</v>
      </c>
      <c r="BD284" s="34">
        <v>4.024</v>
      </c>
      <c r="BE284" s="34">
        <v>3185.9250000000002</v>
      </c>
      <c r="BF284" s="34">
        <v>3.3780000000000001</v>
      </c>
      <c r="BG284" s="34">
        <v>25.062999999999999</v>
      </c>
      <c r="BH284" s="34">
        <v>3.6520000000000001</v>
      </c>
      <c r="BI284" s="34">
        <v>28.716000000000001</v>
      </c>
      <c r="BJ284" s="34">
        <v>20.053000000000001</v>
      </c>
      <c r="BK284" s="34">
        <v>2.9220000000000002</v>
      </c>
      <c r="BL284" s="34">
        <v>22.975000000000001</v>
      </c>
      <c r="BM284" s="34">
        <v>0</v>
      </c>
      <c r="BN284" s="34"/>
      <c r="BO284" s="34"/>
      <c r="BP284" s="34"/>
      <c r="BQ284" s="34">
        <v>6505.1509999999998</v>
      </c>
      <c r="BR284" s="34">
        <v>7.0751999999999995E-2</v>
      </c>
      <c r="BS284" s="34">
        <v>-5</v>
      </c>
      <c r="BT284" s="34">
        <v>8.0000000000000002E-3</v>
      </c>
      <c r="BU284" s="34">
        <v>1.7290019999999999</v>
      </c>
      <c r="BV284" s="34">
        <v>0</v>
      </c>
      <c r="BW284" s="34" t="s">
        <v>155</v>
      </c>
      <c r="BX284" s="34">
        <v>0.8</v>
      </c>
    </row>
    <row r="285" spans="1:76" x14ac:dyDescent="0.25">
      <c r="A285" s="35">
        <v>43165</v>
      </c>
      <c r="B285" s="36">
        <v>0.40779238425925923</v>
      </c>
      <c r="C285" s="34">
        <v>5.7240000000000002</v>
      </c>
      <c r="D285" s="34">
        <v>0.01</v>
      </c>
      <c r="E285" s="34">
        <v>99.522633999999996</v>
      </c>
      <c r="F285" s="34">
        <v>380.9</v>
      </c>
      <c r="G285" s="34">
        <v>54.2</v>
      </c>
      <c r="H285" s="34">
        <v>-10</v>
      </c>
      <c r="I285" s="34"/>
      <c r="J285" s="34">
        <v>14</v>
      </c>
      <c r="K285" s="34">
        <v>0.95540000000000003</v>
      </c>
      <c r="L285" s="34">
        <v>5.4690000000000003</v>
      </c>
      <c r="M285" s="34">
        <v>9.4999999999999998E-3</v>
      </c>
      <c r="N285" s="34">
        <v>363.95769999999999</v>
      </c>
      <c r="O285" s="34">
        <v>51.825000000000003</v>
      </c>
      <c r="P285" s="34">
        <v>415.8</v>
      </c>
      <c r="Q285" s="34">
        <v>291.17840000000001</v>
      </c>
      <c r="R285" s="34">
        <v>41.4617</v>
      </c>
      <c r="S285" s="34">
        <v>332.6</v>
      </c>
      <c r="T285" s="34">
        <v>0</v>
      </c>
      <c r="U285" s="34"/>
      <c r="V285" s="34"/>
      <c r="W285" s="34">
        <v>0</v>
      </c>
      <c r="X285" s="34">
        <v>13.3756</v>
      </c>
      <c r="Y285" s="34">
        <v>12</v>
      </c>
      <c r="Z285" s="34">
        <v>846</v>
      </c>
      <c r="AA285" s="34">
        <v>851</v>
      </c>
      <c r="AB285" s="34">
        <v>883</v>
      </c>
      <c r="AC285" s="34">
        <v>80</v>
      </c>
      <c r="AD285" s="34">
        <v>21.82</v>
      </c>
      <c r="AE285" s="34">
        <v>0.5</v>
      </c>
      <c r="AF285" s="34">
        <v>979</v>
      </c>
      <c r="AG285" s="34">
        <v>0</v>
      </c>
      <c r="AH285" s="34">
        <v>50</v>
      </c>
      <c r="AI285" s="34">
        <v>35</v>
      </c>
      <c r="AJ285" s="34">
        <v>190</v>
      </c>
      <c r="AK285" s="34">
        <v>169</v>
      </c>
      <c r="AL285" s="34">
        <v>4.2</v>
      </c>
      <c r="AM285" s="34">
        <v>174.4</v>
      </c>
      <c r="AN285" s="34" t="s">
        <v>155</v>
      </c>
      <c r="AO285" s="34">
        <v>2</v>
      </c>
      <c r="AP285" s="37">
        <v>0.61692129629629633</v>
      </c>
      <c r="AQ285" s="34">
        <v>47.163820000000001</v>
      </c>
      <c r="AR285" s="34">
        <v>-88.490229999999997</v>
      </c>
      <c r="AS285" s="34">
        <v>318.39999999999998</v>
      </c>
      <c r="AT285" s="34">
        <v>20.7</v>
      </c>
      <c r="AU285" s="34">
        <v>12</v>
      </c>
      <c r="AV285" s="34">
        <v>12</v>
      </c>
      <c r="AW285" s="34" t="s">
        <v>203</v>
      </c>
      <c r="AX285" s="34">
        <v>1.3420000000000001</v>
      </c>
      <c r="AY285" s="34">
        <v>1.6419999999999999</v>
      </c>
      <c r="AZ285" s="34">
        <v>2.1787999999999998</v>
      </c>
      <c r="BA285" s="34">
        <v>14.186999999999999</v>
      </c>
      <c r="BB285" s="34">
        <v>37.22</v>
      </c>
      <c r="BC285" s="34">
        <v>2.62</v>
      </c>
      <c r="BD285" s="34">
        <v>4.6680000000000001</v>
      </c>
      <c r="BE285" s="34">
        <v>3182.402</v>
      </c>
      <c r="BF285" s="34">
        <v>3.5219999999999998</v>
      </c>
      <c r="BG285" s="34">
        <v>22.178999999999998</v>
      </c>
      <c r="BH285" s="34">
        <v>3.1579999999999999</v>
      </c>
      <c r="BI285" s="34">
        <v>25.337</v>
      </c>
      <c r="BJ285" s="34">
        <v>17.744</v>
      </c>
      <c r="BK285" s="34">
        <v>2.5270000000000001</v>
      </c>
      <c r="BL285" s="34">
        <v>20.27</v>
      </c>
      <c r="BM285" s="34">
        <v>0</v>
      </c>
      <c r="BN285" s="34"/>
      <c r="BO285" s="34"/>
      <c r="BP285" s="34"/>
      <c r="BQ285" s="34">
        <v>5659.241</v>
      </c>
      <c r="BR285" s="34">
        <v>5.2786E-2</v>
      </c>
      <c r="BS285" s="34">
        <v>-5</v>
      </c>
      <c r="BT285" s="34">
        <v>8.9060000000000007E-3</v>
      </c>
      <c r="BU285" s="34">
        <v>1.289957</v>
      </c>
      <c r="BV285" s="34">
        <v>0</v>
      </c>
      <c r="BW285" s="34" t="s">
        <v>155</v>
      </c>
      <c r="BX285" s="34">
        <v>0.8</v>
      </c>
    </row>
    <row r="286" spans="1:76" x14ac:dyDescent="0.25">
      <c r="A286" s="35">
        <v>43165</v>
      </c>
      <c r="B286" s="36">
        <v>0.40780395833333333</v>
      </c>
      <c r="C286" s="34">
        <v>6.07</v>
      </c>
      <c r="D286" s="34">
        <v>6.7999999999999996E-3</v>
      </c>
      <c r="E286" s="34">
        <v>67.606339000000006</v>
      </c>
      <c r="F286" s="34">
        <v>389.7</v>
      </c>
      <c r="G286" s="34">
        <v>53</v>
      </c>
      <c r="H286" s="34">
        <v>0</v>
      </c>
      <c r="I286" s="34"/>
      <c r="J286" s="34">
        <v>13.81</v>
      </c>
      <c r="K286" s="34">
        <v>0.95269999999999999</v>
      </c>
      <c r="L286" s="34">
        <v>5.7831000000000001</v>
      </c>
      <c r="M286" s="34">
        <v>6.4000000000000003E-3</v>
      </c>
      <c r="N286" s="34">
        <v>371.27809999999999</v>
      </c>
      <c r="O286" s="34">
        <v>50.506500000000003</v>
      </c>
      <c r="P286" s="34">
        <v>421.8</v>
      </c>
      <c r="Q286" s="34">
        <v>297.0326</v>
      </c>
      <c r="R286" s="34">
        <v>40.406599999999997</v>
      </c>
      <c r="S286" s="34">
        <v>337.4</v>
      </c>
      <c r="T286" s="34">
        <v>0</v>
      </c>
      <c r="U286" s="34"/>
      <c r="V286" s="34"/>
      <c r="W286" s="34">
        <v>0</v>
      </c>
      <c r="X286" s="34">
        <v>13.157500000000001</v>
      </c>
      <c r="Y286" s="34">
        <v>12</v>
      </c>
      <c r="Z286" s="34">
        <v>846</v>
      </c>
      <c r="AA286" s="34">
        <v>850</v>
      </c>
      <c r="AB286" s="34">
        <v>884</v>
      </c>
      <c r="AC286" s="34">
        <v>80</v>
      </c>
      <c r="AD286" s="34">
        <v>21.82</v>
      </c>
      <c r="AE286" s="34">
        <v>0.5</v>
      </c>
      <c r="AF286" s="34">
        <v>979</v>
      </c>
      <c r="AG286" s="34">
        <v>0</v>
      </c>
      <c r="AH286" s="34">
        <v>50</v>
      </c>
      <c r="AI286" s="34">
        <v>35</v>
      </c>
      <c r="AJ286" s="34">
        <v>190</v>
      </c>
      <c r="AK286" s="34">
        <v>169</v>
      </c>
      <c r="AL286" s="34">
        <v>4.3</v>
      </c>
      <c r="AM286" s="34">
        <v>174.8</v>
      </c>
      <c r="AN286" s="34" t="s">
        <v>155</v>
      </c>
      <c r="AO286" s="34">
        <v>2</v>
      </c>
      <c r="AP286" s="37">
        <v>0.61693287037037037</v>
      </c>
      <c r="AQ286" s="34">
        <v>47.163792000000001</v>
      </c>
      <c r="AR286" s="34">
        <v>-88.490342999999996</v>
      </c>
      <c r="AS286" s="34">
        <v>318</v>
      </c>
      <c r="AT286" s="34">
        <v>20.399999999999999</v>
      </c>
      <c r="AU286" s="34">
        <v>12</v>
      </c>
      <c r="AV286" s="34">
        <v>12</v>
      </c>
      <c r="AW286" s="34" t="s">
        <v>203</v>
      </c>
      <c r="AX286" s="34">
        <v>2.0472000000000001</v>
      </c>
      <c r="AY286" s="34">
        <v>1.2527999999999999</v>
      </c>
      <c r="AZ286" s="34">
        <v>2.8788</v>
      </c>
      <c r="BA286" s="34">
        <v>14.186999999999999</v>
      </c>
      <c r="BB286" s="34">
        <v>35.18</v>
      </c>
      <c r="BC286" s="34">
        <v>2.48</v>
      </c>
      <c r="BD286" s="34">
        <v>4.96</v>
      </c>
      <c r="BE286" s="34">
        <v>3183.1370000000002</v>
      </c>
      <c r="BF286" s="34">
        <v>2.2559999999999998</v>
      </c>
      <c r="BG286" s="34">
        <v>21.401</v>
      </c>
      <c r="BH286" s="34">
        <v>2.911</v>
      </c>
      <c r="BI286" s="34">
        <v>24.312000000000001</v>
      </c>
      <c r="BJ286" s="34">
        <v>17.120999999999999</v>
      </c>
      <c r="BK286" s="34">
        <v>2.3290000000000002</v>
      </c>
      <c r="BL286" s="34">
        <v>19.45</v>
      </c>
      <c r="BM286" s="34">
        <v>0</v>
      </c>
      <c r="BN286" s="34"/>
      <c r="BO286" s="34"/>
      <c r="BP286" s="34"/>
      <c r="BQ286" s="34">
        <v>5265.79</v>
      </c>
      <c r="BR286" s="34">
        <v>8.6333999999999994E-2</v>
      </c>
      <c r="BS286" s="34">
        <v>-5</v>
      </c>
      <c r="BT286" s="34">
        <v>8.9999999999999993E-3</v>
      </c>
      <c r="BU286" s="34">
        <v>2.1097869999999999</v>
      </c>
      <c r="BV286" s="34">
        <v>0</v>
      </c>
      <c r="BW286" s="34" t="s">
        <v>155</v>
      </c>
      <c r="BX286" s="34">
        <v>0.8</v>
      </c>
    </row>
    <row r="287" spans="1:76" x14ac:dyDescent="0.25">
      <c r="A287" s="35">
        <v>43165</v>
      </c>
      <c r="B287" s="36">
        <v>0.40781553240740737</v>
      </c>
      <c r="C287" s="34">
        <v>6.2149999999999999</v>
      </c>
      <c r="D287" s="34">
        <v>6.0000000000000001E-3</v>
      </c>
      <c r="E287" s="34">
        <v>60</v>
      </c>
      <c r="F287" s="34">
        <v>394.3</v>
      </c>
      <c r="G287" s="34">
        <v>52.6</v>
      </c>
      <c r="H287" s="34">
        <v>-6.8</v>
      </c>
      <c r="I287" s="34"/>
      <c r="J287" s="34">
        <v>13.31</v>
      </c>
      <c r="K287" s="34">
        <v>0.9516</v>
      </c>
      <c r="L287" s="34">
        <v>5.9145000000000003</v>
      </c>
      <c r="M287" s="34">
        <v>5.7000000000000002E-3</v>
      </c>
      <c r="N287" s="34">
        <v>375.221</v>
      </c>
      <c r="O287" s="34">
        <v>50.033799999999999</v>
      </c>
      <c r="P287" s="34">
        <v>425.3</v>
      </c>
      <c r="Q287" s="34">
        <v>300.18700000000001</v>
      </c>
      <c r="R287" s="34">
        <v>40.028399999999998</v>
      </c>
      <c r="S287" s="34">
        <v>340.2</v>
      </c>
      <c r="T287" s="34">
        <v>0</v>
      </c>
      <c r="U287" s="34"/>
      <c r="V287" s="34"/>
      <c r="W287" s="34">
        <v>0</v>
      </c>
      <c r="X287" s="34">
        <v>12.6661</v>
      </c>
      <c r="Y287" s="34">
        <v>12</v>
      </c>
      <c r="Z287" s="34">
        <v>846</v>
      </c>
      <c r="AA287" s="34">
        <v>851</v>
      </c>
      <c r="AB287" s="34">
        <v>884</v>
      </c>
      <c r="AC287" s="34">
        <v>80</v>
      </c>
      <c r="AD287" s="34">
        <v>21.82</v>
      </c>
      <c r="AE287" s="34">
        <v>0.5</v>
      </c>
      <c r="AF287" s="34">
        <v>979</v>
      </c>
      <c r="AG287" s="34">
        <v>0</v>
      </c>
      <c r="AH287" s="34">
        <v>50</v>
      </c>
      <c r="AI287" s="34">
        <v>35</v>
      </c>
      <c r="AJ287" s="34">
        <v>190</v>
      </c>
      <c r="AK287" s="34">
        <v>169</v>
      </c>
      <c r="AL287" s="34">
        <v>4.3</v>
      </c>
      <c r="AM287" s="34">
        <v>175</v>
      </c>
      <c r="AN287" s="34" t="s">
        <v>155</v>
      </c>
      <c r="AO287" s="34">
        <v>2</v>
      </c>
      <c r="AP287" s="37">
        <v>0.61694444444444441</v>
      </c>
      <c r="AQ287" s="34">
        <v>47.163766000000003</v>
      </c>
      <c r="AR287" s="34">
        <v>-88.490457000000006</v>
      </c>
      <c r="AS287" s="34">
        <v>317.60000000000002</v>
      </c>
      <c r="AT287" s="34">
        <v>20.399999999999999</v>
      </c>
      <c r="AU287" s="34">
        <v>12</v>
      </c>
      <c r="AV287" s="34">
        <v>12</v>
      </c>
      <c r="AW287" s="34" t="s">
        <v>203</v>
      </c>
      <c r="AX287" s="34">
        <v>2.2999999999999998</v>
      </c>
      <c r="AY287" s="34">
        <v>1</v>
      </c>
      <c r="AZ287" s="34">
        <v>3.1</v>
      </c>
      <c r="BA287" s="34">
        <v>14.186999999999999</v>
      </c>
      <c r="BB287" s="34">
        <v>34.380000000000003</v>
      </c>
      <c r="BC287" s="34">
        <v>2.42</v>
      </c>
      <c r="BD287" s="34">
        <v>5.085</v>
      </c>
      <c r="BE287" s="34">
        <v>3183.123</v>
      </c>
      <c r="BF287" s="34">
        <v>1.956</v>
      </c>
      <c r="BG287" s="34">
        <v>21.148</v>
      </c>
      <c r="BH287" s="34">
        <v>2.82</v>
      </c>
      <c r="BI287" s="34">
        <v>23.968</v>
      </c>
      <c r="BJ287" s="34">
        <v>16.919</v>
      </c>
      <c r="BK287" s="34">
        <v>2.2559999999999998</v>
      </c>
      <c r="BL287" s="34">
        <v>19.175000000000001</v>
      </c>
      <c r="BM287" s="34">
        <v>0</v>
      </c>
      <c r="BN287" s="34"/>
      <c r="BO287" s="34"/>
      <c r="BP287" s="34"/>
      <c r="BQ287" s="34">
        <v>4956.5739999999996</v>
      </c>
      <c r="BR287" s="34">
        <v>0.11083800000000001</v>
      </c>
      <c r="BS287" s="34">
        <v>-5</v>
      </c>
      <c r="BT287" s="34">
        <v>8.0940000000000005E-3</v>
      </c>
      <c r="BU287" s="34">
        <v>2.7086039999999998</v>
      </c>
      <c r="BV287" s="34">
        <v>0</v>
      </c>
      <c r="BW287" s="34" t="s">
        <v>155</v>
      </c>
      <c r="BX287" s="34">
        <v>0.8</v>
      </c>
    </row>
    <row r="288" spans="1:76" x14ac:dyDescent="0.25">
      <c r="A288" s="35">
        <v>43165</v>
      </c>
      <c r="B288" s="36">
        <v>0.40782710648148152</v>
      </c>
      <c r="C288" s="34">
        <v>6.49</v>
      </c>
      <c r="D288" s="34">
        <v>5.4999999999999997E-3</v>
      </c>
      <c r="E288" s="34">
        <v>54.949832999999998</v>
      </c>
      <c r="F288" s="34">
        <v>395.2</v>
      </c>
      <c r="G288" s="34">
        <v>52.4</v>
      </c>
      <c r="H288" s="34">
        <v>-3.2</v>
      </c>
      <c r="I288" s="34"/>
      <c r="J288" s="34">
        <v>12.95</v>
      </c>
      <c r="K288" s="34">
        <v>0.94940000000000002</v>
      </c>
      <c r="L288" s="34">
        <v>6.1618000000000004</v>
      </c>
      <c r="M288" s="34">
        <v>5.1999999999999998E-3</v>
      </c>
      <c r="N288" s="34">
        <v>375.21030000000002</v>
      </c>
      <c r="O288" s="34">
        <v>49.708399999999997</v>
      </c>
      <c r="P288" s="34">
        <v>424.9</v>
      </c>
      <c r="Q288" s="34">
        <v>300.459</v>
      </c>
      <c r="R288" s="34">
        <v>39.805199999999999</v>
      </c>
      <c r="S288" s="34">
        <v>340.3</v>
      </c>
      <c r="T288" s="34">
        <v>0</v>
      </c>
      <c r="U288" s="34"/>
      <c r="V288" s="34"/>
      <c r="W288" s="34">
        <v>0</v>
      </c>
      <c r="X288" s="34">
        <v>12.2958</v>
      </c>
      <c r="Y288" s="34">
        <v>12</v>
      </c>
      <c r="Z288" s="34">
        <v>846</v>
      </c>
      <c r="AA288" s="34">
        <v>852</v>
      </c>
      <c r="AB288" s="34">
        <v>884</v>
      </c>
      <c r="AC288" s="34">
        <v>80.900000000000006</v>
      </c>
      <c r="AD288" s="34">
        <v>22.07</v>
      </c>
      <c r="AE288" s="34">
        <v>0.51</v>
      </c>
      <c r="AF288" s="34">
        <v>979</v>
      </c>
      <c r="AG288" s="34">
        <v>0</v>
      </c>
      <c r="AH288" s="34">
        <v>50</v>
      </c>
      <c r="AI288" s="34">
        <v>35</v>
      </c>
      <c r="AJ288" s="34">
        <v>190</v>
      </c>
      <c r="AK288" s="34">
        <v>168.1</v>
      </c>
      <c r="AL288" s="34">
        <v>4.3</v>
      </c>
      <c r="AM288" s="34">
        <v>175</v>
      </c>
      <c r="AN288" s="34" t="s">
        <v>155</v>
      </c>
      <c r="AO288" s="34">
        <v>2</v>
      </c>
      <c r="AP288" s="37">
        <v>0.61695601851851845</v>
      </c>
      <c r="AQ288" s="34">
        <v>47.163736</v>
      </c>
      <c r="AR288" s="34">
        <v>-88.490571000000003</v>
      </c>
      <c r="AS288" s="34">
        <v>317.3</v>
      </c>
      <c r="AT288" s="34">
        <v>20.399999999999999</v>
      </c>
      <c r="AU288" s="34">
        <v>12</v>
      </c>
      <c r="AV288" s="34">
        <v>12</v>
      </c>
      <c r="AW288" s="34" t="s">
        <v>203</v>
      </c>
      <c r="AX288" s="34">
        <v>2.5735999999999999</v>
      </c>
      <c r="AY288" s="34">
        <v>1.2736000000000001</v>
      </c>
      <c r="AZ288" s="34">
        <v>3.4420000000000002</v>
      </c>
      <c r="BA288" s="34">
        <v>14.186999999999999</v>
      </c>
      <c r="BB288" s="34">
        <v>32.97</v>
      </c>
      <c r="BC288" s="34">
        <v>2.3199999999999998</v>
      </c>
      <c r="BD288" s="34">
        <v>5.3280000000000003</v>
      </c>
      <c r="BE288" s="34">
        <v>3182.6370000000002</v>
      </c>
      <c r="BF288" s="34">
        <v>1.7150000000000001</v>
      </c>
      <c r="BG288" s="34">
        <v>20.295000000000002</v>
      </c>
      <c r="BH288" s="34">
        <v>2.6890000000000001</v>
      </c>
      <c r="BI288" s="34">
        <v>22.984000000000002</v>
      </c>
      <c r="BJ288" s="34">
        <v>16.251999999999999</v>
      </c>
      <c r="BK288" s="34">
        <v>2.153</v>
      </c>
      <c r="BL288" s="34">
        <v>18.405000000000001</v>
      </c>
      <c r="BM288" s="34">
        <v>0</v>
      </c>
      <c r="BN288" s="34"/>
      <c r="BO288" s="34"/>
      <c r="BP288" s="34"/>
      <c r="BQ288" s="34">
        <v>4617.7730000000001</v>
      </c>
      <c r="BR288" s="34">
        <v>0.106658</v>
      </c>
      <c r="BS288" s="34">
        <v>-5</v>
      </c>
      <c r="BT288" s="34">
        <v>8.9060000000000007E-3</v>
      </c>
      <c r="BU288" s="34">
        <v>2.606455</v>
      </c>
      <c r="BV288" s="34">
        <v>0</v>
      </c>
      <c r="BW288" s="34" t="s">
        <v>155</v>
      </c>
      <c r="BX288" s="34">
        <v>0.80100000000000005</v>
      </c>
    </row>
    <row r="289" spans="1:76" x14ac:dyDescent="0.25">
      <c r="A289" s="35">
        <v>43165</v>
      </c>
      <c r="B289" s="36">
        <v>0.40783868055555555</v>
      </c>
      <c r="C289" s="34">
        <v>6.3929999999999998</v>
      </c>
      <c r="D289" s="34">
        <v>5.3E-3</v>
      </c>
      <c r="E289" s="34">
        <v>53.338788999999998</v>
      </c>
      <c r="F289" s="34">
        <v>395.2</v>
      </c>
      <c r="G289" s="34">
        <v>52.2</v>
      </c>
      <c r="H289" s="34">
        <v>0</v>
      </c>
      <c r="I289" s="34"/>
      <c r="J289" s="34">
        <v>12.71</v>
      </c>
      <c r="K289" s="34">
        <v>0.95020000000000004</v>
      </c>
      <c r="L289" s="34">
        <v>6.0739999999999998</v>
      </c>
      <c r="M289" s="34">
        <v>5.1000000000000004E-3</v>
      </c>
      <c r="N289" s="34">
        <v>375.48950000000002</v>
      </c>
      <c r="O289" s="34">
        <v>49.599299999999999</v>
      </c>
      <c r="P289" s="34">
        <v>425.1</v>
      </c>
      <c r="Q289" s="34">
        <v>300.73500000000001</v>
      </c>
      <c r="R289" s="34">
        <v>39.724800000000002</v>
      </c>
      <c r="S289" s="34">
        <v>340.5</v>
      </c>
      <c r="T289" s="34">
        <v>0</v>
      </c>
      <c r="U289" s="34"/>
      <c r="V289" s="34"/>
      <c r="W289" s="34">
        <v>0</v>
      </c>
      <c r="X289" s="34">
        <v>12.073</v>
      </c>
      <c r="Y289" s="34">
        <v>12</v>
      </c>
      <c r="Z289" s="34">
        <v>846</v>
      </c>
      <c r="AA289" s="34">
        <v>851</v>
      </c>
      <c r="AB289" s="34">
        <v>884</v>
      </c>
      <c r="AC289" s="34">
        <v>81</v>
      </c>
      <c r="AD289" s="34">
        <v>22.11</v>
      </c>
      <c r="AE289" s="34">
        <v>0.51</v>
      </c>
      <c r="AF289" s="34">
        <v>978</v>
      </c>
      <c r="AG289" s="34">
        <v>0</v>
      </c>
      <c r="AH289" s="34">
        <v>49.094000000000001</v>
      </c>
      <c r="AI289" s="34">
        <v>35</v>
      </c>
      <c r="AJ289" s="34">
        <v>190</v>
      </c>
      <c r="AK289" s="34">
        <v>168</v>
      </c>
      <c r="AL289" s="34">
        <v>4.3</v>
      </c>
      <c r="AM289" s="34">
        <v>175</v>
      </c>
      <c r="AN289" s="34" t="s">
        <v>155</v>
      </c>
      <c r="AO289" s="34">
        <v>2</v>
      </c>
      <c r="AP289" s="37">
        <v>0.6169675925925926</v>
      </c>
      <c r="AQ289" s="34">
        <v>47.163705</v>
      </c>
      <c r="AR289" s="34">
        <v>-88.490699000000006</v>
      </c>
      <c r="AS289" s="34">
        <v>317.60000000000002</v>
      </c>
      <c r="AT289" s="34">
        <v>21.2</v>
      </c>
      <c r="AU289" s="34">
        <v>12</v>
      </c>
      <c r="AV289" s="34">
        <v>12</v>
      </c>
      <c r="AW289" s="34" t="s">
        <v>203</v>
      </c>
      <c r="AX289" s="34">
        <v>2.7</v>
      </c>
      <c r="AY289" s="34">
        <v>1.4</v>
      </c>
      <c r="AZ289" s="34">
        <v>3.6</v>
      </c>
      <c r="BA289" s="34">
        <v>14.186999999999999</v>
      </c>
      <c r="BB289" s="34">
        <v>33.46</v>
      </c>
      <c r="BC289" s="34">
        <v>2.36</v>
      </c>
      <c r="BD289" s="34">
        <v>5.2430000000000003</v>
      </c>
      <c r="BE289" s="34">
        <v>3182.9749999999999</v>
      </c>
      <c r="BF289" s="34">
        <v>1.69</v>
      </c>
      <c r="BG289" s="34">
        <v>20.606000000000002</v>
      </c>
      <c r="BH289" s="34">
        <v>2.722</v>
      </c>
      <c r="BI289" s="34">
        <v>23.327999999999999</v>
      </c>
      <c r="BJ289" s="34">
        <v>16.503</v>
      </c>
      <c r="BK289" s="34">
        <v>2.1800000000000002</v>
      </c>
      <c r="BL289" s="34">
        <v>18.683</v>
      </c>
      <c r="BM289" s="34">
        <v>0</v>
      </c>
      <c r="BN289" s="34"/>
      <c r="BO289" s="34"/>
      <c r="BP289" s="34"/>
      <c r="BQ289" s="34">
        <v>4600.0990000000002</v>
      </c>
      <c r="BR289" s="34">
        <v>0.13861599999999999</v>
      </c>
      <c r="BS289" s="34">
        <v>-5</v>
      </c>
      <c r="BT289" s="34">
        <v>8.9999999999999993E-3</v>
      </c>
      <c r="BU289" s="34">
        <v>3.387429</v>
      </c>
      <c r="BV289" s="34">
        <v>0</v>
      </c>
      <c r="BW289" s="34" t="s">
        <v>155</v>
      </c>
      <c r="BX289" s="34">
        <v>0.80100000000000005</v>
      </c>
    </row>
    <row r="290" spans="1:76" x14ac:dyDescent="0.25">
      <c r="A290" s="35">
        <v>43165</v>
      </c>
      <c r="B290" s="36">
        <v>0.40785025462962965</v>
      </c>
      <c r="C290" s="34">
        <v>5.8310000000000004</v>
      </c>
      <c r="D290" s="34">
        <v>6.0000000000000001E-3</v>
      </c>
      <c r="E290" s="34">
        <v>60</v>
      </c>
      <c r="F290" s="34">
        <v>393.8</v>
      </c>
      <c r="G290" s="34">
        <v>52.7</v>
      </c>
      <c r="H290" s="34">
        <v>0</v>
      </c>
      <c r="I290" s="34"/>
      <c r="J290" s="34">
        <v>12.4</v>
      </c>
      <c r="K290" s="34">
        <v>0.95450000000000002</v>
      </c>
      <c r="L290" s="34">
        <v>5.5658000000000003</v>
      </c>
      <c r="M290" s="34">
        <v>5.7000000000000002E-3</v>
      </c>
      <c r="N290" s="34">
        <v>375.93939999999998</v>
      </c>
      <c r="O290" s="34">
        <v>50.320799999999998</v>
      </c>
      <c r="P290" s="34">
        <v>426.3</v>
      </c>
      <c r="Q290" s="34">
        <v>301.09780000000001</v>
      </c>
      <c r="R290" s="34">
        <v>40.302999999999997</v>
      </c>
      <c r="S290" s="34">
        <v>341.4</v>
      </c>
      <c r="T290" s="34">
        <v>0</v>
      </c>
      <c r="U290" s="34"/>
      <c r="V290" s="34"/>
      <c r="W290" s="34">
        <v>0</v>
      </c>
      <c r="X290" s="34">
        <v>11.8363</v>
      </c>
      <c r="Y290" s="34">
        <v>12</v>
      </c>
      <c r="Z290" s="34">
        <v>846</v>
      </c>
      <c r="AA290" s="34">
        <v>852</v>
      </c>
      <c r="AB290" s="34">
        <v>884</v>
      </c>
      <c r="AC290" s="34">
        <v>81</v>
      </c>
      <c r="AD290" s="34">
        <v>22.11</v>
      </c>
      <c r="AE290" s="34">
        <v>0.51</v>
      </c>
      <c r="AF290" s="34">
        <v>978</v>
      </c>
      <c r="AG290" s="34">
        <v>0</v>
      </c>
      <c r="AH290" s="34">
        <v>49</v>
      </c>
      <c r="AI290" s="34">
        <v>35</v>
      </c>
      <c r="AJ290" s="34">
        <v>190</v>
      </c>
      <c r="AK290" s="34">
        <v>168</v>
      </c>
      <c r="AL290" s="34">
        <v>4.2</v>
      </c>
      <c r="AM290" s="34">
        <v>175</v>
      </c>
      <c r="AN290" s="34" t="s">
        <v>155</v>
      </c>
      <c r="AO290" s="34">
        <v>2</v>
      </c>
      <c r="AP290" s="37">
        <v>0.61697916666666663</v>
      </c>
      <c r="AQ290" s="34">
        <v>47.163694999999997</v>
      </c>
      <c r="AR290" s="34">
        <v>-88.490741999999997</v>
      </c>
      <c r="AS290" s="34">
        <v>317.7</v>
      </c>
      <c r="AT290" s="34">
        <v>22.6</v>
      </c>
      <c r="AU290" s="34">
        <v>12</v>
      </c>
      <c r="AV290" s="34">
        <v>12</v>
      </c>
      <c r="AW290" s="34" t="s">
        <v>203</v>
      </c>
      <c r="AX290" s="34">
        <v>2.7</v>
      </c>
      <c r="AY290" s="34">
        <v>1.4</v>
      </c>
      <c r="AZ290" s="34">
        <v>3.6</v>
      </c>
      <c r="BA290" s="34">
        <v>14.186999999999999</v>
      </c>
      <c r="BB290" s="34">
        <v>36.58</v>
      </c>
      <c r="BC290" s="34">
        <v>2.58</v>
      </c>
      <c r="BD290" s="34">
        <v>4.7629999999999999</v>
      </c>
      <c r="BE290" s="34">
        <v>3184.268</v>
      </c>
      <c r="BF290" s="34">
        <v>2.085</v>
      </c>
      <c r="BG290" s="34">
        <v>22.523</v>
      </c>
      <c r="BH290" s="34">
        <v>3.0150000000000001</v>
      </c>
      <c r="BI290" s="34">
        <v>25.538</v>
      </c>
      <c r="BJ290" s="34">
        <v>18.04</v>
      </c>
      <c r="BK290" s="34">
        <v>2.415</v>
      </c>
      <c r="BL290" s="34">
        <v>20.454000000000001</v>
      </c>
      <c r="BM290" s="34">
        <v>0</v>
      </c>
      <c r="BN290" s="34"/>
      <c r="BO290" s="34"/>
      <c r="BP290" s="34"/>
      <c r="BQ290" s="34">
        <v>4923.7460000000001</v>
      </c>
      <c r="BR290" s="34">
        <v>0.15015400000000001</v>
      </c>
      <c r="BS290" s="34">
        <v>-5</v>
      </c>
      <c r="BT290" s="34">
        <v>9.9059999999999999E-3</v>
      </c>
      <c r="BU290" s="34">
        <v>3.6693880000000001</v>
      </c>
      <c r="BV290" s="34">
        <v>0</v>
      </c>
      <c r="BW290" s="34" t="s">
        <v>155</v>
      </c>
      <c r="BX290" s="34">
        <v>0.80100000000000005</v>
      </c>
    </row>
    <row r="291" spans="1:76" x14ac:dyDescent="0.25">
      <c r="A291" s="35">
        <v>43165</v>
      </c>
      <c r="B291" s="36">
        <v>0.40786182870370369</v>
      </c>
      <c r="C291" s="34">
        <v>5.3280000000000003</v>
      </c>
      <c r="D291" s="34">
        <v>6.0000000000000001E-3</v>
      </c>
      <c r="E291" s="34">
        <v>60.19802</v>
      </c>
      <c r="F291" s="34">
        <v>387.4</v>
      </c>
      <c r="G291" s="34">
        <v>54.9</v>
      </c>
      <c r="H291" s="34">
        <v>0</v>
      </c>
      <c r="I291" s="34"/>
      <c r="J291" s="34">
        <v>12.3</v>
      </c>
      <c r="K291" s="34">
        <v>0.95860000000000001</v>
      </c>
      <c r="L291" s="34">
        <v>5.1073000000000004</v>
      </c>
      <c r="M291" s="34">
        <v>5.7999999999999996E-3</v>
      </c>
      <c r="N291" s="34">
        <v>371.38139999999999</v>
      </c>
      <c r="O291" s="34">
        <v>52.619799999999998</v>
      </c>
      <c r="P291" s="34">
        <v>424</v>
      </c>
      <c r="Q291" s="34">
        <v>297.44720000000001</v>
      </c>
      <c r="R291" s="34">
        <v>42.144300000000001</v>
      </c>
      <c r="S291" s="34">
        <v>339.6</v>
      </c>
      <c r="T291" s="34">
        <v>0</v>
      </c>
      <c r="U291" s="34"/>
      <c r="V291" s="34"/>
      <c r="W291" s="34">
        <v>0</v>
      </c>
      <c r="X291" s="34">
        <v>11.7906</v>
      </c>
      <c r="Y291" s="34">
        <v>12</v>
      </c>
      <c r="Z291" s="34">
        <v>846</v>
      </c>
      <c r="AA291" s="34">
        <v>851</v>
      </c>
      <c r="AB291" s="34">
        <v>884</v>
      </c>
      <c r="AC291" s="34">
        <v>81</v>
      </c>
      <c r="AD291" s="34">
        <v>22.11</v>
      </c>
      <c r="AE291" s="34">
        <v>0.51</v>
      </c>
      <c r="AF291" s="34">
        <v>978</v>
      </c>
      <c r="AG291" s="34">
        <v>0</v>
      </c>
      <c r="AH291" s="34">
        <v>49</v>
      </c>
      <c r="AI291" s="34">
        <v>35</v>
      </c>
      <c r="AJ291" s="34">
        <v>190</v>
      </c>
      <c r="AK291" s="34">
        <v>168</v>
      </c>
      <c r="AL291" s="34">
        <v>4.4000000000000004</v>
      </c>
      <c r="AM291" s="34">
        <v>175</v>
      </c>
      <c r="AN291" s="34" t="s">
        <v>155</v>
      </c>
      <c r="AO291" s="34">
        <v>2</v>
      </c>
      <c r="AP291" s="37">
        <v>0.61697916666666663</v>
      </c>
      <c r="AQ291" s="34">
        <v>47.163677</v>
      </c>
      <c r="AR291" s="34">
        <v>-88.490837999999997</v>
      </c>
      <c r="AS291" s="34">
        <v>317.39999999999998</v>
      </c>
      <c r="AT291" s="34">
        <v>23.1</v>
      </c>
      <c r="AU291" s="34">
        <v>12</v>
      </c>
      <c r="AV291" s="34">
        <v>12</v>
      </c>
      <c r="AW291" s="34" t="s">
        <v>203</v>
      </c>
      <c r="AX291" s="34">
        <v>2.7</v>
      </c>
      <c r="AY291" s="34">
        <v>1.4</v>
      </c>
      <c r="AZ291" s="34">
        <v>3.6</v>
      </c>
      <c r="BA291" s="34">
        <v>14.186999999999999</v>
      </c>
      <c r="BB291" s="34">
        <v>39.950000000000003</v>
      </c>
      <c r="BC291" s="34">
        <v>2.82</v>
      </c>
      <c r="BD291" s="34">
        <v>4.32</v>
      </c>
      <c r="BE291" s="34">
        <v>3186.002</v>
      </c>
      <c r="BF291" s="34">
        <v>2.2909999999999999</v>
      </c>
      <c r="BG291" s="34">
        <v>24.260999999999999</v>
      </c>
      <c r="BH291" s="34">
        <v>3.4369999999999998</v>
      </c>
      <c r="BI291" s="34">
        <v>27.699000000000002</v>
      </c>
      <c r="BJ291" s="34">
        <v>19.431000000000001</v>
      </c>
      <c r="BK291" s="34">
        <v>2.7530000000000001</v>
      </c>
      <c r="BL291" s="34">
        <v>22.184000000000001</v>
      </c>
      <c r="BM291" s="34">
        <v>0</v>
      </c>
      <c r="BN291" s="34"/>
      <c r="BO291" s="34"/>
      <c r="BP291" s="34"/>
      <c r="BQ291" s="34">
        <v>5347.9769999999999</v>
      </c>
      <c r="BR291" s="34">
        <v>0.135598</v>
      </c>
      <c r="BS291" s="34">
        <v>-5</v>
      </c>
      <c r="BT291" s="34">
        <v>9.0939999999999997E-3</v>
      </c>
      <c r="BU291" s="34">
        <v>3.3136760000000001</v>
      </c>
      <c r="BV291" s="34">
        <v>0</v>
      </c>
      <c r="BW291" s="34" t="s">
        <v>155</v>
      </c>
      <c r="BX291" s="34">
        <v>0.80100000000000005</v>
      </c>
    </row>
    <row r="292" spans="1:76" x14ac:dyDescent="0.25">
      <c r="A292" s="35">
        <v>43165</v>
      </c>
      <c r="B292" s="36">
        <v>0.40787340277777778</v>
      </c>
      <c r="C292" s="34">
        <v>5.2</v>
      </c>
      <c r="D292" s="34">
        <v>8.5000000000000006E-3</v>
      </c>
      <c r="E292" s="34">
        <v>84.950495000000004</v>
      </c>
      <c r="F292" s="34">
        <v>381.2</v>
      </c>
      <c r="G292" s="34">
        <v>58.2</v>
      </c>
      <c r="H292" s="34">
        <v>0</v>
      </c>
      <c r="I292" s="34"/>
      <c r="J292" s="34">
        <v>12.5</v>
      </c>
      <c r="K292" s="34">
        <v>0.95950000000000002</v>
      </c>
      <c r="L292" s="34">
        <v>4.9901</v>
      </c>
      <c r="M292" s="34">
        <v>8.2000000000000007E-3</v>
      </c>
      <c r="N292" s="34">
        <v>365.78440000000001</v>
      </c>
      <c r="O292" s="34">
        <v>55.848500000000001</v>
      </c>
      <c r="P292" s="34">
        <v>421.6</v>
      </c>
      <c r="Q292" s="34">
        <v>292.94170000000003</v>
      </c>
      <c r="R292" s="34">
        <v>44.726799999999997</v>
      </c>
      <c r="S292" s="34">
        <v>337.7</v>
      </c>
      <c r="T292" s="34">
        <v>0</v>
      </c>
      <c r="U292" s="34"/>
      <c r="V292" s="34"/>
      <c r="W292" s="34">
        <v>0</v>
      </c>
      <c r="X292" s="34">
        <v>11.996600000000001</v>
      </c>
      <c r="Y292" s="34">
        <v>12</v>
      </c>
      <c r="Z292" s="34">
        <v>845</v>
      </c>
      <c r="AA292" s="34">
        <v>851</v>
      </c>
      <c r="AB292" s="34">
        <v>883</v>
      </c>
      <c r="AC292" s="34">
        <v>81</v>
      </c>
      <c r="AD292" s="34">
        <v>22.09</v>
      </c>
      <c r="AE292" s="34">
        <v>0.51</v>
      </c>
      <c r="AF292" s="34">
        <v>979</v>
      </c>
      <c r="AG292" s="34">
        <v>0</v>
      </c>
      <c r="AH292" s="34">
        <v>49</v>
      </c>
      <c r="AI292" s="34">
        <v>35</v>
      </c>
      <c r="AJ292" s="34">
        <v>190</v>
      </c>
      <c r="AK292" s="34">
        <v>168</v>
      </c>
      <c r="AL292" s="34">
        <v>4.3</v>
      </c>
      <c r="AM292" s="34">
        <v>175</v>
      </c>
      <c r="AN292" s="34" t="s">
        <v>155</v>
      </c>
      <c r="AO292" s="34">
        <v>2</v>
      </c>
      <c r="AP292" s="37">
        <v>0.61699074074074078</v>
      </c>
      <c r="AQ292" s="34">
        <v>47.163649999999997</v>
      </c>
      <c r="AR292" s="34">
        <v>-88.490971999999999</v>
      </c>
      <c r="AS292" s="34">
        <v>317.2</v>
      </c>
      <c r="AT292" s="34">
        <v>23.1</v>
      </c>
      <c r="AU292" s="34">
        <v>12</v>
      </c>
      <c r="AV292" s="34">
        <v>12</v>
      </c>
      <c r="AW292" s="34" t="s">
        <v>203</v>
      </c>
      <c r="AX292" s="34">
        <v>2.7</v>
      </c>
      <c r="AY292" s="34">
        <v>1.4</v>
      </c>
      <c r="AZ292" s="34">
        <v>3.6</v>
      </c>
      <c r="BA292" s="34">
        <v>14.186999999999999</v>
      </c>
      <c r="BB292" s="34">
        <v>40.89</v>
      </c>
      <c r="BC292" s="34">
        <v>2.88</v>
      </c>
      <c r="BD292" s="34">
        <v>4.2160000000000002</v>
      </c>
      <c r="BE292" s="34">
        <v>3184.9740000000002</v>
      </c>
      <c r="BF292" s="34">
        <v>3.3109999999999999</v>
      </c>
      <c r="BG292" s="34">
        <v>24.449000000000002</v>
      </c>
      <c r="BH292" s="34">
        <v>3.7330000000000001</v>
      </c>
      <c r="BI292" s="34">
        <v>28.181999999999999</v>
      </c>
      <c r="BJ292" s="34">
        <v>19.579999999999998</v>
      </c>
      <c r="BK292" s="34">
        <v>2.99</v>
      </c>
      <c r="BL292" s="34">
        <v>22.57</v>
      </c>
      <c r="BM292" s="34">
        <v>0</v>
      </c>
      <c r="BN292" s="34"/>
      <c r="BO292" s="34"/>
      <c r="BP292" s="34"/>
      <c r="BQ292" s="34">
        <v>5567.4589999999998</v>
      </c>
      <c r="BR292" s="34">
        <v>8.7793999999999997E-2</v>
      </c>
      <c r="BS292" s="34">
        <v>-5</v>
      </c>
      <c r="BT292" s="34">
        <v>8.0940000000000005E-3</v>
      </c>
      <c r="BU292" s="34">
        <v>2.1454659999999999</v>
      </c>
      <c r="BV292" s="34">
        <v>0</v>
      </c>
      <c r="BW292" s="34" t="s">
        <v>155</v>
      </c>
      <c r="BX292" s="34">
        <v>0.80100000000000005</v>
      </c>
    </row>
    <row r="293" spans="1:76" x14ac:dyDescent="0.25">
      <c r="A293" s="35">
        <v>43165</v>
      </c>
      <c r="B293" s="36">
        <v>0.40788497685185182</v>
      </c>
      <c r="C293" s="34">
        <v>5.26</v>
      </c>
      <c r="D293" s="34">
        <v>8.3000000000000001E-3</v>
      </c>
      <c r="E293" s="34">
        <v>83.237043</v>
      </c>
      <c r="F293" s="34">
        <v>380.1</v>
      </c>
      <c r="G293" s="34">
        <v>60.2</v>
      </c>
      <c r="H293" s="34">
        <v>-4.0999999999999996</v>
      </c>
      <c r="I293" s="34"/>
      <c r="J293" s="34">
        <v>12.9</v>
      </c>
      <c r="K293" s="34">
        <v>0.95909999999999995</v>
      </c>
      <c r="L293" s="34">
        <v>5.0446999999999997</v>
      </c>
      <c r="M293" s="34">
        <v>8.0000000000000002E-3</v>
      </c>
      <c r="N293" s="34">
        <v>364.49959999999999</v>
      </c>
      <c r="O293" s="34">
        <v>57.726599999999998</v>
      </c>
      <c r="P293" s="34">
        <v>422.2</v>
      </c>
      <c r="Q293" s="34">
        <v>291.91050000000001</v>
      </c>
      <c r="R293" s="34">
        <v>46.230499999999999</v>
      </c>
      <c r="S293" s="34">
        <v>338.1</v>
      </c>
      <c r="T293" s="34">
        <v>0</v>
      </c>
      <c r="U293" s="34"/>
      <c r="V293" s="34"/>
      <c r="W293" s="34">
        <v>0</v>
      </c>
      <c r="X293" s="34">
        <v>12.367699999999999</v>
      </c>
      <c r="Y293" s="34">
        <v>12</v>
      </c>
      <c r="Z293" s="34">
        <v>846</v>
      </c>
      <c r="AA293" s="34">
        <v>850</v>
      </c>
      <c r="AB293" s="34">
        <v>883</v>
      </c>
      <c r="AC293" s="34">
        <v>81</v>
      </c>
      <c r="AD293" s="34">
        <v>22.09</v>
      </c>
      <c r="AE293" s="34">
        <v>0.51</v>
      </c>
      <c r="AF293" s="34">
        <v>979</v>
      </c>
      <c r="AG293" s="34">
        <v>0</v>
      </c>
      <c r="AH293" s="34">
        <v>49</v>
      </c>
      <c r="AI293" s="34">
        <v>35</v>
      </c>
      <c r="AJ293" s="34">
        <v>190</v>
      </c>
      <c r="AK293" s="34">
        <v>168</v>
      </c>
      <c r="AL293" s="34">
        <v>4.3</v>
      </c>
      <c r="AM293" s="34">
        <v>175</v>
      </c>
      <c r="AN293" s="34" t="s">
        <v>155</v>
      </c>
      <c r="AO293" s="34">
        <v>2</v>
      </c>
      <c r="AP293" s="37">
        <v>0.61700231481481482</v>
      </c>
      <c r="AQ293" s="34">
        <v>47.163600000000002</v>
      </c>
      <c r="AR293" s="34">
        <v>-88.491218000000003</v>
      </c>
      <c r="AS293" s="34">
        <v>317</v>
      </c>
      <c r="AT293" s="34">
        <v>24.3</v>
      </c>
      <c r="AU293" s="34">
        <v>12</v>
      </c>
      <c r="AV293" s="34">
        <v>12</v>
      </c>
      <c r="AW293" s="34" t="s">
        <v>203</v>
      </c>
      <c r="AX293" s="34">
        <v>2.7</v>
      </c>
      <c r="AY293" s="34">
        <v>1.4</v>
      </c>
      <c r="AZ293" s="34">
        <v>3.6</v>
      </c>
      <c r="BA293" s="34">
        <v>14.186999999999999</v>
      </c>
      <c r="BB293" s="34">
        <v>40.43</v>
      </c>
      <c r="BC293" s="34">
        <v>2.85</v>
      </c>
      <c r="BD293" s="34">
        <v>4.2679999999999998</v>
      </c>
      <c r="BE293" s="34">
        <v>3184.8609999999999</v>
      </c>
      <c r="BF293" s="34">
        <v>3.2080000000000002</v>
      </c>
      <c r="BG293" s="34">
        <v>24.097999999999999</v>
      </c>
      <c r="BH293" s="34">
        <v>3.8170000000000002</v>
      </c>
      <c r="BI293" s="34">
        <v>27.914999999999999</v>
      </c>
      <c r="BJ293" s="34">
        <v>19.298999999999999</v>
      </c>
      <c r="BK293" s="34">
        <v>3.056</v>
      </c>
      <c r="BL293" s="34">
        <v>22.356000000000002</v>
      </c>
      <c r="BM293" s="34">
        <v>0</v>
      </c>
      <c r="BN293" s="34"/>
      <c r="BO293" s="34"/>
      <c r="BP293" s="34"/>
      <c r="BQ293" s="34">
        <v>5677.2759999999998</v>
      </c>
      <c r="BR293" s="34">
        <v>0.103838</v>
      </c>
      <c r="BS293" s="34">
        <v>-5</v>
      </c>
      <c r="BT293" s="34">
        <v>8.9060000000000007E-3</v>
      </c>
      <c r="BU293" s="34">
        <v>2.537541</v>
      </c>
      <c r="BV293" s="34">
        <v>0</v>
      </c>
      <c r="BW293" s="34" t="s">
        <v>155</v>
      </c>
      <c r="BX293" s="34">
        <v>0.80100000000000005</v>
      </c>
    </row>
    <row r="294" spans="1:76" x14ac:dyDescent="0.25">
      <c r="A294" s="35">
        <v>43165</v>
      </c>
      <c r="B294" s="36">
        <v>0.40789655092592597</v>
      </c>
      <c r="C294" s="34">
        <v>5.31</v>
      </c>
      <c r="D294" s="34">
        <v>8.5000000000000006E-3</v>
      </c>
      <c r="E294" s="34">
        <v>85.053061</v>
      </c>
      <c r="F294" s="34">
        <v>380.4</v>
      </c>
      <c r="G294" s="34">
        <v>60.6</v>
      </c>
      <c r="H294" s="34">
        <v>0</v>
      </c>
      <c r="I294" s="34"/>
      <c r="J294" s="34">
        <v>13.1</v>
      </c>
      <c r="K294" s="34">
        <v>0.9587</v>
      </c>
      <c r="L294" s="34">
        <v>5.0910000000000002</v>
      </c>
      <c r="M294" s="34">
        <v>8.2000000000000007E-3</v>
      </c>
      <c r="N294" s="34">
        <v>364.67239999999998</v>
      </c>
      <c r="O294" s="34">
        <v>58.119</v>
      </c>
      <c r="P294" s="34">
        <v>422.8</v>
      </c>
      <c r="Q294" s="34">
        <v>292.0489</v>
      </c>
      <c r="R294" s="34">
        <v>46.544800000000002</v>
      </c>
      <c r="S294" s="34">
        <v>338.6</v>
      </c>
      <c r="T294" s="34">
        <v>0</v>
      </c>
      <c r="U294" s="34"/>
      <c r="V294" s="34"/>
      <c r="W294" s="34">
        <v>0</v>
      </c>
      <c r="X294" s="34">
        <v>12.559100000000001</v>
      </c>
      <c r="Y294" s="34">
        <v>12</v>
      </c>
      <c r="Z294" s="34">
        <v>845</v>
      </c>
      <c r="AA294" s="34">
        <v>851</v>
      </c>
      <c r="AB294" s="34">
        <v>883</v>
      </c>
      <c r="AC294" s="34">
        <v>81</v>
      </c>
      <c r="AD294" s="34">
        <v>22.09</v>
      </c>
      <c r="AE294" s="34">
        <v>0.51</v>
      </c>
      <c r="AF294" s="34">
        <v>979</v>
      </c>
      <c r="AG294" s="34">
        <v>0</v>
      </c>
      <c r="AH294" s="34">
        <v>49</v>
      </c>
      <c r="AI294" s="34">
        <v>35</v>
      </c>
      <c r="AJ294" s="34">
        <v>190</v>
      </c>
      <c r="AK294" s="34">
        <v>168</v>
      </c>
      <c r="AL294" s="34">
        <v>4.4000000000000004</v>
      </c>
      <c r="AM294" s="34">
        <v>175</v>
      </c>
      <c r="AN294" s="34" t="s">
        <v>155</v>
      </c>
      <c r="AO294" s="34">
        <v>2</v>
      </c>
      <c r="AP294" s="37">
        <v>0.6170254629629629</v>
      </c>
      <c r="AQ294" s="34">
        <v>47.163561000000001</v>
      </c>
      <c r="AR294" s="34">
        <v>-88.491408000000007</v>
      </c>
      <c r="AS294" s="34">
        <v>316.8</v>
      </c>
      <c r="AT294" s="34">
        <v>24.9</v>
      </c>
      <c r="AU294" s="34">
        <v>12</v>
      </c>
      <c r="AV294" s="34">
        <v>12</v>
      </c>
      <c r="AW294" s="34" t="s">
        <v>203</v>
      </c>
      <c r="AX294" s="34">
        <v>3.1787999999999998</v>
      </c>
      <c r="AY294" s="34">
        <v>1.1264000000000001</v>
      </c>
      <c r="AZ294" s="34">
        <v>4.0103999999999997</v>
      </c>
      <c r="BA294" s="34">
        <v>14.186999999999999</v>
      </c>
      <c r="BB294" s="34">
        <v>40.06</v>
      </c>
      <c r="BC294" s="34">
        <v>2.82</v>
      </c>
      <c r="BD294" s="34">
        <v>4.3070000000000004</v>
      </c>
      <c r="BE294" s="34">
        <v>3184.57</v>
      </c>
      <c r="BF294" s="34">
        <v>3.246</v>
      </c>
      <c r="BG294" s="34">
        <v>23.888000000000002</v>
      </c>
      <c r="BH294" s="34">
        <v>3.8069999999999999</v>
      </c>
      <c r="BI294" s="34">
        <v>27.696000000000002</v>
      </c>
      <c r="BJ294" s="34">
        <v>19.131</v>
      </c>
      <c r="BK294" s="34">
        <v>3.0489999999999999</v>
      </c>
      <c r="BL294" s="34">
        <v>22.18</v>
      </c>
      <c r="BM294" s="34">
        <v>0</v>
      </c>
      <c r="BN294" s="34"/>
      <c r="BO294" s="34"/>
      <c r="BP294" s="34"/>
      <c r="BQ294" s="34">
        <v>5712.1940000000004</v>
      </c>
      <c r="BR294" s="34">
        <v>9.5128000000000004E-2</v>
      </c>
      <c r="BS294" s="34">
        <v>-5</v>
      </c>
      <c r="BT294" s="34">
        <v>8.0940000000000005E-3</v>
      </c>
      <c r="BU294" s="34">
        <v>2.3246910000000001</v>
      </c>
      <c r="BV294" s="34">
        <v>0</v>
      </c>
      <c r="BW294" s="34" t="s">
        <v>155</v>
      </c>
      <c r="BX294" s="34">
        <v>0.80100000000000005</v>
      </c>
    </row>
    <row r="295" spans="1:76" x14ac:dyDescent="0.25">
      <c r="A295" s="35">
        <v>43165</v>
      </c>
      <c r="B295" s="36">
        <v>0.40790812500000001</v>
      </c>
      <c r="C295" s="34">
        <v>5.5529999999999999</v>
      </c>
      <c r="D295" s="34">
        <v>8.3000000000000001E-3</v>
      </c>
      <c r="E295" s="34">
        <v>83.476821000000001</v>
      </c>
      <c r="F295" s="34">
        <v>385.1</v>
      </c>
      <c r="G295" s="34">
        <v>60.8</v>
      </c>
      <c r="H295" s="34">
        <v>0</v>
      </c>
      <c r="I295" s="34"/>
      <c r="J295" s="34">
        <v>13.1</v>
      </c>
      <c r="K295" s="34">
        <v>0.95679999999999998</v>
      </c>
      <c r="L295" s="34">
        <v>5.3129999999999997</v>
      </c>
      <c r="M295" s="34">
        <v>8.0000000000000002E-3</v>
      </c>
      <c r="N295" s="34">
        <v>368.42250000000001</v>
      </c>
      <c r="O295" s="34">
        <v>58.191699999999997</v>
      </c>
      <c r="P295" s="34">
        <v>426.6</v>
      </c>
      <c r="Q295" s="34">
        <v>295.07499999999999</v>
      </c>
      <c r="R295" s="34">
        <v>46.6066</v>
      </c>
      <c r="S295" s="34">
        <v>341.7</v>
      </c>
      <c r="T295" s="34">
        <v>0</v>
      </c>
      <c r="U295" s="34"/>
      <c r="V295" s="34"/>
      <c r="W295" s="34">
        <v>0</v>
      </c>
      <c r="X295" s="34">
        <v>12.5335</v>
      </c>
      <c r="Y295" s="34">
        <v>12</v>
      </c>
      <c r="Z295" s="34">
        <v>845</v>
      </c>
      <c r="AA295" s="34">
        <v>850</v>
      </c>
      <c r="AB295" s="34">
        <v>883</v>
      </c>
      <c r="AC295" s="34">
        <v>81</v>
      </c>
      <c r="AD295" s="34">
        <v>22.11</v>
      </c>
      <c r="AE295" s="34">
        <v>0.51</v>
      </c>
      <c r="AF295" s="34">
        <v>978</v>
      </c>
      <c r="AG295" s="34">
        <v>0</v>
      </c>
      <c r="AH295" s="34">
        <v>49</v>
      </c>
      <c r="AI295" s="34">
        <v>35</v>
      </c>
      <c r="AJ295" s="34">
        <v>190</v>
      </c>
      <c r="AK295" s="34">
        <v>168</v>
      </c>
      <c r="AL295" s="34">
        <v>4.3</v>
      </c>
      <c r="AM295" s="34">
        <v>175</v>
      </c>
      <c r="AN295" s="34" t="s">
        <v>155</v>
      </c>
      <c r="AO295" s="34">
        <v>2</v>
      </c>
      <c r="AP295" s="37">
        <v>0.61703703703703705</v>
      </c>
      <c r="AQ295" s="34">
        <v>47.163500999999997</v>
      </c>
      <c r="AR295" s="34">
        <v>-88.491540999999998</v>
      </c>
      <c r="AS295" s="34">
        <v>316.7</v>
      </c>
      <c r="AT295" s="34">
        <v>25.2</v>
      </c>
      <c r="AU295" s="34">
        <v>12</v>
      </c>
      <c r="AV295" s="34">
        <v>11</v>
      </c>
      <c r="AW295" s="34" t="s">
        <v>199</v>
      </c>
      <c r="AX295" s="34">
        <v>3.4</v>
      </c>
      <c r="AY295" s="34">
        <v>1</v>
      </c>
      <c r="AZ295" s="34">
        <v>4.2</v>
      </c>
      <c r="BA295" s="34">
        <v>14.186999999999999</v>
      </c>
      <c r="BB295" s="34">
        <v>38.35</v>
      </c>
      <c r="BC295" s="34">
        <v>2.7</v>
      </c>
      <c r="BD295" s="34">
        <v>4.5199999999999996</v>
      </c>
      <c r="BE295" s="34">
        <v>3183.8380000000002</v>
      </c>
      <c r="BF295" s="34">
        <v>3.0459999999999998</v>
      </c>
      <c r="BG295" s="34">
        <v>23.12</v>
      </c>
      <c r="BH295" s="34">
        <v>3.6520000000000001</v>
      </c>
      <c r="BI295" s="34">
        <v>26.771999999999998</v>
      </c>
      <c r="BJ295" s="34">
        <v>18.516999999999999</v>
      </c>
      <c r="BK295" s="34">
        <v>2.9249999999999998</v>
      </c>
      <c r="BL295" s="34">
        <v>21.442</v>
      </c>
      <c r="BM295" s="34">
        <v>0</v>
      </c>
      <c r="BN295" s="34"/>
      <c r="BO295" s="34"/>
      <c r="BP295" s="34"/>
      <c r="BQ295" s="34">
        <v>5461.07</v>
      </c>
      <c r="BR295" s="34">
        <v>8.9469999999999994E-2</v>
      </c>
      <c r="BS295" s="34">
        <v>-5</v>
      </c>
      <c r="BT295" s="34">
        <v>8.9060000000000007E-3</v>
      </c>
      <c r="BU295" s="34">
        <v>2.1864240000000001</v>
      </c>
      <c r="BV295" s="34">
        <v>0</v>
      </c>
      <c r="BW295" s="34" t="s">
        <v>155</v>
      </c>
      <c r="BX295" s="34">
        <v>0.80100000000000005</v>
      </c>
    </row>
    <row r="296" spans="1:76" x14ac:dyDescent="0.25">
      <c r="A296" s="35">
        <v>43165</v>
      </c>
      <c r="B296" s="36">
        <v>0.4079196990740741</v>
      </c>
      <c r="C296" s="34">
        <v>5.6669999999999998</v>
      </c>
      <c r="D296" s="34">
        <v>6.7999999999999996E-3</v>
      </c>
      <c r="E296" s="34">
        <v>68.472905999999995</v>
      </c>
      <c r="F296" s="34">
        <v>387.8</v>
      </c>
      <c r="G296" s="34">
        <v>60.9</v>
      </c>
      <c r="H296" s="34">
        <v>0</v>
      </c>
      <c r="I296" s="34"/>
      <c r="J296" s="34">
        <v>13.1</v>
      </c>
      <c r="K296" s="34">
        <v>0.95589999999999997</v>
      </c>
      <c r="L296" s="34">
        <v>5.4166999999999996</v>
      </c>
      <c r="M296" s="34">
        <v>6.4999999999999997E-3</v>
      </c>
      <c r="N296" s="34">
        <v>370.68740000000003</v>
      </c>
      <c r="O296" s="34">
        <v>58.193300000000001</v>
      </c>
      <c r="P296" s="34">
        <v>428.9</v>
      </c>
      <c r="Q296" s="34">
        <v>296.89139999999998</v>
      </c>
      <c r="R296" s="34">
        <v>46.608199999999997</v>
      </c>
      <c r="S296" s="34">
        <v>343.5</v>
      </c>
      <c r="T296" s="34">
        <v>0</v>
      </c>
      <c r="U296" s="34"/>
      <c r="V296" s="34"/>
      <c r="W296" s="34">
        <v>0</v>
      </c>
      <c r="X296" s="34">
        <v>12.5223</v>
      </c>
      <c r="Y296" s="34">
        <v>12</v>
      </c>
      <c r="Z296" s="34">
        <v>845</v>
      </c>
      <c r="AA296" s="34">
        <v>850</v>
      </c>
      <c r="AB296" s="34">
        <v>882</v>
      </c>
      <c r="AC296" s="34">
        <v>81</v>
      </c>
      <c r="AD296" s="34">
        <v>22.11</v>
      </c>
      <c r="AE296" s="34">
        <v>0.51</v>
      </c>
      <c r="AF296" s="34">
        <v>978</v>
      </c>
      <c r="AG296" s="34">
        <v>0</v>
      </c>
      <c r="AH296" s="34">
        <v>49</v>
      </c>
      <c r="AI296" s="34">
        <v>35</v>
      </c>
      <c r="AJ296" s="34">
        <v>190</v>
      </c>
      <c r="AK296" s="34">
        <v>168</v>
      </c>
      <c r="AL296" s="34">
        <v>4.4000000000000004</v>
      </c>
      <c r="AM296" s="34">
        <v>175</v>
      </c>
      <c r="AN296" s="34" t="s">
        <v>155</v>
      </c>
      <c r="AO296" s="34">
        <v>2</v>
      </c>
      <c r="AP296" s="37">
        <v>0.61704861111111109</v>
      </c>
      <c r="AQ296" s="34">
        <v>47.163423000000002</v>
      </c>
      <c r="AR296" s="34">
        <v>-88.491652000000002</v>
      </c>
      <c r="AS296" s="34">
        <v>316.39999999999998</v>
      </c>
      <c r="AT296" s="34">
        <v>25.1</v>
      </c>
      <c r="AU296" s="34">
        <v>12</v>
      </c>
      <c r="AV296" s="34">
        <v>11</v>
      </c>
      <c r="AW296" s="34" t="s">
        <v>199</v>
      </c>
      <c r="AX296" s="34">
        <v>3.0579999999999998</v>
      </c>
      <c r="AY296" s="34">
        <v>1</v>
      </c>
      <c r="AZ296" s="34">
        <v>3.4476</v>
      </c>
      <c r="BA296" s="34">
        <v>14.186999999999999</v>
      </c>
      <c r="BB296" s="34">
        <v>37.61</v>
      </c>
      <c r="BC296" s="34">
        <v>2.65</v>
      </c>
      <c r="BD296" s="34">
        <v>4.6130000000000004</v>
      </c>
      <c r="BE296" s="34">
        <v>3184.3240000000001</v>
      </c>
      <c r="BF296" s="34">
        <v>2.4489999999999998</v>
      </c>
      <c r="BG296" s="34">
        <v>22.821000000000002</v>
      </c>
      <c r="BH296" s="34">
        <v>3.5830000000000002</v>
      </c>
      <c r="BI296" s="34">
        <v>26.402999999999999</v>
      </c>
      <c r="BJ296" s="34">
        <v>18.277999999999999</v>
      </c>
      <c r="BK296" s="34">
        <v>2.8690000000000002</v>
      </c>
      <c r="BL296" s="34">
        <v>21.146999999999998</v>
      </c>
      <c r="BM296" s="34">
        <v>0</v>
      </c>
      <c r="BN296" s="34"/>
      <c r="BO296" s="34"/>
      <c r="BP296" s="34"/>
      <c r="BQ296" s="34">
        <v>5352.6509999999998</v>
      </c>
      <c r="BR296" s="34">
        <v>8.3569000000000004E-2</v>
      </c>
      <c r="BS296" s="34">
        <v>-5</v>
      </c>
      <c r="BT296" s="34">
        <v>8.0949999999999998E-3</v>
      </c>
      <c r="BU296" s="34">
        <v>2.0422280000000002</v>
      </c>
      <c r="BV296" s="34">
        <v>0</v>
      </c>
      <c r="BW296" s="34" t="s">
        <v>155</v>
      </c>
      <c r="BX296" s="34">
        <v>0.80100000000000005</v>
      </c>
    </row>
    <row r="297" spans="1:76" x14ac:dyDescent="0.25">
      <c r="A297" s="35">
        <v>43165</v>
      </c>
      <c r="B297" s="36">
        <v>0.40793127314814814</v>
      </c>
      <c r="C297" s="34">
        <v>5.71</v>
      </c>
      <c r="D297" s="34">
        <v>6.0000000000000001E-3</v>
      </c>
      <c r="E297" s="34">
        <v>60.262726000000001</v>
      </c>
      <c r="F297" s="34">
        <v>388.1</v>
      </c>
      <c r="G297" s="34">
        <v>60.7</v>
      </c>
      <c r="H297" s="34">
        <v>0</v>
      </c>
      <c r="I297" s="34"/>
      <c r="J297" s="34">
        <v>13.01</v>
      </c>
      <c r="K297" s="34">
        <v>0.95550000000000002</v>
      </c>
      <c r="L297" s="34">
        <v>5.4560000000000004</v>
      </c>
      <c r="M297" s="34">
        <v>5.7999999999999996E-3</v>
      </c>
      <c r="N297" s="34">
        <v>370.8202</v>
      </c>
      <c r="O297" s="34">
        <v>57.958399999999997</v>
      </c>
      <c r="P297" s="34">
        <v>428.8</v>
      </c>
      <c r="Q297" s="34">
        <v>296.97469999999998</v>
      </c>
      <c r="R297" s="34">
        <v>46.416499999999999</v>
      </c>
      <c r="S297" s="34">
        <v>343.4</v>
      </c>
      <c r="T297" s="34">
        <v>0</v>
      </c>
      <c r="U297" s="34"/>
      <c r="V297" s="34"/>
      <c r="W297" s="34">
        <v>0</v>
      </c>
      <c r="X297" s="34">
        <v>12.428699999999999</v>
      </c>
      <c r="Y297" s="34">
        <v>12</v>
      </c>
      <c r="Z297" s="34">
        <v>844</v>
      </c>
      <c r="AA297" s="34">
        <v>851</v>
      </c>
      <c r="AB297" s="34">
        <v>882</v>
      </c>
      <c r="AC297" s="34">
        <v>81</v>
      </c>
      <c r="AD297" s="34">
        <v>22.09</v>
      </c>
      <c r="AE297" s="34">
        <v>0.51</v>
      </c>
      <c r="AF297" s="34">
        <v>979</v>
      </c>
      <c r="AG297" s="34">
        <v>0</v>
      </c>
      <c r="AH297" s="34">
        <v>49</v>
      </c>
      <c r="AI297" s="34">
        <v>35</v>
      </c>
      <c r="AJ297" s="34">
        <v>190</v>
      </c>
      <c r="AK297" s="34">
        <v>168</v>
      </c>
      <c r="AL297" s="34">
        <v>4.3</v>
      </c>
      <c r="AM297" s="34">
        <v>175</v>
      </c>
      <c r="AN297" s="34" t="s">
        <v>155</v>
      </c>
      <c r="AO297" s="34">
        <v>2</v>
      </c>
      <c r="AP297" s="37">
        <v>0.61706018518518524</v>
      </c>
      <c r="AQ297" s="34">
        <v>47.163341000000003</v>
      </c>
      <c r="AR297" s="34">
        <v>-88.491744999999995</v>
      </c>
      <c r="AS297" s="34">
        <v>316.2</v>
      </c>
      <c r="AT297" s="34">
        <v>24.7</v>
      </c>
      <c r="AU297" s="34">
        <v>12</v>
      </c>
      <c r="AV297" s="34">
        <v>11</v>
      </c>
      <c r="AW297" s="34" t="s">
        <v>205</v>
      </c>
      <c r="AX297" s="34">
        <v>2.8315999999999999</v>
      </c>
      <c r="AY297" s="34">
        <v>1.2052</v>
      </c>
      <c r="AZ297" s="34">
        <v>3.2368000000000001</v>
      </c>
      <c r="BA297" s="34">
        <v>14.186999999999999</v>
      </c>
      <c r="BB297" s="34">
        <v>37.340000000000003</v>
      </c>
      <c r="BC297" s="34">
        <v>2.63</v>
      </c>
      <c r="BD297" s="34">
        <v>4.6539999999999999</v>
      </c>
      <c r="BE297" s="34">
        <v>3184.6439999999998</v>
      </c>
      <c r="BF297" s="34">
        <v>2.1389999999999998</v>
      </c>
      <c r="BG297" s="34">
        <v>22.666</v>
      </c>
      <c r="BH297" s="34">
        <v>3.5430000000000001</v>
      </c>
      <c r="BI297" s="34">
        <v>26.209</v>
      </c>
      <c r="BJ297" s="34">
        <v>18.152999999999999</v>
      </c>
      <c r="BK297" s="34">
        <v>2.8370000000000002</v>
      </c>
      <c r="BL297" s="34">
        <v>20.99</v>
      </c>
      <c r="BM297" s="34">
        <v>0</v>
      </c>
      <c r="BN297" s="34"/>
      <c r="BO297" s="34"/>
      <c r="BP297" s="34"/>
      <c r="BQ297" s="34">
        <v>5274.826</v>
      </c>
      <c r="BR297" s="34">
        <v>8.7529999999999997E-2</v>
      </c>
      <c r="BS297" s="34">
        <v>-5</v>
      </c>
      <c r="BT297" s="34">
        <v>8.0000000000000002E-3</v>
      </c>
      <c r="BU297" s="34">
        <v>2.1390030000000002</v>
      </c>
      <c r="BV297" s="34">
        <v>0</v>
      </c>
      <c r="BW297" s="34" t="s">
        <v>155</v>
      </c>
      <c r="BX297" s="34">
        <v>0.80100000000000005</v>
      </c>
    </row>
    <row r="298" spans="1:76" x14ac:dyDescent="0.25">
      <c r="A298" s="35">
        <v>43165</v>
      </c>
      <c r="B298" s="36">
        <v>0.40794284722222224</v>
      </c>
      <c r="C298" s="34">
        <v>6.0060000000000002</v>
      </c>
      <c r="D298" s="34">
        <v>6.7999999999999996E-3</v>
      </c>
      <c r="E298" s="34">
        <v>68.080134000000001</v>
      </c>
      <c r="F298" s="34">
        <v>387.3</v>
      </c>
      <c r="G298" s="34">
        <v>60.4</v>
      </c>
      <c r="H298" s="34">
        <v>-3.5</v>
      </c>
      <c r="I298" s="34"/>
      <c r="J298" s="34">
        <v>12.9</v>
      </c>
      <c r="K298" s="34">
        <v>0.95320000000000005</v>
      </c>
      <c r="L298" s="34">
        <v>5.7249999999999996</v>
      </c>
      <c r="M298" s="34">
        <v>6.4999999999999997E-3</v>
      </c>
      <c r="N298" s="34">
        <v>369.1431</v>
      </c>
      <c r="O298" s="34">
        <v>57.554200000000002</v>
      </c>
      <c r="P298" s="34">
        <v>426.7</v>
      </c>
      <c r="Q298" s="34">
        <v>295.62920000000003</v>
      </c>
      <c r="R298" s="34">
        <v>46.092399999999998</v>
      </c>
      <c r="S298" s="34">
        <v>341.7</v>
      </c>
      <c r="T298" s="34">
        <v>0</v>
      </c>
      <c r="U298" s="34"/>
      <c r="V298" s="34"/>
      <c r="W298" s="34">
        <v>0</v>
      </c>
      <c r="X298" s="34">
        <v>12.2966</v>
      </c>
      <c r="Y298" s="34">
        <v>12</v>
      </c>
      <c r="Z298" s="34">
        <v>845</v>
      </c>
      <c r="AA298" s="34">
        <v>852</v>
      </c>
      <c r="AB298" s="34">
        <v>883</v>
      </c>
      <c r="AC298" s="34">
        <v>81</v>
      </c>
      <c r="AD298" s="34">
        <v>22.09</v>
      </c>
      <c r="AE298" s="34">
        <v>0.51</v>
      </c>
      <c r="AF298" s="34">
        <v>979</v>
      </c>
      <c r="AG298" s="34">
        <v>0</v>
      </c>
      <c r="AH298" s="34">
        <v>49</v>
      </c>
      <c r="AI298" s="34">
        <v>35</v>
      </c>
      <c r="AJ298" s="34">
        <v>190</v>
      </c>
      <c r="AK298" s="34">
        <v>168</v>
      </c>
      <c r="AL298" s="34">
        <v>4.4000000000000004</v>
      </c>
      <c r="AM298" s="34">
        <v>175</v>
      </c>
      <c r="AN298" s="34" t="s">
        <v>155</v>
      </c>
      <c r="AO298" s="34">
        <v>2</v>
      </c>
      <c r="AP298" s="37">
        <v>0.61707175925925928</v>
      </c>
      <c r="AQ298" s="34">
        <v>47.163251000000002</v>
      </c>
      <c r="AR298" s="34">
        <v>-88.491820000000004</v>
      </c>
      <c r="AS298" s="34">
        <v>315.89999999999998</v>
      </c>
      <c r="AT298" s="34">
        <v>24.7</v>
      </c>
      <c r="AU298" s="34">
        <v>12</v>
      </c>
      <c r="AV298" s="34">
        <v>11</v>
      </c>
      <c r="AW298" s="34" t="s">
        <v>205</v>
      </c>
      <c r="AX298" s="34">
        <v>2.9367999999999999</v>
      </c>
      <c r="AY298" s="34">
        <v>1.5736000000000001</v>
      </c>
      <c r="AZ298" s="34">
        <v>3.5735999999999999</v>
      </c>
      <c r="BA298" s="34">
        <v>14.186999999999999</v>
      </c>
      <c r="BB298" s="34">
        <v>35.54</v>
      </c>
      <c r="BC298" s="34">
        <v>2.5099999999999998</v>
      </c>
      <c r="BD298" s="34">
        <v>4.907</v>
      </c>
      <c r="BE298" s="34">
        <v>3183.2959999999998</v>
      </c>
      <c r="BF298" s="34">
        <v>2.2970000000000002</v>
      </c>
      <c r="BG298" s="34">
        <v>21.495000000000001</v>
      </c>
      <c r="BH298" s="34">
        <v>3.351</v>
      </c>
      <c r="BI298" s="34">
        <v>24.846</v>
      </c>
      <c r="BJ298" s="34">
        <v>17.213999999999999</v>
      </c>
      <c r="BK298" s="34">
        <v>2.6840000000000002</v>
      </c>
      <c r="BL298" s="34">
        <v>19.898</v>
      </c>
      <c r="BM298" s="34">
        <v>0</v>
      </c>
      <c r="BN298" s="34"/>
      <c r="BO298" s="34"/>
      <c r="BP298" s="34"/>
      <c r="BQ298" s="34">
        <v>4971.4589999999998</v>
      </c>
      <c r="BR298" s="34">
        <v>0.105214</v>
      </c>
      <c r="BS298" s="34">
        <v>-5</v>
      </c>
      <c r="BT298" s="34">
        <v>8.9060000000000007E-3</v>
      </c>
      <c r="BU298" s="34">
        <v>2.571167</v>
      </c>
      <c r="BV298" s="34">
        <v>0</v>
      </c>
      <c r="BW298" s="34" t="s">
        <v>155</v>
      </c>
      <c r="BX298" s="34">
        <v>0.80100000000000005</v>
      </c>
    </row>
    <row r="299" spans="1:76" x14ac:dyDescent="0.25">
      <c r="A299" s="35">
        <v>43165</v>
      </c>
      <c r="B299" s="36">
        <v>0.40795442129629628</v>
      </c>
      <c r="C299" s="34">
        <v>6.4189999999999996</v>
      </c>
      <c r="D299" s="34">
        <v>7.7000000000000002E-3</v>
      </c>
      <c r="E299" s="34">
        <v>76.637930999999995</v>
      </c>
      <c r="F299" s="34">
        <v>388</v>
      </c>
      <c r="G299" s="34">
        <v>60</v>
      </c>
      <c r="H299" s="34">
        <v>0</v>
      </c>
      <c r="I299" s="34"/>
      <c r="J299" s="34">
        <v>12.9</v>
      </c>
      <c r="K299" s="34">
        <v>0.95</v>
      </c>
      <c r="L299" s="34">
        <v>6.0975999999999999</v>
      </c>
      <c r="M299" s="34">
        <v>7.3000000000000001E-3</v>
      </c>
      <c r="N299" s="34">
        <v>368.6397</v>
      </c>
      <c r="O299" s="34">
        <v>57.0122</v>
      </c>
      <c r="P299" s="34">
        <v>425.7</v>
      </c>
      <c r="Q299" s="34">
        <v>295.24889999999999</v>
      </c>
      <c r="R299" s="34">
        <v>45.661900000000003</v>
      </c>
      <c r="S299" s="34">
        <v>340.9</v>
      </c>
      <c r="T299" s="34">
        <v>0</v>
      </c>
      <c r="U299" s="34"/>
      <c r="V299" s="34"/>
      <c r="W299" s="34">
        <v>0</v>
      </c>
      <c r="X299" s="34">
        <v>12.255000000000001</v>
      </c>
      <c r="Y299" s="34">
        <v>12</v>
      </c>
      <c r="Z299" s="34">
        <v>845</v>
      </c>
      <c r="AA299" s="34">
        <v>851</v>
      </c>
      <c r="AB299" s="34">
        <v>883</v>
      </c>
      <c r="AC299" s="34">
        <v>81</v>
      </c>
      <c r="AD299" s="34">
        <v>22.11</v>
      </c>
      <c r="AE299" s="34">
        <v>0.51</v>
      </c>
      <c r="AF299" s="34">
        <v>978</v>
      </c>
      <c r="AG299" s="34">
        <v>0</v>
      </c>
      <c r="AH299" s="34">
        <v>49</v>
      </c>
      <c r="AI299" s="34">
        <v>35</v>
      </c>
      <c r="AJ299" s="34">
        <v>190</v>
      </c>
      <c r="AK299" s="34">
        <v>168</v>
      </c>
      <c r="AL299" s="34">
        <v>4.4000000000000004</v>
      </c>
      <c r="AM299" s="34">
        <v>175</v>
      </c>
      <c r="AN299" s="34" t="s">
        <v>155</v>
      </c>
      <c r="AO299" s="34">
        <v>2</v>
      </c>
      <c r="AP299" s="37">
        <v>0.61708333333333332</v>
      </c>
      <c r="AQ299" s="34">
        <v>47.163150999999999</v>
      </c>
      <c r="AR299" s="34">
        <v>-88.491871000000003</v>
      </c>
      <c r="AS299" s="34">
        <v>315.5</v>
      </c>
      <c r="AT299" s="34">
        <v>25</v>
      </c>
      <c r="AU299" s="34">
        <v>12</v>
      </c>
      <c r="AV299" s="34">
        <v>11</v>
      </c>
      <c r="AW299" s="34" t="s">
        <v>205</v>
      </c>
      <c r="AX299" s="34">
        <v>2.7263999999999999</v>
      </c>
      <c r="AY299" s="34">
        <v>1.8368</v>
      </c>
      <c r="AZ299" s="34">
        <v>3.7</v>
      </c>
      <c r="BA299" s="34">
        <v>14.186999999999999</v>
      </c>
      <c r="BB299" s="34">
        <v>33.31</v>
      </c>
      <c r="BC299" s="34">
        <v>2.35</v>
      </c>
      <c r="BD299" s="34">
        <v>5.2640000000000002</v>
      </c>
      <c r="BE299" s="34">
        <v>3181.7429999999999</v>
      </c>
      <c r="BF299" s="34">
        <v>2.4180000000000001</v>
      </c>
      <c r="BG299" s="34">
        <v>20.143999999999998</v>
      </c>
      <c r="BH299" s="34">
        <v>3.1150000000000002</v>
      </c>
      <c r="BI299" s="34">
        <v>23.26</v>
      </c>
      <c r="BJ299" s="34">
        <v>16.134</v>
      </c>
      <c r="BK299" s="34">
        <v>2.4950000000000001</v>
      </c>
      <c r="BL299" s="34">
        <v>18.629000000000001</v>
      </c>
      <c r="BM299" s="34">
        <v>0</v>
      </c>
      <c r="BN299" s="34"/>
      <c r="BO299" s="34"/>
      <c r="BP299" s="34"/>
      <c r="BQ299" s="34">
        <v>4649.6459999999997</v>
      </c>
      <c r="BR299" s="34">
        <v>0.122402</v>
      </c>
      <c r="BS299" s="34">
        <v>-5</v>
      </c>
      <c r="BT299" s="34">
        <v>8.9999999999999993E-3</v>
      </c>
      <c r="BU299" s="34">
        <v>2.9911989999999999</v>
      </c>
      <c r="BV299" s="34">
        <v>0</v>
      </c>
      <c r="BW299" s="34" t="s">
        <v>155</v>
      </c>
      <c r="BX299" s="34">
        <v>0.80100000000000005</v>
      </c>
    </row>
    <row r="300" spans="1:76" x14ac:dyDescent="0.25">
      <c r="A300" s="35">
        <v>43165</v>
      </c>
      <c r="B300" s="36">
        <v>0.40796599537037032</v>
      </c>
      <c r="C300" s="34">
        <v>6.6159999999999997</v>
      </c>
      <c r="D300" s="34">
        <v>7.0000000000000001E-3</v>
      </c>
      <c r="E300" s="34">
        <v>69.950576999999996</v>
      </c>
      <c r="F300" s="34">
        <v>392.2</v>
      </c>
      <c r="G300" s="34">
        <v>59.3</v>
      </c>
      <c r="H300" s="34">
        <v>0</v>
      </c>
      <c r="I300" s="34"/>
      <c r="J300" s="34">
        <v>12.65</v>
      </c>
      <c r="K300" s="34">
        <v>0.94840000000000002</v>
      </c>
      <c r="L300" s="34">
        <v>6.2744999999999997</v>
      </c>
      <c r="M300" s="34">
        <v>6.6E-3</v>
      </c>
      <c r="N300" s="34">
        <v>371.95760000000001</v>
      </c>
      <c r="O300" s="34">
        <v>56.254300000000001</v>
      </c>
      <c r="P300" s="34">
        <v>428.2</v>
      </c>
      <c r="Q300" s="34">
        <v>297.90870000000001</v>
      </c>
      <c r="R300" s="34">
        <v>45.055300000000003</v>
      </c>
      <c r="S300" s="34">
        <v>343</v>
      </c>
      <c r="T300" s="34">
        <v>0</v>
      </c>
      <c r="U300" s="34"/>
      <c r="V300" s="34"/>
      <c r="W300" s="34">
        <v>0</v>
      </c>
      <c r="X300" s="34">
        <v>11.999599999999999</v>
      </c>
      <c r="Y300" s="34">
        <v>12</v>
      </c>
      <c r="Z300" s="34">
        <v>846</v>
      </c>
      <c r="AA300" s="34">
        <v>852</v>
      </c>
      <c r="AB300" s="34">
        <v>883</v>
      </c>
      <c r="AC300" s="34">
        <v>81</v>
      </c>
      <c r="AD300" s="34">
        <v>22.11</v>
      </c>
      <c r="AE300" s="34">
        <v>0.51</v>
      </c>
      <c r="AF300" s="34">
        <v>978</v>
      </c>
      <c r="AG300" s="34">
        <v>0</v>
      </c>
      <c r="AH300" s="34">
        <v>49</v>
      </c>
      <c r="AI300" s="34">
        <v>35</v>
      </c>
      <c r="AJ300" s="34">
        <v>190</v>
      </c>
      <c r="AK300" s="34">
        <v>168</v>
      </c>
      <c r="AL300" s="34">
        <v>4.3</v>
      </c>
      <c r="AM300" s="34">
        <v>175</v>
      </c>
      <c r="AN300" s="34" t="s">
        <v>155</v>
      </c>
      <c r="AO300" s="34">
        <v>2</v>
      </c>
      <c r="AP300" s="37">
        <v>0.61709490740740736</v>
      </c>
      <c r="AQ300" s="34">
        <v>47.163044999999997</v>
      </c>
      <c r="AR300" s="34">
        <v>-88.491900999999999</v>
      </c>
      <c r="AS300" s="34">
        <v>315.3</v>
      </c>
      <c r="AT300" s="34">
        <v>25.3</v>
      </c>
      <c r="AU300" s="34">
        <v>12</v>
      </c>
      <c r="AV300" s="34">
        <v>8</v>
      </c>
      <c r="AW300" s="34" t="s">
        <v>208</v>
      </c>
      <c r="AX300" s="34">
        <v>2.6684000000000001</v>
      </c>
      <c r="AY300" s="34">
        <v>1.2844</v>
      </c>
      <c r="AZ300" s="34">
        <v>3.2896000000000001</v>
      </c>
      <c r="BA300" s="34">
        <v>14.186999999999999</v>
      </c>
      <c r="BB300" s="34">
        <v>32.35</v>
      </c>
      <c r="BC300" s="34">
        <v>2.2799999999999998</v>
      </c>
      <c r="BD300" s="34">
        <v>5.4370000000000003</v>
      </c>
      <c r="BE300" s="34">
        <v>3181.5920000000001</v>
      </c>
      <c r="BF300" s="34">
        <v>2.141</v>
      </c>
      <c r="BG300" s="34">
        <v>19.751000000000001</v>
      </c>
      <c r="BH300" s="34">
        <v>2.9870000000000001</v>
      </c>
      <c r="BI300" s="34">
        <v>22.738</v>
      </c>
      <c r="BJ300" s="34">
        <v>15.819000000000001</v>
      </c>
      <c r="BK300" s="34">
        <v>2.3919999999999999</v>
      </c>
      <c r="BL300" s="34">
        <v>18.212</v>
      </c>
      <c r="BM300" s="34">
        <v>0</v>
      </c>
      <c r="BN300" s="34"/>
      <c r="BO300" s="34"/>
      <c r="BP300" s="34"/>
      <c r="BQ300" s="34">
        <v>4424.134</v>
      </c>
      <c r="BR300" s="34">
        <v>0.131248</v>
      </c>
      <c r="BS300" s="34">
        <v>-5</v>
      </c>
      <c r="BT300" s="34">
        <v>8.9999999999999993E-3</v>
      </c>
      <c r="BU300" s="34">
        <v>3.207373</v>
      </c>
      <c r="BV300" s="34">
        <v>0</v>
      </c>
      <c r="BW300" s="34" t="s">
        <v>155</v>
      </c>
      <c r="BX300" s="34">
        <v>0.80100000000000005</v>
      </c>
    </row>
    <row r="301" spans="1:76" x14ac:dyDescent="0.25">
      <c r="A301" s="35">
        <v>43165</v>
      </c>
      <c r="B301" s="36">
        <v>0.40797756944444447</v>
      </c>
      <c r="C301" s="34">
        <v>6.27</v>
      </c>
      <c r="D301" s="34">
        <v>6.7000000000000002E-3</v>
      </c>
      <c r="E301" s="34">
        <v>66.666667000000004</v>
      </c>
      <c r="F301" s="34">
        <v>393.5</v>
      </c>
      <c r="G301" s="34">
        <v>59</v>
      </c>
      <c r="H301" s="34">
        <v>0</v>
      </c>
      <c r="I301" s="34"/>
      <c r="J301" s="34">
        <v>12.31</v>
      </c>
      <c r="K301" s="34">
        <v>0.95120000000000005</v>
      </c>
      <c r="L301" s="34">
        <v>5.9638</v>
      </c>
      <c r="M301" s="34">
        <v>6.3E-3</v>
      </c>
      <c r="N301" s="34">
        <v>374.2407</v>
      </c>
      <c r="O301" s="34">
        <v>56.118499999999997</v>
      </c>
      <c r="P301" s="34">
        <v>430.4</v>
      </c>
      <c r="Q301" s="34">
        <v>299.7373</v>
      </c>
      <c r="R301" s="34">
        <v>44.9465</v>
      </c>
      <c r="S301" s="34">
        <v>344.7</v>
      </c>
      <c r="T301" s="34">
        <v>0</v>
      </c>
      <c r="U301" s="34"/>
      <c r="V301" s="34"/>
      <c r="W301" s="34">
        <v>0</v>
      </c>
      <c r="X301" s="34">
        <v>11.7058</v>
      </c>
      <c r="Y301" s="34">
        <v>12</v>
      </c>
      <c r="Z301" s="34">
        <v>846</v>
      </c>
      <c r="AA301" s="34">
        <v>851</v>
      </c>
      <c r="AB301" s="34">
        <v>884</v>
      </c>
      <c r="AC301" s="34">
        <v>81</v>
      </c>
      <c r="AD301" s="34">
        <v>22.11</v>
      </c>
      <c r="AE301" s="34">
        <v>0.51</v>
      </c>
      <c r="AF301" s="34">
        <v>978</v>
      </c>
      <c r="AG301" s="34">
        <v>0</v>
      </c>
      <c r="AH301" s="34">
        <v>49</v>
      </c>
      <c r="AI301" s="34">
        <v>35</v>
      </c>
      <c r="AJ301" s="34">
        <v>190</v>
      </c>
      <c r="AK301" s="34">
        <v>168</v>
      </c>
      <c r="AL301" s="34">
        <v>4.4000000000000004</v>
      </c>
      <c r="AM301" s="34">
        <v>174.8</v>
      </c>
      <c r="AN301" s="34" t="s">
        <v>155</v>
      </c>
      <c r="AO301" s="34">
        <v>2</v>
      </c>
      <c r="AP301" s="37">
        <v>0.61710648148148151</v>
      </c>
      <c r="AQ301" s="34">
        <v>47.162934999999997</v>
      </c>
      <c r="AR301" s="34">
        <v>-88.491907999999995</v>
      </c>
      <c r="AS301" s="34">
        <v>314.89999999999998</v>
      </c>
      <c r="AT301" s="34">
        <v>25.9</v>
      </c>
      <c r="AU301" s="34">
        <v>12</v>
      </c>
      <c r="AV301" s="34">
        <v>8</v>
      </c>
      <c r="AW301" s="34" t="s">
        <v>208</v>
      </c>
      <c r="AX301" s="34">
        <v>2.7</v>
      </c>
      <c r="AY301" s="34">
        <v>1</v>
      </c>
      <c r="AZ301" s="34">
        <v>3.1</v>
      </c>
      <c r="BA301" s="34">
        <v>14.186999999999999</v>
      </c>
      <c r="BB301" s="34">
        <v>34.08</v>
      </c>
      <c r="BC301" s="34">
        <v>2.4</v>
      </c>
      <c r="BD301" s="34">
        <v>5.1349999999999998</v>
      </c>
      <c r="BE301" s="34">
        <v>3182.63</v>
      </c>
      <c r="BF301" s="34">
        <v>2.1539999999999999</v>
      </c>
      <c r="BG301" s="34">
        <v>20.914999999999999</v>
      </c>
      <c r="BH301" s="34">
        <v>3.1360000000000001</v>
      </c>
      <c r="BI301" s="34">
        <v>24.050999999999998</v>
      </c>
      <c r="BJ301" s="34">
        <v>16.751000000000001</v>
      </c>
      <c r="BK301" s="34">
        <v>2.512</v>
      </c>
      <c r="BL301" s="34">
        <v>19.263000000000002</v>
      </c>
      <c r="BM301" s="34">
        <v>0</v>
      </c>
      <c r="BN301" s="34"/>
      <c r="BO301" s="34"/>
      <c r="BP301" s="34"/>
      <c r="BQ301" s="34">
        <v>4542.1499999999996</v>
      </c>
      <c r="BR301" s="34">
        <v>0.142872</v>
      </c>
      <c r="BS301" s="34">
        <v>-5</v>
      </c>
      <c r="BT301" s="34">
        <v>8.0940000000000005E-3</v>
      </c>
      <c r="BU301" s="34">
        <v>3.4914350000000001</v>
      </c>
      <c r="BV301" s="34">
        <v>0</v>
      </c>
      <c r="BW301" s="34" t="s">
        <v>155</v>
      </c>
      <c r="BX301" s="34">
        <v>0.80100000000000005</v>
      </c>
    </row>
    <row r="302" spans="1:76" x14ac:dyDescent="0.25">
      <c r="A302" s="35">
        <v>43165</v>
      </c>
      <c r="B302" s="36">
        <v>0.4079891435185185</v>
      </c>
      <c r="C302" s="34">
        <v>6.2839999999999998</v>
      </c>
      <c r="D302" s="34">
        <v>8.0000000000000002E-3</v>
      </c>
      <c r="E302" s="34">
        <v>80</v>
      </c>
      <c r="F302" s="34">
        <v>391.2</v>
      </c>
      <c r="G302" s="34">
        <v>59.2</v>
      </c>
      <c r="H302" s="34">
        <v>0</v>
      </c>
      <c r="I302" s="34"/>
      <c r="J302" s="34">
        <v>12.1</v>
      </c>
      <c r="K302" s="34">
        <v>0.95099999999999996</v>
      </c>
      <c r="L302" s="34">
        <v>5.9766000000000004</v>
      </c>
      <c r="M302" s="34">
        <v>7.6E-3</v>
      </c>
      <c r="N302" s="34">
        <v>372.04219999999998</v>
      </c>
      <c r="O302" s="34">
        <v>56.343299999999999</v>
      </c>
      <c r="P302" s="34">
        <v>428.4</v>
      </c>
      <c r="Q302" s="34">
        <v>297.97640000000001</v>
      </c>
      <c r="R302" s="34">
        <v>45.1265</v>
      </c>
      <c r="S302" s="34">
        <v>343.1</v>
      </c>
      <c r="T302" s="34">
        <v>0</v>
      </c>
      <c r="U302" s="34"/>
      <c r="V302" s="34"/>
      <c r="W302" s="34">
        <v>0</v>
      </c>
      <c r="X302" s="34">
        <v>11.5076</v>
      </c>
      <c r="Y302" s="34">
        <v>12</v>
      </c>
      <c r="Z302" s="34">
        <v>845</v>
      </c>
      <c r="AA302" s="34">
        <v>850</v>
      </c>
      <c r="AB302" s="34">
        <v>883</v>
      </c>
      <c r="AC302" s="34">
        <v>81</v>
      </c>
      <c r="AD302" s="34">
        <v>22.11</v>
      </c>
      <c r="AE302" s="34">
        <v>0.51</v>
      </c>
      <c r="AF302" s="34">
        <v>978</v>
      </c>
      <c r="AG302" s="34">
        <v>0</v>
      </c>
      <c r="AH302" s="34">
        <v>49</v>
      </c>
      <c r="AI302" s="34">
        <v>35</v>
      </c>
      <c r="AJ302" s="34">
        <v>190</v>
      </c>
      <c r="AK302" s="34">
        <v>168</v>
      </c>
      <c r="AL302" s="34">
        <v>4.4000000000000004</v>
      </c>
      <c r="AM302" s="34">
        <v>174.4</v>
      </c>
      <c r="AN302" s="34" t="s">
        <v>155</v>
      </c>
      <c r="AO302" s="34">
        <v>2</v>
      </c>
      <c r="AP302" s="37">
        <v>0.61711805555555554</v>
      </c>
      <c r="AQ302" s="34">
        <v>47.16283</v>
      </c>
      <c r="AR302" s="34">
        <v>-88.491923999999997</v>
      </c>
      <c r="AS302" s="34">
        <v>314.7</v>
      </c>
      <c r="AT302" s="34">
        <v>26.1</v>
      </c>
      <c r="AU302" s="34">
        <v>12</v>
      </c>
      <c r="AV302" s="34">
        <v>7</v>
      </c>
      <c r="AW302" s="34" t="s">
        <v>208</v>
      </c>
      <c r="AX302" s="34">
        <v>2.7</v>
      </c>
      <c r="AY302" s="34">
        <v>1</v>
      </c>
      <c r="AZ302" s="34">
        <v>3.1</v>
      </c>
      <c r="BA302" s="34">
        <v>14.186999999999999</v>
      </c>
      <c r="BB302" s="34">
        <v>34</v>
      </c>
      <c r="BC302" s="34">
        <v>2.4</v>
      </c>
      <c r="BD302" s="34">
        <v>5.1479999999999997</v>
      </c>
      <c r="BE302" s="34">
        <v>3181.913</v>
      </c>
      <c r="BF302" s="34">
        <v>2.5779999999999998</v>
      </c>
      <c r="BG302" s="34">
        <v>20.742999999999999</v>
      </c>
      <c r="BH302" s="34">
        <v>3.141</v>
      </c>
      <c r="BI302" s="34">
        <v>23.884</v>
      </c>
      <c r="BJ302" s="34">
        <v>16.613</v>
      </c>
      <c r="BK302" s="34">
        <v>2.516</v>
      </c>
      <c r="BL302" s="34">
        <v>19.129000000000001</v>
      </c>
      <c r="BM302" s="34">
        <v>0</v>
      </c>
      <c r="BN302" s="34"/>
      <c r="BO302" s="34"/>
      <c r="BP302" s="34"/>
      <c r="BQ302" s="34">
        <v>4454.701</v>
      </c>
      <c r="BR302" s="34">
        <v>0.14490600000000001</v>
      </c>
      <c r="BS302" s="34">
        <v>-5</v>
      </c>
      <c r="BT302" s="34">
        <v>8.0000000000000002E-3</v>
      </c>
      <c r="BU302" s="34">
        <v>3.54114</v>
      </c>
      <c r="BV302" s="34">
        <v>0</v>
      </c>
      <c r="BW302" s="34" t="s">
        <v>155</v>
      </c>
      <c r="BX302" s="34">
        <v>0.80100000000000005</v>
      </c>
    </row>
    <row r="303" spans="1:76" x14ac:dyDescent="0.25">
      <c r="A303" s="35">
        <v>43165</v>
      </c>
      <c r="B303" s="36">
        <v>0.4080007175925926</v>
      </c>
      <c r="C303" s="34">
        <v>6.4619999999999997</v>
      </c>
      <c r="D303" s="34">
        <v>8.0000000000000002E-3</v>
      </c>
      <c r="E303" s="34">
        <v>80</v>
      </c>
      <c r="F303" s="34">
        <v>389.9</v>
      </c>
      <c r="G303" s="34">
        <v>59.8</v>
      </c>
      <c r="H303" s="34">
        <v>0</v>
      </c>
      <c r="I303" s="34"/>
      <c r="J303" s="34">
        <v>12.1</v>
      </c>
      <c r="K303" s="34">
        <v>0.94969999999999999</v>
      </c>
      <c r="L303" s="34">
        <v>6.1371000000000002</v>
      </c>
      <c r="M303" s="34">
        <v>7.6E-3</v>
      </c>
      <c r="N303" s="34">
        <v>370.24849999999998</v>
      </c>
      <c r="O303" s="34">
        <v>56.817500000000003</v>
      </c>
      <c r="P303" s="34">
        <v>427.1</v>
      </c>
      <c r="Q303" s="34">
        <v>296.53980000000001</v>
      </c>
      <c r="R303" s="34">
        <v>45.506300000000003</v>
      </c>
      <c r="S303" s="34">
        <v>342</v>
      </c>
      <c r="T303" s="34">
        <v>0</v>
      </c>
      <c r="U303" s="34"/>
      <c r="V303" s="34"/>
      <c r="W303" s="34">
        <v>0</v>
      </c>
      <c r="X303" s="34">
        <v>11.4908</v>
      </c>
      <c r="Y303" s="34">
        <v>12</v>
      </c>
      <c r="Z303" s="34">
        <v>845</v>
      </c>
      <c r="AA303" s="34">
        <v>850</v>
      </c>
      <c r="AB303" s="34">
        <v>883</v>
      </c>
      <c r="AC303" s="34">
        <v>81</v>
      </c>
      <c r="AD303" s="34">
        <v>22.11</v>
      </c>
      <c r="AE303" s="34">
        <v>0.51</v>
      </c>
      <c r="AF303" s="34">
        <v>978</v>
      </c>
      <c r="AG303" s="34">
        <v>0</v>
      </c>
      <c r="AH303" s="34">
        <v>49</v>
      </c>
      <c r="AI303" s="34">
        <v>35</v>
      </c>
      <c r="AJ303" s="34">
        <v>190</v>
      </c>
      <c r="AK303" s="34">
        <v>168</v>
      </c>
      <c r="AL303" s="34">
        <v>4.4000000000000004</v>
      </c>
      <c r="AM303" s="34">
        <v>174.1</v>
      </c>
      <c r="AN303" s="34" t="s">
        <v>155</v>
      </c>
      <c r="AO303" s="34">
        <v>2</v>
      </c>
      <c r="AP303" s="37">
        <v>0.61712962962962969</v>
      </c>
      <c r="AQ303" s="34">
        <v>47.162709999999997</v>
      </c>
      <c r="AR303" s="34">
        <v>-88.491900000000001</v>
      </c>
      <c r="AS303" s="34">
        <v>314.60000000000002</v>
      </c>
      <c r="AT303" s="34">
        <v>27.1</v>
      </c>
      <c r="AU303" s="34">
        <v>12</v>
      </c>
      <c r="AV303" s="34">
        <v>7</v>
      </c>
      <c r="AW303" s="34" t="s">
        <v>208</v>
      </c>
      <c r="AX303" s="34">
        <v>2.7</v>
      </c>
      <c r="AY303" s="34">
        <v>1</v>
      </c>
      <c r="AZ303" s="34">
        <v>3.1</v>
      </c>
      <c r="BA303" s="34">
        <v>14.186999999999999</v>
      </c>
      <c r="BB303" s="34">
        <v>33.090000000000003</v>
      </c>
      <c r="BC303" s="34">
        <v>2.33</v>
      </c>
      <c r="BD303" s="34">
        <v>5.3019999999999996</v>
      </c>
      <c r="BE303" s="34">
        <v>3181.4679999999998</v>
      </c>
      <c r="BF303" s="34">
        <v>2.5070000000000001</v>
      </c>
      <c r="BG303" s="34">
        <v>20.100000000000001</v>
      </c>
      <c r="BH303" s="34">
        <v>3.085</v>
      </c>
      <c r="BI303" s="34">
        <v>23.184999999999999</v>
      </c>
      <c r="BJ303" s="34">
        <v>16.099</v>
      </c>
      <c r="BK303" s="34">
        <v>2.4700000000000002</v>
      </c>
      <c r="BL303" s="34">
        <v>18.568999999999999</v>
      </c>
      <c r="BM303" s="34">
        <v>0</v>
      </c>
      <c r="BN303" s="34"/>
      <c r="BO303" s="34"/>
      <c r="BP303" s="34"/>
      <c r="BQ303" s="34">
        <v>4331.2700000000004</v>
      </c>
      <c r="BR303" s="34">
        <v>0.146812</v>
      </c>
      <c r="BS303" s="34">
        <v>-5</v>
      </c>
      <c r="BT303" s="34">
        <v>8.9060000000000007E-3</v>
      </c>
      <c r="BU303" s="34">
        <v>3.5877180000000002</v>
      </c>
      <c r="BV303" s="34">
        <v>0</v>
      </c>
      <c r="BW303" s="34" t="s">
        <v>155</v>
      </c>
      <c r="BX303" s="34">
        <v>0.80100000000000005</v>
      </c>
    </row>
    <row r="304" spans="1:76" x14ac:dyDescent="0.25">
      <c r="A304" s="35">
        <v>43165</v>
      </c>
      <c r="B304" s="36">
        <v>0.40801229166666664</v>
      </c>
      <c r="C304" s="34">
        <v>6.8620000000000001</v>
      </c>
      <c r="D304" s="34">
        <v>7.1999999999999998E-3</v>
      </c>
      <c r="E304" s="34">
        <v>71.898940999999994</v>
      </c>
      <c r="F304" s="34">
        <v>389.8</v>
      </c>
      <c r="G304" s="34">
        <v>61</v>
      </c>
      <c r="H304" s="34">
        <v>0</v>
      </c>
      <c r="I304" s="34"/>
      <c r="J304" s="34">
        <v>12.1</v>
      </c>
      <c r="K304" s="34">
        <v>0.9466</v>
      </c>
      <c r="L304" s="34">
        <v>6.4953000000000003</v>
      </c>
      <c r="M304" s="34">
        <v>6.7999999999999996E-3</v>
      </c>
      <c r="N304" s="34">
        <v>368.94589999999999</v>
      </c>
      <c r="O304" s="34">
        <v>57.706400000000002</v>
      </c>
      <c r="P304" s="34">
        <v>426.7</v>
      </c>
      <c r="Q304" s="34">
        <v>295.49650000000003</v>
      </c>
      <c r="R304" s="34">
        <v>46.218299999999999</v>
      </c>
      <c r="S304" s="34">
        <v>341.7</v>
      </c>
      <c r="T304" s="34">
        <v>0</v>
      </c>
      <c r="U304" s="34"/>
      <c r="V304" s="34"/>
      <c r="W304" s="34">
        <v>0</v>
      </c>
      <c r="X304" s="34">
        <v>11.4533</v>
      </c>
      <c r="Y304" s="34">
        <v>12</v>
      </c>
      <c r="Z304" s="34">
        <v>845</v>
      </c>
      <c r="AA304" s="34">
        <v>850</v>
      </c>
      <c r="AB304" s="34">
        <v>883</v>
      </c>
      <c r="AC304" s="34">
        <v>81</v>
      </c>
      <c r="AD304" s="34">
        <v>22.11</v>
      </c>
      <c r="AE304" s="34">
        <v>0.51</v>
      </c>
      <c r="AF304" s="34">
        <v>978</v>
      </c>
      <c r="AG304" s="34">
        <v>0</v>
      </c>
      <c r="AH304" s="34">
        <v>48.094000000000001</v>
      </c>
      <c r="AI304" s="34">
        <v>35</v>
      </c>
      <c r="AJ304" s="34">
        <v>190</v>
      </c>
      <c r="AK304" s="34">
        <v>168</v>
      </c>
      <c r="AL304" s="34">
        <v>4.4000000000000004</v>
      </c>
      <c r="AM304" s="34">
        <v>174.3</v>
      </c>
      <c r="AN304" s="34" t="s">
        <v>155</v>
      </c>
      <c r="AO304" s="34">
        <v>2</v>
      </c>
      <c r="AP304" s="37">
        <v>0.61714120370370373</v>
      </c>
      <c r="AQ304" s="34">
        <v>47.162595000000003</v>
      </c>
      <c r="AR304" s="34">
        <v>-88.491883999999999</v>
      </c>
      <c r="AS304" s="34">
        <v>314.5</v>
      </c>
      <c r="AT304" s="34">
        <v>27.5</v>
      </c>
      <c r="AU304" s="34">
        <v>12</v>
      </c>
      <c r="AV304" s="34">
        <v>10</v>
      </c>
      <c r="AW304" s="34" t="s">
        <v>208</v>
      </c>
      <c r="AX304" s="34">
        <v>2.7</v>
      </c>
      <c r="AY304" s="34">
        <v>1.2052</v>
      </c>
      <c r="AZ304" s="34">
        <v>3.1684000000000001</v>
      </c>
      <c r="BA304" s="34">
        <v>14.186999999999999</v>
      </c>
      <c r="BB304" s="34">
        <v>31.22</v>
      </c>
      <c r="BC304" s="34">
        <v>2.2000000000000002</v>
      </c>
      <c r="BD304" s="34">
        <v>5.6470000000000002</v>
      </c>
      <c r="BE304" s="34">
        <v>3180.933</v>
      </c>
      <c r="BF304" s="34">
        <v>2.121</v>
      </c>
      <c r="BG304" s="34">
        <v>18.920999999999999</v>
      </c>
      <c r="BH304" s="34">
        <v>2.9590000000000001</v>
      </c>
      <c r="BI304" s="34">
        <v>21.881</v>
      </c>
      <c r="BJ304" s="34">
        <v>15.154999999999999</v>
      </c>
      <c r="BK304" s="34">
        <v>2.37</v>
      </c>
      <c r="BL304" s="34">
        <v>17.524999999999999</v>
      </c>
      <c r="BM304" s="34">
        <v>0</v>
      </c>
      <c r="BN304" s="34"/>
      <c r="BO304" s="34"/>
      <c r="BP304" s="34"/>
      <c r="BQ304" s="34">
        <v>4078.3510000000001</v>
      </c>
      <c r="BR304" s="34">
        <v>0.14247000000000001</v>
      </c>
      <c r="BS304" s="34">
        <v>-5</v>
      </c>
      <c r="BT304" s="34">
        <v>8.0940000000000005E-3</v>
      </c>
      <c r="BU304" s="34">
        <v>3.481611</v>
      </c>
      <c r="BV304" s="34">
        <v>0</v>
      </c>
      <c r="BW304" s="34" t="s">
        <v>155</v>
      </c>
      <c r="BX304" s="34">
        <v>0.80100000000000005</v>
      </c>
    </row>
    <row r="305" spans="1:76" x14ac:dyDescent="0.25">
      <c r="A305" s="35">
        <v>43165</v>
      </c>
      <c r="B305" s="36">
        <v>0.40802386574074073</v>
      </c>
      <c r="C305" s="34">
        <v>7.2939999999999996</v>
      </c>
      <c r="D305" s="34">
        <v>8.3000000000000001E-3</v>
      </c>
      <c r="E305" s="34">
        <v>83.212748000000005</v>
      </c>
      <c r="F305" s="34">
        <v>389.7</v>
      </c>
      <c r="G305" s="34">
        <v>61.3</v>
      </c>
      <c r="H305" s="34">
        <v>-6.8</v>
      </c>
      <c r="I305" s="34"/>
      <c r="J305" s="34">
        <v>12</v>
      </c>
      <c r="K305" s="34">
        <v>0.94320000000000004</v>
      </c>
      <c r="L305" s="34">
        <v>6.8799000000000001</v>
      </c>
      <c r="M305" s="34">
        <v>7.7999999999999996E-3</v>
      </c>
      <c r="N305" s="34">
        <v>367.54730000000001</v>
      </c>
      <c r="O305" s="34">
        <v>57.839700000000001</v>
      </c>
      <c r="P305" s="34">
        <v>425.4</v>
      </c>
      <c r="Q305" s="34">
        <v>294.37639999999999</v>
      </c>
      <c r="R305" s="34">
        <v>46.325000000000003</v>
      </c>
      <c r="S305" s="34">
        <v>340.7</v>
      </c>
      <c r="T305" s="34">
        <v>0</v>
      </c>
      <c r="U305" s="34"/>
      <c r="V305" s="34"/>
      <c r="W305" s="34">
        <v>0</v>
      </c>
      <c r="X305" s="34">
        <v>11.3185</v>
      </c>
      <c r="Y305" s="34">
        <v>12</v>
      </c>
      <c r="Z305" s="34">
        <v>846</v>
      </c>
      <c r="AA305" s="34">
        <v>851</v>
      </c>
      <c r="AB305" s="34">
        <v>884</v>
      </c>
      <c r="AC305" s="34">
        <v>81</v>
      </c>
      <c r="AD305" s="34">
        <v>22.11</v>
      </c>
      <c r="AE305" s="34">
        <v>0.51</v>
      </c>
      <c r="AF305" s="34">
        <v>978</v>
      </c>
      <c r="AG305" s="34">
        <v>0</v>
      </c>
      <c r="AH305" s="34">
        <v>48</v>
      </c>
      <c r="AI305" s="34">
        <v>35</v>
      </c>
      <c r="AJ305" s="34">
        <v>190</v>
      </c>
      <c r="AK305" s="34">
        <v>168</v>
      </c>
      <c r="AL305" s="34">
        <v>4.4000000000000004</v>
      </c>
      <c r="AM305" s="34">
        <v>174.7</v>
      </c>
      <c r="AN305" s="34" t="s">
        <v>155</v>
      </c>
      <c r="AO305" s="34">
        <v>2</v>
      </c>
      <c r="AP305" s="37">
        <v>0.61715277777777777</v>
      </c>
      <c r="AQ305" s="34">
        <v>47.162559999999999</v>
      </c>
      <c r="AR305" s="34">
        <v>-88.491883000000001</v>
      </c>
      <c r="AS305" s="34">
        <v>314.5</v>
      </c>
      <c r="AT305" s="34">
        <v>28.3</v>
      </c>
      <c r="AU305" s="34">
        <v>12</v>
      </c>
      <c r="AV305" s="34">
        <v>9</v>
      </c>
      <c r="AW305" s="34" t="s">
        <v>209</v>
      </c>
      <c r="AX305" s="34">
        <v>2.7</v>
      </c>
      <c r="AY305" s="34">
        <v>1.3</v>
      </c>
      <c r="AZ305" s="34">
        <v>3.2</v>
      </c>
      <c r="BA305" s="34">
        <v>14.186999999999999</v>
      </c>
      <c r="BB305" s="34">
        <v>29.42</v>
      </c>
      <c r="BC305" s="34">
        <v>2.0699999999999998</v>
      </c>
      <c r="BD305" s="34">
        <v>6.0209999999999999</v>
      </c>
      <c r="BE305" s="34">
        <v>3179.5410000000002</v>
      </c>
      <c r="BF305" s="34">
        <v>2.3090000000000002</v>
      </c>
      <c r="BG305" s="34">
        <v>17.788</v>
      </c>
      <c r="BH305" s="34">
        <v>2.7989999999999999</v>
      </c>
      <c r="BI305" s="34">
        <v>20.587</v>
      </c>
      <c r="BJ305" s="34">
        <v>14.247</v>
      </c>
      <c r="BK305" s="34">
        <v>2.242</v>
      </c>
      <c r="BL305" s="34">
        <v>16.489000000000001</v>
      </c>
      <c r="BM305" s="34">
        <v>0</v>
      </c>
      <c r="BN305" s="34"/>
      <c r="BO305" s="34"/>
      <c r="BP305" s="34"/>
      <c r="BQ305" s="34">
        <v>3803.3719999999998</v>
      </c>
      <c r="BR305" s="34">
        <v>0.13203400000000001</v>
      </c>
      <c r="BS305" s="34">
        <v>-5</v>
      </c>
      <c r="BT305" s="34">
        <v>8.0000000000000002E-3</v>
      </c>
      <c r="BU305" s="34">
        <v>3.2265809999999999</v>
      </c>
      <c r="BV305" s="34">
        <v>0</v>
      </c>
      <c r="BW305" s="34" t="s">
        <v>155</v>
      </c>
      <c r="BX305" s="34">
        <v>0.80100000000000005</v>
      </c>
    </row>
    <row r="306" spans="1:76" x14ac:dyDescent="0.25">
      <c r="A306" s="35">
        <v>43165</v>
      </c>
      <c r="B306" s="36">
        <v>0.40803543981481477</v>
      </c>
      <c r="C306" s="34">
        <v>7.5839999999999996</v>
      </c>
      <c r="D306" s="34">
        <v>8.0000000000000002E-3</v>
      </c>
      <c r="E306" s="34">
        <v>80.106121999999999</v>
      </c>
      <c r="F306" s="34">
        <v>388.9</v>
      </c>
      <c r="G306" s="34">
        <v>61.5</v>
      </c>
      <c r="H306" s="34">
        <v>0</v>
      </c>
      <c r="I306" s="34"/>
      <c r="J306" s="34">
        <v>11.65</v>
      </c>
      <c r="K306" s="34">
        <v>0.94089999999999996</v>
      </c>
      <c r="L306" s="34">
        <v>7.1360999999999999</v>
      </c>
      <c r="M306" s="34">
        <v>7.4999999999999997E-3</v>
      </c>
      <c r="N306" s="34">
        <v>365.91300000000001</v>
      </c>
      <c r="O306" s="34">
        <v>57.889400000000002</v>
      </c>
      <c r="P306" s="34">
        <v>423.8</v>
      </c>
      <c r="Q306" s="34">
        <v>293.04469999999998</v>
      </c>
      <c r="R306" s="34">
        <v>46.361199999999997</v>
      </c>
      <c r="S306" s="34">
        <v>339.4</v>
      </c>
      <c r="T306" s="34">
        <v>0</v>
      </c>
      <c r="U306" s="34"/>
      <c r="V306" s="34"/>
      <c r="W306" s="34">
        <v>0</v>
      </c>
      <c r="X306" s="34">
        <v>10.9598</v>
      </c>
      <c r="Y306" s="34">
        <v>12</v>
      </c>
      <c r="Z306" s="34">
        <v>847</v>
      </c>
      <c r="AA306" s="34">
        <v>851</v>
      </c>
      <c r="AB306" s="34">
        <v>885</v>
      </c>
      <c r="AC306" s="34">
        <v>81</v>
      </c>
      <c r="AD306" s="34">
        <v>22.09</v>
      </c>
      <c r="AE306" s="34">
        <v>0.51</v>
      </c>
      <c r="AF306" s="34">
        <v>979</v>
      </c>
      <c r="AG306" s="34">
        <v>0</v>
      </c>
      <c r="AH306" s="34">
        <v>48</v>
      </c>
      <c r="AI306" s="34">
        <v>35</v>
      </c>
      <c r="AJ306" s="34">
        <v>190</v>
      </c>
      <c r="AK306" s="34">
        <v>168</v>
      </c>
      <c r="AL306" s="34">
        <v>4.3</v>
      </c>
      <c r="AM306" s="34">
        <v>175</v>
      </c>
      <c r="AN306" s="34" t="s">
        <v>155</v>
      </c>
      <c r="AO306" s="34">
        <v>2</v>
      </c>
      <c r="AP306" s="37">
        <v>0.61715277777777777</v>
      </c>
      <c r="AQ306" s="34">
        <v>47.162396999999999</v>
      </c>
      <c r="AR306" s="34">
        <v>-88.491821999999999</v>
      </c>
      <c r="AS306" s="34">
        <v>314.3</v>
      </c>
      <c r="AT306" s="34">
        <v>28.7</v>
      </c>
      <c r="AU306" s="34">
        <v>12</v>
      </c>
      <c r="AV306" s="34">
        <v>9</v>
      </c>
      <c r="AW306" s="34" t="s">
        <v>209</v>
      </c>
      <c r="AX306" s="34">
        <v>2.2216779999999998</v>
      </c>
      <c r="AY306" s="34">
        <v>1.5733269999999999</v>
      </c>
      <c r="AZ306" s="34">
        <v>3.3366630000000002</v>
      </c>
      <c r="BA306" s="34">
        <v>14.186999999999999</v>
      </c>
      <c r="BB306" s="34">
        <v>28.33</v>
      </c>
      <c r="BC306" s="34">
        <v>2</v>
      </c>
      <c r="BD306" s="34">
        <v>6.2759999999999998</v>
      </c>
      <c r="BE306" s="34">
        <v>3179.1480000000001</v>
      </c>
      <c r="BF306" s="34">
        <v>2.137</v>
      </c>
      <c r="BG306" s="34">
        <v>17.071000000000002</v>
      </c>
      <c r="BH306" s="34">
        <v>2.7010000000000001</v>
      </c>
      <c r="BI306" s="34">
        <v>19.771999999999998</v>
      </c>
      <c r="BJ306" s="34">
        <v>13.672000000000001</v>
      </c>
      <c r="BK306" s="34">
        <v>2.1629999999999998</v>
      </c>
      <c r="BL306" s="34">
        <v>15.835000000000001</v>
      </c>
      <c r="BM306" s="34">
        <v>0</v>
      </c>
      <c r="BN306" s="34"/>
      <c r="BO306" s="34"/>
      <c r="BP306" s="34"/>
      <c r="BQ306" s="34">
        <v>3550.1840000000002</v>
      </c>
      <c r="BR306" s="34">
        <v>0.18989</v>
      </c>
      <c r="BS306" s="34">
        <v>-5</v>
      </c>
      <c r="BT306" s="34">
        <v>8.9060000000000007E-3</v>
      </c>
      <c r="BU306" s="34">
        <v>4.6404370000000004</v>
      </c>
      <c r="BV306" s="34">
        <v>0</v>
      </c>
      <c r="BW306" s="34" t="s">
        <v>155</v>
      </c>
      <c r="BX306" s="34">
        <v>0.80100000000000005</v>
      </c>
    </row>
    <row r="307" spans="1:76" x14ac:dyDescent="0.25">
      <c r="A307" s="35">
        <v>43165</v>
      </c>
      <c r="B307" s="36">
        <v>0.40804701388888892</v>
      </c>
      <c r="C307" s="34">
        <v>7.7930000000000001</v>
      </c>
      <c r="D307" s="34">
        <v>6.7000000000000002E-3</v>
      </c>
      <c r="E307" s="34">
        <v>66.811715000000007</v>
      </c>
      <c r="F307" s="34">
        <v>387.6</v>
      </c>
      <c r="G307" s="34">
        <v>61.8</v>
      </c>
      <c r="H307" s="34">
        <v>0</v>
      </c>
      <c r="I307" s="34"/>
      <c r="J307" s="34">
        <v>11.31</v>
      </c>
      <c r="K307" s="34">
        <v>0.93940000000000001</v>
      </c>
      <c r="L307" s="34">
        <v>7.3209999999999997</v>
      </c>
      <c r="M307" s="34">
        <v>6.3E-3</v>
      </c>
      <c r="N307" s="34">
        <v>364.12</v>
      </c>
      <c r="O307" s="34">
        <v>58.095500000000001</v>
      </c>
      <c r="P307" s="34">
        <v>422.2</v>
      </c>
      <c r="Q307" s="34">
        <v>291.60640000000001</v>
      </c>
      <c r="R307" s="34">
        <v>46.5259</v>
      </c>
      <c r="S307" s="34">
        <v>338.1</v>
      </c>
      <c r="T307" s="34">
        <v>0</v>
      </c>
      <c r="U307" s="34"/>
      <c r="V307" s="34"/>
      <c r="W307" s="34">
        <v>0</v>
      </c>
      <c r="X307" s="34">
        <v>10.622400000000001</v>
      </c>
      <c r="Y307" s="34">
        <v>12</v>
      </c>
      <c r="Z307" s="34">
        <v>847</v>
      </c>
      <c r="AA307" s="34">
        <v>852</v>
      </c>
      <c r="AB307" s="34">
        <v>885</v>
      </c>
      <c r="AC307" s="34">
        <v>81</v>
      </c>
      <c r="AD307" s="34">
        <v>22.09</v>
      </c>
      <c r="AE307" s="34">
        <v>0.51</v>
      </c>
      <c r="AF307" s="34">
        <v>979</v>
      </c>
      <c r="AG307" s="34">
        <v>0</v>
      </c>
      <c r="AH307" s="34">
        <v>48</v>
      </c>
      <c r="AI307" s="34">
        <v>35</v>
      </c>
      <c r="AJ307" s="34">
        <v>190</v>
      </c>
      <c r="AK307" s="34">
        <v>168</v>
      </c>
      <c r="AL307" s="34">
        <v>4.4000000000000004</v>
      </c>
      <c r="AM307" s="34">
        <v>175</v>
      </c>
      <c r="AN307" s="34" t="s">
        <v>155</v>
      </c>
      <c r="AO307" s="34">
        <v>2</v>
      </c>
      <c r="AP307" s="37">
        <v>0.61717592592592596</v>
      </c>
      <c r="AQ307" s="34">
        <v>47.162235000000003</v>
      </c>
      <c r="AR307" s="34">
        <v>-88.491748999999999</v>
      </c>
      <c r="AS307" s="34">
        <v>314.10000000000002</v>
      </c>
      <c r="AT307" s="34">
        <v>29.5</v>
      </c>
      <c r="AU307" s="34">
        <v>12</v>
      </c>
      <c r="AV307" s="34">
        <v>11</v>
      </c>
      <c r="AW307" s="34" t="s">
        <v>202</v>
      </c>
      <c r="AX307" s="34">
        <v>2</v>
      </c>
      <c r="AY307" s="34">
        <v>1.7</v>
      </c>
      <c r="AZ307" s="34">
        <v>3.4</v>
      </c>
      <c r="BA307" s="34">
        <v>14.186999999999999</v>
      </c>
      <c r="BB307" s="34">
        <v>27.6</v>
      </c>
      <c r="BC307" s="34">
        <v>1.95</v>
      </c>
      <c r="BD307" s="34">
        <v>6.452</v>
      </c>
      <c r="BE307" s="34">
        <v>3179.3339999999998</v>
      </c>
      <c r="BF307" s="34">
        <v>1.7350000000000001</v>
      </c>
      <c r="BG307" s="34">
        <v>16.559999999999999</v>
      </c>
      <c r="BH307" s="34">
        <v>2.6419999999999999</v>
      </c>
      <c r="BI307" s="34">
        <v>19.202000000000002</v>
      </c>
      <c r="BJ307" s="34">
        <v>13.262</v>
      </c>
      <c r="BK307" s="34">
        <v>2.1160000000000001</v>
      </c>
      <c r="BL307" s="34">
        <v>15.378</v>
      </c>
      <c r="BM307" s="34">
        <v>0</v>
      </c>
      <c r="BN307" s="34"/>
      <c r="BO307" s="34"/>
      <c r="BP307" s="34"/>
      <c r="BQ307" s="34">
        <v>3354.203</v>
      </c>
      <c r="BR307" s="34">
        <v>0.22771</v>
      </c>
      <c r="BS307" s="34">
        <v>-5</v>
      </c>
      <c r="BT307" s="34">
        <v>8.9999999999999993E-3</v>
      </c>
      <c r="BU307" s="34">
        <v>5.5646630000000004</v>
      </c>
      <c r="BV307" s="34">
        <v>0</v>
      </c>
      <c r="BW307" s="34" t="s">
        <v>155</v>
      </c>
      <c r="BX307" s="34">
        <v>0.80100000000000005</v>
      </c>
    </row>
    <row r="308" spans="1:76" x14ac:dyDescent="0.25">
      <c r="A308" s="35">
        <v>43165</v>
      </c>
      <c r="B308" s="36">
        <v>0.40805858796296296</v>
      </c>
      <c r="C308" s="34">
        <v>7.6680000000000001</v>
      </c>
      <c r="D308" s="34">
        <v>4.8999999999999998E-3</v>
      </c>
      <c r="E308" s="34">
        <v>49.221854</v>
      </c>
      <c r="F308" s="34">
        <v>386.9</v>
      </c>
      <c r="G308" s="34">
        <v>62.5</v>
      </c>
      <c r="H308" s="34">
        <v>-10</v>
      </c>
      <c r="I308" s="34"/>
      <c r="J308" s="34">
        <v>10.91</v>
      </c>
      <c r="K308" s="34">
        <v>0.94030000000000002</v>
      </c>
      <c r="L308" s="34">
        <v>7.2107999999999999</v>
      </c>
      <c r="M308" s="34">
        <v>4.5999999999999999E-3</v>
      </c>
      <c r="N308" s="34">
        <v>363.82490000000001</v>
      </c>
      <c r="O308" s="34">
        <v>58.778700000000001</v>
      </c>
      <c r="P308" s="34">
        <v>422.6</v>
      </c>
      <c r="Q308" s="34">
        <v>291.37020000000001</v>
      </c>
      <c r="R308" s="34">
        <v>47.073099999999997</v>
      </c>
      <c r="S308" s="34">
        <v>338.4</v>
      </c>
      <c r="T308" s="34">
        <v>0</v>
      </c>
      <c r="U308" s="34"/>
      <c r="V308" s="34"/>
      <c r="W308" s="34">
        <v>0</v>
      </c>
      <c r="X308" s="34">
        <v>10.255000000000001</v>
      </c>
      <c r="Y308" s="34">
        <v>11.9</v>
      </c>
      <c r="Z308" s="34">
        <v>848</v>
      </c>
      <c r="AA308" s="34">
        <v>853</v>
      </c>
      <c r="AB308" s="34">
        <v>886</v>
      </c>
      <c r="AC308" s="34">
        <v>81</v>
      </c>
      <c r="AD308" s="34">
        <v>22.09</v>
      </c>
      <c r="AE308" s="34">
        <v>0.51</v>
      </c>
      <c r="AF308" s="34">
        <v>979</v>
      </c>
      <c r="AG308" s="34">
        <v>0</v>
      </c>
      <c r="AH308" s="34">
        <v>48</v>
      </c>
      <c r="AI308" s="34">
        <v>35</v>
      </c>
      <c r="AJ308" s="34">
        <v>189.1</v>
      </c>
      <c r="AK308" s="34">
        <v>168</v>
      </c>
      <c r="AL308" s="34">
        <v>4.3</v>
      </c>
      <c r="AM308" s="34">
        <v>175</v>
      </c>
      <c r="AN308" s="34" t="s">
        <v>155</v>
      </c>
      <c r="AO308" s="34">
        <v>2</v>
      </c>
      <c r="AP308" s="37">
        <v>0.6171875</v>
      </c>
      <c r="AQ308" s="34">
        <v>47.162106000000001</v>
      </c>
      <c r="AR308" s="34">
        <v>-88.491673000000006</v>
      </c>
      <c r="AS308" s="34">
        <v>314</v>
      </c>
      <c r="AT308" s="34">
        <v>30.8</v>
      </c>
      <c r="AU308" s="34">
        <v>12</v>
      </c>
      <c r="AV308" s="34">
        <v>11</v>
      </c>
      <c r="AW308" s="34" t="s">
        <v>202</v>
      </c>
      <c r="AX308" s="34">
        <v>2</v>
      </c>
      <c r="AY308" s="34">
        <v>1.8368</v>
      </c>
      <c r="AZ308" s="34">
        <v>3.4</v>
      </c>
      <c r="BA308" s="34">
        <v>14.186999999999999</v>
      </c>
      <c r="BB308" s="34">
        <v>28.04</v>
      </c>
      <c r="BC308" s="34">
        <v>1.98</v>
      </c>
      <c r="BD308" s="34">
        <v>6.3460000000000001</v>
      </c>
      <c r="BE308" s="34">
        <v>3180.2869999999998</v>
      </c>
      <c r="BF308" s="34">
        <v>1.2989999999999999</v>
      </c>
      <c r="BG308" s="34">
        <v>16.803999999999998</v>
      </c>
      <c r="BH308" s="34">
        <v>2.7149999999999999</v>
      </c>
      <c r="BI308" s="34">
        <v>19.518999999999998</v>
      </c>
      <c r="BJ308" s="34">
        <v>13.457000000000001</v>
      </c>
      <c r="BK308" s="34">
        <v>2.1739999999999999</v>
      </c>
      <c r="BL308" s="34">
        <v>15.632</v>
      </c>
      <c r="BM308" s="34">
        <v>0</v>
      </c>
      <c r="BN308" s="34"/>
      <c r="BO308" s="34"/>
      <c r="BP308" s="34"/>
      <c r="BQ308" s="34">
        <v>3288.6529999999998</v>
      </c>
      <c r="BR308" s="34">
        <v>0.23643600000000001</v>
      </c>
      <c r="BS308" s="34">
        <v>-5</v>
      </c>
      <c r="BT308" s="34">
        <v>8.9999999999999993E-3</v>
      </c>
      <c r="BU308" s="34">
        <v>5.7779049999999996</v>
      </c>
      <c r="BV308" s="34">
        <v>0</v>
      </c>
      <c r="BW308" s="34" t="s">
        <v>155</v>
      </c>
      <c r="BX308" s="34">
        <v>0.80100000000000005</v>
      </c>
    </row>
    <row r="309" spans="1:76" x14ac:dyDescent="0.25">
      <c r="A309" s="35">
        <v>43165</v>
      </c>
      <c r="B309" s="36">
        <v>0.40807016203703705</v>
      </c>
      <c r="C309" s="34">
        <v>5.7930000000000001</v>
      </c>
      <c r="D309" s="34">
        <v>-8.9999999999999998E-4</v>
      </c>
      <c r="E309" s="34">
        <v>-8.7251659999999998</v>
      </c>
      <c r="F309" s="34">
        <v>372.3</v>
      </c>
      <c r="G309" s="34">
        <v>63.9</v>
      </c>
      <c r="H309" s="34">
        <v>0</v>
      </c>
      <c r="I309" s="34"/>
      <c r="J309" s="34">
        <v>10.61</v>
      </c>
      <c r="K309" s="34">
        <v>0.95489999999999997</v>
      </c>
      <c r="L309" s="34">
        <v>5.5323000000000002</v>
      </c>
      <c r="M309" s="34">
        <v>0</v>
      </c>
      <c r="N309" s="34">
        <v>355.4812</v>
      </c>
      <c r="O309" s="34">
        <v>61.027900000000002</v>
      </c>
      <c r="P309" s="34">
        <v>416.5</v>
      </c>
      <c r="Q309" s="34">
        <v>284.68799999999999</v>
      </c>
      <c r="R309" s="34">
        <v>48.874400000000001</v>
      </c>
      <c r="S309" s="34">
        <v>333.6</v>
      </c>
      <c r="T309" s="34">
        <v>0</v>
      </c>
      <c r="U309" s="34"/>
      <c r="V309" s="34"/>
      <c r="W309" s="34">
        <v>0</v>
      </c>
      <c r="X309" s="34">
        <v>10.1272</v>
      </c>
      <c r="Y309" s="34">
        <v>12</v>
      </c>
      <c r="Z309" s="34">
        <v>848</v>
      </c>
      <c r="AA309" s="34">
        <v>853</v>
      </c>
      <c r="AB309" s="34">
        <v>886</v>
      </c>
      <c r="AC309" s="34">
        <v>81</v>
      </c>
      <c r="AD309" s="34">
        <v>22.09</v>
      </c>
      <c r="AE309" s="34">
        <v>0.51</v>
      </c>
      <c r="AF309" s="34">
        <v>979</v>
      </c>
      <c r="AG309" s="34">
        <v>0</v>
      </c>
      <c r="AH309" s="34">
        <v>48</v>
      </c>
      <c r="AI309" s="34">
        <v>35</v>
      </c>
      <c r="AJ309" s="34">
        <v>189.9</v>
      </c>
      <c r="AK309" s="34">
        <v>168</v>
      </c>
      <c r="AL309" s="34">
        <v>4.3</v>
      </c>
      <c r="AM309" s="34">
        <v>175</v>
      </c>
      <c r="AN309" s="34" t="s">
        <v>155</v>
      </c>
      <c r="AO309" s="34">
        <v>2</v>
      </c>
      <c r="AP309" s="37">
        <v>0.61719907407407404</v>
      </c>
      <c r="AQ309" s="34">
        <v>47.161971000000001</v>
      </c>
      <c r="AR309" s="34">
        <v>-88.491598999999994</v>
      </c>
      <c r="AS309" s="34">
        <v>313.7</v>
      </c>
      <c r="AT309" s="34">
        <v>32.700000000000003</v>
      </c>
      <c r="AU309" s="34">
        <v>12</v>
      </c>
      <c r="AV309" s="34">
        <v>11</v>
      </c>
      <c r="AW309" s="34" t="s">
        <v>202</v>
      </c>
      <c r="AX309" s="34">
        <v>1.9316</v>
      </c>
      <c r="AY309" s="34">
        <v>1.9683999999999999</v>
      </c>
      <c r="AZ309" s="34">
        <v>3.4683999999999999</v>
      </c>
      <c r="BA309" s="34">
        <v>14.186999999999999</v>
      </c>
      <c r="BB309" s="34">
        <v>36.85</v>
      </c>
      <c r="BC309" s="34">
        <v>2.6</v>
      </c>
      <c r="BD309" s="34">
        <v>4.7210000000000001</v>
      </c>
      <c r="BE309" s="34">
        <v>3187.7080000000001</v>
      </c>
      <c r="BF309" s="34">
        <v>0</v>
      </c>
      <c r="BG309" s="34">
        <v>21.45</v>
      </c>
      <c r="BH309" s="34">
        <v>3.6819999999999999</v>
      </c>
      <c r="BI309" s="34">
        <v>25.132999999999999</v>
      </c>
      <c r="BJ309" s="34">
        <v>17.178000000000001</v>
      </c>
      <c r="BK309" s="34">
        <v>2.9489999999999998</v>
      </c>
      <c r="BL309" s="34">
        <v>20.126999999999999</v>
      </c>
      <c r="BM309" s="34">
        <v>0</v>
      </c>
      <c r="BN309" s="34"/>
      <c r="BO309" s="34"/>
      <c r="BP309" s="34"/>
      <c r="BQ309" s="34">
        <v>4242.9049999999997</v>
      </c>
      <c r="BR309" s="34">
        <v>0.25512000000000001</v>
      </c>
      <c r="BS309" s="34">
        <v>-5</v>
      </c>
      <c r="BT309" s="34">
        <v>8.0940000000000005E-3</v>
      </c>
      <c r="BU309" s="34">
        <v>6.234496</v>
      </c>
      <c r="BV309" s="34">
        <v>0</v>
      </c>
      <c r="BW309" s="34" t="s">
        <v>155</v>
      </c>
      <c r="BX309" s="34">
        <v>0.80100000000000005</v>
      </c>
    </row>
    <row r="310" spans="1:76" x14ac:dyDescent="0.25">
      <c r="A310" s="35">
        <v>43165</v>
      </c>
      <c r="B310" s="36">
        <v>0.40808173611111109</v>
      </c>
      <c r="C310" s="34">
        <v>4.3879999999999999</v>
      </c>
      <c r="D310" s="34">
        <v>1.5E-3</v>
      </c>
      <c r="E310" s="34">
        <v>14.948980000000001</v>
      </c>
      <c r="F310" s="34">
        <v>336.3</v>
      </c>
      <c r="G310" s="34">
        <v>64.7</v>
      </c>
      <c r="H310" s="34">
        <v>0</v>
      </c>
      <c r="I310" s="34"/>
      <c r="J310" s="34">
        <v>10.7</v>
      </c>
      <c r="K310" s="34">
        <v>0.96609999999999996</v>
      </c>
      <c r="L310" s="34">
        <v>4.2389000000000001</v>
      </c>
      <c r="M310" s="34">
        <v>1.4E-3</v>
      </c>
      <c r="N310" s="34">
        <v>324.89769999999999</v>
      </c>
      <c r="O310" s="34">
        <v>62.516100000000002</v>
      </c>
      <c r="P310" s="34">
        <v>387.4</v>
      </c>
      <c r="Q310" s="34">
        <v>260.1952</v>
      </c>
      <c r="R310" s="34">
        <v>50.066200000000002</v>
      </c>
      <c r="S310" s="34">
        <v>310.3</v>
      </c>
      <c r="T310" s="34">
        <v>0</v>
      </c>
      <c r="U310" s="34"/>
      <c r="V310" s="34"/>
      <c r="W310" s="34">
        <v>0</v>
      </c>
      <c r="X310" s="34">
        <v>10.3377</v>
      </c>
      <c r="Y310" s="34">
        <v>12</v>
      </c>
      <c r="Z310" s="34">
        <v>847</v>
      </c>
      <c r="AA310" s="34">
        <v>850</v>
      </c>
      <c r="AB310" s="34">
        <v>885</v>
      </c>
      <c r="AC310" s="34">
        <v>81</v>
      </c>
      <c r="AD310" s="34">
        <v>22.09</v>
      </c>
      <c r="AE310" s="34">
        <v>0.51</v>
      </c>
      <c r="AF310" s="34">
        <v>979</v>
      </c>
      <c r="AG310" s="34">
        <v>0</v>
      </c>
      <c r="AH310" s="34">
        <v>48</v>
      </c>
      <c r="AI310" s="34">
        <v>35</v>
      </c>
      <c r="AJ310" s="34">
        <v>190</v>
      </c>
      <c r="AK310" s="34">
        <v>168</v>
      </c>
      <c r="AL310" s="34">
        <v>4.3</v>
      </c>
      <c r="AM310" s="34">
        <v>175</v>
      </c>
      <c r="AN310" s="34" t="s">
        <v>155</v>
      </c>
      <c r="AO310" s="34">
        <v>2</v>
      </c>
      <c r="AP310" s="37">
        <v>0.61721064814814819</v>
      </c>
      <c r="AQ310" s="34">
        <v>47.161831999999997</v>
      </c>
      <c r="AR310" s="34">
        <v>-88.491529</v>
      </c>
      <c r="AS310" s="34">
        <v>313.39999999999998</v>
      </c>
      <c r="AT310" s="34">
        <v>34.200000000000003</v>
      </c>
      <c r="AU310" s="34">
        <v>12</v>
      </c>
      <c r="AV310" s="34">
        <v>11</v>
      </c>
      <c r="AW310" s="34" t="s">
        <v>202</v>
      </c>
      <c r="AX310" s="34">
        <v>2.1736</v>
      </c>
      <c r="AY310" s="34">
        <v>1.3160000000000001</v>
      </c>
      <c r="AZ310" s="34">
        <v>3.6368</v>
      </c>
      <c r="BA310" s="34">
        <v>14.186999999999999</v>
      </c>
      <c r="BB310" s="34">
        <v>48.36</v>
      </c>
      <c r="BC310" s="34">
        <v>3.41</v>
      </c>
      <c r="BD310" s="34">
        <v>3.508</v>
      </c>
      <c r="BE310" s="34">
        <v>3193.6729999999998</v>
      </c>
      <c r="BF310" s="34">
        <v>0.69299999999999995</v>
      </c>
      <c r="BG310" s="34">
        <v>25.634</v>
      </c>
      <c r="BH310" s="34">
        <v>4.9329999999999998</v>
      </c>
      <c r="BI310" s="34">
        <v>30.567</v>
      </c>
      <c r="BJ310" s="34">
        <v>20.529</v>
      </c>
      <c r="BK310" s="34">
        <v>3.95</v>
      </c>
      <c r="BL310" s="34">
        <v>24.48</v>
      </c>
      <c r="BM310" s="34">
        <v>0</v>
      </c>
      <c r="BN310" s="34"/>
      <c r="BO310" s="34"/>
      <c r="BP310" s="34"/>
      <c r="BQ310" s="34">
        <v>5663.2</v>
      </c>
      <c r="BR310" s="34">
        <v>0.17183599999999999</v>
      </c>
      <c r="BS310" s="34">
        <v>-5</v>
      </c>
      <c r="BT310" s="34">
        <v>8.9060000000000007E-3</v>
      </c>
      <c r="BU310" s="34">
        <v>4.1992430000000001</v>
      </c>
      <c r="BV310" s="34">
        <v>0</v>
      </c>
      <c r="BW310" s="34" t="s">
        <v>155</v>
      </c>
      <c r="BX310" s="34">
        <v>0.80100000000000005</v>
      </c>
    </row>
    <row r="311" spans="1:76" x14ac:dyDescent="0.25">
      <c r="A311" s="35">
        <v>43165</v>
      </c>
      <c r="B311" s="36">
        <v>0.40809331018518519</v>
      </c>
      <c r="C311" s="34">
        <v>3.952</v>
      </c>
      <c r="D311" s="34">
        <v>7.4000000000000003E-3</v>
      </c>
      <c r="E311" s="34">
        <v>73.825502999999998</v>
      </c>
      <c r="F311" s="34">
        <v>315.3</v>
      </c>
      <c r="G311" s="34">
        <v>66.599999999999994</v>
      </c>
      <c r="H311" s="34">
        <v>-5</v>
      </c>
      <c r="I311" s="34"/>
      <c r="J311" s="34">
        <v>11.77</v>
      </c>
      <c r="K311" s="34">
        <v>0.96960000000000002</v>
      </c>
      <c r="L311" s="34">
        <v>3.8315000000000001</v>
      </c>
      <c r="M311" s="34">
        <v>7.1999999999999998E-3</v>
      </c>
      <c r="N311" s="34">
        <v>305.69200000000001</v>
      </c>
      <c r="O311" s="34">
        <v>64.542599999999993</v>
      </c>
      <c r="P311" s="34">
        <v>370.2</v>
      </c>
      <c r="Q311" s="34">
        <v>244.8142</v>
      </c>
      <c r="R311" s="34">
        <v>51.689100000000003</v>
      </c>
      <c r="S311" s="34">
        <v>296.5</v>
      </c>
      <c r="T311" s="34">
        <v>0</v>
      </c>
      <c r="U311" s="34"/>
      <c r="V311" s="34"/>
      <c r="W311" s="34">
        <v>0</v>
      </c>
      <c r="X311" s="34">
        <v>11.4117</v>
      </c>
      <c r="Y311" s="34">
        <v>11.9</v>
      </c>
      <c r="Z311" s="34">
        <v>846</v>
      </c>
      <c r="AA311" s="34">
        <v>850</v>
      </c>
      <c r="AB311" s="34">
        <v>884</v>
      </c>
      <c r="AC311" s="34">
        <v>81</v>
      </c>
      <c r="AD311" s="34">
        <v>22.09</v>
      </c>
      <c r="AE311" s="34">
        <v>0.51</v>
      </c>
      <c r="AF311" s="34">
        <v>979</v>
      </c>
      <c r="AG311" s="34">
        <v>0</v>
      </c>
      <c r="AH311" s="34">
        <v>48</v>
      </c>
      <c r="AI311" s="34">
        <v>35</v>
      </c>
      <c r="AJ311" s="34">
        <v>190</v>
      </c>
      <c r="AK311" s="34">
        <v>168</v>
      </c>
      <c r="AL311" s="34">
        <v>4.2</v>
      </c>
      <c r="AM311" s="34">
        <v>175</v>
      </c>
      <c r="AN311" s="34" t="s">
        <v>155</v>
      </c>
      <c r="AO311" s="34">
        <v>2</v>
      </c>
      <c r="AP311" s="37">
        <v>0.61722222222222223</v>
      </c>
      <c r="AQ311" s="34">
        <v>47.161696999999997</v>
      </c>
      <c r="AR311" s="34">
        <v>-88.491455999999999</v>
      </c>
      <c r="AS311" s="34">
        <v>313.2</v>
      </c>
      <c r="AT311" s="34">
        <v>34.9</v>
      </c>
      <c r="AU311" s="34">
        <v>12</v>
      </c>
      <c r="AV311" s="34">
        <v>11</v>
      </c>
      <c r="AW311" s="34" t="s">
        <v>202</v>
      </c>
      <c r="AX311" s="34">
        <v>1.3424</v>
      </c>
      <c r="AY311" s="34">
        <v>1</v>
      </c>
      <c r="AZ311" s="34">
        <v>2.3319999999999999</v>
      </c>
      <c r="BA311" s="34">
        <v>14.186999999999999</v>
      </c>
      <c r="BB311" s="34">
        <v>53.51</v>
      </c>
      <c r="BC311" s="34">
        <v>3.77</v>
      </c>
      <c r="BD311" s="34">
        <v>3.14</v>
      </c>
      <c r="BE311" s="34">
        <v>3191.9670000000001</v>
      </c>
      <c r="BF311" s="34">
        <v>3.7949999999999999</v>
      </c>
      <c r="BG311" s="34">
        <v>26.669</v>
      </c>
      <c r="BH311" s="34">
        <v>5.6310000000000002</v>
      </c>
      <c r="BI311" s="34">
        <v>32.299999999999997</v>
      </c>
      <c r="BJ311" s="34">
        <v>21.358000000000001</v>
      </c>
      <c r="BK311" s="34">
        <v>4.5090000000000003</v>
      </c>
      <c r="BL311" s="34">
        <v>25.867000000000001</v>
      </c>
      <c r="BM311" s="34">
        <v>0</v>
      </c>
      <c r="BN311" s="34"/>
      <c r="BO311" s="34"/>
      <c r="BP311" s="34"/>
      <c r="BQ311" s="34">
        <v>6912.4979999999996</v>
      </c>
      <c r="BR311" s="34">
        <v>8.5989999999999997E-2</v>
      </c>
      <c r="BS311" s="34">
        <v>-5</v>
      </c>
      <c r="BT311" s="34">
        <v>8.9999999999999993E-3</v>
      </c>
      <c r="BU311" s="34">
        <v>2.1013809999999999</v>
      </c>
      <c r="BV311" s="34">
        <v>0</v>
      </c>
      <c r="BW311" s="34" t="s">
        <v>155</v>
      </c>
      <c r="BX311" s="34">
        <v>0.80100000000000005</v>
      </c>
    </row>
    <row r="312" spans="1:76" x14ac:dyDescent="0.25">
      <c r="A312" s="35">
        <v>43165</v>
      </c>
      <c r="B312" s="36">
        <v>0.40810488425925923</v>
      </c>
      <c r="C312" s="34">
        <v>4.0970000000000004</v>
      </c>
      <c r="D312" s="34">
        <v>8.9999999999999993E-3</v>
      </c>
      <c r="E312" s="34">
        <v>89.933993000000001</v>
      </c>
      <c r="F312" s="34">
        <v>314</v>
      </c>
      <c r="G312" s="34">
        <v>70.7</v>
      </c>
      <c r="H312" s="34">
        <v>0</v>
      </c>
      <c r="I312" s="34"/>
      <c r="J312" s="34">
        <v>13.04</v>
      </c>
      <c r="K312" s="34">
        <v>0.96840000000000004</v>
      </c>
      <c r="L312" s="34">
        <v>3.9676999999999998</v>
      </c>
      <c r="M312" s="34">
        <v>8.6999999999999994E-3</v>
      </c>
      <c r="N312" s="34">
        <v>304.0779</v>
      </c>
      <c r="O312" s="34">
        <v>68.426900000000003</v>
      </c>
      <c r="P312" s="34">
        <v>372.5</v>
      </c>
      <c r="Q312" s="34">
        <v>243.52160000000001</v>
      </c>
      <c r="R312" s="34">
        <v>54.799900000000001</v>
      </c>
      <c r="S312" s="34">
        <v>298.3</v>
      </c>
      <c r="T312" s="34">
        <v>0</v>
      </c>
      <c r="U312" s="34"/>
      <c r="V312" s="34"/>
      <c r="W312" s="34">
        <v>0</v>
      </c>
      <c r="X312" s="34">
        <v>12.623100000000001</v>
      </c>
      <c r="Y312" s="34">
        <v>12</v>
      </c>
      <c r="Z312" s="34">
        <v>846</v>
      </c>
      <c r="AA312" s="34">
        <v>849</v>
      </c>
      <c r="AB312" s="34">
        <v>884</v>
      </c>
      <c r="AC312" s="34">
        <v>81</v>
      </c>
      <c r="AD312" s="34">
        <v>22.09</v>
      </c>
      <c r="AE312" s="34">
        <v>0.51</v>
      </c>
      <c r="AF312" s="34">
        <v>979</v>
      </c>
      <c r="AG312" s="34">
        <v>0</v>
      </c>
      <c r="AH312" s="34">
        <v>48</v>
      </c>
      <c r="AI312" s="34">
        <v>35</v>
      </c>
      <c r="AJ312" s="34">
        <v>190</v>
      </c>
      <c r="AK312" s="34">
        <v>168</v>
      </c>
      <c r="AL312" s="34">
        <v>4.3</v>
      </c>
      <c r="AM312" s="34">
        <v>175.2</v>
      </c>
      <c r="AN312" s="34" t="s">
        <v>155</v>
      </c>
      <c r="AO312" s="34">
        <v>2</v>
      </c>
      <c r="AP312" s="37">
        <v>0.61723379629629627</v>
      </c>
      <c r="AQ312" s="34">
        <v>47.161655000000003</v>
      </c>
      <c r="AR312" s="34">
        <v>-88.491432000000003</v>
      </c>
      <c r="AS312" s="34">
        <v>313.2</v>
      </c>
      <c r="AT312" s="34">
        <v>35</v>
      </c>
      <c r="AU312" s="34">
        <v>12</v>
      </c>
      <c r="AV312" s="34">
        <v>11</v>
      </c>
      <c r="AW312" s="34" t="s">
        <v>202</v>
      </c>
      <c r="AX312" s="34">
        <v>0.9</v>
      </c>
      <c r="AY312" s="34">
        <v>1</v>
      </c>
      <c r="AZ312" s="34">
        <v>1.7</v>
      </c>
      <c r="BA312" s="34">
        <v>14.186999999999999</v>
      </c>
      <c r="BB312" s="34">
        <v>51.63</v>
      </c>
      <c r="BC312" s="34">
        <v>3.64</v>
      </c>
      <c r="BD312" s="34">
        <v>3.2639999999999998</v>
      </c>
      <c r="BE312" s="34">
        <v>3189.768</v>
      </c>
      <c r="BF312" s="34">
        <v>4.4560000000000004</v>
      </c>
      <c r="BG312" s="34">
        <v>25.6</v>
      </c>
      <c r="BH312" s="34">
        <v>5.7610000000000001</v>
      </c>
      <c r="BI312" s="34">
        <v>31.361000000000001</v>
      </c>
      <c r="BJ312" s="34">
        <v>20.501999999999999</v>
      </c>
      <c r="BK312" s="34">
        <v>4.6139999999999999</v>
      </c>
      <c r="BL312" s="34">
        <v>25.114999999999998</v>
      </c>
      <c r="BM312" s="34">
        <v>0</v>
      </c>
      <c r="BN312" s="34"/>
      <c r="BO312" s="34"/>
      <c r="BP312" s="34"/>
      <c r="BQ312" s="34">
        <v>7378.7520000000004</v>
      </c>
      <c r="BR312" s="34">
        <v>6.5328999999999998E-2</v>
      </c>
      <c r="BS312" s="34">
        <v>-5</v>
      </c>
      <c r="BT312" s="34">
        <v>8.0949999999999998E-3</v>
      </c>
      <c r="BU312" s="34">
        <v>1.5964689999999999</v>
      </c>
      <c r="BV312" s="34">
        <v>0</v>
      </c>
      <c r="BW312" s="34" t="s">
        <v>155</v>
      </c>
      <c r="BX312" s="34">
        <v>0.80100000000000005</v>
      </c>
    </row>
    <row r="313" spans="1:76" x14ac:dyDescent="0.25">
      <c r="A313" s="35">
        <v>43165</v>
      </c>
      <c r="B313" s="36">
        <v>0.40811645833333338</v>
      </c>
      <c r="C313" s="34">
        <v>4.1900000000000004</v>
      </c>
      <c r="D313" s="34">
        <v>8.0000000000000002E-3</v>
      </c>
      <c r="E313" s="34">
        <v>80</v>
      </c>
      <c r="F313" s="34">
        <v>324</v>
      </c>
      <c r="G313" s="34">
        <v>72.900000000000006</v>
      </c>
      <c r="H313" s="34">
        <v>-17.100000000000001</v>
      </c>
      <c r="I313" s="34"/>
      <c r="J313" s="34">
        <v>13.7</v>
      </c>
      <c r="K313" s="34">
        <v>0.9677</v>
      </c>
      <c r="L313" s="34">
        <v>4.0544000000000002</v>
      </c>
      <c r="M313" s="34">
        <v>7.7000000000000002E-3</v>
      </c>
      <c r="N313" s="34">
        <v>313.50380000000001</v>
      </c>
      <c r="O313" s="34">
        <v>70.551299999999998</v>
      </c>
      <c r="P313" s="34">
        <v>384.1</v>
      </c>
      <c r="Q313" s="34">
        <v>250.83590000000001</v>
      </c>
      <c r="R313" s="34">
        <v>56.448500000000003</v>
      </c>
      <c r="S313" s="34">
        <v>307.3</v>
      </c>
      <c r="T313" s="34">
        <v>0</v>
      </c>
      <c r="U313" s="34"/>
      <c r="V313" s="34"/>
      <c r="W313" s="34">
        <v>0</v>
      </c>
      <c r="X313" s="34">
        <v>13.2562</v>
      </c>
      <c r="Y313" s="34">
        <v>11.9</v>
      </c>
      <c r="Z313" s="34">
        <v>846</v>
      </c>
      <c r="AA313" s="34">
        <v>849</v>
      </c>
      <c r="AB313" s="34">
        <v>884</v>
      </c>
      <c r="AC313" s="34">
        <v>80.099999999999994</v>
      </c>
      <c r="AD313" s="34">
        <v>21.84</v>
      </c>
      <c r="AE313" s="34">
        <v>0.5</v>
      </c>
      <c r="AF313" s="34">
        <v>979</v>
      </c>
      <c r="AG313" s="34">
        <v>0</v>
      </c>
      <c r="AH313" s="34">
        <v>48</v>
      </c>
      <c r="AI313" s="34">
        <v>35</v>
      </c>
      <c r="AJ313" s="34">
        <v>190</v>
      </c>
      <c r="AK313" s="34">
        <v>168</v>
      </c>
      <c r="AL313" s="34">
        <v>4.2</v>
      </c>
      <c r="AM313" s="34">
        <v>175.6</v>
      </c>
      <c r="AN313" s="34" t="s">
        <v>155</v>
      </c>
      <c r="AO313" s="34">
        <v>2</v>
      </c>
      <c r="AP313" s="37">
        <v>0.61723379629629627</v>
      </c>
      <c r="AQ313" s="34">
        <v>47.161489000000003</v>
      </c>
      <c r="AR313" s="34">
        <v>-88.491303000000002</v>
      </c>
      <c r="AS313" s="34">
        <v>313.2</v>
      </c>
      <c r="AT313" s="34">
        <v>34.1</v>
      </c>
      <c r="AU313" s="34">
        <v>12</v>
      </c>
      <c r="AV313" s="34">
        <v>11</v>
      </c>
      <c r="AW313" s="34" t="s">
        <v>202</v>
      </c>
      <c r="AX313" s="34">
        <v>0.9</v>
      </c>
      <c r="AY313" s="34">
        <v>1.0684</v>
      </c>
      <c r="AZ313" s="34">
        <v>1.7</v>
      </c>
      <c r="BA313" s="34">
        <v>14.186999999999999</v>
      </c>
      <c r="BB313" s="34">
        <v>50.52</v>
      </c>
      <c r="BC313" s="34">
        <v>3.56</v>
      </c>
      <c r="BD313" s="34">
        <v>3.3410000000000002</v>
      </c>
      <c r="BE313" s="34">
        <v>3189.9989999999998</v>
      </c>
      <c r="BF313" s="34">
        <v>3.8769999999999998</v>
      </c>
      <c r="BG313" s="34">
        <v>25.831</v>
      </c>
      <c r="BH313" s="34">
        <v>5.8129999999999997</v>
      </c>
      <c r="BI313" s="34">
        <v>31.643999999999998</v>
      </c>
      <c r="BJ313" s="34">
        <v>20.667999999999999</v>
      </c>
      <c r="BK313" s="34">
        <v>4.6509999999999998</v>
      </c>
      <c r="BL313" s="34">
        <v>25.318999999999999</v>
      </c>
      <c r="BM313" s="34">
        <v>0</v>
      </c>
      <c r="BN313" s="34"/>
      <c r="BO313" s="34"/>
      <c r="BP313" s="34"/>
      <c r="BQ313" s="34">
        <v>7583.7359999999999</v>
      </c>
      <c r="BR313" s="34">
        <v>5.7659000000000002E-2</v>
      </c>
      <c r="BS313" s="34">
        <v>-5</v>
      </c>
      <c r="BT313" s="34">
        <v>8.0000000000000002E-3</v>
      </c>
      <c r="BU313" s="34">
        <v>1.409033</v>
      </c>
      <c r="BV313" s="34">
        <v>0</v>
      </c>
      <c r="BW313" s="34" t="s">
        <v>155</v>
      </c>
      <c r="BX313" s="34">
        <v>0.8</v>
      </c>
    </row>
    <row r="314" spans="1:76" x14ac:dyDescent="0.25">
      <c r="A314" s="35">
        <v>43165</v>
      </c>
      <c r="B314" s="36">
        <v>0.40812803240740742</v>
      </c>
      <c r="C314" s="34">
        <v>4.8789999999999996</v>
      </c>
      <c r="D314" s="34">
        <v>8.5000000000000006E-3</v>
      </c>
      <c r="E314" s="34">
        <v>84.581281000000004</v>
      </c>
      <c r="F314" s="34">
        <v>336.2</v>
      </c>
      <c r="G314" s="34">
        <v>73.5</v>
      </c>
      <c r="H314" s="34">
        <v>-3.5</v>
      </c>
      <c r="I314" s="34"/>
      <c r="J314" s="34">
        <v>13.9</v>
      </c>
      <c r="K314" s="34">
        <v>0.96209999999999996</v>
      </c>
      <c r="L314" s="34">
        <v>4.6943000000000001</v>
      </c>
      <c r="M314" s="34">
        <v>8.0999999999999996E-3</v>
      </c>
      <c r="N314" s="34">
        <v>323.43360000000001</v>
      </c>
      <c r="O314" s="34">
        <v>70.716200000000001</v>
      </c>
      <c r="P314" s="34">
        <v>394.1</v>
      </c>
      <c r="Q314" s="34">
        <v>258.75560000000002</v>
      </c>
      <c r="R314" s="34">
        <v>56.5749</v>
      </c>
      <c r="S314" s="34">
        <v>315.3</v>
      </c>
      <c r="T314" s="34">
        <v>0</v>
      </c>
      <c r="U314" s="34"/>
      <c r="V314" s="34"/>
      <c r="W314" s="34">
        <v>0</v>
      </c>
      <c r="X314" s="34">
        <v>13.3735</v>
      </c>
      <c r="Y314" s="34">
        <v>12</v>
      </c>
      <c r="Z314" s="34">
        <v>846</v>
      </c>
      <c r="AA314" s="34">
        <v>849</v>
      </c>
      <c r="AB314" s="34">
        <v>884</v>
      </c>
      <c r="AC314" s="34">
        <v>80</v>
      </c>
      <c r="AD314" s="34">
        <v>21.82</v>
      </c>
      <c r="AE314" s="34">
        <v>0.5</v>
      </c>
      <c r="AF314" s="34">
        <v>979</v>
      </c>
      <c r="AG314" s="34">
        <v>0</v>
      </c>
      <c r="AH314" s="34">
        <v>48</v>
      </c>
      <c r="AI314" s="34">
        <v>35</v>
      </c>
      <c r="AJ314" s="34">
        <v>190</v>
      </c>
      <c r="AK314" s="34">
        <v>168</v>
      </c>
      <c r="AL314" s="34">
        <v>4.2</v>
      </c>
      <c r="AM314" s="34">
        <v>175.9</v>
      </c>
      <c r="AN314" s="34" t="s">
        <v>155</v>
      </c>
      <c r="AO314" s="34">
        <v>2</v>
      </c>
      <c r="AP314" s="37">
        <v>0.61725694444444446</v>
      </c>
      <c r="AQ314" s="34">
        <v>47.161349000000001</v>
      </c>
      <c r="AR314" s="34">
        <v>-88.491162000000003</v>
      </c>
      <c r="AS314" s="34">
        <v>313.2</v>
      </c>
      <c r="AT314" s="34">
        <v>32.5</v>
      </c>
      <c r="AU314" s="34">
        <v>12</v>
      </c>
      <c r="AV314" s="34">
        <v>11</v>
      </c>
      <c r="AW314" s="34" t="s">
        <v>202</v>
      </c>
      <c r="AX314" s="34">
        <v>0.96840000000000004</v>
      </c>
      <c r="AY314" s="34">
        <v>1.1684000000000001</v>
      </c>
      <c r="AZ314" s="34">
        <v>1.7684</v>
      </c>
      <c r="BA314" s="34">
        <v>14.186999999999999</v>
      </c>
      <c r="BB314" s="34">
        <v>43.52</v>
      </c>
      <c r="BC314" s="34">
        <v>3.07</v>
      </c>
      <c r="BD314" s="34">
        <v>3.9369999999999998</v>
      </c>
      <c r="BE314" s="34">
        <v>3186.2660000000001</v>
      </c>
      <c r="BF314" s="34">
        <v>3.516</v>
      </c>
      <c r="BG314" s="34">
        <v>22.99</v>
      </c>
      <c r="BH314" s="34">
        <v>5.0259999999999998</v>
      </c>
      <c r="BI314" s="34">
        <v>28.015999999999998</v>
      </c>
      <c r="BJ314" s="34">
        <v>18.391999999999999</v>
      </c>
      <c r="BK314" s="34">
        <v>4.0209999999999999</v>
      </c>
      <c r="BL314" s="34">
        <v>22.414000000000001</v>
      </c>
      <c r="BM314" s="34">
        <v>0</v>
      </c>
      <c r="BN314" s="34"/>
      <c r="BO314" s="34"/>
      <c r="BP314" s="34"/>
      <c r="BQ314" s="34">
        <v>6600.16</v>
      </c>
      <c r="BR314" s="34">
        <v>3.7974000000000001E-2</v>
      </c>
      <c r="BS314" s="34">
        <v>-5</v>
      </c>
      <c r="BT314" s="34">
        <v>8.0000000000000002E-3</v>
      </c>
      <c r="BU314" s="34">
        <v>0.92798999999999998</v>
      </c>
      <c r="BV314" s="34">
        <v>0</v>
      </c>
      <c r="BW314" s="34" t="s">
        <v>155</v>
      </c>
      <c r="BX314" s="34">
        <v>0.8</v>
      </c>
    </row>
    <row r="315" spans="1:76" x14ac:dyDescent="0.25">
      <c r="A315" s="35">
        <v>43165</v>
      </c>
      <c r="B315" s="36">
        <v>0.40813960648148151</v>
      </c>
      <c r="C315" s="34">
        <v>5.6719999999999997</v>
      </c>
      <c r="D315" s="34">
        <v>1.09E-2</v>
      </c>
      <c r="E315" s="34">
        <v>109.211823</v>
      </c>
      <c r="F315" s="34">
        <v>358.9</v>
      </c>
      <c r="G315" s="34">
        <v>73.3</v>
      </c>
      <c r="H315" s="34">
        <v>-7</v>
      </c>
      <c r="I315" s="34"/>
      <c r="J315" s="34">
        <v>14</v>
      </c>
      <c r="K315" s="34">
        <v>0.95579999999999998</v>
      </c>
      <c r="L315" s="34">
        <v>5.4215999999999998</v>
      </c>
      <c r="M315" s="34">
        <v>1.04E-2</v>
      </c>
      <c r="N315" s="34">
        <v>343.05939999999998</v>
      </c>
      <c r="O315" s="34">
        <v>70.104799999999997</v>
      </c>
      <c r="P315" s="34">
        <v>413.2</v>
      </c>
      <c r="Q315" s="34">
        <v>274.45679999999999</v>
      </c>
      <c r="R315" s="34">
        <v>56.085700000000003</v>
      </c>
      <c r="S315" s="34">
        <v>330.5</v>
      </c>
      <c r="T315" s="34">
        <v>0</v>
      </c>
      <c r="U315" s="34"/>
      <c r="V315" s="34"/>
      <c r="W315" s="34">
        <v>0</v>
      </c>
      <c r="X315" s="34">
        <v>13.3818</v>
      </c>
      <c r="Y315" s="34">
        <v>12</v>
      </c>
      <c r="Z315" s="34">
        <v>846</v>
      </c>
      <c r="AA315" s="34">
        <v>850</v>
      </c>
      <c r="AB315" s="34">
        <v>884</v>
      </c>
      <c r="AC315" s="34">
        <v>80</v>
      </c>
      <c r="AD315" s="34">
        <v>21.82</v>
      </c>
      <c r="AE315" s="34">
        <v>0.5</v>
      </c>
      <c r="AF315" s="34">
        <v>979</v>
      </c>
      <c r="AG315" s="34">
        <v>0</v>
      </c>
      <c r="AH315" s="34">
        <v>48</v>
      </c>
      <c r="AI315" s="34">
        <v>35</v>
      </c>
      <c r="AJ315" s="34">
        <v>190</v>
      </c>
      <c r="AK315" s="34">
        <v>168</v>
      </c>
      <c r="AL315" s="34">
        <v>4.3</v>
      </c>
      <c r="AM315" s="34">
        <v>175.7</v>
      </c>
      <c r="AN315" s="34" t="s">
        <v>155</v>
      </c>
      <c r="AO315" s="34">
        <v>2</v>
      </c>
      <c r="AP315" s="37">
        <v>0.61726851851851849</v>
      </c>
      <c r="AQ315" s="34">
        <v>47.161273000000001</v>
      </c>
      <c r="AR315" s="34">
        <v>-88.491033999999999</v>
      </c>
      <c r="AS315" s="34">
        <v>313.2</v>
      </c>
      <c r="AT315" s="34">
        <v>30.8</v>
      </c>
      <c r="AU315" s="34">
        <v>12</v>
      </c>
      <c r="AV315" s="34">
        <v>11</v>
      </c>
      <c r="AW315" s="34" t="s">
        <v>202</v>
      </c>
      <c r="AX315" s="34">
        <v>1.0684</v>
      </c>
      <c r="AY315" s="34">
        <v>1.0631999999999999</v>
      </c>
      <c r="AZ315" s="34">
        <v>1.8</v>
      </c>
      <c r="BA315" s="34">
        <v>14.186999999999999</v>
      </c>
      <c r="BB315" s="34">
        <v>37.549999999999997</v>
      </c>
      <c r="BC315" s="34">
        <v>2.65</v>
      </c>
      <c r="BD315" s="34">
        <v>4.62</v>
      </c>
      <c r="BE315" s="34">
        <v>3182.0079999999998</v>
      </c>
      <c r="BF315" s="34">
        <v>3.9</v>
      </c>
      <c r="BG315" s="34">
        <v>21.085000000000001</v>
      </c>
      <c r="BH315" s="34">
        <v>4.3090000000000002</v>
      </c>
      <c r="BI315" s="34">
        <v>25.393999999999998</v>
      </c>
      <c r="BJ315" s="34">
        <v>16.869</v>
      </c>
      <c r="BK315" s="34">
        <v>3.4470000000000001</v>
      </c>
      <c r="BL315" s="34">
        <v>20.315999999999999</v>
      </c>
      <c r="BM315" s="34">
        <v>0</v>
      </c>
      <c r="BN315" s="34"/>
      <c r="BO315" s="34"/>
      <c r="BP315" s="34"/>
      <c r="BQ315" s="34">
        <v>5710.6959999999999</v>
      </c>
      <c r="BR315" s="34">
        <v>7.4957999999999997E-2</v>
      </c>
      <c r="BS315" s="34">
        <v>-5</v>
      </c>
      <c r="BT315" s="34">
        <v>8.9060000000000007E-3</v>
      </c>
      <c r="BU315" s="34">
        <v>1.8317870000000001</v>
      </c>
      <c r="BV315" s="34">
        <v>0</v>
      </c>
      <c r="BW315" s="34" t="s">
        <v>155</v>
      </c>
      <c r="BX315" s="34">
        <v>0.8</v>
      </c>
    </row>
    <row r="316" spans="1:76" x14ac:dyDescent="0.25">
      <c r="A316" s="35">
        <v>43165</v>
      </c>
      <c r="B316" s="36">
        <v>0.40815118055555555</v>
      </c>
      <c r="C316" s="34">
        <v>6.2140000000000004</v>
      </c>
      <c r="D316" s="34">
        <v>9.2999999999999992E-3</v>
      </c>
      <c r="E316" s="34">
        <v>93.381974</v>
      </c>
      <c r="F316" s="34">
        <v>376.5</v>
      </c>
      <c r="G316" s="34">
        <v>70.5</v>
      </c>
      <c r="H316" s="34">
        <v>-10</v>
      </c>
      <c r="I316" s="34"/>
      <c r="J316" s="34">
        <v>13.7</v>
      </c>
      <c r="K316" s="34">
        <v>0.9516</v>
      </c>
      <c r="L316" s="34">
        <v>5.9135</v>
      </c>
      <c r="M316" s="34">
        <v>8.8999999999999999E-3</v>
      </c>
      <c r="N316" s="34">
        <v>358.29079999999999</v>
      </c>
      <c r="O316" s="34">
        <v>67.131</v>
      </c>
      <c r="P316" s="34">
        <v>425.4</v>
      </c>
      <c r="Q316" s="34">
        <v>286.64240000000001</v>
      </c>
      <c r="R316" s="34">
        <v>53.706600000000002</v>
      </c>
      <c r="S316" s="34">
        <v>340.3</v>
      </c>
      <c r="T316" s="34">
        <v>0</v>
      </c>
      <c r="U316" s="34"/>
      <c r="V316" s="34"/>
      <c r="W316" s="34">
        <v>0</v>
      </c>
      <c r="X316" s="34">
        <v>13.035600000000001</v>
      </c>
      <c r="Y316" s="34">
        <v>11.9</v>
      </c>
      <c r="Z316" s="34">
        <v>847</v>
      </c>
      <c r="AA316" s="34">
        <v>849</v>
      </c>
      <c r="AB316" s="34">
        <v>884</v>
      </c>
      <c r="AC316" s="34">
        <v>80</v>
      </c>
      <c r="AD316" s="34">
        <v>21.82</v>
      </c>
      <c r="AE316" s="34">
        <v>0.5</v>
      </c>
      <c r="AF316" s="34">
        <v>979</v>
      </c>
      <c r="AG316" s="34">
        <v>0</v>
      </c>
      <c r="AH316" s="34">
        <v>48</v>
      </c>
      <c r="AI316" s="34">
        <v>35</v>
      </c>
      <c r="AJ316" s="34">
        <v>190</v>
      </c>
      <c r="AK316" s="34">
        <v>168</v>
      </c>
      <c r="AL316" s="34">
        <v>4.3</v>
      </c>
      <c r="AM316" s="34">
        <v>175.3</v>
      </c>
      <c r="AN316" s="34" t="s">
        <v>155</v>
      </c>
      <c r="AO316" s="34">
        <v>2</v>
      </c>
      <c r="AP316" s="37">
        <v>0.61728009259259264</v>
      </c>
      <c r="AQ316" s="34">
        <v>47.161194000000002</v>
      </c>
      <c r="AR316" s="34">
        <v>-88.490928999999994</v>
      </c>
      <c r="AS316" s="34">
        <v>312.89999999999998</v>
      </c>
      <c r="AT316" s="34">
        <v>28.8</v>
      </c>
      <c r="AU316" s="34">
        <v>12</v>
      </c>
      <c r="AV316" s="34">
        <v>11</v>
      </c>
      <c r="AW316" s="34" t="s">
        <v>202</v>
      </c>
      <c r="AX316" s="34">
        <v>1.1000000000000001</v>
      </c>
      <c r="AY316" s="34">
        <v>1.1368</v>
      </c>
      <c r="AZ316" s="34">
        <v>1.9368000000000001</v>
      </c>
      <c r="BA316" s="34">
        <v>14.186999999999999</v>
      </c>
      <c r="BB316" s="34">
        <v>34.369999999999997</v>
      </c>
      <c r="BC316" s="34">
        <v>2.42</v>
      </c>
      <c r="BD316" s="34">
        <v>5.0869999999999997</v>
      </c>
      <c r="BE316" s="34">
        <v>3181.4070000000002</v>
      </c>
      <c r="BF316" s="34">
        <v>3.0430000000000001</v>
      </c>
      <c r="BG316" s="34">
        <v>20.186</v>
      </c>
      <c r="BH316" s="34">
        <v>3.782</v>
      </c>
      <c r="BI316" s="34">
        <v>23.968</v>
      </c>
      <c r="BJ316" s="34">
        <v>16.149000000000001</v>
      </c>
      <c r="BK316" s="34">
        <v>3.0259999999999998</v>
      </c>
      <c r="BL316" s="34">
        <v>19.175000000000001</v>
      </c>
      <c r="BM316" s="34">
        <v>0</v>
      </c>
      <c r="BN316" s="34"/>
      <c r="BO316" s="34"/>
      <c r="BP316" s="34"/>
      <c r="BQ316" s="34">
        <v>5099.2619999999997</v>
      </c>
      <c r="BR316" s="34">
        <v>7.9906000000000005E-2</v>
      </c>
      <c r="BS316" s="34">
        <v>-5</v>
      </c>
      <c r="BT316" s="34">
        <v>8.9999999999999993E-3</v>
      </c>
      <c r="BU316" s="34">
        <v>1.9527030000000001</v>
      </c>
      <c r="BV316" s="34">
        <v>0</v>
      </c>
      <c r="BW316" s="34" t="s">
        <v>155</v>
      </c>
      <c r="BX316" s="34">
        <v>0.8</v>
      </c>
    </row>
    <row r="317" spans="1:76" x14ac:dyDescent="0.25">
      <c r="A317" s="35">
        <v>43165</v>
      </c>
      <c r="B317" s="36">
        <v>0.40816275462962964</v>
      </c>
      <c r="C317" s="34">
        <v>6.3739999999999997</v>
      </c>
      <c r="D317" s="34">
        <v>7.0000000000000001E-3</v>
      </c>
      <c r="E317" s="34">
        <v>70.140147999999996</v>
      </c>
      <c r="F317" s="34">
        <v>385.1</v>
      </c>
      <c r="G317" s="34">
        <v>67.599999999999994</v>
      </c>
      <c r="H317" s="34">
        <v>-0.6</v>
      </c>
      <c r="I317" s="34"/>
      <c r="J317" s="34">
        <v>13.12</v>
      </c>
      <c r="K317" s="34">
        <v>0.95040000000000002</v>
      </c>
      <c r="L317" s="34">
        <v>6.0578000000000003</v>
      </c>
      <c r="M317" s="34">
        <v>6.7000000000000002E-3</v>
      </c>
      <c r="N317" s="34">
        <v>366.03750000000002</v>
      </c>
      <c r="O317" s="34">
        <v>64.249799999999993</v>
      </c>
      <c r="P317" s="34">
        <v>430.3</v>
      </c>
      <c r="Q317" s="34">
        <v>292.83999999999997</v>
      </c>
      <c r="R317" s="34">
        <v>51.401600000000002</v>
      </c>
      <c r="S317" s="34">
        <v>344.2</v>
      </c>
      <c r="T317" s="34">
        <v>0</v>
      </c>
      <c r="U317" s="34"/>
      <c r="V317" s="34"/>
      <c r="W317" s="34">
        <v>0</v>
      </c>
      <c r="X317" s="34">
        <v>12.4704</v>
      </c>
      <c r="Y317" s="34">
        <v>12</v>
      </c>
      <c r="Z317" s="34">
        <v>846</v>
      </c>
      <c r="AA317" s="34">
        <v>850</v>
      </c>
      <c r="AB317" s="34">
        <v>884</v>
      </c>
      <c r="AC317" s="34">
        <v>80</v>
      </c>
      <c r="AD317" s="34">
        <v>21.82</v>
      </c>
      <c r="AE317" s="34">
        <v>0.5</v>
      </c>
      <c r="AF317" s="34">
        <v>979</v>
      </c>
      <c r="AG317" s="34">
        <v>0</v>
      </c>
      <c r="AH317" s="34">
        <v>48</v>
      </c>
      <c r="AI317" s="34">
        <v>35</v>
      </c>
      <c r="AJ317" s="34">
        <v>190</v>
      </c>
      <c r="AK317" s="34">
        <v>168</v>
      </c>
      <c r="AL317" s="34">
        <v>4.4000000000000004</v>
      </c>
      <c r="AM317" s="34">
        <v>175</v>
      </c>
      <c r="AN317" s="34" t="s">
        <v>155</v>
      </c>
      <c r="AO317" s="34">
        <v>2</v>
      </c>
      <c r="AP317" s="37">
        <v>0.61729166666666668</v>
      </c>
      <c r="AQ317" s="34">
        <v>47.161102999999997</v>
      </c>
      <c r="AR317" s="34">
        <v>-88.490842999999998</v>
      </c>
      <c r="AS317" s="34">
        <v>312.5</v>
      </c>
      <c r="AT317" s="34">
        <v>27.3</v>
      </c>
      <c r="AU317" s="34">
        <v>12</v>
      </c>
      <c r="AV317" s="34">
        <v>11</v>
      </c>
      <c r="AW317" s="34" t="s">
        <v>202</v>
      </c>
      <c r="AX317" s="34">
        <v>1.1684000000000001</v>
      </c>
      <c r="AY317" s="34">
        <v>1.4052</v>
      </c>
      <c r="AZ317" s="34">
        <v>2.2052</v>
      </c>
      <c r="BA317" s="34">
        <v>14.186999999999999</v>
      </c>
      <c r="BB317" s="34">
        <v>33.54</v>
      </c>
      <c r="BC317" s="34">
        <v>2.36</v>
      </c>
      <c r="BD317" s="34">
        <v>5.2190000000000003</v>
      </c>
      <c r="BE317" s="34">
        <v>3182.181</v>
      </c>
      <c r="BF317" s="34">
        <v>2.2290000000000001</v>
      </c>
      <c r="BG317" s="34">
        <v>20.135999999999999</v>
      </c>
      <c r="BH317" s="34">
        <v>3.5339999999999998</v>
      </c>
      <c r="BI317" s="34">
        <v>23.670999999999999</v>
      </c>
      <c r="BJ317" s="34">
        <v>16.109000000000002</v>
      </c>
      <c r="BK317" s="34">
        <v>2.8279999999999998</v>
      </c>
      <c r="BL317" s="34">
        <v>18.937000000000001</v>
      </c>
      <c r="BM317" s="34">
        <v>0</v>
      </c>
      <c r="BN317" s="34"/>
      <c r="BO317" s="34"/>
      <c r="BP317" s="34"/>
      <c r="BQ317" s="34">
        <v>4763.1310000000003</v>
      </c>
      <c r="BR317" s="34">
        <v>0.110804</v>
      </c>
      <c r="BS317" s="34">
        <v>-5</v>
      </c>
      <c r="BT317" s="34">
        <v>7.1879999999999999E-3</v>
      </c>
      <c r="BU317" s="34">
        <v>2.707773</v>
      </c>
      <c r="BV317" s="34">
        <v>0</v>
      </c>
      <c r="BW317" s="34" t="s">
        <v>155</v>
      </c>
      <c r="BX317" s="34">
        <v>0.8</v>
      </c>
    </row>
    <row r="318" spans="1:76" x14ac:dyDescent="0.25">
      <c r="A318" s="35">
        <v>43165</v>
      </c>
      <c r="B318" s="36">
        <v>0.40817432870370368</v>
      </c>
      <c r="C318" s="34">
        <v>6.1890000000000001</v>
      </c>
      <c r="D318" s="34">
        <v>6.0000000000000001E-3</v>
      </c>
      <c r="E318" s="34">
        <v>60</v>
      </c>
      <c r="F318" s="34">
        <v>388.9</v>
      </c>
      <c r="G318" s="34">
        <v>65.599999999999994</v>
      </c>
      <c r="H318" s="34">
        <v>-10</v>
      </c>
      <c r="I318" s="34"/>
      <c r="J318" s="34">
        <v>12.65</v>
      </c>
      <c r="K318" s="34">
        <v>0.95189999999999997</v>
      </c>
      <c r="L318" s="34">
        <v>5.8914</v>
      </c>
      <c r="M318" s="34">
        <v>5.7000000000000002E-3</v>
      </c>
      <c r="N318" s="34">
        <v>370.1653</v>
      </c>
      <c r="O318" s="34">
        <v>62.474400000000003</v>
      </c>
      <c r="P318" s="34">
        <v>432.6</v>
      </c>
      <c r="Q318" s="34">
        <v>296.14229999999998</v>
      </c>
      <c r="R318" s="34">
        <v>49.981200000000001</v>
      </c>
      <c r="S318" s="34">
        <v>346.1</v>
      </c>
      <c r="T318" s="34">
        <v>0</v>
      </c>
      <c r="U318" s="34"/>
      <c r="V318" s="34"/>
      <c r="W318" s="34">
        <v>0</v>
      </c>
      <c r="X318" s="34">
        <v>12.042400000000001</v>
      </c>
      <c r="Y318" s="34">
        <v>12</v>
      </c>
      <c r="Z318" s="34">
        <v>846</v>
      </c>
      <c r="AA318" s="34">
        <v>852</v>
      </c>
      <c r="AB318" s="34">
        <v>884</v>
      </c>
      <c r="AC318" s="34">
        <v>80</v>
      </c>
      <c r="AD318" s="34">
        <v>21.82</v>
      </c>
      <c r="AE318" s="34">
        <v>0.5</v>
      </c>
      <c r="AF318" s="34">
        <v>979</v>
      </c>
      <c r="AG318" s="34">
        <v>0</v>
      </c>
      <c r="AH318" s="34">
        <v>48</v>
      </c>
      <c r="AI318" s="34">
        <v>35</v>
      </c>
      <c r="AJ318" s="34">
        <v>190</v>
      </c>
      <c r="AK318" s="34">
        <v>168</v>
      </c>
      <c r="AL318" s="34">
        <v>4.4000000000000004</v>
      </c>
      <c r="AM318" s="34">
        <v>175</v>
      </c>
      <c r="AN318" s="34" t="s">
        <v>155</v>
      </c>
      <c r="AO318" s="34">
        <v>2</v>
      </c>
      <c r="AP318" s="37">
        <v>0.61730324074074072</v>
      </c>
      <c r="AQ318" s="34">
        <v>47.161073000000002</v>
      </c>
      <c r="AR318" s="34">
        <v>-88.490817000000007</v>
      </c>
      <c r="AS318" s="34">
        <v>312.39999999999998</v>
      </c>
      <c r="AT318" s="34">
        <v>27</v>
      </c>
      <c r="AU318" s="34">
        <v>12</v>
      </c>
      <c r="AV318" s="34">
        <v>11</v>
      </c>
      <c r="AW318" s="34" t="s">
        <v>202</v>
      </c>
      <c r="AX318" s="34">
        <v>1.2</v>
      </c>
      <c r="AY318" s="34">
        <v>1.5</v>
      </c>
      <c r="AZ318" s="34">
        <v>2.2999999999999998</v>
      </c>
      <c r="BA318" s="34">
        <v>14.186999999999999</v>
      </c>
      <c r="BB318" s="34">
        <v>34.520000000000003</v>
      </c>
      <c r="BC318" s="34">
        <v>2.4300000000000002</v>
      </c>
      <c r="BD318" s="34">
        <v>5.0579999999999998</v>
      </c>
      <c r="BE318" s="34">
        <v>3183.1950000000002</v>
      </c>
      <c r="BF318" s="34">
        <v>1.964</v>
      </c>
      <c r="BG318" s="34">
        <v>20.945</v>
      </c>
      <c r="BH318" s="34">
        <v>3.5350000000000001</v>
      </c>
      <c r="BI318" s="34">
        <v>24.48</v>
      </c>
      <c r="BJ318" s="34">
        <v>16.757000000000001</v>
      </c>
      <c r="BK318" s="34">
        <v>2.8279999999999998</v>
      </c>
      <c r="BL318" s="34">
        <v>19.585000000000001</v>
      </c>
      <c r="BM318" s="34">
        <v>0</v>
      </c>
      <c r="BN318" s="34"/>
      <c r="BO318" s="34"/>
      <c r="BP318" s="34"/>
      <c r="BQ318" s="34">
        <v>4731.0590000000002</v>
      </c>
      <c r="BR318" s="34">
        <v>0.12759000000000001</v>
      </c>
      <c r="BS318" s="34">
        <v>-5</v>
      </c>
      <c r="BT318" s="34">
        <v>8.8120000000000004E-3</v>
      </c>
      <c r="BU318" s="34">
        <v>3.1179809999999999</v>
      </c>
      <c r="BV318" s="34">
        <v>0</v>
      </c>
      <c r="BW318" s="34" t="s">
        <v>155</v>
      </c>
      <c r="BX318" s="34">
        <v>0.8</v>
      </c>
    </row>
    <row r="319" spans="1:76" x14ac:dyDescent="0.25">
      <c r="A319" s="35">
        <v>43165</v>
      </c>
      <c r="B319" s="36">
        <v>0.40818590277777783</v>
      </c>
      <c r="C319" s="34">
        <v>5.8360000000000003</v>
      </c>
      <c r="D319" s="34">
        <v>4.0000000000000001E-3</v>
      </c>
      <c r="E319" s="34">
        <v>40.346535000000003</v>
      </c>
      <c r="F319" s="34">
        <v>388.5</v>
      </c>
      <c r="G319" s="34">
        <v>65.2</v>
      </c>
      <c r="H319" s="34">
        <v>-3.3</v>
      </c>
      <c r="I319" s="34"/>
      <c r="J319" s="34">
        <v>12.4</v>
      </c>
      <c r="K319" s="34">
        <v>0.9546</v>
      </c>
      <c r="L319" s="34">
        <v>5.5712999999999999</v>
      </c>
      <c r="M319" s="34">
        <v>3.8999999999999998E-3</v>
      </c>
      <c r="N319" s="34">
        <v>370.87619999999998</v>
      </c>
      <c r="O319" s="34">
        <v>62.222000000000001</v>
      </c>
      <c r="P319" s="34">
        <v>433.1</v>
      </c>
      <c r="Q319" s="34">
        <v>296.71109999999999</v>
      </c>
      <c r="R319" s="34">
        <v>49.779299999999999</v>
      </c>
      <c r="S319" s="34">
        <v>346.5</v>
      </c>
      <c r="T319" s="34">
        <v>0</v>
      </c>
      <c r="U319" s="34"/>
      <c r="V319" s="34"/>
      <c r="W319" s="34">
        <v>0</v>
      </c>
      <c r="X319" s="34">
        <v>11.8416</v>
      </c>
      <c r="Y319" s="34">
        <v>12</v>
      </c>
      <c r="Z319" s="34">
        <v>847</v>
      </c>
      <c r="AA319" s="34">
        <v>850</v>
      </c>
      <c r="AB319" s="34">
        <v>884</v>
      </c>
      <c r="AC319" s="34">
        <v>80</v>
      </c>
      <c r="AD319" s="34">
        <v>21.82</v>
      </c>
      <c r="AE319" s="34">
        <v>0.5</v>
      </c>
      <c r="AF319" s="34">
        <v>979</v>
      </c>
      <c r="AG319" s="34">
        <v>0</v>
      </c>
      <c r="AH319" s="34">
        <v>47.094000000000001</v>
      </c>
      <c r="AI319" s="34">
        <v>35</v>
      </c>
      <c r="AJ319" s="34">
        <v>190</v>
      </c>
      <c r="AK319" s="34">
        <v>168</v>
      </c>
      <c r="AL319" s="34">
        <v>4.4000000000000004</v>
      </c>
      <c r="AM319" s="34">
        <v>175</v>
      </c>
      <c r="AN319" s="34" t="s">
        <v>155</v>
      </c>
      <c r="AO319" s="34">
        <v>2</v>
      </c>
      <c r="AP319" s="37">
        <v>0.61730324074074072</v>
      </c>
      <c r="AQ319" s="34">
        <v>47.161003999999998</v>
      </c>
      <c r="AR319" s="34">
        <v>-88.490776999999994</v>
      </c>
      <c r="AS319" s="34">
        <v>312.39999999999998</v>
      </c>
      <c r="AT319" s="34">
        <v>26.9</v>
      </c>
      <c r="AU319" s="34">
        <v>12</v>
      </c>
      <c r="AV319" s="34">
        <v>11</v>
      </c>
      <c r="AW319" s="34" t="s">
        <v>202</v>
      </c>
      <c r="AX319" s="34">
        <v>1.3368</v>
      </c>
      <c r="AY319" s="34">
        <v>1.1579999999999999</v>
      </c>
      <c r="AZ319" s="34">
        <v>2.3683999999999998</v>
      </c>
      <c r="BA319" s="34">
        <v>14.186999999999999</v>
      </c>
      <c r="BB319" s="34">
        <v>36.57</v>
      </c>
      <c r="BC319" s="34">
        <v>2.58</v>
      </c>
      <c r="BD319" s="34">
        <v>4.7510000000000003</v>
      </c>
      <c r="BE319" s="34">
        <v>3185.3290000000002</v>
      </c>
      <c r="BF319" s="34">
        <v>1.4019999999999999</v>
      </c>
      <c r="BG319" s="34">
        <v>22.206</v>
      </c>
      <c r="BH319" s="34">
        <v>3.7250000000000001</v>
      </c>
      <c r="BI319" s="34">
        <v>25.931000000000001</v>
      </c>
      <c r="BJ319" s="34">
        <v>17.765000000000001</v>
      </c>
      <c r="BK319" s="34">
        <v>2.98</v>
      </c>
      <c r="BL319" s="34">
        <v>20.745000000000001</v>
      </c>
      <c r="BM319" s="34">
        <v>0</v>
      </c>
      <c r="BN319" s="34"/>
      <c r="BO319" s="34"/>
      <c r="BP319" s="34"/>
      <c r="BQ319" s="34">
        <v>4922.692</v>
      </c>
      <c r="BR319" s="34">
        <v>0.131718</v>
      </c>
      <c r="BS319" s="34">
        <v>-5</v>
      </c>
      <c r="BT319" s="34">
        <v>8.9999999999999993E-3</v>
      </c>
      <c r="BU319" s="34">
        <v>3.2188590000000001</v>
      </c>
      <c r="BV319" s="34">
        <v>0</v>
      </c>
      <c r="BW319" s="34" t="s">
        <v>155</v>
      </c>
      <c r="BX319" s="34">
        <v>0.8</v>
      </c>
    </row>
    <row r="320" spans="1:76" x14ac:dyDescent="0.25">
      <c r="A320" s="35">
        <v>43165</v>
      </c>
      <c r="B320" s="36">
        <v>0.40819747685185187</v>
      </c>
      <c r="C320" s="34">
        <v>4.6669999999999998</v>
      </c>
      <c r="D320" s="34">
        <v>1.4E-3</v>
      </c>
      <c r="E320" s="34">
        <v>13.669950999999999</v>
      </c>
      <c r="F320" s="34">
        <v>369.6</v>
      </c>
      <c r="G320" s="34">
        <v>65.099999999999994</v>
      </c>
      <c r="H320" s="34">
        <v>-6.4</v>
      </c>
      <c r="I320" s="34"/>
      <c r="J320" s="34">
        <v>12.4</v>
      </c>
      <c r="K320" s="34">
        <v>0.96399999999999997</v>
      </c>
      <c r="L320" s="34">
        <v>4.4987000000000004</v>
      </c>
      <c r="M320" s="34">
        <v>1.2999999999999999E-3</v>
      </c>
      <c r="N320" s="34">
        <v>356.3125</v>
      </c>
      <c r="O320" s="34">
        <v>62.775199999999998</v>
      </c>
      <c r="P320" s="34">
        <v>419.1</v>
      </c>
      <c r="Q320" s="34">
        <v>285.05970000000002</v>
      </c>
      <c r="R320" s="34">
        <v>50.221899999999998</v>
      </c>
      <c r="S320" s="34">
        <v>335.3</v>
      </c>
      <c r="T320" s="34">
        <v>0</v>
      </c>
      <c r="U320" s="34"/>
      <c r="V320" s="34"/>
      <c r="W320" s="34">
        <v>0</v>
      </c>
      <c r="X320" s="34">
        <v>11.953200000000001</v>
      </c>
      <c r="Y320" s="34">
        <v>12</v>
      </c>
      <c r="Z320" s="34">
        <v>846</v>
      </c>
      <c r="AA320" s="34">
        <v>849</v>
      </c>
      <c r="AB320" s="34">
        <v>884</v>
      </c>
      <c r="AC320" s="34">
        <v>80</v>
      </c>
      <c r="AD320" s="34">
        <v>21.82</v>
      </c>
      <c r="AE320" s="34">
        <v>0.5</v>
      </c>
      <c r="AF320" s="34">
        <v>979</v>
      </c>
      <c r="AG320" s="34">
        <v>0</v>
      </c>
      <c r="AH320" s="34">
        <v>47</v>
      </c>
      <c r="AI320" s="34">
        <v>35</v>
      </c>
      <c r="AJ320" s="34">
        <v>190</v>
      </c>
      <c r="AK320" s="34">
        <v>168</v>
      </c>
      <c r="AL320" s="34">
        <v>4.4000000000000004</v>
      </c>
      <c r="AM320" s="34">
        <v>175</v>
      </c>
      <c r="AN320" s="34" t="s">
        <v>155</v>
      </c>
      <c r="AO320" s="34">
        <v>2</v>
      </c>
      <c r="AP320" s="37">
        <v>0.61731481481481476</v>
      </c>
      <c r="AQ320" s="34">
        <v>47.160825000000003</v>
      </c>
      <c r="AR320" s="34">
        <v>-88.490688000000006</v>
      </c>
      <c r="AS320" s="34">
        <v>312.5</v>
      </c>
      <c r="AT320" s="34">
        <v>27.3</v>
      </c>
      <c r="AU320" s="34">
        <v>12</v>
      </c>
      <c r="AV320" s="34">
        <v>11</v>
      </c>
      <c r="AW320" s="34" t="s">
        <v>202</v>
      </c>
      <c r="AX320" s="34">
        <v>1.5367999999999999</v>
      </c>
      <c r="AY320" s="34">
        <v>1.3420000000000001</v>
      </c>
      <c r="AZ320" s="34">
        <v>2.6736</v>
      </c>
      <c r="BA320" s="34">
        <v>14.186999999999999</v>
      </c>
      <c r="BB320" s="34">
        <v>45.52</v>
      </c>
      <c r="BC320" s="34">
        <v>3.21</v>
      </c>
      <c r="BD320" s="34">
        <v>3.738</v>
      </c>
      <c r="BE320" s="34">
        <v>3192.0819999999999</v>
      </c>
      <c r="BF320" s="34">
        <v>0.59499999999999997</v>
      </c>
      <c r="BG320" s="34">
        <v>26.475999999999999</v>
      </c>
      <c r="BH320" s="34">
        <v>4.665</v>
      </c>
      <c r="BI320" s="34">
        <v>31.140999999999998</v>
      </c>
      <c r="BJ320" s="34">
        <v>21.181999999999999</v>
      </c>
      <c r="BK320" s="34">
        <v>3.7320000000000002</v>
      </c>
      <c r="BL320" s="34">
        <v>24.913</v>
      </c>
      <c r="BM320" s="34">
        <v>0</v>
      </c>
      <c r="BN320" s="34"/>
      <c r="BO320" s="34"/>
      <c r="BP320" s="34"/>
      <c r="BQ320" s="34">
        <v>6166.9139999999998</v>
      </c>
      <c r="BR320" s="34">
        <v>0.11931600000000001</v>
      </c>
      <c r="BS320" s="34">
        <v>-5</v>
      </c>
      <c r="BT320" s="34">
        <v>8.9999999999999993E-3</v>
      </c>
      <c r="BU320" s="34">
        <v>2.9157850000000001</v>
      </c>
      <c r="BV320" s="34">
        <v>0</v>
      </c>
      <c r="BW320" s="34" t="s">
        <v>155</v>
      </c>
      <c r="BX320" s="34">
        <v>0.8</v>
      </c>
    </row>
    <row r="321" spans="1:76" x14ac:dyDescent="0.25">
      <c r="A321" s="35">
        <v>43165</v>
      </c>
      <c r="B321" s="36">
        <v>0.40820905092592591</v>
      </c>
      <c r="C321" s="34">
        <v>4.1310000000000002</v>
      </c>
      <c r="D321" s="34">
        <v>8.8000000000000005E-3</v>
      </c>
      <c r="E321" s="34">
        <v>87.561576000000002</v>
      </c>
      <c r="F321" s="34">
        <v>350.9</v>
      </c>
      <c r="G321" s="34">
        <v>65.2</v>
      </c>
      <c r="H321" s="34">
        <v>-20</v>
      </c>
      <c r="I321" s="34"/>
      <c r="J321" s="34">
        <v>12.68</v>
      </c>
      <c r="K321" s="34">
        <v>0.96819999999999995</v>
      </c>
      <c r="L321" s="34">
        <v>3.9996999999999998</v>
      </c>
      <c r="M321" s="34">
        <v>8.5000000000000006E-3</v>
      </c>
      <c r="N321" s="34">
        <v>339.73020000000002</v>
      </c>
      <c r="O321" s="34">
        <v>63.167999999999999</v>
      </c>
      <c r="P321" s="34">
        <v>402.9</v>
      </c>
      <c r="Q321" s="34">
        <v>271.79340000000002</v>
      </c>
      <c r="R321" s="34">
        <v>50.536099999999998</v>
      </c>
      <c r="S321" s="34">
        <v>322.3</v>
      </c>
      <c r="T321" s="34">
        <v>0</v>
      </c>
      <c r="U321" s="34"/>
      <c r="V321" s="34"/>
      <c r="W321" s="34">
        <v>0</v>
      </c>
      <c r="X321" s="34">
        <v>12.2738</v>
      </c>
      <c r="Y321" s="34">
        <v>11.9</v>
      </c>
      <c r="Z321" s="34">
        <v>845</v>
      </c>
      <c r="AA321" s="34">
        <v>851</v>
      </c>
      <c r="AB321" s="34">
        <v>884</v>
      </c>
      <c r="AC321" s="34">
        <v>80</v>
      </c>
      <c r="AD321" s="34">
        <v>21.82</v>
      </c>
      <c r="AE321" s="34">
        <v>0.5</v>
      </c>
      <c r="AF321" s="34">
        <v>979</v>
      </c>
      <c r="AG321" s="34">
        <v>0</v>
      </c>
      <c r="AH321" s="34">
        <v>47</v>
      </c>
      <c r="AI321" s="34">
        <v>35</v>
      </c>
      <c r="AJ321" s="34">
        <v>190</v>
      </c>
      <c r="AK321" s="34">
        <v>168</v>
      </c>
      <c r="AL321" s="34">
        <v>4.3</v>
      </c>
      <c r="AM321" s="34">
        <v>175</v>
      </c>
      <c r="AN321" s="34" t="s">
        <v>155</v>
      </c>
      <c r="AO321" s="34">
        <v>2</v>
      </c>
      <c r="AP321" s="37">
        <v>0.61733796296296295</v>
      </c>
      <c r="AQ321" s="34">
        <v>47.160668999999999</v>
      </c>
      <c r="AR321" s="34">
        <v>-88.490660000000005</v>
      </c>
      <c r="AS321" s="34">
        <v>312.5</v>
      </c>
      <c r="AT321" s="34">
        <v>28</v>
      </c>
      <c r="AU321" s="34">
        <v>12</v>
      </c>
      <c r="AV321" s="34">
        <v>12</v>
      </c>
      <c r="AW321" s="34" t="s">
        <v>203</v>
      </c>
      <c r="AX321" s="34">
        <v>1.6</v>
      </c>
      <c r="AY321" s="34">
        <v>1.5</v>
      </c>
      <c r="AZ321" s="34">
        <v>2.8</v>
      </c>
      <c r="BA321" s="34">
        <v>14.186999999999999</v>
      </c>
      <c r="BB321" s="34">
        <v>51.21</v>
      </c>
      <c r="BC321" s="34">
        <v>3.61</v>
      </c>
      <c r="BD321" s="34">
        <v>3.286</v>
      </c>
      <c r="BE321" s="34">
        <v>3189.7550000000001</v>
      </c>
      <c r="BF321" s="34">
        <v>4.3029999999999999</v>
      </c>
      <c r="BG321" s="34">
        <v>28.373000000000001</v>
      </c>
      <c r="BH321" s="34">
        <v>5.2750000000000004</v>
      </c>
      <c r="BI321" s="34">
        <v>33.648000000000003</v>
      </c>
      <c r="BJ321" s="34">
        <v>22.699000000000002</v>
      </c>
      <c r="BK321" s="34">
        <v>4.2210000000000001</v>
      </c>
      <c r="BL321" s="34">
        <v>26.919</v>
      </c>
      <c r="BM321" s="34">
        <v>0</v>
      </c>
      <c r="BN321" s="34"/>
      <c r="BO321" s="34"/>
      <c r="BP321" s="34"/>
      <c r="BQ321" s="34">
        <v>7117.1610000000001</v>
      </c>
      <c r="BR321" s="34">
        <v>0.116188</v>
      </c>
      <c r="BS321" s="34">
        <v>-5</v>
      </c>
      <c r="BT321" s="34">
        <v>8.9999999999999993E-3</v>
      </c>
      <c r="BU321" s="34">
        <v>2.8393440000000001</v>
      </c>
      <c r="BV321" s="34">
        <v>0</v>
      </c>
      <c r="BW321" s="34" t="s">
        <v>155</v>
      </c>
      <c r="BX321" s="34">
        <v>0.8</v>
      </c>
    </row>
    <row r="322" spans="1:76" x14ac:dyDescent="0.25">
      <c r="A322" s="35">
        <v>43165</v>
      </c>
      <c r="B322" s="36">
        <v>0.408220625</v>
      </c>
      <c r="C322" s="34">
        <v>3.855</v>
      </c>
      <c r="D322" s="34">
        <v>8.9999999999999993E-3</v>
      </c>
      <c r="E322" s="34">
        <v>90</v>
      </c>
      <c r="F322" s="34">
        <v>340.5</v>
      </c>
      <c r="G322" s="34">
        <v>65.8</v>
      </c>
      <c r="H322" s="34">
        <v>-3.1</v>
      </c>
      <c r="I322" s="34"/>
      <c r="J322" s="34">
        <v>13.45</v>
      </c>
      <c r="K322" s="34">
        <v>0.97040000000000004</v>
      </c>
      <c r="L322" s="34">
        <v>3.7412999999999998</v>
      </c>
      <c r="M322" s="34">
        <v>8.6999999999999994E-3</v>
      </c>
      <c r="N322" s="34">
        <v>330.44549999999998</v>
      </c>
      <c r="O322" s="34">
        <v>63.841000000000001</v>
      </c>
      <c r="P322" s="34">
        <v>394.3</v>
      </c>
      <c r="Q322" s="34">
        <v>264.36540000000002</v>
      </c>
      <c r="R322" s="34">
        <v>51.0745</v>
      </c>
      <c r="S322" s="34">
        <v>315.39999999999998</v>
      </c>
      <c r="T322" s="34">
        <v>0</v>
      </c>
      <c r="U322" s="34"/>
      <c r="V322" s="34"/>
      <c r="W322" s="34">
        <v>0</v>
      </c>
      <c r="X322" s="34">
        <v>13.0481</v>
      </c>
      <c r="Y322" s="34">
        <v>12</v>
      </c>
      <c r="Z322" s="34">
        <v>845</v>
      </c>
      <c r="AA322" s="34">
        <v>849</v>
      </c>
      <c r="AB322" s="34">
        <v>883</v>
      </c>
      <c r="AC322" s="34">
        <v>80</v>
      </c>
      <c r="AD322" s="34">
        <v>21.82</v>
      </c>
      <c r="AE322" s="34">
        <v>0.5</v>
      </c>
      <c r="AF322" s="34">
        <v>979</v>
      </c>
      <c r="AG322" s="34">
        <v>0</v>
      </c>
      <c r="AH322" s="34">
        <v>47</v>
      </c>
      <c r="AI322" s="34">
        <v>35</v>
      </c>
      <c r="AJ322" s="34">
        <v>190</v>
      </c>
      <c r="AK322" s="34">
        <v>168</v>
      </c>
      <c r="AL322" s="34">
        <v>4.3</v>
      </c>
      <c r="AM322" s="34">
        <v>175</v>
      </c>
      <c r="AN322" s="34" t="s">
        <v>155</v>
      </c>
      <c r="AO322" s="34">
        <v>2</v>
      </c>
      <c r="AP322" s="37">
        <v>0.6173495370370371</v>
      </c>
      <c r="AQ322" s="34">
        <v>47.160549000000003</v>
      </c>
      <c r="AR322" s="34">
        <v>-88.490667999999999</v>
      </c>
      <c r="AS322" s="34">
        <v>312.10000000000002</v>
      </c>
      <c r="AT322" s="34">
        <v>28.2</v>
      </c>
      <c r="AU322" s="34">
        <v>12</v>
      </c>
      <c r="AV322" s="34">
        <v>12</v>
      </c>
      <c r="AW322" s="34" t="s">
        <v>203</v>
      </c>
      <c r="AX322" s="34">
        <v>1.6683319999999999</v>
      </c>
      <c r="AY322" s="34">
        <v>1.295005</v>
      </c>
      <c r="AZ322" s="34">
        <v>2.8</v>
      </c>
      <c r="BA322" s="34">
        <v>14.186999999999999</v>
      </c>
      <c r="BB322" s="34">
        <v>54.8</v>
      </c>
      <c r="BC322" s="34">
        <v>3.86</v>
      </c>
      <c r="BD322" s="34">
        <v>3.048</v>
      </c>
      <c r="BE322" s="34">
        <v>3191.2739999999999</v>
      </c>
      <c r="BF322" s="34">
        <v>4.742</v>
      </c>
      <c r="BG322" s="34">
        <v>29.516999999999999</v>
      </c>
      <c r="BH322" s="34">
        <v>5.7030000000000003</v>
      </c>
      <c r="BI322" s="34">
        <v>35.22</v>
      </c>
      <c r="BJ322" s="34">
        <v>23.614999999999998</v>
      </c>
      <c r="BK322" s="34">
        <v>4.5620000000000003</v>
      </c>
      <c r="BL322" s="34">
        <v>28.177</v>
      </c>
      <c r="BM322" s="34">
        <v>0</v>
      </c>
      <c r="BN322" s="34"/>
      <c r="BO322" s="34"/>
      <c r="BP322" s="34"/>
      <c r="BQ322" s="34">
        <v>8092.5640000000003</v>
      </c>
      <c r="BR322" s="34">
        <v>5.1673999999999998E-2</v>
      </c>
      <c r="BS322" s="34">
        <v>-5</v>
      </c>
      <c r="BT322" s="34">
        <v>8.9999999999999993E-3</v>
      </c>
      <c r="BU322" s="34">
        <v>1.262783</v>
      </c>
      <c r="BV322" s="34">
        <v>0</v>
      </c>
      <c r="BW322" s="34" t="s">
        <v>155</v>
      </c>
      <c r="BX322" s="34">
        <v>0.8</v>
      </c>
    </row>
    <row r="323" spans="1:76" x14ac:dyDescent="0.25">
      <c r="A323" s="35">
        <v>43165</v>
      </c>
      <c r="B323" s="36">
        <v>0.40823219907407404</v>
      </c>
      <c r="C323" s="34">
        <v>3.8780000000000001</v>
      </c>
      <c r="D323" s="34">
        <v>8.9999999999999993E-3</v>
      </c>
      <c r="E323" s="34">
        <v>90</v>
      </c>
      <c r="F323" s="34">
        <v>334.4</v>
      </c>
      <c r="G323" s="34">
        <v>66.2</v>
      </c>
      <c r="H323" s="34">
        <v>-7.8</v>
      </c>
      <c r="I323" s="34"/>
      <c r="J323" s="34">
        <v>13.99</v>
      </c>
      <c r="K323" s="34">
        <v>0.97019999999999995</v>
      </c>
      <c r="L323" s="34">
        <v>3.7621000000000002</v>
      </c>
      <c r="M323" s="34">
        <v>8.6999999999999994E-3</v>
      </c>
      <c r="N323" s="34">
        <v>324.41609999999997</v>
      </c>
      <c r="O323" s="34">
        <v>64.250500000000002</v>
      </c>
      <c r="P323" s="34">
        <v>388.7</v>
      </c>
      <c r="Q323" s="34">
        <v>259.54169999999999</v>
      </c>
      <c r="R323" s="34">
        <v>51.402200000000001</v>
      </c>
      <c r="S323" s="34">
        <v>310.89999999999998</v>
      </c>
      <c r="T323" s="34">
        <v>0</v>
      </c>
      <c r="U323" s="34"/>
      <c r="V323" s="34"/>
      <c r="W323" s="34">
        <v>0</v>
      </c>
      <c r="X323" s="34">
        <v>13.5707</v>
      </c>
      <c r="Y323" s="34">
        <v>12</v>
      </c>
      <c r="Z323" s="34">
        <v>845</v>
      </c>
      <c r="AA323" s="34">
        <v>848</v>
      </c>
      <c r="AB323" s="34">
        <v>883</v>
      </c>
      <c r="AC323" s="34">
        <v>80</v>
      </c>
      <c r="AD323" s="34">
        <v>21.82</v>
      </c>
      <c r="AE323" s="34">
        <v>0.5</v>
      </c>
      <c r="AF323" s="34">
        <v>979</v>
      </c>
      <c r="AG323" s="34">
        <v>0</v>
      </c>
      <c r="AH323" s="34">
        <v>47</v>
      </c>
      <c r="AI323" s="34">
        <v>35</v>
      </c>
      <c r="AJ323" s="34">
        <v>190</v>
      </c>
      <c r="AK323" s="34">
        <v>168.9</v>
      </c>
      <c r="AL323" s="34">
        <v>4.3</v>
      </c>
      <c r="AM323" s="34">
        <v>175</v>
      </c>
      <c r="AN323" s="34" t="s">
        <v>155</v>
      </c>
      <c r="AO323" s="34">
        <v>2</v>
      </c>
      <c r="AP323" s="37">
        <v>0.61736111111111114</v>
      </c>
      <c r="AQ323" s="34">
        <v>47.160438999999997</v>
      </c>
      <c r="AR323" s="34">
        <v>-88.490671000000006</v>
      </c>
      <c r="AS323" s="34">
        <v>311.7</v>
      </c>
      <c r="AT323" s="34">
        <v>27.6</v>
      </c>
      <c r="AU323" s="34">
        <v>12</v>
      </c>
      <c r="AV323" s="34">
        <v>11</v>
      </c>
      <c r="AW323" s="34" t="s">
        <v>199</v>
      </c>
      <c r="AX323" s="34">
        <v>1.7</v>
      </c>
      <c r="AY323" s="34">
        <v>1.3367370000000001</v>
      </c>
      <c r="AZ323" s="34">
        <v>2.8</v>
      </c>
      <c r="BA323" s="34">
        <v>14.186999999999999</v>
      </c>
      <c r="BB323" s="34">
        <v>54.49</v>
      </c>
      <c r="BC323" s="34">
        <v>3.84</v>
      </c>
      <c r="BD323" s="34">
        <v>3.0670000000000002</v>
      </c>
      <c r="BE323" s="34">
        <v>3191.1280000000002</v>
      </c>
      <c r="BF323" s="34">
        <v>4.7140000000000004</v>
      </c>
      <c r="BG323" s="34">
        <v>28.817</v>
      </c>
      <c r="BH323" s="34">
        <v>5.7069999999999999</v>
      </c>
      <c r="BI323" s="34">
        <v>34.524000000000001</v>
      </c>
      <c r="BJ323" s="34">
        <v>23.053999999999998</v>
      </c>
      <c r="BK323" s="34">
        <v>4.5659999999999998</v>
      </c>
      <c r="BL323" s="34">
        <v>27.62</v>
      </c>
      <c r="BM323" s="34">
        <v>0</v>
      </c>
      <c r="BN323" s="34"/>
      <c r="BO323" s="34"/>
      <c r="BP323" s="34"/>
      <c r="BQ323" s="34">
        <v>8369.6779999999999</v>
      </c>
      <c r="BR323" s="34">
        <v>4.8624000000000001E-2</v>
      </c>
      <c r="BS323" s="34">
        <v>-5</v>
      </c>
      <c r="BT323" s="34">
        <v>8.9999999999999993E-3</v>
      </c>
      <c r="BU323" s="34">
        <v>1.1882490000000001</v>
      </c>
      <c r="BV323" s="34">
        <v>0</v>
      </c>
      <c r="BW323" s="34" t="s">
        <v>155</v>
      </c>
      <c r="BX323" s="34">
        <v>0.8</v>
      </c>
    </row>
    <row r="324" spans="1:76" x14ac:dyDescent="0.25">
      <c r="A324" s="35">
        <v>43165</v>
      </c>
      <c r="B324" s="36">
        <v>0.40824377314814814</v>
      </c>
      <c r="C324" s="34">
        <v>4.4119999999999999</v>
      </c>
      <c r="D324" s="34">
        <v>1.0500000000000001E-2</v>
      </c>
      <c r="E324" s="34">
        <v>104.912863</v>
      </c>
      <c r="F324" s="34">
        <v>337</v>
      </c>
      <c r="G324" s="34">
        <v>66.3</v>
      </c>
      <c r="H324" s="34">
        <v>-3.7</v>
      </c>
      <c r="I324" s="34"/>
      <c r="J324" s="34">
        <v>14.35</v>
      </c>
      <c r="K324" s="34">
        <v>0.96589999999999998</v>
      </c>
      <c r="L324" s="34">
        <v>4.2611999999999997</v>
      </c>
      <c r="M324" s="34">
        <v>1.01E-2</v>
      </c>
      <c r="N324" s="34">
        <v>325.4939</v>
      </c>
      <c r="O324" s="34">
        <v>64.016000000000005</v>
      </c>
      <c r="P324" s="34">
        <v>389.5</v>
      </c>
      <c r="Q324" s="34">
        <v>260.404</v>
      </c>
      <c r="R324" s="34">
        <v>51.214500000000001</v>
      </c>
      <c r="S324" s="34">
        <v>311.60000000000002</v>
      </c>
      <c r="T324" s="34">
        <v>0</v>
      </c>
      <c r="U324" s="34"/>
      <c r="V324" s="34"/>
      <c r="W324" s="34">
        <v>0</v>
      </c>
      <c r="X324" s="34">
        <v>13.8588</v>
      </c>
      <c r="Y324" s="34">
        <v>11.9</v>
      </c>
      <c r="Z324" s="34">
        <v>845</v>
      </c>
      <c r="AA324" s="34">
        <v>849</v>
      </c>
      <c r="AB324" s="34">
        <v>883</v>
      </c>
      <c r="AC324" s="34">
        <v>80</v>
      </c>
      <c r="AD324" s="34">
        <v>21.82</v>
      </c>
      <c r="AE324" s="34">
        <v>0.5</v>
      </c>
      <c r="AF324" s="34">
        <v>979</v>
      </c>
      <c r="AG324" s="34">
        <v>0</v>
      </c>
      <c r="AH324" s="34">
        <v>47</v>
      </c>
      <c r="AI324" s="34">
        <v>35</v>
      </c>
      <c r="AJ324" s="34">
        <v>190</v>
      </c>
      <c r="AK324" s="34">
        <v>169</v>
      </c>
      <c r="AL324" s="34">
        <v>4.2</v>
      </c>
      <c r="AM324" s="34">
        <v>175</v>
      </c>
      <c r="AN324" s="34" t="s">
        <v>155</v>
      </c>
      <c r="AO324" s="34">
        <v>2</v>
      </c>
      <c r="AP324" s="37">
        <v>0.61737268518518518</v>
      </c>
      <c r="AQ324" s="34">
        <v>47.160335000000003</v>
      </c>
      <c r="AR324" s="34">
        <v>-88.490668999999997</v>
      </c>
      <c r="AS324" s="34">
        <v>311.5</v>
      </c>
      <c r="AT324" s="34">
        <v>26.5</v>
      </c>
      <c r="AU324" s="34">
        <v>12</v>
      </c>
      <c r="AV324" s="34">
        <v>11</v>
      </c>
      <c r="AW324" s="34" t="s">
        <v>199</v>
      </c>
      <c r="AX324" s="34">
        <v>1.7</v>
      </c>
      <c r="AY324" s="34">
        <v>1.4</v>
      </c>
      <c r="AZ324" s="34">
        <v>2.8</v>
      </c>
      <c r="BA324" s="34">
        <v>14.186999999999999</v>
      </c>
      <c r="BB324" s="34">
        <v>48</v>
      </c>
      <c r="BC324" s="34">
        <v>3.38</v>
      </c>
      <c r="BD324" s="34">
        <v>3.5339999999999998</v>
      </c>
      <c r="BE324" s="34">
        <v>3186.9630000000002</v>
      </c>
      <c r="BF324" s="34">
        <v>4.8239999999999998</v>
      </c>
      <c r="BG324" s="34">
        <v>25.492999999999999</v>
      </c>
      <c r="BH324" s="34">
        <v>5.0140000000000002</v>
      </c>
      <c r="BI324" s="34">
        <v>30.507000000000001</v>
      </c>
      <c r="BJ324" s="34">
        <v>20.395</v>
      </c>
      <c r="BK324" s="34">
        <v>4.0110000000000001</v>
      </c>
      <c r="BL324" s="34">
        <v>24.407</v>
      </c>
      <c r="BM324" s="34">
        <v>0</v>
      </c>
      <c r="BN324" s="34"/>
      <c r="BO324" s="34"/>
      <c r="BP324" s="34"/>
      <c r="BQ324" s="34">
        <v>7536.549</v>
      </c>
      <c r="BR324" s="34">
        <v>2.0913999999999999E-2</v>
      </c>
      <c r="BS324" s="34">
        <v>-5</v>
      </c>
      <c r="BT324" s="34">
        <v>8.9999999999999993E-3</v>
      </c>
      <c r="BU324" s="34">
        <v>0.51108600000000004</v>
      </c>
      <c r="BV324" s="34">
        <v>0</v>
      </c>
      <c r="BW324" s="34" t="s">
        <v>155</v>
      </c>
      <c r="BX324" s="34">
        <v>0.8</v>
      </c>
    </row>
    <row r="325" spans="1:76" x14ac:dyDescent="0.25">
      <c r="A325" s="35">
        <v>43165</v>
      </c>
      <c r="B325" s="36">
        <v>0.40825534722222218</v>
      </c>
      <c r="C325" s="34">
        <v>5.3680000000000003</v>
      </c>
      <c r="D325" s="34">
        <v>1.0999999999999999E-2</v>
      </c>
      <c r="E325" s="34">
        <v>110.215232</v>
      </c>
      <c r="F325" s="34">
        <v>358.7</v>
      </c>
      <c r="G325" s="34">
        <v>65.8</v>
      </c>
      <c r="H325" s="34">
        <v>0</v>
      </c>
      <c r="I325" s="34"/>
      <c r="J325" s="34">
        <v>14.59</v>
      </c>
      <c r="K325" s="34">
        <v>0.95830000000000004</v>
      </c>
      <c r="L325" s="34">
        <v>5.1444999999999999</v>
      </c>
      <c r="M325" s="34">
        <v>1.06E-2</v>
      </c>
      <c r="N325" s="34">
        <v>343.7783</v>
      </c>
      <c r="O325" s="34">
        <v>63.101500000000001</v>
      </c>
      <c r="P325" s="34">
        <v>406.9</v>
      </c>
      <c r="Q325" s="34">
        <v>275.03199999999998</v>
      </c>
      <c r="R325" s="34">
        <v>50.482900000000001</v>
      </c>
      <c r="S325" s="34">
        <v>325.5</v>
      </c>
      <c r="T325" s="34">
        <v>0</v>
      </c>
      <c r="U325" s="34"/>
      <c r="V325" s="34"/>
      <c r="W325" s="34">
        <v>0</v>
      </c>
      <c r="X325" s="34">
        <v>13.983499999999999</v>
      </c>
      <c r="Y325" s="34">
        <v>12</v>
      </c>
      <c r="Z325" s="34">
        <v>845</v>
      </c>
      <c r="AA325" s="34">
        <v>848</v>
      </c>
      <c r="AB325" s="34">
        <v>883</v>
      </c>
      <c r="AC325" s="34">
        <v>80</v>
      </c>
      <c r="AD325" s="34">
        <v>21.82</v>
      </c>
      <c r="AE325" s="34">
        <v>0.5</v>
      </c>
      <c r="AF325" s="34">
        <v>979</v>
      </c>
      <c r="AG325" s="34">
        <v>0</v>
      </c>
      <c r="AH325" s="34">
        <v>47</v>
      </c>
      <c r="AI325" s="34">
        <v>35</v>
      </c>
      <c r="AJ325" s="34">
        <v>190</v>
      </c>
      <c r="AK325" s="34">
        <v>169</v>
      </c>
      <c r="AL325" s="34">
        <v>4.4000000000000004</v>
      </c>
      <c r="AM325" s="34">
        <v>175</v>
      </c>
      <c r="AN325" s="34" t="s">
        <v>155</v>
      </c>
      <c r="AO325" s="34">
        <v>2</v>
      </c>
      <c r="AP325" s="37">
        <v>0.61738425925925922</v>
      </c>
      <c r="AQ325" s="34">
        <v>47.160231000000003</v>
      </c>
      <c r="AR325" s="34">
        <v>-88.490666000000004</v>
      </c>
      <c r="AS325" s="34">
        <v>311.39999999999998</v>
      </c>
      <c r="AT325" s="34">
        <v>26.2</v>
      </c>
      <c r="AU325" s="34">
        <v>12</v>
      </c>
      <c r="AV325" s="34">
        <v>11</v>
      </c>
      <c r="AW325" s="34" t="s">
        <v>199</v>
      </c>
      <c r="AX325" s="34">
        <v>1.7684</v>
      </c>
      <c r="AY325" s="34">
        <v>1.4683999999999999</v>
      </c>
      <c r="AZ325" s="34">
        <v>2.8683999999999998</v>
      </c>
      <c r="BA325" s="34">
        <v>14.186999999999999</v>
      </c>
      <c r="BB325" s="34">
        <v>39.619999999999997</v>
      </c>
      <c r="BC325" s="34">
        <v>2.79</v>
      </c>
      <c r="BD325" s="34">
        <v>4.3540000000000001</v>
      </c>
      <c r="BE325" s="34">
        <v>3182.8649999999998</v>
      </c>
      <c r="BF325" s="34">
        <v>4.1589999999999998</v>
      </c>
      <c r="BG325" s="34">
        <v>22.274000000000001</v>
      </c>
      <c r="BH325" s="34">
        <v>4.0880000000000001</v>
      </c>
      <c r="BI325" s="34">
        <v>26.361999999999998</v>
      </c>
      <c r="BJ325" s="34">
        <v>17.82</v>
      </c>
      <c r="BK325" s="34">
        <v>3.2709999999999999</v>
      </c>
      <c r="BL325" s="34">
        <v>21.09</v>
      </c>
      <c r="BM325" s="34">
        <v>0</v>
      </c>
      <c r="BN325" s="34"/>
      <c r="BO325" s="34"/>
      <c r="BP325" s="34"/>
      <c r="BQ325" s="34">
        <v>6290.6049999999996</v>
      </c>
      <c r="BR325" s="34">
        <v>5.7863999999999999E-2</v>
      </c>
      <c r="BS325" s="34">
        <v>-5</v>
      </c>
      <c r="BT325" s="34">
        <v>8.0940000000000005E-3</v>
      </c>
      <c r="BU325" s="34">
        <v>1.4140520000000001</v>
      </c>
      <c r="BV325" s="34">
        <v>0</v>
      </c>
      <c r="BW325" s="34" t="s">
        <v>155</v>
      </c>
      <c r="BX325" s="34">
        <v>0.8</v>
      </c>
    </row>
    <row r="326" spans="1:76" x14ac:dyDescent="0.25">
      <c r="A326" s="35">
        <v>43165</v>
      </c>
      <c r="B326" s="36">
        <v>0.40826692129629633</v>
      </c>
      <c r="C326" s="34">
        <v>5.6749999999999998</v>
      </c>
      <c r="D326" s="34">
        <v>8.6999999999999994E-3</v>
      </c>
      <c r="E326" s="34">
        <v>86.958298999999997</v>
      </c>
      <c r="F326" s="34">
        <v>379.7</v>
      </c>
      <c r="G326" s="34">
        <v>63.1</v>
      </c>
      <c r="H326" s="34">
        <v>0</v>
      </c>
      <c r="I326" s="34"/>
      <c r="J326" s="34">
        <v>14.3</v>
      </c>
      <c r="K326" s="34">
        <v>0.95579999999999998</v>
      </c>
      <c r="L326" s="34">
        <v>5.4246999999999996</v>
      </c>
      <c r="M326" s="34">
        <v>8.3000000000000001E-3</v>
      </c>
      <c r="N326" s="34">
        <v>362.88510000000002</v>
      </c>
      <c r="O326" s="34">
        <v>60.3339</v>
      </c>
      <c r="P326" s="34">
        <v>423.2</v>
      </c>
      <c r="Q326" s="34">
        <v>290.31799999999998</v>
      </c>
      <c r="R326" s="34">
        <v>48.268700000000003</v>
      </c>
      <c r="S326" s="34">
        <v>338.6</v>
      </c>
      <c r="T326" s="34">
        <v>0</v>
      </c>
      <c r="U326" s="34"/>
      <c r="V326" s="34"/>
      <c r="W326" s="34">
        <v>0</v>
      </c>
      <c r="X326" s="34">
        <v>13.67</v>
      </c>
      <c r="Y326" s="34">
        <v>12</v>
      </c>
      <c r="Z326" s="34">
        <v>845</v>
      </c>
      <c r="AA326" s="34">
        <v>849</v>
      </c>
      <c r="AB326" s="34">
        <v>883</v>
      </c>
      <c r="AC326" s="34">
        <v>80</v>
      </c>
      <c r="AD326" s="34">
        <v>21.82</v>
      </c>
      <c r="AE326" s="34">
        <v>0.5</v>
      </c>
      <c r="AF326" s="34">
        <v>979</v>
      </c>
      <c r="AG326" s="34">
        <v>0</v>
      </c>
      <c r="AH326" s="34">
        <v>47</v>
      </c>
      <c r="AI326" s="34">
        <v>35</v>
      </c>
      <c r="AJ326" s="34">
        <v>190</v>
      </c>
      <c r="AK326" s="34">
        <v>169</v>
      </c>
      <c r="AL326" s="34">
        <v>4.3</v>
      </c>
      <c r="AM326" s="34">
        <v>174.7</v>
      </c>
      <c r="AN326" s="34" t="s">
        <v>155</v>
      </c>
      <c r="AO326" s="34">
        <v>2</v>
      </c>
      <c r="AP326" s="37">
        <v>0.61739583333333337</v>
      </c>
      <c r="AQ326" s="34">
        <v>47.160139999999998</v>
      </c>
      <c r="AR326" s="34">
        <v>-88.490652999999995</v>
      </c>
      <c r="AS326" s="34">
        <v>311</v>
      </c>
      <c r="AT326" s="34">
        <v>25.1</v>
      </c>
      <c r="AU326" s="34">
        <v>12</v>
      </c>
      <c r="AV326" s="34">
        <v>11</v>
      </c>
      <c r="AW326" s="34" t="s">
        <v>199</v>
      </c>
      <c r="AX326" s="34">
        <v>1.8</v>
      </c>
      <c r="AY326" s="34">
        <v>1.1579999999999999</v>
      </c>
      <c r="AZ326" s="34">
        <v>2.4211999999999998</v>
      </c>
      <c r="BA326" s="34">
        <v>14.186999999999999</v>
      </c>
      <c r="BB326" s="34">
        <v>37.54</v>
      </c>
      <c r="BC326" s="34">
        <v>2.65</v>
      </c>
      <c r="BD326" s="34">
        <v>4.62</v>
      </c>
      <c r="BE326" s="34">
        <v>3183.2530000000002</v>
      </c>
      <c r="BF326" s="34">
        <v>3.1040000000000001</v>
      </c>
      <c r="BG326" s="34">
        <v>22.3</v>
      </c>
      <c r="BH326" s="34">
        <v>3.7080000000000002</v>
      </c>
      <c r="BI326" s="34">
        <v>26.007000000000001</v>
      </c>
      <c r="BJ326" s="34">
        <v>17.84</v>
      </c>
      <c r="BK326" s="34">
        <v>2.9660000000000002</v>
      </c>
      <c r="BL326" s="34">
        <v>20.806999999999999</v>
      </c>
      <c r="BM326" s="34">
        <v>0</v>
      </c>
      <c r="BN326" s="34"/>
      <c r="BO326" s="34"/>
      <c r="BP326" s="34"/>
      <c r="BQ326" s="34">
        <v>5832.607</v>
      </c>
      <c r="BR326" s="34">
        <v>9.5521999999999996E-2</v>
      </c>
      <c r="BS326" s="34">
        <v>-5</v>
      </c>
      <c r="BT326" s="34">
        <v>8.9060000000000007E-3</v>
      </c>
      <c r="BU326" s="34">
        <v>2.3343189999999998</v>
      </c>
      <c r="BV326" s="34">
        <v>0</v>
      </c>
      <c r="BW326" s="34" t="s">
        <v>155</v>
      </c>
      <c r="BX326" s="34">
        <v>0.8</v>
      </c>
    </row>
    <row r="327" spans="1:76" x14ac:dyDescent="0.25">
      <c r="A327" s="35">
        <v>43165</v>
      </c>
      <c r="B327" s="36">
        <v>0.40827849537037036</v>
      </c>
      <c r="C327" s="34">
        <v>5.8920000000000003</v>
      </c>
      <c r="D327" s="34">
        <v>7.1000000000000004E-3</v>
      </c>
      <c r="E327" s="34">
        <v>70.605069999999998</v>
      </c>
      <c r="F327" s="34">
        <v>389.2</v>
      </c>
      <c r="G327" s="34">
        <v>61.3</v>
      </c>
      <c r="H327" s="34">
        <v>0</v>
      </c>
      <c r="I327" s="34"/>
      <c r="J327" s="34">
        <v>13.73</v>
      </c>
      <c r="K327" s="34">
        <v>0.95409999999999995</v>
      </c>
      <c r="L327" s="34">
        <v>5.6218000000000004</v>
      </c>
      <c r="M327" s="34">
        <v>6.7000000000000002E-3</v>
      </c>
      <c r="N327" s="34">
        <v>371.32850000000002</v>
      </c>
      <c r="O327" s="34">
        <v>58.468499999999999</v>
      </c>
      <c r="P327" s="34">
        <v>429.8</v>
      </c>
      <c r="Q327" s="34">
        <v>297.0729</v>
      </c>
      <c r="R327" s="34">
        <v>46.776400000000002</v>
      </c>
      <c r="S327" s="34">
        <v>343.8</v>
      </c>
      <c r="T327" s="34">
        <v>0</v>
      </c>
      <c r="U327" s="34"/>
      <c r="V327" s="34"/>
      <c r="W327" s="34">
        <v>0</v>
      </c>
      <c r="X327" s="34">
        <v>13.0959</v>
      </c>
      <c r="Y327" s="34">
        <v>12</v>
      </c>
      <c r="Z327" s="34">
        <v>845</v>
      </c>
      <c r="AA327" s="34">
        <v>851</v>
      </c>
      <c r="AB327" s="34">
        <v>883</v>
      </c>
      <c r="AC327" s="34">
        <v>80</v>
      </c>
      <c r="AD327" s="34">
        <v>21.82</v>
      </c>
      <c r="AE327" s="34">
        <v>0.5</v>
      </c>
      <c r="AF327" s="34">
        <v>979</v>
      </c>
      <c r="AG327" s="34">
        <v>0</v>
      </c>
      <c r="AH327" s="34">
        <v>47</v>
      </c>
      <c r="AI327" s="34">
        <v>35</v>
      </c>
      <c r="AJ327" s="34">
        <v>190</v>
      </c>
      <c r="AK327" s="34">
        <v>169</v>
      </c>
      <c r="AL327" s="34">
        <v>4.3</v>
      </c>
      <c r="AM327" s="34">
        <v>174.4</v>
      </c>
      <c r="AN327" s="34" t="s">
        <v>155</v>
      </c>
      <c r="AO327" s="34">
        <v>2</v>
      </c>
      <c r="AP327" s="37">
        <v>0.6174074074074074</v>
      </c>
      <c r="AQ327" s="34">
        <v>47.160051000000003</v>
      </c>
      <c r="AR327" s="34">
        <v>-88.490616000000003</v>
      </c>
      <c r="AS327" s="34">
        <v>310.7</v>
      </c>
      <c r="AT327" s="34">
        <v>24.1</v>
      </c>
      <c r="AU327" s="34">
        <v>12</v>
      </c>
      <c r="AV327" s="34">
        <v>11</v>
      </c>
      <c r="AW327" s="34" t="s">
        <v>199</v>
      </c>
      <c r="AX327" s="34">
        <v>1.8</v>
      </c>
      <c r="AY327" s="34">
        <v>1</v>
      </c>
      <c r="AZ327" s="34">
        <v>2.2000000000000002</v>
      </c>
      <c r="BA327" s="34">
        <v>14.186999999999999</v>
      </c>
      <c r="BB327" s="34">
        <v>36.21</v>
      </c>
      <c r="BC327" s="34">
        <v>2.5499999999999998</v>
      </c>
      <c r="BD327" s="34">
        <v>4.806</v>
      </c>
      <c r="BE327" s="34">
        <v>3183.4989999999998</v>
      </c>
      <c r="BF327" s="34">
        <v>2.4279999999999999</v>
      </c>
      <c r="BG327" s="34">
        <v>22.02</v>
      </c>
      <c r="BH327" s="34">
        <v>3.4670000000000001</v>
      </c>
      <c r="BI327" s="34">
        <v>25.488</v>
      </c>
      <c r="BJ327" s="34">
        <v>17.617000000000001</v>
      </c>
      <c r="BK327" s="34">
        <v>2.774</v>
      </c>
      <c r="BL327" s="34">
        <v>20.390999999999998</v>
      </c>
      <c r="BM327" s="34">
        <v>0</v>
      </c>
      <c r="BN327" s="34"/>
      <c r="BO327" s="34"/>
      <c r="BP327" s="34"/>
      <c r="BQ327" s="34">
        <v>5392.183</v>
      </c>
      <c r="BR327" s="34">
        <v>8.2692000000000002E-2</v>
      </c>
      <c r="BS327" s="34">
        <v>-5</v>
      </c>
      <c r="BT327" s="34">
        <v>8.9999999999999993E-3</v>
      </c>
      <c r="BU327" s="34">
        <v>2.0207860000000002</v>
      </c>
      <c r="BV327" s="34">
        <v>0</v>
      </c>
      <c r="BW327" s="34" t="s">
        <v>155</v>
      </c>
      <c r="BX327" s="34">
        <v>0.8</v>
      </c>
    </row>
    <row r="328" spans="1:76" x14ac:dyDescent="0.25">
      <c r="A328" s="35">
        <v>43165</v>
      </c>
      <c r="B328" s="36">
        <v>0.40829006944444446</v>
      </c>
      <c r="C328" s="34">
        <v>6.2939999999999996</v>
      </c>
      <c r="D328" s="34">
        <v>1.0200000000000001E-2</v>
      </c>
      <c r="E328" s="34">
        <v>102.046589</v>
      </c>
      <c r="F328" s="34">
        <v>393</v>
      </c>
      <c r="G328" s="34">
        <v>59.9</v>
      </c>
      <c r="H328" s="34">
        <v>-0.6</v>
      </c>
      <c r="I328" s="34"/>
      <c r="J328" s="34">
        <v>13.36</v>
      </c>
      <c r="K328" s="34">
        <v>0.95099999999999996</v>
      </c>
      <c r="L328" s="34">
        <v>5.9854000000000003</v>
      </c>
      <c r="M328" s="34">
        <v>9.7000000000000003E-3</v>
      </c>
      <c r="N328" s="34">
        <v>373.68759999999997</v>
      </c>
      <c r="O328" s="34">
        <v>56.994</v>
      </c>
      <c r="P328" s="34">
        <v>430.7</v>
      </c>
      <c r="Q328" s="34">
        <v>298.96019999999999</v>
      </c>
      <c r="R328" s="34">
        <v>45.596800000000002</v>
      </c>
      <c r="S328" s="34">
        <v>344.6</v>
      </c>
      <c r="T328" s="34">
        <v>0</v>
      </c>
      <c r="U328" s="34"/>
      <c r="V328" s="34"/>
      <c r="W328" s="34">
        <v>0</v>
      </c>
      <c r="X328" s="34">
        <v>12.7013</v>
      </c>
      <c r="Y328" s="34">
        <v>12</v>
      </c>
      <c r="Z328" s="34">
        <v>845</v>
      </c>
      <c r="AA328" s="34">
        <v>850</v>
      </c>
      <c r="AB328" s="34">
        <v>883</v>
      </c>
      <c r="AC328" s="34">
        <v>80</v>
      </c>
      <c r="AD328" s="34">
        <v>21.82</v>
      </c>
      <c r="AE328" s="34">
        <v>0.5</v>
      </c>
      <c r="AF328" s="34">
        <v>979</v>
      </c>
      <c r="AG328" s="34">
        <v>0</v>
      </c>
      <c r="AH328" s="34">
        <v>47</v>
      </c>
      <c r="AI328" s="34">
        <v>35</v>
      </c>
      <c r="AJ328" s="34">
        <v>190</v>
      </c>
      <c r="AK328" s="34">
        <v>169</v>
      </c>
      <c r="AL328" s="34">
        <v>4.3</v>
      </c>
      <c r="AM328" s="34">
        <v>174</v>
      </c>
      <c r="AN328" s="34" t="s">
        <v>155</v>
      </c>
      <c r="AO328" s="34">
        <v>2</v>
      </c>
      <c r="AP328" s="37">
        <v>0.61741898148148155</v>
      </c>
      <c r="AQ328" s="34">
        <v>47.159958000000003</v>
      </c>
      <c r="AR328" s="34">
        <v>-88.490572</v>
      </c>
      <c r="AS328" s="34">
        <v>310.5</v>
      </c>
      <c r="AT328" s="34">
        <v>24.2</v>
      </c>
      <c r="AU328" s="34">
        <v>12</v>
      </c>
      <c r="AV328" s="34">
        <v>11</v>
      </c>
      <c r="AW328" s="34" t="s">
        <v>199</v>
      </c>
      <c r="AX328" s="34">
        <v>1.8684000000000001</v>
      </c>
      <c r="AY328" s="34">
        <v>1.2736000000000001</v>
      </c>
      <c r="AZ328" s="34">
        <v>2.4051999999999998</v>
      </c>
      <c r="BA328" s="34">
        <v>14.186999999999999</v>
      </c>
      <c r="BB328" s="34">
        <v>33.94</v>
      </c>
      <c r="BC328" s="34">
        <v>2.39</v>
      </c>
      <c r="BD328" s="34">
        <v>5.157</v>
      </c>
      <c r="BE328" s="34">
        <v>3180.7689999999998</v>
      </c>
      <c r="BF328" s="34">
        <v>3.282</v>
      </c>
      <c r="BG328" s="34">
        <v>20.795999999999999</v>
      </c>
      <c r="BH328" s="34">
        <v>3.1720000000000002</v>
      </c>
      <c r="BI328" s="34">
        <v>23.968</v>
      </c>
      <c r="BJ328" s="34">
        <v>16.637</v>
      </c>
      <c r="BK328" s="34">
        <v>2.5379999999999998</v>
      </c>
      <c r="BL328" s="34">
        <v>19.175000000000001</v>
      </c>
      <c r="BM328" s="34">
        <v>0</v>
      </c>
      <c r="BN328" s="34"/>
      <c r="BO328" s="34"/>
      <c r="BP328" s="34"/>
      <c r="BQ328" s="34">
        <v>4907.7489999999998</v>
      </c>
      <c r="BR328" s="34">
        <v>0.11633400000000001</v>
      </c>
      <c r="BS328" s="34">
        <v>-5</v>
      </c>
      <c r="BT328" s="34">
        <v>7.1879999999999999E-3</v>
      </c>
      <c r="BU328" s="34">
        <v>2.8429120000000001</v>
      </c>
      <c r="BV328" s="34">
        <v>0</v>
      </c>
      <c r="BW328" s="34" t="s">
        <v>155</v>
      </c>
      <c r="BX328" s="34">
        <v>0.8</v>
      </c>
    </row>
    <row r="329" spans="1:76" x14ac:dyDescent="0.25">
      <c r="A329" s="35">
        <v>43165</v>
      </c>
      <c r="B329" s="36">
        <v>0.4083016435185185</v>
      </c>
      <c r="C329" s="34">
        <v>6.5129999999999999</v>
      </c>
      <c r="D329" s="34">
        <v>8.3999999999999995E-3</v>
      </c>
      <c r="E329" s="34">
        <v>84.005123999999995</v>
      </c>
      <c r="F329" s="34">
        <v>396.4</v>
      </c>
      <c r="G329" s="34">
        <v>59</v>
      </c>
      <c r="H329" s="34">
        <v>-3</v>
      </c>
      <c r="I329" s="34"/>
      <c r="J329" s="34">
        <v>13.01</v>
      </c>
      <c r="K329" s="34">
        <v>0.94930000000000003</v>
      </c>
      <c r="L329" s="34">
        <v>6.1826999999999996</v>
      </c>
      <c r="M329" s="34">
        <v>8.0000000000000002E-3</v>
      </c>
      <c r="N329" s="34">
        <v>376.27319999999997</v>
      </c>
      <c r="O329" s="34">
        <v>55.965499999999999</v>
      </c>
      <c r="P329" s="34">
        <v>432.2</v>
      </c>
      <c r="Q329" s="34">
        <v>301.02879999999999</v>
      </c>
      <c r="R329" s="34">
        <v>44.773899999999998</v>
      </c>
      <c r="S329" s="34">
        <v>345.8</v>
      </c>
      <c r="T329" s="34">
        <v>0</v>
      </c>
      <c r="U329" s="34"/>
      <c r="V329" s="34"/>
      <c r="W329" s="34">
        <v>0</v>
      </c>
      <c r="X329" s="34">
        <v>12.349500000000001</v>
      </c>
      <c r="Y329" s="34">
        <v>12</v>
      </c>
      <c r="Z329" s="34">
        <v>846</v>
      </c>
      <c r="AA329" s="34">
        <v>849</v>
      </c>
      <c r="AB329" s="34">
        <v>884</v>
      </c>
      <c r="AC329" s="34">
        <v>80</v>
      </c>
      <c r="AD329" s="34">
        <v>21.82</v>
      </c>
      <c r="AE329" s="34">
        <v>0.5</v>
      </c>
      <c r="AF329" s="34">
        <v>979</v>
      </c>
      <c r="AG329" s="34">
        <v>0</v>
      </c>
      <c r="AH329" s="34">
        <v>47</v>
      </c>
      <c r="AI329" s="34">
        <v>35</v>
      </c>
      <c r="AJ329" s="34">
        <v>190</v>
      </c>
      <c r="AK329" s="34">
        <v>169</v>
      </c>
      <c r="AL329" s="34">
        <v>4.3</v>
      </c>
      <c r="AM329" s="34">
        <v>174.4</v>
      </c>
      <c r="AN329" s="34" t="s">
        <v>155</v>
      </c>
      <c r="AO329" s="34">
        <v>2</v>
      </c>
      <c r="AP329" s="37">
        <v>0.61743055555555559</v>
      </c>
      <c r="AQ329" s="34">
        <v>47.159863999999999</v>
      </c>
      <c r="AR329" s="34">
        <v>-88.490528999999995</v>
      </c>
      <c r="AS329" s="34">
        <v>310.3</v>
      </c>
      <c r="AT329" s="34">
        <v>24.4</v>
      </c>
      <c r="AU329" s="34">
        <v>12</v>
      </c>
      <c r="AV329" s="34">
        <v>11</v>
      </c>
      <c r="AW329" s="34" t="s">
        <v>199</v>
      </c>
      <c r="AX329" s="34">
        <v>1.9</v>
      </c>
      <c r="AY329" s="34">
        <v>1.4</v>
      </c>
      <c r="AZ329" s="34">
        <v>2.5</v>
      </c>
      <c r="BA329" s="34">
        <v>14.186999999999999</v>
      </c>
      <c r="BB329" s="34">
        <v>32.840000000000003</v>
      </c>
      <c r="BC329" s="34">
        <v>2.31</v>
      </c>
      <c r="BD329" s="34">
        <v>5.3440000000000003</v>
      </c>
      <c r="BE329" s="34">
        <v>3181.1509999999998</v>
      </c>
      <c r="BF329" s="34">
        <v>2.6110000000000002</v>
      </c>
      <c r="BG329" s="34">
        <v>20.274000000000001</v>
      </c>
      <c r="BH329" s="34">
        <v>3.016</v>
      </c>
      <c r="BI329" s="34">
        <v>23.29</v>
      </c>
      <c r="BJ329" s="34">
        <v>16.22</v>
      </c>
      <c r="BK329" s="34">
        <v>2.4119999999999999</v>
      </c>
      <c r="BL329" s="34">
        <v>18.632000000000001</v>
      </c>
      <c r="BM329" s="34">
        <v>0</v>
      </c>
      <c r="BN329" s="34"/>
      <c r="BO329" s="34"/>
      <c r="BP329" s="34"/>
      <c r="BQ329" s="34">
        <v>4620.1270000000004</v>
      </c>
      <c r="BR329" s="34">
        <v>0.12634200000000001</v>
      </c>
      <c r="BS329" s="34">
        <v>-5</v>
      </c>
      <c r="BT329" s="34">
        <v>8.8120000000000004E-3</v>
      </c>
      <c r="BU329" s="34">
        <v>3.0874830000000002</v>
      </c>
      <c r="BV329" s="34">
        <v>0</v>
      </c>
      <c r="BW329" s="34" t="s">
        <v>155</v>
      </c>
      <c r="BX329" s="34">
        <v>0.8</v>
      </c>
    </row>
    <row r="330" spans="1:76" x14ac:dyDescent="0.25">
      <c r="A330" s="35">
        <v>43165</v>
      </c>
      <c r="B330" s="36">
        <v>0.40831321759259259</v>
      </c>
      <c r="C330" s="34">
        <v>6.2110000000000003</v>
      </c>
      <c r="D330" s="34">
        <v>7.0000000000000001E-3</v>
      </c>
      <c r="E330" s="34">
        <v>70</v>
      </c>
      <c r="F330" s="34">
        <v>397.2</v>
      </c>
      <c r="G330" s="34">
        <v>58.8</v>
      </c>
      <c r="H330" s="34">
        <v>0</v>
      </c>
      <c r="I330" s="34"/>
      <c r="J330" s="34">
        <v>12.61</v>
      </c>
      <c r="K330" s="34">
        <v>0.95169999999999999</v>
      </c>
      <c r="L330" s="34">
        <v>5.9105999999999996</v>
      </c>
      <c r="M330" s="34">
        <v>6.7000000000000002E-3</v>
      </c>
      <c r="N330" s="34">
        <v>378.05279999999999</v>
      </c>
      <c r="O330" s="34">
        <v>55.958599999999997</v>
      </c>
      <c r="P330" s="34">
        <v>434</v>
      </c>
      <c r="Q330" s="34">
        <v>302.45249999999999</v>
      </c>
      <c r="R330" s="34">
        <v>44.7684</v>
      </c>
      <c r="S330" s="34">
        <v>347.2</v>
      </c>
      <c r="T330" s="34">
        <v>0</v>
      </c>
      <c r="U330" s="34"/>
      <c r="V330" s="34"/>
      <c r="W330" s="34">
        <v>0</v>
      </c>
      <c r="X330" s="34">
        <v>11.998100000000001</v>
      </c>
      <c r="Y330" s="34">
        <v>12</v>
      </c>
      <c r="Z330" s="34">
        <v>845</v>
      </c>
      <c r="AA330" s="34">
        <v>849</v>
      </c>
      <c r="AB330" s="34">
        <v>884</v>
      </c>
      <c r="AC330" s="34">
        <v>80</v>
      </c>
      <c r="AD330" s="34">
        <v>21.82</v>
      </c>
      <c r="AE330" s="34">
        <v>0.5</v>
      </c>
      <c r="AF330" s="34">
        <v>979</v>
      </c>
      <c r="AG330" s="34">
        <v>0</v>
      </c>
      <c r="AH330" s="34">
        <v>47</v>
      </c>
      <c r="AI330" s="34">
        <v>35</v>
      </c>
      <c r="AJ330" s="34">
        <v>190</v>
      </c>
      <c r="AK330" s="34">
        <v>169</v>
      </c>
      <c r="AL330" s="34">
        <v>4.4000000000000004</v>
      </c>
      <c r="AM330" s="34">
        <v>174.7</v>
      </c>
      <c r="AN330" s="34" t="s">
        <v>155</v>
      </c>
      <c r="AO330" s="34">
        <v>2</v>
      </c>
      <c r="AP330" s="37">
        <v>0.61744212962962963</v>
      </c>
      <c r="AQ330" s="34">
        <v>47.159778000000003</v>
      </c>
      <c r="AR330" s="34">
        <v>-88.490458000000004</v>
      </c>
      <c r="AS330" s="34">
        <v>309.89999999999998</v>
      </c>
      <c r="AT330" s="34">
        <v>24.9</v>
      </c>
      <c r="AU330" s="34">
        <v>12</v>
      </c>
      <c r="AV330" s="34">
        <v>11</v>
      </c>
      <c r="AW330" s="34" t="s">
        <v>199</v>
      </c>
      <c r="AX330" s="34">
        <v>1.9</v>
      </c>
      <c r="AY330" s="34">
        <v>1.4</v>
      </c>
      <c r="AZ330" s="34">
        <v>2.5</v>
      </c>
      <c r="BA330" s="34">
        <v>14.186999999999999</v>
      </c>
      <c r="BB330" s="34">
        <v>34.4</v>
      </c>
      <c r="BC330" s="34">
        <v>2.42</v>
      </c>
      <c r="BD330" s="34">
        <v>5.0780000000000003</v>
      </c>
      <c r="BE330" s="34">
        <v>3182.6190000000001</v>
      </c>
      <c r="BF330" s="34">
        <v>2.2829999999999999</v>
      </c>
      <c r="BG330" s="34">
        <v>21.318000000000001</v>
      </c>
      <c r="BH330" s="34">
        <v>3.1549999999999998</v>
      </c>
      <c r="BI330" s="34">
        <v>24.472999999999999</v>
      </c>
      <c r="BJ330" s="34">
        <v>17.055</v>
      </c>
      <c r="BK330" s="34">
        <v>2.524</v>
      </c>
      <c r="BL330" s="34">
        <v>19.579000000000001</v>
      </c>
      <c r="BM330" s="34">
        <v>0</v>
      </c>
      <c r="BN330" s="34"/>
      <c r="BO330" s="34"/>
      <c r="BP330" s="34"/>
      <c r="BQ330" s="34">
        <v>4697.4610000000002</v>
      </c>
      <c r="BR330" s="34">
        <v>0.13787199999999999</v>
      </c>
      <c r="BS330" s="34">
        <v>-5</v>
      </c>
      <c r="BT330" s="34">
        <v>7.1879999999999999E-3</v>
      </c>
      <c r="BU330" s="34">
        <v>3.3692479999999998</v>
      </c>
      <c r="BV330" s="34">
        <v>0</v>
      </c>
      <c r="BW330" s="34" t="s">
        <v>155</v>
      </c>
      <c r="BX330" s="34">
        <v>0.8</v>
      </c>
    </row>
    <row r="331" spans="1:76" x14ac:dyDescent="0.25">
      <c r="A331" s="35">
        <v>43165</v>
      </c>
      <c r="B331" s="36">
        <v>0.40832479166666663</v>
      </c>
      <c r="C331" s="34">
        <v>5.8680000000000003</v>
      </c>
      <c r="D331" s="34">
        <v>8.0000000000000002E-3</v>
      </c>
      <c r="E331" s="34">
        <v>79.917762999999994</v>
      </c>
      <c r="F331" s="34">
        <v>391</v>
      </c>
      <c r="G331" s="34">
        <v>59.1</v>
      </c>
      <c r="H331" s="34">
        <v>0</v>
      </c>
      <c r="I331" s="34"/>
      <c r="J331" s="34">
        <v>12.4</v>
      </c>
      <c r="K331" s="34">
        <v>0.95430000000000004</v>
      </c>
      <c r="L331" s="34">
        <v>5.5998999999999999</v>
      </c>
      <c r="M331" s="34">
        <v>7.6E-3</v>
      </c>
      <c r="N331" s="34">
        <v>373.1678</v>
      </c>
      <c r="O331" s="34">
        <v>56.387300000000003</v>
      </c>
      <c r="P331" s="34">
        <v>429.6</v>
      </c>
      <c r="Q331" s="34">
        <v>298.5444</v>
      </c>
      <c r="R331" s="34">
        <v>45.111400000000003</v>
      </c>
      <c r="S331" s="34">
        <v>343.7</v>
      </c>
      <c r="T331" s="34">
        <v>0</v>
      </c>
      <c r="U331" s="34"/>
      <c r="V331" s="34"/>
      <c r="W331" s="34">
        <v>0</v>
      </c>
      <c r="X331" s="34">
        <v>11.8337</v>
      </c>
      <c r="Y331" s="34">
        <v>12</v>
      </c>
      <c r="Z331" s="34">
        <v>846</v>
      </c>
      <c r="AA331" s="34">
        <v>849</v>
      </c>
      <c r="AB331" s="34">
        <v>884</v>
      </c>
      <c r="AC331" s="34">
        <v>80</v>
      </c>
      <c r="AD331" s="34">
        <v>21.82</v>
      </c>
      <c r="AE331" s="34">
        <v>0.5</v>
      </c>
      <c r="AF331" s="34">
        <v>979</v>
      </c>
      <c r="AG331" s="34">
        <v>0</v>
      </c>
      <c r="AH331" s="34">
        <v>47</v>
      </c>
      <c r="AI331" s="34">
        <v>35</v>
      </c>
      <c r="AJ331" s="34">
        <v>190</v>
      </c>
      <c r="AK331" s="34">
        <v>169</v>
      </c>
      <c r="AL331" s="34">
        <v>4.3</v>
      </c>
      <c r="AM331" s="34">
        <v>175</v>
      </c>
      <c r="AN331" s="34" t="s">
        <v>155</v>
      </c>
      <c r="AO331" s="34">
        <v>2</v>
      </c>
      <c r="AP331" s="37">
        <v>0.61745370370370367</v>
      </c>
      <c r="AQ331" s="34">
        <v>47.159751999999997</v>
      </c>
      <c r="AR331" s="34">
        <v>-88.490431999999998</v>
      </c>
      <c r="AS331" s="34">
        <v>309.8</v>
      </c>
      <c r="AT331" s="34">
        <v>25.1</v>
      </c>
      <c r="AU331" s="34">
        <v>12</v>
      </c>
      <c r="AV331" s="34">
        <v>11</v>
      </c>
      <c r="AW331" s="34" t="s">
        <v>199</v>
      </c>
      <c r="AX331" s="34">
        <v>1.6948000000000001</v>
      </c>
      <c r="AY331" s="34">
        <v>1.4</v>
      </c>
      <c r="AZ331" s="34">
        <v>2.3632</v>
      </c>
      <c r="BA331" s="34">
        <v>14.186999999999999</v>
      </c>
      <c r="BB331" s="34">
        <v>36.35</v>
      </c>
      <c r="BC331" s="34">
        <v>2.56</v>
      </c>
      <c r="BD331" s="34">
        <v>4.7859999999999996</v>
      </c>
      <c r="BE331" s="34">
        <v>3183.0639999999999</v>
      </c>
      <c r="BF331" s="34">
        <v>2.7589999999999999</v>
      </c>
      <c r="BG331" s="34">
        <v>22.213000000000001</v>
      </c>
      <c r="BH331" s="34">
        <v>3.3559999999999999</v>
      </c>
      <c r="BI331" s="34">
        <v>25.568999999999999</v>
      </c>
      <c r="BJ331" s="34">
        <v>17.771000000000001</v>
      </c>
      <c r="BK331" s="34">
        <v>2.6850000000000001</v>
      </c>
      <c r="BL331" s="34">
        <v>20.456</v>
      </c>
      <c r="BM331" s="34">
        <v>0</v>
      </c>
      <c r="BN331" s="34"/>
      <c r="BO331" s="34"/>
      <c r="BP331" s="34"/>
      <c r="BQ331" s="34">
        <v>4890.8459999999995</v>
      </c>
      <c r="BR331" s="34">
        <v>0.12723400000000001</v>
      </c>
      <c r="BS331" s="34">
        <v>-5</v>
      </c>
      <c r="BT331" s="34">
        <v>7.0000000000000001E-3</v>
      </c>
      <c r="BU331" s="34">
        <v>3.1092749999999998</v>
      </c>
      <c r="BV331" s="34">
        <v>0</v>
      </c>
      <c r="BW331" s="34" t="s">
        <v>155</v>
      </c>
      <c r="BX331" s="34">
        <v>0.8</v>
      </c>
    </row>
    <row r="332" spans="1:76" x14ac:dyDescent="0.25">
      <c r="A332" s="35">
        <v>43165</v>
      </c>
      <c r="B332" s="36">
        <v>0.40833636574074078</v>
      </c>
      <c r="C332" s="34">
        <v>6.3559999999999999</v>
      </c>
      <c r="D332" s="34">
        <v>9.4000000000000004E-3</v>
      </c>
      <c r="E332" s="34">
        <v>93.921569000000005</v>
      </c>
      <c r="F332" s="34">
        <v>387.1</v>
      </c>
      <c r="G332" s="34">
        <v>60.2</v>
      </c>
      <c r="H332" s="34">
        <v>0</v>
      </c>
      <c r="I332" s="34"/>
      <c r="J332" s="34">
        <v>12.35</v>
      </c>
      <c r="K332" s="34">
        <v>0.95050000000000001</v>
      </c>
      <c r="L332" s="34">
        <v>6.0411000000000001</v>
      </c>
      <c r="M332" s="34">
        <v>8.8999999999999999E-3</v>
      </c>
      <c r="N332" s="34">
        <v>367.93340000000001</v>
      </c>
      <c r="O332" s="34">
        <v>57.226900000000001</v>
      </c>
      <c r="P332" s="34">
        <v>425.2</v>
      </c>
      <c r="Q332" s="34">
        <v>294.35669999999999</v>
      </c>
      <c r="R332" s="34">
        <v>45.783099999999997</v>
      </c>
      <c r="S332" s="34">
        <v>340.1</v>
      </c>
      <c r="T332" s="34">
        <v>0</v>
      </c>
      <c r="U332" s="34"/>
      <c r="V332" s="34"/>
      <c r="W332" s="34">
        <v>0</v>
      </c>
      <c r="X332" s="34">
        <v>11.734</v>
      </c>
      <c r="Y332" s="34">
        <v>12</v>
      </c>
      <c r="Z332" s="34">
        <v>846</v>
      </c>
      <c r="AA332" s="34">
        <v>850</v>
      </c>
      <c r="AB332" s="34">
        <v>884</v>
      </c>
      <c r="AC332" s="34">
        <v>80</v>
      </c>
      <c r="AD332" s="34">
        <v>21.82</v>
      </c>
      <c r="AE332" s="34">
        <v>0.5</v>
      </c>
      <c r="AF332" s="34">
        <v>979</v>
      </c>
      <c r="AG332" s="34">
        <v>0</v>
      </c>
      <c r="AH332" s="34">
        <v>47</v>
      </c>
      <c r="AI332" s="34">
        <v>35</v>
      </c>
      <c r="AJ332" s="34">
        <v>190</v>
      </c>
      <c r="AK332" s="34">
        <v>169</v>
      </c>
      <c r="AL332" s="34">
        <v>4.3</v>
      </c>
      <c r="AM332" s="34">
        <v>175</v>
      </c>
      <c r="AN332" s="34" t="s">
        <v>155</v>
      </c>
      <c r="AO332" s="34">
        <v>2</v>
      </c>
      <c r="AP332" s="37">
        <v>0.61745370370370367</v>
      </c>
      <c r="AQ332" s="34">
        <v>47.159644999999998</v>
      </c>
      <c r="AR332" s="34">
        <v>-88.490295000000003</v>
      </c>
      <c r="AS332" s="34">
        <v>309.7</v>
      </c>
      <c r="AT332" s="34">
        <v>26.1</v>
      </c>
      <c r="AU332" s="34">
        <v>12</v>
      </c>
      <c r="AV332" s="34">
        <v>11</v>
      </c>
      <c r="AW332" s="34" t="s">
        <v>199</v>
      </c>
      <c r="AX332" s="34">
        <v>1.1212</v>
      </c>
      <c r="AY332" s="34">
        <v>1.3315999999999999</v>
      </c>
      <c r="AZ332" s="34">
        <v>1.7527999999999999</v>
      </c>
      <c r="BA332" s="34">
        <v>14.186999999999999</v>
      </c>
      <c r="BB332" s="34">
        <v>33.619999999999997</v>
      </c>
      <c r="BC332" s="34">
        <v>2.37</v>
      </c>
      <c r="BD332" s="34">
        <v>5.2089999999999996</v>
      </c>
      <c r="BE332" s="34">
        <v>3181.0320000000002</v>
      </c>
      <c r="BF332" s="34">
        <v>2.992</v>
      </c>
      <c r="BG332" s="34">
        <v>20.289000000000001</v>
      </c>
      <c r="BH332" s="34">
        <v>3.1560000000000001</v>
      </c>
      <c r="BI332" s="34">
        <v>23.443999999999999</v>
      </c>
      <c r="BJ332" s="34">
        <v>16.231999999999999</v>
      </c>
      <c r="BK332" s="34">
        <v>2.5249999999999999</v>
      </c>
      <c r="BL332" s="34">
        <v>18.756</v>
      </c>
      <c r="BM332" s="34">
        <v>0</v>
      </c>
      <c r="BN332" s="34"/>
      <c r="BO332" s="34"/>
      <c r="BP332" s="34"/>
      <c r="BQ332" s="34">
        <v>4492.5770000000002</v>
      </c>
      <c r="BR332" s="34">
        <v>0.13053000000000001</v>
      </c>
      <c r="BS332" s="34">
        <v>-5</v>
      </c>
      <c r="BT332" s="34">
        <v>7.9059999999999998E-3</v>
      </c>
      <c r="BU332" s="34">
        <v>3.189816</v>
      </c>
      <c r="BV332" s="34">
        <v>0</v>
      </c>
      <c r="BW332" s="34" t="s">
        <v>155</v>
      </c>
      <c r="BX332" s="34">
        <v>0.8</v>
      </c>
    </row>
    <row r="333" spans="1:76" x14ac:dyDescent="0.25">
      <c r="A333" s="35">
        <v>43165</v>
      </c>
      <c r="B333" s="36">
        <v>0.40834793981481482</v>
      </c>
      <c r="C333" s="34">
        <v>6.2910000000000004</v>
      </c>
      <c r="D333" s="34">
        <v>6.1000000000000004E-3</v>
      </c>
      <c r="E333" s="34">
        <v>61.24183</v>
      </c>
      <c r="F333" s="34">
        <v>388</v>
      </c>
      <c r="G333" s="34">
        <v>61.5</v>
      </c>
      <c r="H333" s="34">
        <v>0</v>
      </c>
      <c r="I333" s="34"/>
      <c r="J333" s="34">
        <v>12.4</v>
      </c>
      <c r="K333" s="34">
        <v>0.95099999999999996</v>
      </c>
      <c r="L333" s="34">
        <v>5.9829999999999997</v>
      </c>
      <c r="M333" s="34">
        <v>5.7999999999999996E-3</v>
      </c>
      <c r="N333" s="34">
        <v>368.98950000000002</v>
      </c>
      <c r="O333" s="34">
        <v>58.494900000000001</v>
      </c>
      <c r="P333" s="34">
        <v>427.5</v>
      </c>
      <c r="Q333" s="34">
        <v>295.20159999999998</v>
      </c>
      <c r="R333" s="34">
        <v>46.797600000000003</v>
      </c>
      <c r="S333" s="34">
        <v>342</v>
      </c>
      <c r="T333" s="34">
        <v>0</v>
      </c>
      <c r="U333" s="34"/>
      <c r="V333" s="34"/>
      <c r="W333" s="34">
        <v>0</v>
      </c>
      <c r="X333" s="34">
        <v>11.7926</v>
      </c>
      <c r="Y333" s="34">
        <v>12</v>
      </c>
      <c r="Z333" s="34">
        <v>845</v>
      </c>
      <c r="AA333" s="34">
        <v>849</v>
      </c>
      <c r="AB333" s="34">
        <v>883</v>
      </c>
      <c r="AC333" s="34">
        <v>80</v>
      </c>
      <c r="AD333" s="34">
        <v>21.82</v>
      </c>
      <c r="AE333" s="34">
        <v>0.5</v>
      </c>
      <c r="AF333" s="34">
        <v>979</v>
      </c>
      <c r="AG333" s="34">
        <v>0</v>
      </c>
      <c r="AH333" s="34">
        <v>47</v>
      </c>
      <c r="AI333" s="34">
        <v>35</v>
      </c>
      <c r="AJ333" s="34">
        <v>190</v>
      </c>
      <c r="AK333" s="34">
        <v>169</v>
      </c>
      <c r="AL333" s="34">
        <v>4.3</v>
      </c>
      <c r="AM333" s="34">
        <v>175</v>
      </c>
      <c r="AN333" s="34" t="s">
        <v>155</v>
      </c>
      <c r="AO333" s="34">
        <v>2</v>
      </c>
      <c r="AP333" s="37">
        <v>0.61747685185185186</v>
      </c>
      <c r="AQ333" s="34">
        <v>47.159545000000001</v>
      </c>
      <c r="AR333" s="34">
        <v>-88.490145999999996</v>
      </c>
      <c r="AS333" s="34">
        <v>309.7</v>
      </c>
      <c r="AT333" s="34">
        <v>27.1</v>
      </c>
      <c r="AU333" s="34">
        <v>12</v>
      </c>
      <c r="AV333" s="34">
        <v>11</v>
      </c>
      <c r="AW333" s="34" t="s">
        <v>199</v>
      </c>
      <c r="AX333" s="34">
        <v>0.9</v>
      </c>
      <c r="AY333" s="34">
        <v>1.3</v>
      </c>
      <c r="AZ333" s="34">
        <v>1.5684</v>
      </c>
      <c r="BA333" s="34">
        <v>14.186999999999999</v>
      </c>
      <c r="BB333" s="34">
        <v>33.979999999999997</v>
      </c>
      <c r="BC333" s="34">
        <v>2.39</v>
      </c>
      <c r="BD333" s="34">
        <v>5.15</v>
      </c>
      <c r="BE333" s="34">
        <v>3182.8510000000001</v>
      </c>
      <c r="BF333" s="34">
        <v>1.972</v>
      </c>
      <c r="BG333" s="34">
        <v>20.556999999999999</v>
      </c>
      <c r="BH333" s="34">
        <v>3.2589999999999999</v>
      </c>
      <c r="BI333" s="34">
        <v>23.815000000000001</v>
      </c>
      <c r="BJ333" s="34">
        <v>16.446000000000002</v>
      </c>
      <c r="BK333" s="34">
        <v>2.6070000000000002</v>
      </c>
      <c r="BL333" s="34">
        <v>19.053000000000001</v>
      </c>
      <c r="BM333" s="34">
        <v>0</v>
      </c>
      <c r="BN333" s="34"/>
      <c r="BO333" s="34"/>
      <c r="BP333" s="34"/>
      <c r="BQ333" s="34">
        <v>4561.5209999999997</v>
      </c>
      <c r="BR333" s="34">
        <v>0.14549599999999999</v>
      </c>
      <c r="BS333" s="34">
        <v>-5</v>
      </c>
      <c r="BT333" s="34">
        <v>8.0000000000000002E-3</v>
      </c>
      <c r="BU333" s="34">
        <v>3.555558</v>
      </c>
      <c r="BV333" s="34">
        <v>0</v>
      </c>
      <c r="BW333" s="34" t="s">
        <v>155</v>
      </c>
      <c r="BX333" s="34">
        <v>0.8</v>
      </c>
    </row>
    <row r="334" spans="1:76" x14ac:dyDescent="0.25">
      <c r="A334" s="35">
        <v>43165</v>
      </c>
      <c r="B334" s="36">
        <v>0.40835951388888891</v>
      </c>
      <c r="C334" s="34">
        <v>6.0789999999999997</v>
      </c>
      <c r="D334" s="34">
        <v>7.6E-3</v>
      </c>
      <c r="E334" s="34">
        <v>76.291279000000003</v>
      </c>
      <c r="F334" s="34">
        <v>388.9</v>
      </c>
      <c r="G334" s="34">
        <v>62.6</v>
      </c>
      <c r="H334" s="34">
        <v>0</v>
      </c>
      <c r="I334" s="34"/>
      <c r="J334" s="34">
        <v>12.25</v>
      </c>
      <c r="K334" s="34">
        <v>0.9526</v>
      </c>
      <c r="L334" s="34">
        <v>5.7907999999999999</v>
      </c>
      <c r="M334" s="34">
        <v>7.3000000000000001E-3</v>
      </c>
      <c r="N334" s="34">
        <v>370.43790000000001</v>
      </c>
      <c r="O334" s="34">
        <v>59.622100000000003</v>
      </c>
      <c r="P334" s="34">
        <v>430.1</v>
      </c>
      <c r="Q334" s="34">
        <v>296.36040000000003</v>
      </c>
      <c r="R334" s="34">
        <v>47.699300000000001</v>
      </c>
      <c r="S334" s="34">
        <v>344.1</v>
      </c>
      <c r="T334" s="34">
        <v>0</v>
      </c>
      <c r="U334" s="34"/>
      <c r="V334" s="34"/>
      <c r="W334" s="34">
        <v>0</v>
      </c>
      <c r="X334" s="34">
        <v>11.6736</v>
      </c>
      <c r="Y334" s="34">
        <v>12</v>
      </c>
      <c r="Z334" s="34">
        <v>846</v>
      </c>
      <c r="AA334" s="34">
        <v>849</v>
      </c>
      <c r="AB334" s="34">
        <v>883</v>
      </c>
      <c r="AC334" s="34">
        <v>80</v>
      </c>
      <c r="AD334" s="34">
        <v>21.82</v>
      </c>
      <c r="AE334" s="34">
        <v>0.5</v>
      </c>
      <c r="AF334" s="34">
        <v>979</v>
      </c>
      <c r="AG334" s="34">
        <v>0</v>
      </c>
      <c r="AH334" s="34">
        <v>47</v>
      </c>
      <c r="AI334" s="34">
        <v>35</v>
      </c>
      <c r="AJ334" s="34">
        <v>190</v>
      </c>
      <c r="AK334" s="34">
        <v>169</v>
      </c>
      <c r="AL334" s="34">
        <v>4.2</v>
      </c>
      <c r="AM334" s="34">
        <v>175</v>
      </c>
      <c r="AN334" s="34" t="s">
        <v>155</v>
      </c>
      <c r="AO334" s="34">
        <v>2</v>
      </c>
      <c r="AP334" s="37">
        <v>0.6174884259259259</v>
      </c>
      <c r="AQ334" s="34">
        <v>47.159475999999998</v>
      </c>
      <c r="AR334" s="34">
        <v>-88.490018000000006</v>
      </c>
      <c r="AS334" s="34">
        <v>309.7</v>
      </c>
      <c r="AT334" s="34">
        <v>27.4</v>
      </c>
      <c r="AU334" s="34">
        <v>12</v>
      </c>
      <c r="AV334" s="34">
        <v>11</v>
      </c>
      <c r="AW334" s="34" t="s">
        <v>204</v>
      </c>
      <c r="AX334" s="34">
        <v>0.9</v>
      </c>
      <c r="AY334" s="34">
        <v>1.3</v>
      </c>
      <c r="AZ334" s="34">
        <v>1.6</v>
      </c>
      <c r="BA334" s="34">
        <v>14.186999999999999</v>
      </c>
      <c r="BB334" s="34">
        <v>35.119999999999997</v>
      </c>
      <c r="BC334" s="34">
        <v>2.48</v>
      </c>
      <c r="BD334" s="34">
        <v>4.9720000000000004</v>
      </c>
      <c r="BE334" s="34">
        <v>3182.6559999999999</v>
      </c>
      <c r="BF334" s="34">
        <v>2.5419999999999998</v>
      </c>
      <c r="BG334" s="34">
        <v>21.321000000000002</v>
      </c>
      <c r="BH334" s="34">
        <v>3.4319999999999999</v>
      </c>
      <c r="BI334" s="34">
        <v>24.751999999999999</v>
      </c>
      <c r="BJ334" s="34">
        <v>17.056999999999999</v>
      </c>
      <c r="BK334" s="34">
        <v>2.7450000000000001</v>
      </c>
      <c r="BL334" s="34">
        <v>19.802</v>
      </c>
      <c r="BM334" s="34">
        <v>0</v>
      </c>
      <c r="BN334" s="34"/>
      <c r="BO334" s="34"/>
      <c r="BP334" s="34"/>
      <c r="BQ334" s="34">
        <v>4665.0219999999999</v>
      </c>
      <c r="BR334" s="34">
        <v>0.136128</v>
      </c>
      <c r="BS334" s="34">
        <v>-5</v>
      </c>
      <c r="BT334" s="34">
        <v>8.9060000000000007E-3</v>
      </c>
      <c r="BU334" s="34">
        <v>3.3266279999999999</v>
      </c>
      <c r="BV334" s="34">
        <v>0</v>
      </c>
      <c r="BW334" s="34" t="s">
        <v>155</v>
      </c>
      <c r="BX334" s="34">
        <v>0.8</v>
      </c>
    </row>
    <row r="335" spans="1:76" x14ac:dyDescent="0.25">
      <c r="A335" s="35">
        <v>43165</v>
      </c>
      <c r="B335" s="36">
        <v>0.40837108796296295</v>
      </c>
      <c r="C335" s="34">
        <v>5.9569999999999999</v>
      </c>
      <c r="D335" s="34">
        <v>8.6999999999999994E-3</v>
      </c>
      <c r="E335" s="34">
        <v>86.546520999999998</v>
      </c>
      <c r="F335" s="34">
        <v>387.4</v>
      </c>
      <c r="G335" s="34">
        <v>63.8</v>
      </c>
      <c r="H335" s="34">
        <v>0</v>
      </c>
      <c r="I335" s="34"/>
      <c r="J335" s="34">
        <v>12.2</v>
      </c>
      <c r="K335" s="34">
        <v>0.9536</v>
      </c>
      <c r="L335" s="34">
        <v>5.6802000000000001</v>
      </c>
      <c r="M335" s="34">
        <v>8.3000000000000001E-3</v>
      </c>
      <c r="N335" s="34">
        <v>369.43299999999999</v>
      </c>
      <c r="O335" s="34">
        <v>60.813600000000001</v>
      </c>
      <c r="P335" s="34">
        <v>430.2</v>
      </c>
      <c r="Q335" s="34">
        <v>295.55650000000003</v>
      </c>
      <c r="R335" s="34">
        <v>48.6526</v>
      </c>
      <c r="S335" s="34">
        <v>344.2</v>
      </c>
      <c r="T335" s="34">
        <v>0</v>
      </c>
      <c r="U335" s="34"/>
      <c r="V335" s="34"/>
      <c r="W335" s="34">
        <v>0</v>
      </c>
      <c r="X335" s="34">
        <v>11.633699999999999</v>
      </c>
      <c r="Y335" s="34">
        <v>12</v>
      </c>
      <c r="Z335" s="34">
        <v>845</v>
      </c>
      <c r="AA335" s="34">
        <v>849</v>
      </c>
      <c r="AB335" s="34">
        <v>883</v>
      </c>
      <c r="AC335" s="34">
        <v>80</v>
      </c>
      <c r="AD335" s="34">
        <v>21.82</v>
      </c>
      <c r="AE335" s="34">
        <v>0.5</v>
      </c>
      <c r="AF335" s="34">
        <v>979</v>
      </c>
      <c r="AG335" s="34">
        <v>0</v>
      </c>
      <c r="AH335" s="34">
        <v>47</v>
      </c>
      <c r="AI335" s="34">
        <v>35</v>
      </c>
      <c r="AJ335" s="34">
        <v>190</v>
      </c>
      <c r="AK335" s="34">
        <v>169</v>
      </c>
      <c r="AL335" s="34">
        <v>4.2</v>
      </c>
      <c r="AM335" s="34">
        <v>175</v>
      </c>
      <c r="AN335" s="34" t="s">
        <v>155</v>
      </c>
      <c r="AO335" s="34">
        <v>2</v>
      </c>
      <c r="AP335" s="37">
        <v>0.61750000000000005</v>
      </c>
      <c r="AQ335" s="34">
        <v>47.159405</v>
      </c>
      <c r="AR335" s="34">
        <v>-88.489889000000005</v>
      </c>
      <c r="AS335" s="34">
        <v>309.8</v>
      </c>
      <c r="AT335" s="34">
        <v>27.5</v>
      </c>
      <c r="AU335" s="34">
        <v>12</v>
      </c>
      <c r="AV335" s="34">
        <v>11</v>
      </c>
      <c r="AW335" s="34" t="s">
        <v>204</v>
      </c>
      <c r="AX335" s="34">
        <v>0.96840000000000004</v>
      </c>
      <c r="AY335" s="34">
        <v>1.0948</v>
      </c>
      <c r="AZ335" s="34">
        <v>1.6</v>
      </c>
      <c r="BA335" s="34">
        <v>14.186999999999999</v>
      </c>
      <c r="BB335" s="34">
        <v>35.81</v>
      </c>
      <c r="BC335" s="34">
        <v>2.52</v>
      </c>
      <c r="BD335" s="34">
        <v>4.8680000000000003</v>
      </c>
      <c r="BE335" s="34">
        <v>3182.451</v>
      </c>
      <c r="BF335" s="34">
        <v>2.9430000000000001</v>
      </c>
      <c r="BG335" s="34">
        <v>21.675999999999998</v>
      </c>
      <c r="BH335" s="34">
        <v>3.5680000000000001</v>
      </c>
      <c r="BI335" s="34">
        <v>25.244</v>
      </c>
      <c r="BJ335" s="34">
        <v>17.341000000000001</v>
      </c>
      <c r="BK335" s="34">
        <v>2.855</v>
      </c>
      <c r="BL335" s="34">
        <v>20.196000000000002</v>
      </c>
      <c r="BM335" s="34">
        <v>0</v>
      </c>
      <c r="BN335" s="34"/>
      <c r="BO335" s="34"/>
      <c r="BP335" s="34"/>
      <c r="BQ335" s="34">
        <v>4739.2960000000003</v>
      </c>
      <c r="BR335" s="34">
        <v>0.110538</v>
      </c>
      <c r="BS335" s="34">
        <v>-5</v>
      </c>
      <c r="BT335" s="34">
        <v>8.9999999999999993E-3</v>
      </c>
      <c r="BU335" s="34">
        <v>2.7012719999999999</v>
      </c>
      <c r="BV335" s="34">
        <v>0</v>
      </c>
      <c r="BW335" s="34" t="s">
        <v>155</v>
      </c>
      <c r="BX335" s="34">
        <v>0.8</v>
      </c>
    </row>
    <row r="336" spans="1:76" x14ac:dyDescent="0.25">
      <c r="A336" s="35">
        <v>43165</v>
      </c>
      <c r="B336" s="36">
        <v>0.40838266203703705</v>
      </c>
      <c r="C336" s="34">
        <v>5.9029999999999996</v>
      </c>
      <c r="D336" s="34">
        <v>8.5000000000000006E-3</v>
      </c>
      <c r="E336" s="34">
        <v>85.058824000000001</v>
      </c>
      <c r="F336" s="34">
        <v>385.6</v>
      </c>
      <c r="G336" s="34">
        <v>65.099999999999994</v>
      </c>
      <c r="H336" s="34">
        <v>0</v>
      </c>
      <c r="I336" s="34"/>
      <c r="J336" s="34">
        <v>12.25</v>
      </c>
      <c r="K336" s="34">
        <v>0.95399999999999996</v>
      </c>
      <c r="L336" s="34">
        <v>5.6315999999999997</v>
      </c>
      <c r="M336" s="34">
        <v>8.0999999999999996E-3</v>
      </c>
      <c r="N336" s="34">
        <v>367.9248</v>
      </c>
      <c r="O336" s="34">
        <v>62.074300000000001</v>
      </c>
      <c r="P336" s="34">
        <v>430</v>
      </c>
      <c r="Q336" s="34">
        <v>294.34980000000002</v>
      </c>
      <c r="R336" s="34">
        <v>49.661099999999998</v>
      </c>
      <c r="S336" s="34">
        <v>344</v>
      </c>
      <c r="T336" s="34">
        <v>0</v>
      </c>
      <c r="U336" s="34"/>
      <c r="V336" s="34"/>
      <c r="W336" s="34">
        <v>0</v>
      </c>
      <c r="X336" s="34">
        <v>11.684699999999999</v>
      </c>
      <c r="Y336" s="34">
        <v>12</v>
      </c>
      <c r="Z336" s="34">
        <v>845</v>
      </c>
      <c r="AA336" s="34">
        <v>851</v>
      </c>
      <c r="AB336" s="34">
        <v>883</v>
      </c>
      <c r="AC336" s="34">
        <v>80</v>
      </c>
      <c r="AD336" s="34">
        <v>21.82</v>
      </c>
      <c r="AE336" s="34">
        <v>0.5</v>
      </c>
      <c r="AF336" s="34">
        <v>979</v>
      </c>
      <c r="AG336" s="34">
        <v>0</v>
      </c>
      <c r="AH336" s="34">
        <v>46.094000000000001</v>
      </c>
      <c r="AI336" s="34">
        <v>35</v>
      </c>
      <c r="AJ336" s="34">
        <v>190</v>
      </c>
      <c r="AK336" s="34">
        <v>169</v>
      </c>
      <c r="AL336" s="34">
        <v>4.3</v>
      </c>
      <c r="AM336" s="34">
        <v>175</v>
      </c>
      <c r="AN336" s="34" t="s">
        <v>155</v>
      </c>
      <c r="AO336" s="34">
        <v>2</v>
      </c>
      <c r="AP336" s="37">
        <v>0.61751157407407409</v>
      </c>
      <c r="AQ336" s="34">
        <v>47.159326999999998</v>
      </c>
      <c r="AR336" s="34">
        <v>-88.489765000000006</v>
      </c>
      <c r="AS336" s="34">
        <v>309.89999999999998</v>
      </c>
      <c r="AT336" s="34">
        <v>27.9</v>
      </c>
      <c r="AU336" s="34">
        <v>12</v>
      </c>
      <c r="AV336" s="34">
        <v>11</v>
      </c>
      <c r="AW336" s="34" t="s">
        <v>204</v>
      </c>
      <c r="AX336" s="34">
        <v>1.1368</v>
      </c>
      <c r="AY336" s="34">
        <v>1</v>
      </c>
      <c r="AZ336" s="34">
        <v>1.7367999999999999</v>
      </c>
      <c r="BA336" s="34">
        <v>14.186999999999999</v>
      </c>
      <c r="BB336" s="34">
        <v>36.130000000000003</v>
      </c>
      <c r="BC336" s="34">
        <v>2.5499999999999998</v>
      </c>
      <c r="BD336" s="34">
        <v>4.8170000000000002</v>
      </c>
      <c r="BE336" s="34">
        <v>3182.683</v>
      </c>
      <c r="BF336" s="34">
        <v>2.919</v>
      </c>
      <c r="BG336" s="34">
        <v>21.774999999999999</v>
      </c>
      <c r="BH336" s="34">
        <v>3.6739999999999999</v>
      </c>
      <c r="BI336" s="34">
        <v>25.449000000000002</v>
      </c>
      <c r="BJ336" s="34">
        <v>17.420999999999999</v>
      </c>
      <c r="BK336" s="34">
        <v>2.9390000000000001</v>
      </c>
      <c r="BL336" s="34">
        <v>20.36</v>
      </c>
      <c r="BM336" s="34">
        <v>0</v>
      </c>
      <c r="BN336" s="34"/>
      <c r="BO336" s="34"/>
      <c r="BP336" s="34"/>
      <c r="BQ336" s="34">
        <v>4801.509</v>
      </c>
      <c r="BR336" s="34">
        <v>0.117966</v>
      </c>
      <c r="BS336" s="34">
        <v>-5</v>
      </c>
      <c r="BT336" s="34">
        <v>8.9999999999999993E-3</v>
      </c>
      <c r="BU336" s="34">
        <v>2.8827940000000001</v>
      </c>
      <c r="BV336" s="34">
        <v>0</v>
      </c>
      <c r="BW336" s="34" t="s">
        <v>155</v>
      </c>
      <c r="BX336" s="34">
        <v>0.8</v>
      </c>
    </row>
    <row r="337" spans="1:76" x14ac:dyDescent="0.25">
      <c r="A337" s="35">
        <v>43165</v>
      </c>
      <c r="B337" s="36">
        <v>0.40839423611111109</v>
      </c>
      <c r="C337" s="34">
        <v>5.6479999999999997</v>
      </c>
      <c r="D337" s="34">
        <v>8.3000000000000001E-3</v>
      </c>
      <c r="E337" s="34">
        <v>83.324978999999999</v>
      </c>
      <c r="F337" s="34">
        <v>384.2</v>
      </c>
      <c r="G337" s="34">
        <v>65.599999999999994</v>
      </c>
      <c r="H337" s="34">
        <v>0</v>
      </c>
      <c r="I337" s="34"/>
      <c r="J337" s="34">
        <v>12.3</v>
      </c>
      <c r="K337" s="34">
        <v>0.95599999999999996</v>
      </c>
      <c r="L337" s="34">
        <v>5.3997000000000002</v>
      </c>
      <c r="M337" s="34">
        <v>8.0000000000000002E-3</v>
      </c>
      <c r="N337" s="34">
        <v>367.29160000000002</v>
      </c>
      <c r="O337" s="34">
        <v>62.682600000000001</v>
      </c>
      <c r="P337" s="34">
        <v>430</v>
      </c>
      <c r="Q337" s="34">
        <v>293.8433</v>
      </c>
      <c r="R337" s="34">
        <v>50.147799999999997</v>
      </c>
      <c r="S337" s="34">
        <v>344</v>
      </c>
      <c r="T337" s="34">
        <v>0</v>
      </c>
      <c r="U337" s="34"/>
      <c r="V337" s="34"/>
      <c r="W337" s="34">
        <v>0</v>
      </c>
      <c r="X337" s="34">
        <v>11.759</v>
      </c>
      <c r="Y337" s="34">
        <v>12</v>
      </c>
      <c r="Z337" s="34">
        <v>845</v>
      </c>
      <c r="AA337" s="34">
        <v>851</v>
      </c>
      <c r="AB337" s="34">
        <v>883</v>
      </c>
      <c r="AC337" s="34">
        <v>80</v>
      </c>
      <c r="AD337" s="34">
        <v>21.82</v>
      </c>
      <c r="AE337" s="34">
        <v>0.5</v>
      </c>
      <c r="AF337" s="34">
        <v>979</v>
      </c>
      <c r="AG337" s="34">
        <v>0</v>
      </c>
      <c r="AH337" s="34">
        <v>46</v>
      </c>
      <c r="AI337" s="34">
        <v>35</v>
      </c>
      <c r="AJ337" s="34">
        <v>190</v>
      </c>
      <c r="AK337" s="34">
        <v>169</v>
      </c>
      <c r="AL337" s="34">
        <v>4.2</v>
      </c>
      <c r="AM337" s="34">
        <v>175</v>
      </c>
      <c r="AN337" s="34" t="s">
        <v>155</v>
      </c>
      <c r="AO337" s="34">
        <v>2</v>
      </c>
      <c r="AP337" s="37">
        <v>0.61752314814814813</v>
      </c>
      <c r="AQ337" s="34">
        <v>47.159301999999997</v>
      </c>
      <c r="AR337" s="34">
        <v>-88.489727000000002</v>
      </c>
      <c r="AS337" s="34">
        <v>309.89999999999998</v>
      </c>
      <c r="AT337" s="34">
        <v>28</v>
      </c>
      <c r="AU337" s="34">
        <v>12</v>
      </c>
      <c r="AV337" s="34">
        <v>11</v>
      </c>
      <c r="AW337" s="34" t="s">
        <v>204</v>
      </c>
      <c r="AX337" s="34">
        <v>1.2</v>
      </c>
      <c r="AY337" s="34">
        <v>1</v>
      </c>
      <c r="AZ337" s="34">
        <v>1.8</v>
      </c>
      <c r="BA337" s="34">
        <v>14.186999999999999</v>
      </c>
      <c r="BB337" s="34">
        <v>37.72</v>
      </c>
      <c r="BC337" s="34">
        <v>2.66</v>
      </c>
      <c r="BD337" s="34">
        <v>4.601</v>
      </c>
      <c r="BE337" s="34">
        <v>3183.5439999999999</v>
      </c>
      <c r="BF337" s="34">
        <v>2.9889999999999999</v>
      </c>
      <c r="BG337" s="34">
        <v>22.677</v>
      </c>
      <c r="BH337" s="34">
        <v>3.87</v>
      </c>
      <c r="BI337" s="34">
        <v>26.547000000000001</v>
      </c>
      <c r="BJ337" s="34">
        <v>18.141999999999999</v>
      </c>
      <c r="BK337" s="34">
        <v>3.0960000000000001</v>
      </c>
      <c r="BL337" s="34">
        <v>21.238</v>
      </c>
      <c r="BM337" s="34">
        <v>0</v>
      </c>
      <c r="BN337" s="34"/>
      <c r="BO337" s="34"/>
      <c r="BP337" s="34"/>
      <c r="BQ337" s="34">
        <v>5040.902</v>
      </c>
      <c r="BR337" s="34">
        <v>0.11899999999999999</v>
      </c>
      <c r="BS337" s="34">
        <v>-5</v>
      </c>
      <c r="BT337" s="34">
        <v>8.0940000000000005E-3</v>
      </c>
      <c r="BU337" s="34">
        <v>2.9080620000000001</v>
      </c>
      <c r="BV337" s="34">
        <v>0</v>
      </c>
      <c r="BW337" s="34" t="s">
        <v>155</v>
      </c>
      <c r="BX337" s="34">
        <v>0.8</v>
      </c>
    </row>
    <row r="338" spans="1:76" x14ac:dyDescent="0.25">
      <c r="A338" s="35">
        <v>43165</v>
      </c>
      <c r="B338" s="36">
        <v>0.40840581018518524</v>
      </c>
      <c r="C338" s="34">
        <v>5.8959999999999999</v>
      </c>
      <c r="D338" s="34">
        <v>9.4999999999999998E-3</v>
      </c>
      <c r="E338" s="34">
        <v>94.886548000000005</v>
      </c>
      <c r="F338" s="34">
        <v>383.7</v>
      </c>
      <c r="G338" s="34">
        <v>66.2</v>
      </c>
      <c r="H338" s="34">
        <v>0</v>
      </c>
      <c r="I338" s="34"/>
      <c r="J338" s="34">
        <v>12.45</v>
      </c>
      <c r="K338" s="34">
        <v>0.95409999999999995</v>
      </c>
      <c r="L338" s="34">
        <v>5.6257000000000001</v>
      </c>
      <c r="M338" s="34">
        <v>9.1000000000000004E-3</v>
      </c>
      <c r="N338" s="34">
        <v>366.08159999999998</v>
      </c>
      <c r="O338" s="34">
        <v>63.171399999999998</v>
      </c>
      <c r="P338" s="34">
        <v>429.3</v>
      </c>
      <c r="Q338" s="34">
        <v>292.87520000000001</v>
      </c>
      <c r="R338" s="34">
        <v>50.538899999999998</v>
      </c>
      <c r="S338" s="34">
        <v>343.4</v>
      </c>
      <c r="T338" s="34">
        <v>0</v>
      </c>
      <c r="U338" s="34"/>
      <c r="V338" s="34"/>
      <c r="W338" s="34">
        <v>0</v>
      </c>
      <c r="X338" s="34">
        <v>11.8741</v>
      </c>
      <c r="Y338" s="34">
        <v>12</v>
      </c>
      <c r="Z338" s="34">
        <v>844</v>
      </c>
      <c r="AA338" s="34">
        <v>850</v>
      </c>
      <c r="AB338" s="34">
        <v>883</v>
      </c>
      <c r="AC338" s="34">
        <v>80</v>
      </c>
      <c r="AD338" s="34">
        <v>21.82</v>
      </c>
      <c r="AE338" s="34">
        <v>0.5</v>
      </c>
      <c r="AF338" s="34">
        <v>979</v>
      </c>
      <c r="AG338" s="34">
        <v>0</v>
      </c>
      <c r="AH338" s="34">
        <v>46</v>
      </c>
      <c r="AI338" s="34">
        <v>35</v>
      </c>
      <c r="AJ338" s="34">
        <v>190</v>
      </c>
      <c r="AK338" s="34">
        <v>169</v>
      </c>
      <c r="AL338" s="34">
        <v>4.3</v>
      </c>
      <c r="AM338" s="34">
        <v>175</v>
      </c>
      <c r="AN338" s="34" t="s">
        <v>155</v>
      </c>
      <c r="AO338" s="34">
        <v>2</v>
      </c>
      <c r="AP338" s="37">
        <v>0.61752314814814813</v>
      </c>
      <c r="AQ338" s="34">
        <v>47.159249000000003</v>
      </c>
      <c r="AR338" s="34">
        <v>-88.489639999999994</v>
      </c>
      <c r="AS338" s="34">
        <v>309.8</v>
      </c>
      <c r="AT338" s="34">
        <v>28.1</v>
      </c>
      <c r="AU338" s="34">
        <v>12</v>
      </c>
      <c r="AV338" s="34">
        <v>11</v>
      </c>
      <c r="AW338" s="34" t="s">
        <v>204</v>
      </c>
      <c r="AX338" s="34">
        <v>1.268332</v>
      </c>
      <c r="AY338" s="34">
        <v>1.204995</v>
      </c>
      <c r="AZ338" s="34">
        <v>1.936663</v>
      </c>
      <c r="BA338" s="34">
        <v>14.186999999999999</v>
      </c>
      <c r="BB338" s="34">
        <v>36.17</v>
      </c>
      <c r="BC338" s="34">
        <v>2.5499999999999998</v>
      </c>
      <c r="BD338" s="34">
        <v>4.8129999999999997</v>
      </c>
      <c r="BE338" s="34">
        <v>3182.1680000000001</v>
      </c>
      <c r="BF338" s="34">
        <v>3.2589999999999999</v>
      </c>
      <c r="BG338" s="34">
        <v>21.684999999999999</v>
      </c>
      <c r="BH338" s="34">
        <v>3.742</v>
      </c>
      <c r="BI338" s="34">
        <v>25.427</v>
      </c>
      <c r="BJ338" s="34">
        <v>17.349</v>
      </c>
      <c r="BK338" s="34">
        <v>2.9940000000000002</v>
      </c>
      <c r="BL338" s="34">
        <v>20.341999999999999</v>
      </c>
      <c r="BM338" s="34">
        <v>0</v>
      </c>
      <c r="BN338" s="34"/>
      <c r="BO338" s="34"/>
      <c r="BP338" s="34"/>
      <c r="BQ338" s="34">
        <v>4883.6899999999996</v>
      </c>
      <c r="BR338" s="34">
        <v>9.8161999999999999E-2</v>
      </c>
      <c r="BS338" s="34">
        <v>-5</v>
      </c>
      <c r="BT338" s="34">
        <v>8.0000000000000002E-3</v>
      </c>
      <c r="BU338" s="34">
        <v>2.3988339999999999</v>
      </c>
      <c r="BV338" s="34">
        <v>0</v>
      </c>
      <c r="BW338" s="34" t="s">
        <v>155</v>
      </c>
      <c r="BX338" s="34">
        <v>0.8</v>
      </c>
    </row>
    <row r="339" spans="1:76" x14ac:dyDescent="0.25">
      <c r="A339" s="35">
        <v>43165</v>
      </c>
      <c r="B339" s="36">
        <v>0.40841738425925928</v>
      </c>
      <c r="C339" s="34">
        <v>6.7709999999999999</v>
      </c>
      <c r="D339" s="34">
        <v>1.1900000000000001E-2</v>
      </c>
      <c r="E339" s="34">
        <v>119.197731</v>
      </c>
      <c r="F339" s="34">
        <v>385.3</v>
      </c>
      <c r="G339" s="34">
        <v>66.7</v>
      </c>
      <c r="H339" s="34">
        <v>-9.5</v>
      </c>
      <c r="I339" s="34"/>
      <c r="J339" s="34">
        <v>12.59</v>
      </c>
      <c r="K339" s="34">
        <v>0.94720000000000004</v>
      </c>
      <c r="L339" s="34">
        <v>6.4134000000000002</v>
      </c>
      <c r="M339" s="34">
        <v>1.1299999999999999E-2</v>
      </c>
      <c r="N339" s="34">
        <v>364.9581</v>
      </c>
      <c r="O339" s="34">
        <v>63.180700000000002</v>
      </c>
      <c r="P339" s="34">
        <v>428.1</v>
      </c>
      <c r="Q339" s="34">
        <v>291.97640000000001</v>
      </c>
      <c r="R339" s="34">
        <v>50.546300000000002</v>
      </c>
      <c r="S339" s="34">
        <v>342.5</v>
      </c>
      <c r="T339" s="34">
        <v>0</v>
      </c>
      <c r="U339" s="34"/>
      <c r="V339" s="34"/>
      <c r="W339" s="34">
        <v>0</v>
      </c>
      <c r="X339" s="34">
        <v>11.927899999999999</v>
      </c>
      <c r="Y339" s="34">
        <v>11.9</v>
      </c>
      <c r="Z339" s="34">
        <v>845</v>
      </c>
      <c r="AA339" s="34">
        <v>849</v>
      </c>
      <c r="AB339" s="34">
        <v>883</v>
      </c>
      <c r="AC339" s="34">
        <v>80</v>
      </c>
      <c r="AD339" s="34">
        <v>21.82</v>
      </c>
      <c r="AE339" s="34">
        <v>0.5</v>
      </c>
      <c r="AF339" s="34">
        <v>979</v>
      </c>
      <c r="AG339" s="34">
        <v>0</v>
      </c>
      <c r="AH339" s="34">
        <v>46</v>
      </c>
      <c r="AI339" s="34">
        <v>35</v>
      </c>
      <c r="AJ339" s="34">
        <v>190</v>
      </c>
      <c r="AK339" s="34">
        <v>169</v>
      </c>
      <c r="AL339" s="34">
        <v>4.3</v>
      </c>
      <c r="AM339" s="34">
        <v>175</v>
      </c>
      <c r="AN339" s="34" t="s">
        <v>155</v>
      </c>
      <c r="AO339" s="34">
        <v>2</v>
      </c>
      <c r="AP339" s="37">
        <v>0.61753472222222217</v>
      </c>
      <c r="AQ339" s="34">
        <v>47.159120000000001</v>
      </c>
      <c r="AR339" s="34">
        <v>-88.489431999999994</v>
      </c>
      <c r="AS339" s="34">
        <v>309.5</v>
      </c>
      <c r="AT339" s="34">
        <v>28.2</v>
      </c>
      <c r="AU339" s="34">
        <v>12</v>
      </c>
      <c r="AV339" s="34">
        <v>11</v>
      </c>
      <c r="AW339" s="34" t="s">
        <v>204</v>
      </c>
      <c r="AX339" s="34">
        <v>1.3</v>
      </c>
      <c r="AY339" s="34">
        <v>1.3</v>
      </c>
      <c r="AZ339" s="34">
        <v>2</v>
      </c>
      <c r="BA339" s="34">
        <v>14.186999999999999</v>
      </c>
      <c r="BB339" s="34">
        <v>31.61</v>
      </c>
      <c r="BC339" s="34">
        <v>2.23</v>
      </c>
      <c r="BD339" s="34">
        <v>5.57</v>
      </c>
      <c r="BE339" s="34">
        <v>3178.9059999999999</v>
      </c>
      <c r="BF339" s="34">
        <v>3.5619999999999998</v>
      </c>
      <c r="BG339" s="34">
        <v>18.943999999999999</v>
      </c>
      <c r="BH339" s="34">
        <v>3.28</v>
      </c>
      <c r="BI339" s="34">
        <v>22.222999999999999</v>
      </c>
      <c r="BJ339" s="34">
        <v>15.156000000000001</v>
      </c>
      <c r="BK339" s="34">
        <v>2.6240000000000001</v>
      </c>
      <c r="BL339" s="34">
        <v>17.779</v>
      </c>
      <c r="BM339" s="34">
        <v>0</v>
      </c>
      <c r="BN339" s="34"/>
      <c r="BO339" s="34"/>
      <c r="BP339" s="34"/>
      <c r="BQ339" s="34">
        <v>4298.83</v>
      </c>
      <c r="BR339" s="34">
        <v>0.12499200000000001</v>
      </c>
      <c r="BS339" s="34">
        <v>-5</v>
      </c>
      <c r="BT339" s="34">
        <v>8.9060000000000007E-3</v>
      </c>
      <c r="BU339" s="34">
        <v>3.0544920000000002</v>
      </c>
      <c r="BV339" s="34">
        <v>0</v>
      </c>
      <c r="BW339" s="34" t="s">
        <v>155</v>
      </c>
      <c r="BX339" s="34">
        <v>0.8</v>
      </c>
    </row>
    <row r="340" spans="1:76" x14ac:dyDescent="0.25">
      <c r="A340" s="35">
        <v>43165</v>
      </c>
      <c r="B340" s="36">
        <v>0.40842895833333337</v>
      </c>
      <c r="C340" s="34">
        <v>7.5259999999999998</v>
      </c>
      <c r="D340" s="34">
        <v>8.6999999999999994E-3</v>
      </c>
      <c r="E340" s="34">
        <v>87.108844000000005</v>
      </c>
      <c r="F340" s="34">
        <v>390.4</v>
      </c>
      <c r="G340" s="34">
        <v>66.099999999999994</v>
      </c>
      <c r="H340" s="34">
        <v>0</v>
      </c>
      <c r="I340" s="34"/>
      <c r="J340" s="34">
        <v>12.51</v>
      </c>
      <c r="K340" s="34">
        <v>0.94140000000000001</v>
      </c>
      <c r="L340" s="34">
        <v>7.0856000000000003</v>
      </c>
      <c r="M340" s="34">
        <v>8.2000000000000007E-3</v>
      </c>
      <c r="N340" s="34">
        <v>367.52269999999999</v>
      </c>
      <c r="O340" s="34">
        <v>62.252499999999998</v>
      </c>
      <c r="P340" s="34">
        <v>429.8</v>
      </c>
      <c r="Q340" s="34">
        <v>294.02820000000003</v>
      </c>
      <c r="R340" s="34">
        <v>49.803699999999999</v>
      </c>
      <c r="S340" s="34">
        <v>343.8</v>
      </c>
      <c r="T340" s="34">
        <v>0</v>
      </c>
      <c r="U340" s="34"/>
      <c r="V340" s="34"/>
      <c r="W340" s="34">
        <v>0</v>
      </c>
      <c r="X340" s="34">
        <v>11.7735</v>
      </c>
      <c r="Y340" s="34">
        <v>12</v>
      </c>
      <c r="Z340" s="34">
        <v>845</v>
      </c>
      <c r="AA340" s="34">
        <v>849</v>
      </c>
      <c r="AB340" s="34">
        <v>883</v>
      </c>
      <c r="AC340" s="34">
        <v>80</v>
      </c>
      <c r="AD340" s="34">
        <v>21.82</v>
      </c>
      <c r="AE340" s="34">
        <v>0.5</v>
      </c>
      <c r="AF340" s="34">
        <v>979</v>
      </c>
      <c r="AG340" s="34">
        <v>0</v>
      </c>
      <c r="AH340" s="34">
        <v>46</v>
      </c>
      <c r="AI340" s="34">
        <v>35</v>
      </c>
      <c r="AJ340" s="34">
        <v>190</v>
      </c>
      <c r="AK340" s="34">
        <v>169</v>
      </c>
      <c r="AL340" s="34">
        <v>4.3</v>
      </c>
      <c r="AM340" s="34">
        <v>175</v>
      </c>
      <c r="AN340" s="34" t="s">
        <v>155</v>
      </c>
      <c r="AO340" s="34">
        <v>2</v>
      </c>
      <c r="AP340" s="37">
        <v>0.61755787037037035</v>
      </c>
      <c r="AQ340" s="34">
        <v>47.159024000000002</v>
      </c>
      <c r="AR340" s="34">
        <v>-88.489258000000007</v>
      </c>
      <c r="AS340" s="34">
        <v>309.3</v>
      </c>
      <c r="AT340" s="34">
        <v>28.3</v>
      </c>
      <c r="AU340" s="34">
        <v>12</v>
      </c>
      <c r="AV340" s="34">
        <v>11</v>
      </c>
      <c r="AW340" s="34" t="s">
        <v>204</v>
      </c>
      <c r="AX340" s="34">
        <v>1.3684000000000001</v>
      </c>
      <c r="AY340" s="34">
        <v>1.0948</v>
      </c>
      <c r="AZ340" s="34">
        <v>2.0684</v>
      </c>
      <c r="BA340" s="34">
        <v>14.186999999999999</v>
      </c>
      <c r="BB340" s="34">
        <v>28.54</v>
      </c>
      <c r="BC340" s="34">
        <v>2.0099999999999998</v>
      </c>
      <c r="BD340" s="34">
        <v>6.2210000000000001</v>
      </c>
      <c r="BE340" s="34">
        <v>3178.953</v>
      </c>
      <c r="BF340" s="34">
        <v>2.3420000000000001</v>
      </c>
      <c r="BG340" s="34">
        <v>17.268000000000001</v>
      </c>
      <c r="BH340" s="34">
        <v>2.9249999999999998</v>
      </c>
      <c r="BI340" s="34">
        <v>20.192</v>
      </c>
      <c r="BJ340" s="34">
        <v>13.815</v>
      </c>
      <c r="BK340" s="34">
        <v>2.34</v>
      </c>
      <c r="BL340" s="34">
        <v>16.154</v>
      </c>
      <c r="BM340" s="34">
        <v>0</v>
      </c>
      <c r="BN340" s="34"/>
      <c r="BO340" s="34"/>
      <c r="BP340" s="34"/>
      <c r="BQ340" s="34">
        <v>3840.723</v>
      </c>
      <c r="BR340" s="34">
        <v>0.143402</v>
      </c>
      <c r="BS340" s="34">
        <v>-5</v>
      </c>
      <c r="BT340" s="34">
        <v>8.9999999999999993E-3</v>
      </c>
      <c r="BU340" s="34">
        <v>3.5043859999999998</v>
      </c>
      <c r="BV340" s="34">
        <v>0</v>
      </c>
      <c r="BW340" s="34" t="s">
        <v>155</v>
      </c>
      <c r="BX340" s="34">
        <v>0.8</v>
      </c>
    </row>
    <row r="341" spans="1:76" x14ac:dyDescent="0.25">
      <c r="A341" s="35">
        <v>43165</v>
      </c>
      <c r="B341" s="36">
        <v>0.40844053240740741</v>
      </c>
      <c r="C341" s="34">
        <v>7.83</v>
      </c>
      <c r="D341" s="34">
        <v>6.1000000000000004E-3</v>
      </c>
      <c r="E341" s="34">
        <v>60.738636</v>
      </c>
      <c r="F341" s="34">
        <v>392</v>
      </c>
      <c r="G341" s="34">
        <v>64.900000000000006</v>
      </c>
      <c r="H341" s="34">
        <v>-6.7</v>
      </c>
      <c r="I341" s="34"/>
      <c r="J341" s="34">
        <v>11.8</v>
      </c>
      <c r="K341" s="34">
        <v>0.93910000000000005</v>
      </c>
      <c r="L341" s="34">
        <v>7.3533999999999997</v>
      </c>
      <c r="M341" s="34">
        <v>5.7000000000000002E-3</v>
      </c>
      <c r="N341" s="34">
        <v>368.142</v>
      </c>
      <c r="O341" s="34">
        <v>60.909700000000001</v>
      </c>
      <c r="P341" s="34">
        <v>429.1</v>
      </c>
      <c r="Q341" s="34">
        <v>294.52359999999999</v>
      </c>
      <c r="R341" s="34">
        <v>48.729399999999998</v>
      </c>
      <c r="S341" s="34">
        <v>343.3</v>
      </c>
      <c r="T341" s="34">
        <v>0</v>
      </c>
      <c r="U341" s="34"/>
      <c r="V341" s="34"/>
      <c r="W341" s="34">
        <v>0</v>
      </c>
      <c r="X341" s="34">
        <v>11.081200000000001</v>
      </c>
      <c r="Y341" s="34">
        <v>12</v>
      </c>
      <c r="Z341" s="34">
        <v>846</v>
      </c>
      <c r="AA341" s="34">
        <v>849</v>
      </c>
      <c r="AB341" s="34">
        <v>884</v>
      </c>
      <c r="AC341" s="34">
        <v>80</v>
      </c>
      <c r="AD341" s="34">
        <v>21.82</v>
      </c>
      <c r="AE341" s="34">
        <v>0.5</v>
      </c>
      <c r="AF341" s="34">
        <v>979</v>
      </c>
      <c r="AG341" s="34">
        <v>0</v>
      </c>
      <c r="AH341" s="34">
        <v>46</v>
      </c>
      <c r="AI341" s="34">
        <v>35</v>
      </c>
      <c r="AJ341" s="34">
        <v>190</v>
      </c>
      <c r="AK341" s="34">
        <v>169</v>
      </c>
      <c r="AL341" s="34">
        <v>4.3</v>
      </c>
      <c r="AM341" s="34">
        <v>175</v>
      </c>
      <c r="AN341" s="34" t="s">
        <v>155</v>
      </c>
      <c r="AO341" s="34">
        <v>2</v>
      </c>
      <c r="AP341" s="37">
        <v>0.6175694444444445</v>
      </c>
      <c r="AQ341" s="34">
        <v>47.158974999999998</v>
      </c>
      <c r="AR341" s="34">
        <v>-88.489102000000003</v>
      </c>
      <c r="AS341" s="34">
        <v>309.2</v>
      </c>
      <c r="AT341" s="34">
        <v>28.3</v>
      </c>
      <c r="AU341" s="34">
        <v>12</v>
      </c>
      <c r="AV341" s="34">
        <v>11</v>
      </c>
      <c r="AW341" s="34" t="s">
        <v>204</v>
      </c>
      <c r="AX341" s="34">
        <v>1.6736</v>
      </c>
      <c r="AY341" s="34">
        <v>1</v>
      </c>
      <c r="AZ341" s="34">
        <v>2.3052000000000001</v>
      </c>
      <c r="BA341" s="34">
        <v>14.186999999999999</v>
      </c>
      <c r="BB341" s="34">
        <v>27.48</v>
      </c>
      <c r="BC341" s="34">
        <v>1.94</v>
      </c>
      <c r="BD341" s="34">
        <v>6.4809999999999999</v>
      </c>
      <c r="BE341" s="34">
        <v>3179.5189999999998</v>
      </c>
      <c r="BF341" s="34">
        <v>1.57</v>
      </c>
      <c r="BG341" s="34">
        <v>16.669</v>
      </c>
      <c r="BH341" s="34">
        <v>2.758</v>
      </c>
      <c r="BI341" s="34">
        <v>19.427</v>
      </c>
      <c r="BJ341" s="34">
        <v>13.336</v>
      </c>
      <c r="BK341" s="34">
        <v>2.206</v>
      </c>
      <c r="BL341" s="34">
        <v>15.542999999999999</v>
      </c>
      <c r="BM341" s="34">
        <v>0</v>
      </c>
      <c r="BN341" s="34"/>
      <c r="BO341" s="34"/>
      <c r="BP341" s="34"/>
      <c r="BQ341" s="34">
        <v>3483.8159999999998</v>
      </c>
      <c r="BR341" s="34">
        <v>0.18939400000000001</v>
      </c>
      <c r="BS341" s="34">
        <v>-5</v>
      </c>
      <c r="BT341" s="34">
        <v>8.9999999999999993E-3</v>
      </c>
      <c r="BU341" s="34">
        <v>4.6283159999999999</v>
      </c>
      <c r="BV341" s="34">
        <v>0</v>
      </c>
      <c r="BW341" s="34" t="s">
        <v>155</v>
      </c>
      <c r="BX341" s="34">
        <v>0.8</v>
      </c>
    </row>
    <row r="342" spans="1:76" x14ac:dyDescent="0.25">
      <c r="A342" s="35">
        <v>43165</v>
      </c>
      <c r="B342" s="36">
        <v>0.40845210648148145</v>
      </c>
      <c r="C342" s="34">
        <v>7.7240000000000002</v>
      </c>
      <c r="D342" s="34">
        <v>5.0000000000000001E-3</v>
      </c>
      <c r="E342" s="34">
        <v>50</v>
      </c>
      <c r="F342" s="34">
        <v>391.9</v>
      </c>
      <c r="G342" s="34">
        <v>64.599999999999994</v>
      </c>
      <c r="H342" s="34">
        <v>-10</v>
      </c>
      <c r="I342" s="34"/>
      <c r="J342" s="34">
        <v>11.21</v>
      </c>
      <c r="K342" s="34">
        <v>0.93989999999999996</v>
      </c>
      <c r="L342" s="34">
        <v>7.2596999999999996</v>
      </c>
      <c r="M342" s="34">
        <v>4.7000000000000002E-3</v>
      </c>
      <c r="N342" s="34">
        <v>368.36930000000001</v>
      </c>
      <c r="O342" s="34">
        <v>60.719000000000001</v>
      </c>
      <c r="P342" s="34">
        <v>429.1</v>
      </c>
      <c r="Q342" s="34">
        <v>294.70549999999997</v>
      </c>
      <c r="R342" s="34">
        <v>48.576799999999999</v>
      </c>
      <c r="S342" s="34">
        <v>343.3</v>
      </c>
      <c r="T342" s="34">
        <v>0</v>
      </c>
      <c r="U342" s="34"/>
      <c r="V342" s="34"/>
      <c r="W342" s="34">
        <v>0</v>
      </c>
      <c r="X342" s="34">
        <v>10.5337</v>
      </c>
      <c r="Y342" s="34">
        <v>11.9</v>
      </c>
      <c r="Z342" s="34">
        <v>847</v>
      </c>
      <c r="AA342" s="34">
        <v>849</v>
      </c>
      <c r="AB342" s="34">
        <v>885</v>
      </c>
      <c r="AC342" s="34">
        <v>80</v>
      </c>
      <c r="AD342" s="34">
        <v>21.82</v>
      </c>
      <c r="AE342" s="34">
        <v>0.5</v>
      </c>
      <c r="AF342" s="34">
        <v>979</v>
      </c>
      <c r="AG342" s="34">
        <v>0</v>
      </c>
      <c r="AH342" s="34">
        <v>46</v>
      </c>
      <c r="AI342" s="34">
        <v>35</v>
      </c>
      <c r="AJ342" s="34">
        <v>190</v>
      </c>
      <c r="AK342" s="34">
        <v>169</v>
      </c>
      <c r="AL342" s="34">
        <v>4.2</v>
      </c>
      <c r="AM342" s="34">
        <v>175.1</v>
      </c>
      <c r="AN342" s="34" t="s">
        <v>155</v>
      </c>
      <c r="AO342" s="34">
        <v>2</v>
      </c>
      <c r="AP342" s="37">
        <v>0.61758101851851854</v>
      </c>
      <c r="AQ342" s="34">
        <v>47.158962000000002</v>
      </c>
      <c r="AR342" s="34">
        <v>-88.489050000000006</v>
      </c>
      <c r="AS342" s="34">
        <v>309.2</v>
      </c>
      <c r="AT342" s="34">
        <v>28.3</v>
      </c>
      <c r="AU342" s="34">
        <v>12</v>
      </c>
      <c r="AV342" s="34">
        <v>11</v>
      </c>
      <c r="AW342" s="34" t="s">
        <v>203</v>
      </c>
      <c r="AX342" s="34">
        <v>1.8</v>
      </c>
      <c r="AY342" s="34">
        <v>1</v>
      </c>
      <c r="AZ342" s="34">
        <v>2.4</v>
      </c>
      <c r="BA342" s="34">
        <v>14.186999999999999</v>
      </c>
      <c r="BB342" s="34">
        <v>27.85</v>
      </c>
      <c r="BC342" s="34">
        <v>1.96</v>
      </c>
      <c r="BD342" s="34">
        <v>6.3920000000000003</v>
      </c>
      <c r="BE342" s="34">
        <v>3180.152</v>
      </c>
      <c r="BF342" s="34">
        <v>1.31</v>
      </c>
      <c r="BG342" s="34">
        <v>16.899000000000001</v>
      </c>
      <c r="BH342" s="34">
        <v>2.7850000000000001</v>
      </c>
      <c r="BI342" s="34">
        <v>19.684000000000001</v>
      </c>
      <c r="BJ342" s="34">
        <v>13.519</v>
      </c>
      <c r="BK342" s="34">
        <v>2.2280000000000002</v>
      </c>
      <c r="BL342" s="34">
        <v>15.747999999999999</v>
      </c>
      <c r="BM342" s="34">
        <v>0</v>
      </c>
      <c r="BN342" s="34"/>
      <c r="BO342" s="34"/>
      <c r="BP342" s="34"/>
      <c r="BQ342" s="34">
        <v>3355.1320000000001</v>
      </c>
      <c r="BR342" s="34">
        <v>0.21846199999999999</v>
      </c>
      <c r="BS342" s="34">
        <v>-5</v>
      </c>
      <c r="BT342" s="34">
        <v>8.9999999999999993E-3</v>
      </c>
      <c r="BU342" s="34">
        <v>5.3386659999999999</v>
      </c>
      <c r="BV342" s="34">
        <v>0</v>
      </c>
      <c r="BW342" s="34" t="s">
        <v>155</v>
      </c>
      <c r="BX342" s="34">
        <v>0.8</v>
      </c>
    </row>
    <row r="343" spans="1:76" x14ac:dyDescent="0.25">
      <c r="A343" s="35">
        <v>43165</v>
      </c>
      <c r="B343" s="36">
        <v>0.40846368055555554</v>
      </c>
      <c r="C343" s="34">
        <v>7.1520000000000001</v>
      </c>
      <c r="D343" s="34">
        <v>6.3E-3</v>
      </c>
      <c r="E343" s="34">
        <v>63.333333000000003</v>
      </c>
      <c r="F343" s="34">
        <v>388.5</v>
      </c>
      <c r="G343" s="34">
        <v>64.8</v>
      </c>
      <c r="H343" s="34">
        <v>0</v>
      </c>
      <c r="I343" s="34"/>
      <c r="J343" s="34">
        <v>10.81</v>
      </c>
      <c r="K343" s="34">
        <v>0.94430000000000003</v>
      </c>
      <c r="L343" s="34">
        <v>6.7541000000000002</v>
      </c>
      <c r="M343" s="34">
        <v>6.0000000000000001E-3</v>
      </c>
      <c r="N343" s="34">
        <v>366.8759</v>
      </c>
      <c r="O343" s="34">
        <v>61.221200000000003</v>
      </c>
      <c r="P343" s="34">
        <v>428.1</v>
      </c>
      <c r="Q343" s="34">
        <v>293.51069999999999</v>
      </c>
      <c r="R343" s="34">
        <v>48.9786</v>
      </c>
      <c r="S343" s="34">
        <v>342.5</v>
      </c>
      <c r="T343" s="34">
        <v>0</v>
      </c>
      <c r="U343" s="34"/>
      <c r="V343" s="34"/>
      <c r="W343" s="34">
        <v>0</v>
      </c>
      <c r="X343" s="34">
        <v>10.2072</v>
      </c>
      <c r="Y343" s="34">
        <v>12</v>
      </c>
      <c r="Z343" s="34">
        <v>847</v>
      </c>
      <c r="AA343" s="34">
        <v>849</v>
      </c>
      <c r="AB343" s="34">
        <v>885</v>
      </c>
      <c r="AC343" s="34">
        <v>80</v>
      </c>
      <c r="AD343" s="34">
        <v>21.82</v>
      </c>
      <c r="AE343" s="34">
        <v>0.5</v>
      </c>
      <c r="AF343" s="34">
        <v>979</v>
      </c>
      <c r="AG343" s="34">
        <v>0</v>
      </c>
      <c r="AH343" s="34">
        <v>46</v>
      </c>
      <c r="AI343" s="34">
        <v>35</v>
      </c>
      <c r="AJ343" s="34">
        <v>190</v>
      </c>
      <c r="AK343" s="34">
        <v>169</v>
      </c>
      <c r="AL343" s="34">
        <v>4.3</v>
      </c>
      <c r="AM343" s="34">
        <v>175.5</v>
      </c>
      <c r="AN343" s="34" t="s">
        <v>155</v>
      </c>
      <c r="AO343" s="34">
        <v>2</v>
      </c>
      <c r="AP343" s="37">
        <v>0.61758101851851854</v>
      </c>
      <c r="AQ343" s="34">
        <v>47.158907999999997</v>
      </c>
      <c r="AR343" s="34">
        <v>-88.488822999999996</v>
      </c>
      <c r="AS343" s="34">
        <v>309.10000000000002</v>
      </c>
      <c r="AT343" s="34">
        <v>29.5</v>
      </c>
      <c r="AU343" s="34">
        <v>12</v>
      </c>
      <c r="AV343" s="34">
        <v>11</v>
      </c>
      <c r="AW343" s="34" t="s">
        <v>203</v>
      </c>
      <c r="AX343" s="34">
        <v>1.458</v>
      </c>
      <c r="AY343" s="34">
        <v>1.2736000000000001</v>
      </c>
      <c r="AZ343" s="34">
        <v>2.6052</v>
      </c>
      <c r="BA343" s="34">
        <v>14.186999999999999</v>
      </c>
      <c r="BB343" s="34">
        <v>29.99</v>
      </c>
      <c r="BC343" s="34">
        <v>2.11</v>
      </c>
      <c r="BD343" s="34">
        <v>5.8949999999999996</v>
      </c>
      <c r="BE343" s="34">
        <v>3180.7020000000002</v>
      </c>
      <c r="BF343" s="34">
        <v>1.7929999999999999</v>
      </c>
      <c r="BG343" s="34">
        <v>18.093</v>
      </c>
      <c r="BH343" s="34">
        <v>3.0190000000000001</v>
      </c>
      <c r="BI343" s="34">
        <v>21.111999999999998</v>
      </c>
      <c r="BJ343" s="34">
        <v>14.475</v>
      </c>
      <c r="BK343" s="34">
        <v>2.415</v>
      </c>
      <c r="BL343" s="34">
        <v>16.89</v>
      </c>
      <c r="BM343" s="34">
        <v>0</v>
      </c>
      <c r="BN343" s="34"/>
      <c r="BO343" s="34"/>
      <c r="BP343" s="34"/>
      <c r="BQ343" s="34">
        <v>3495.0909999999999</v>
      </c>
      <c r="BR343" s="34">
        <v>0.21465799999999999</v>
      </c>
      <c r="BS343" s="34">
        <v>-5</v>
      </c>
      <c r="BT343" s="34">
        <v>8.0940000000000005E-3</v>
      </c>
      <c r="BU343" s="34">
        <v>5.2457050000000001</v>
      </c>
      <c r="BV343" s="34">
        <v>0</v>
      </c>
      <c r="BW343" s="34" t="s">
        <v>155</v>
      </c>
      <c r="BX343" s="34">
        <v>0.8</v>
      </c>
    </row>
    <row r="344" spans="1:76" x14ac:dyDescent="0.25">
      <c r="A344" s="35">
        <v>43165</v>
      </c>
      <c r="B344" s="36">
        <v>0.40847525462962958</v>
      </c>
      <c r="C344" s="34">
        <v>7.25</v>
      </c>
      <c r="D344" s="34">
        <v>8.8000000000000005E-3</v>
      </c>
      <c r="E344" s="34">
        <v>88.333332999999996</v>
      </c>
      <c r="F344" s="34">
        <v>382.6</v>
      </c>
      <c r="G344" s="34">
        <v>67.2</v>
      </c>
      <c r="H344" s="34">
        <v>-16.899999999999999</v>
      </c>
      <c r="I344" s="34"/>
      <c r="J344" s="34">
        <v>10.7</v>
      </c>
      <c r="K344" s="34">
        <v>0.94350000000000001</v>
      </c>
      <c r="L344" s="34">
        <v>6.8404999999999996</v>
      </c>
      <c r="M344" s="34">
        <v>8.3000000000000001E-3</v>
      </c>
      <c r="N344" s="34">
        <v>361.03750000000002</v>
      </c>
      <c r="O344" s="34">
        <v>63.408200000000001</v>
      </c>
      <c r="P344" s="34">
        <v>424.4</v>
      </c>
      <c r="Q344" s="34">
        <v>288.83980000000003</v>
      </c>
      <c r="R344" s="34">
        <v>50.728299999999997</v>
      </c>
      <c r="S344" s="34">
        <v>339.6</v>
      </c>
      <c r="T344" s="34">
        <v>0</v>
      </c>
      <c r="U344" s="34"/>
      <c r="V344" s="34"/>
      <c r="W344" s="34">
        <v>0</v>
      </c>
      <c r="X344" s="34">
        <v>10.095700000000001</v>
      </c>
      <c r="Y344" s="34">
        <v>12</v>
      </c>
      <c r="Z344" s="34">
        <v>847</v>
      </c>
      <c r="AA344" s="34">
        <v>850</v>
      </c>
      <c r="AB344" s="34">
        <v>885</v>
      </c>
      <c r="AC344" s="34">
        <v>80</v>
      </c>
      <c r="AD344" s="34">
        <v>21.82</v>
      </c>
      <c r="AE344" s="34">
        <v>0.5</v>
      </c>
      <c r="AF344" s="34">
        <v>979</v>
      </c>
      <c r="AG344" s="34">
        <v>0</v>
      </c>
      <c r="AH344" s="34">
        <v>46</v>
      </c>
      <c r="AI344" s="34">
        <v>35</v>
      </c>
      <c r="AJ344" s="34">
        <v>190</v>
      </c>
      <c r="AK344" s="34">
        <v>169</v>
      </c>
      <c r="AL344" s="34">
        <v>4.2</v>
      </c>
      <c r="AM344" s="34">
        <v>175.8</v>
      </c>
      <c r="AN344" s="34" t="s">
        <v>155</v>
      </c>
      <c r="AO344" s="34">
        <v>2</v>
      </c>
      <c r="AP344" s="37">
        <v>0.61760416666666662</v>
      </c>
      <c r="AQ344" s="34">
        <v>47.158880000000003</v>
      </c>
      <c r="AR344" s="34">
        <v>-88.488575999999995</v>
      </c>
      <c r="AS344" s="34">
        <v>309.2</v>
      </c>
      <c r="AT344" s="34">
        <v>31.4</v>
      </c>
      <c r="AU344" s="34">
        <v>12</v>
      </c>
      <c r="AV344" s="34">
        <v>10</v>
      </c>
      <c r="AW344" s="34" t="s">
        <v>205</v>
      </c>
      <c r="AX344" s="34">
        <v>1.4368000000000001</v>
      </c>
      <c r="AY344" s="34">
        <v>1.1264000000000001</v>
      </c>
      <c r="AZ344" s="34">
        <v>2.7</v>
      </c>
      <c r="BA344" s="34">
        <v>14.186999999999999</v>
      </c>
      <c r="BB344" s="34">
        <v>29.59</v>
      </c>
      <c r="BC344" s="34">
        <v>2.09</v>
      </c>
      <c r="BD344" s="34">
        <v>5.9859999999999998</v>
      </c>
      <c r="BE344" s="34">
        <v>3179.4009999999998</v>
      </c>
      <c r="BF344" s="34">
        <v>2.4660000000000002</v>
      </c>
      <c r="BG344" s="34">
        <v>17.573</v>
      </c>
      <c r="BH344" s="34">
        <v>3.0859999999999999</v>
      </c>
      <c r="BI344" s="34">
        <v>20.658999999999999</v>
      </c>
      <c r="BJ344" s="34">
        <v>14.058999999999999</v>
      </c>
      <c r="BK344" s="34">
        <v>2.4689999999999999</v>
      </c>
      <c r="BL344" s="34">
        <v>16.527999999999999</v>
      </c>
      <c r="BM344" s="34">
        <v>0</v>
      </c>
      <c r="BN344" s="34"/>
      <c r="BO344" s="34"/>
      <c r="BP344" s="34"/>
      <c r="BQ344" s="34">
        <v>3411.8829999999998</v>
      </c>
      <c r="BR344" s="34">
        <v>0.19134999999999999</v>
      </c>
      <c r="BS344" s="34">
        <v>-5</v>
      </c>
      <c r="BT344" s="34">
        <v>8.9060000000000007E-3</v>
      </c>
      <c r="BU344" s="34">
        <v>4.6761160000000004</v>
      </c>
      <c r="BV344" s="34">
        <v>0</v>
      </c>
      <c r="BW344" s="34" t="s">
        <v>155</v>
      </c>
      <c r="BX344" s="34">
        <v>0.8</v>
      </c>
    </row>
    <row r="345" spans="1:76" x14ac:dyDescent="0.25">
      <c r="A345" s="35">
        <v>43165</v>
      </c>
      <c r="B345" s="36">
        <v>0.40848682870370373</v>
      </c>
      <c r="C345" s="34">
        <v>7.4189999999999996</v>
      </c>
      <c r="D345" s="34">
        <v>8.0000000000000002E-3</v>
      </c>
      <c r="E345" s="34">
        <v>80.082508000000004</v>
      </c>
      <c r="F345" s="34">
        <v>382</v>
      </c>
      <c r="G345" s="34">
        <v>69.400000000000006</v>
      </c>
      <c r="H345" s="34">
        <v>-4.3</v>
      </c>
      <c r="I345" s="34"/>
      <c r="J345" s="34">
        <v>10.8</v>
      </c>
      <c r="K345" s="34">
        <v>0.94220000000000004</v>
      </c>
      <c r="L345" s="34">
        <v>6.9904999999999999</v>
      </c>
      <c r="M345" s="34">
        <v>7.4999999999999997E-3</v>
      </c>
      <c r="N345" s="34">
        <v>359.93020000000001</v>
      </c>
      <c r="O345" s="34">
        <v>65.344800000000006</v>
      </c>
      <c r="P345" s="34">
        <v>425.3</v>
      </c>
      <c r="Q345" s="34">
        <v>287.95400000000001</v>
      </c>
      <c r="R345" s="34">
        <v>52.2776</v>
      </c>
      <c r="S345" s="34">
        <v>340.2</v>
      </c>
      <c r="T345" s="34">
        <v>0</v>
      </c>
      <c r="U345" s="34"/>
      <c r="V345" s="34"/>
      <c r="W345" s="34">
        <v>0</v>
      </c>
      <c r="X345" s="34">
        <v>10.1737</v>
      </c>
      <c r="Y345" s="34">
        <v>12</v>
      </c>
      <c r="Z345" s="34">
        <v>846</v>
      </c>
      <c r="AA345" s="34">
        <v>850</v>
      </c>
      <c r="AB345" s="34">
        <v>885</v>
      </c>
      <c r="AC345" s="34">
        <v>80</v>
      </c>
      <c r="AD345" s="34">
        <v>21.82</v>
      </c>
      <c r="AE345" s="34">
        <v>0.5</v>
      </c>
      <c r="AF345" s="34">
        <v>979</v>
      </c>
      <c r="AG345" s="34">
        <v>0</v>
      </c>
      <c r="AH345" s="34">
        <v>46</v>
      </c>
      <c r="AI345" s="34">
        <v>35</v>
      </c>
      <c r="AJ345" s="34">
        <v>190</v>
      </c>
      <c r="AK345" s="34">
        <v>169</v>
      </c>
      <c r="AL345" s="34">
        <v>4.2</v>
      </c>
      <c r="AM345" s="34">
        <v>175.8</v>
      </c>
      <c r="AN345" s="34" t="s">
        <v>155</v>
      </c>
      <c r="AO345" s="34">
        <v>2</v>
      </c>
      <c r="AP345" s="37">
        <v>0.61761574074074077</v>
      </c>
      <c r="AQ345" s="34">
        <v>47.158873999999997</v>
      </c>
      <c r="AR345" s="34">
        <v>-88.488375000000005</v>
      </c>
      <c r="AS345" s="34">
        <v>309.10000000000002</v>
      </c>
      <c r="AT345" s="34">
        <v>32.299999999999997</v>
      </c>
      <c r="AU345" s="34">
        <v>12</v>
      </c>
      <c r="AV345" s="34">
        <v>10</v>
      </c>
      <c r="AW345" s="34" t="s">
        <v>205</v>
      </c>
      <c r="AX345" s="34">
        <v>1.5</v>
      </c>
      <c r="AY345" s="34">
        <v>1.1368</v>
      </c>
      <c r="AZ345" s="34">
        <v>2.7684000000000002</v>
      </c>
      <c r="BA345" s="34">
        <v>14.186999999999999</v>
      </c>
      <c r="BB345" s="34">
        <v>28.94</v>
      </c>
      <c r="BC345" s="34">
        <v>2.04</v>
      </c>
      <c r="BD345" s="34">
        <v>6.1319999999999997</v>
      </c>
      <c r="BE345" s="34">
        <v>3179.4459999999999</v>
      </c>
      <c r="BF345" s="34">
        <v>2.1840000000000002</v>
      </c>
      <c r="BG345" s="34">
        <v>17.143000000000001</v>
      </c>
      <c r="BH345" s="34">
        <v>3.1120000000000001</v>
      </c>
      <c r="BI345" s="34">
        <v>20.256</v>
      </c>
      <c r="BJ345" s="34">
        <v>13.715</v>
      </c>
      <c r="BK345" s="34">
        <v>2.4900000000000002</v>
      </c>
      <c r="BL345" s="34">
        <v>16.204999999999998</v>
      </c>
      <c r="BM345" s="34">
        <v>0</v>
      </c>
      <c r="BN345" s="34"/>
      <c r="BO345" s="34"/>
      <c r="BP345" s="34"/>
      <c r="BQ345" s="34">
        <v>3364.502</v>
      </c>
      <c r="BR345" s="34">
        <v>0.20621400000000001</v>
      </c>
      <c r="BS345" s="34">
        <v>-5</v>
      </c>
      <c r="BT345" s="34">
        <v>8.0940000000000005E-3</v>
      </c>
      <c r="BU345" s="34">
        <v>5.0393549999999996</v>
      </c>
      <c r="BV345" s="34">
        <v>0</v>
      </c>
      <c r="BW345" s="34" t="s">
        <v>155</v>
      </c>
      <c r="BX345" s="34">
        <v>0.8</v>
      </c>
    </row>
    <row r="346" spans="1:76" x14ac:dyDescent="0.25">
      <c r="A346" s="35">
        <v>43165</v>
      </c>
      <c r="B346" s="36">
        <v>0.40849840277777777</v>
      </c>
      <c r="C346" s="34">
        <v>7.6239999999999997</v>
      </c>
      <c r="D346" s="34">
        <v>8.8000000000000005E-3</v>
      </c>
      <c r="E346" s="34">
        <v>88.361485999999999</v>
      </c>
      <c r="F346" s="34">
        <v>382</v>
      </c>
      <c r="G346" s="34">
        <v>70.5</v>
      </c>
      <c r="H346" s="34">
        <v>-3.3</v>
      </c>
      <c r="I346" s="34"/>
      <c r="J346" s="34">
        <v>10.8</v>
      </c>
      <c r="K346" s="34">
        <v>0.94069999999999998</v>
      </c>
      <c r="L346" s="34">
        <v>7.1719999999999997</v>
      </c>
      <c r="M346" s="34">
        <v>8.3000000000000001E-3</v>
      </c>
      <c r="N346" s="34">
        <v>359.34100000000001</v>
      </c>
      <c r="O346" s="34">
        <v>66.305400000000006</v>
      </c>
      <c r="P346" s="34">
        <v>425.6</v>
      </c>
      <c r="Q346" s="34">
        <v>287.48259999999999</v>
      </c>
      <c r="R346" s="34">
        <v>53.046100000000003</v>
      </c>
      <c r="S346" s="34">
        <v>340.5</v>
      </c>
      <c r="T346" s="34">
        <v>0</v>
      </c>
      <c r="U346" s="34"/>
      <c r="V346" s="34"/>
      <c r="W346" s="34">
        <v>0</v>
      </c>
      <c r="X346" s="34">
        <v>10.1594</v>
      </c>
      <c r="Y346" s="34">
        <v>12</v>
      </c>
      <c r="Z346" s="34">
        <v>845</v>
      </c>
      <c r="AA346" s="34">
        <v>852</v>
      </c>
      <c r="AB346" s="34">
        <v>884</v>
      </c>
      <c r="AC346" s="34">
        <v>80</v>
      </c>
      <c r="AD346" s="34">
        <v>21.82</v>
      </c>
      <c r="AE346" s="34">
        <v>0.5</v>
      </c>
      <c r="AF346" s="34">
        <v>979</v>
      </c>
      <c r="AG346" s="34">
        <v>0</v>
      </c>
      <c r="AH346" s="34">
        <v>46</v>
      </c>
      <c r="AI346" s="34">
        <v>35</v>
      </c>
      <c r="AJ346" s="34">
        <v>190.9</v>
      </c>
      <c r="AK346" s="34">
        <v>169</v>
      </c>
      <c r="AL346" s="34">
        <v>4.3</v>
      </c>
      <c r="AM346" s="34">
        <v>175.4</v>
      </c>
      <c r="AN346" s="34" t="s">
        <v>155</v>
      </c>
      <c r="AO346" s="34">
        <v>2</v>
      </c>
      <c r="AP346" s="37">
        <v>0.61762731481481481</v>
      </c>
      <c r="AQ346" s="34">
        <v>47.158880000000003</v>
      </c>
      <c r="AR346" s="34">
        <v>-88.488167000000004</v>
      </c>
      <c r="AS346" s="34">
        <v>309.10000000000002</v>
      </c>
      <c r="AT346" s="34">
        <v>33.299999999999997</v>
      </c>
      <c r="AU346" s="34">
        <v>12</v>
      </c>
      <c r="AV346" s="34">
        <v>9</v>
      </c>
      <c r="AW346" s="34" t="s">
        <v>207</v>
      </c>
      <c r="AX346" s="34">
        <v>1.8420000000000001</v>
      </c>
      <c r="AY346" s="34">
        <v>1.0631999999999999</v>
      </c>
      <c r="AZ346" s="34">
        <v>3.0051999999999999</v>
      </c>
      <c r="BA346" s="34">
        <v>14.186999999999999</v>
      </c>
      <c r="BB346" s="34">
        <v>28.19</v>
      </c>
      <c r="BC346" s="34">
        <v>1.99</v>
      </c>
      <c r="BD346" s="34">
        <v>6.306</v>
      </c>
      <c r="BE346" s="34">
        <v>3178.732</v>
      </c>
      <c r="BF346" s="34">
        <v>2.3450000000000002</v>
      </c>
      <c r="BG346" s="34">
        <v>16.678999999999998</v>
      </c>
      <c r="BH346" s="34">
        <v>3.0779999999999998</v>
      </c>
      <c r="BI346" s="34">
        <v>19.756</v>
      </c>
      <c r="BJ346" s="34">
        <v>13.343</v>
      </c>
      <c r="BK346" s="34">
        <v>2.4620000000000002</v>
      </c>
      <c r="BL346" s="34">
        <v>15.805</v>
      </c>
      <c r="BM346" s="34">
        <v>0</v>
      </c>
      <c r="BN346" s="34"/>
      <c r="BO346" s="34"/>
      <c r="BP346" s="34"/>
      <c r="BQ346" s="34">
        <v>3274.0149999999999</v>
      </c>
      <c r="BR346" s="34">
        <v>0.209812</v>
      </c>
      <c r="BS346" s="34">
        <v>-5</v>
      </c>
      <c r="BT346" s="34">
        <v>8.9060000000000007E-3</v>
      </c>
      <c r="BU346" s="34">
        <v>5.127281</v>
      </c>
      <c r="BV346" s="34">
        <v>0</v>
      </c>
      <c r="BW346" s="34" t="s">
        <v>155</v>
      </c>
      <c r="BX346" s="34">
        <v>0.8</v>
      </c>
    </row>
    <row r="347" spans="1:76" x14ac:dyDescent="0.25">
      <c r="A347" s="35">
        <v>43165</v>
      </c>
      <c r="B347" s="36">
        <v>0.40850997685185186</v>
      </c>
      <c r="C347" s="34">
        <v>7.2140000000000004</v>
      </c>
      <c r="D347" s="34">
        <v>7.7000000000000002E-3</v>
      </c>
      <c r="E347" s="34">
        <v>76.765189000000007</v>
      </c>
      <c r="F347" s="34">
        <v>382</v>
      </c>
      <c r="G347" s="34">
        <v>71</v>
      </c>
      <c r="H347" s="34">
        <v>-10</v>
      </c>
      <c r="I347" s="34"/>
      <c r="J347" s="34">
        <v>10.71</v>
      </c>
      <c r="K347" s="34">
        <v>0.94379999999999997</v>
      </c>
      <c r="L347" s="34">
        <v>6.8082000000000003</v>
      </c>
      <c r="M347" s="34">
        <v>7.1999999999999998E-3</v>
      </c>
      <c r="N347" s="34">
        <v>360.53660000000002</v>
      </c>
      <c r="O347" s="34">
        <v>67.031800000000004</v>
      </c>
      <c r="P347" s="34">
        <v>427.6</v>
      </c>
      <c r="Q347" s="34">
        <v>288.4391</v>
      </c>
      <c r="R347" s="34">
        <v>53.627299999999998</v>
      </c>
      <c r="S347" s="34">
        <v>342.1</v>
      </c>
      <c r="T347" s="34">
        <v>0</v>
      </c>
      <c r="U347" s="34"/>
      <c r="V347" s="34"/>
      <c r="W347" s="34">
        <v>0</v>
      </c>
      <c r="X347" s="34">
        <v>10.106199999999999</v>
      </c>
      <c r="Y347" s="34">
        <v>11.9</v>
      </c>
      <c r="Z347" s="34">
        <v>845</v>
      </c>
      <c r="AA347" s="34">
        <v>852</v>
      </c>
      <c r="AB347" s="34">
        <v>885</v>
      </c>
      <c r="AC347" s="34">
        <v>80</v>
      </c>
      <c r="AD347" s="34">
        <v>21.82</v>
      </c>
      <c r="AE347" s="34">
        <v>0.5</v>
      </c>
      <c r="AF347" s="34">
        <v>979</v>
      </c>
      <c r="AG347" s="34">
        <v>0</v>
      </c>
      <c r="AH347" s="34">
        <v>46</v>
      </c>
      <c r="AI347" s="34">
        <v>35</v>
      </c>
      <c r="AJ347" s="34">
        <v>191</v>
      </c>
      <c r="AK347" s="34">
        <v>169</v>
      </c>
      <c r="AL347" s="34">
        <v>4.2</v>
      </c>
      <c r="AM347" s="34">
        <v>175.1</v>
      </c>
      <c r="AN347" s="34" t="s">
        <v>155</v>
      </c>
      <c r="AO347" s="34">
        <v>2</v>
      </c>
      <c r="AP347" s="37">
        <v>0.61763888888888896</v>
      </c>
      <c r="AQ347" s="34">
        <v>47.158883000000003</v>
      </c>
      <c r="AR347" s="34">
        <v>-88.488100000000003</v>
      </c>
      <c r="AS347" s="34">
        <v>309.10000000000002</v>
      </c>
      <c r="AT347" s="34">
        <v>34</v>
      </c>
      <c r="AU347" s="34">
        <v>12</v>
      </c>
      <c r="AV347" s="34">
        <v>8</v>
      </c>
      <c r="AW347" s="34" t="s">
        <v>210</v>
      </c>
      <c r="AX347" s="34">
        <v>2</v>
      </c>
      <c r="AY347" s="34">
        <v>1</v>
      </c>
      <c r="AZ347" s="34">
        <v>3.1</v>
      </c>
      <c r="BA347" s="34">
        <v>14.186999999999999</v>
      </c>
      <c r="BB347" s="34">
        <v>29.74</v>
      </c>
      <c r="BC347" s="34">
        <v>2.1</v>
      </c>
      <c r="BD347" s="34">
        <v>5.9530000000000003</v>
      </c>
      <c r="BE347" s="34">
        <v>3179.982</v>
      </c>
      <c r="BF347" s="34">
        <v>2.1539999999999999</v>
      </c>
      <c r="BG347" s="34">
        <v>17.635000000000002</v>
      </c>
      <c r="BH347" s="34">
        <v>3.2789999999999999</v>
      </c>
      <c r="BI347" s="34">
        <v>20.914000000000001</v>
      </c>
      <c r="BJ347" s="34">
        <v>14.109</v>
      </c>
      <c r="BK347" s="34">
        <v>2.6230000000000002</v>
      </c>
      <c r="BL347" s="34">
        <v>16.731999999999999</v>
      </c>
      <c r="BM347" s="34">
        <v>0</v>
      </c>
      <c r="BN347" s="34"/>
      <c r="BO347" s="34"/>
      <c r="BP347" s="34"/>
      <c r="BQ347" s="34">
        <v>3432.2330000000002</v>
      </c>
      <c r="BR347" s="34">
        <v>0.21</v>
      </c>
      <c r="BS347" s="34">
        <v>-5</v>
      </c>
      <c r="BT347" s="34">
        <v>8.9999999999999993E-3</v>
      </c>
      <c r="BU347" s="34">
        <v>5.131875</v>
      </c>
      <c r="BV347" s="34">
        <v>0</v>
      </c>
      <c r="BW347" s="34" t="s">
        <v>155</v>
      </c>
      <c r="BX347" s="34">
        <v>0.8</v>
      </c>
    </row>
    <row r="348" spans="1:76" x14ac:dyDescent="0.25">
      <c r="A348" s="35">
        <v>43165</v>
      </c>
      <c r="B348" s="36">
        <v>0.4085215509259259</v>
      </c>
      <c r="C348" s="34">
        <v>5.7830000000000004</v>
      </c>
      <c r="D348" s="34">
        <v>2.5999999999999999E-3</v>
      </c>
      <c r="E348" s="34">
        <v>25.678391999999999</v>
      </c>
      <c r="F348" s="34">
        <v>368.6</v>
      </c>
      <c r="G348" s="34">
        <v>71.099999999999994</v>
      </c>
      <c r="H348" s="34">
        <v>0</v>
      </c>
      <c r="I348" s="34"/>
      <c r="J348" s="34">
        <v>10.55</v>
      </c>
      <c r="K348" s="34">
        <v>0.95499999999999996</v>
      </c>
      <c r="L348" s="34">
        <v>5.5229999999999997</v>
      </c>
      <c r="M348" s="34">
        <v>2.5000000000000001E-3</v>
      </c>
      <c r="N348" s="34">
        <v>352.03579999999999</v>
      </c>
      <c r="O348" s="34">
        <v>67.881699999999995</v>
      </c>
      <c r="P348" s="34">
        <v>419.9</v>
      </c>
      <c r="Q348" s="34">
        <v>281.63819999999998</v>
      </c>
      <c r="R348" s="34">
        <v>54.307200000000002</v>
      </c>
      <c r="S348" s="34">
        <v>335.9</v>
      </c>
      <c r="T348" s="34">
        <v>0</v>
      </c>
      <c r="U348" s="34"/>
      <c r="V348" s="34"/>
      <c r="W348" s="34">
        <v>0</v>
      </c>
      <c r="X348" s="34">
        <v>10.0801</v>
      </c>
      <c r="Y348" s="34">
        <v>12</v>
      </c>
      <c r="Z348" s="34">
        <v>846</v>
      </c>
      <c r="AA348" s="34">
        <v>852</v>
      </c>
      <c r="AB348" s="34">
        <v>885</v>
      </c>
      <c r="AC348" s="34">
        <v>80</v>
      </c>
      <c r="AD348" s="34">
        <v>21.82</v>
      </c>
      <c r="AE348" s="34">
        <v>0.5</v>
      </c>
      <c r="AF348" s="34">
        <v>979</v>
      </c>
      <c r="AG348" s="34">
        <v>0</v>
      </c>
      <c r="AH348" s="34">
        <v>46</v>
      </c>
      <c r="AI348" s="34">
        <v>35</v>
      </c>
      <c r="AJ348" s="34">
        <v>191</v>
      </c>
      <c r="AK348" s="34">
        <v>169</v>
      </c>
      <c r="AL348" s="34">
        <v>4.3</v>
      </c>
      <c r="AM348" s="34">
        <v>175</v>
      </c>
      <c r="AN348" s="34" t="s">
        <v>155</v>
      </c>
      <c r="AO348" s="34">
        <v>2</v>
      </c>
      <c r="AP348" s="37">
        <v>0.61763888888888896</v>
      </c>
      <c r="AQ348" s="34">
        <v>47.158889000000002</v>
      </c>
      <c r="AR348" s="34">
        <v>-88.487815999999995</v>
      </c>
      <c r="AS348" s="34">
        <v>309</v>
      </c>
      <c r="AT348" s="34">
        <v>34.1</v>
      </c>
      <c r="AU348" s="34">
        <v>12</v>
      </c>
      <c r="AV348" s="34">
        <v>8</v>
      </c>
      <c r="AW348" s="34" t="s">
        <v>210</v>
      </c>
      <c r="AX348" s="34">
        <v>1.6579999999999999</v>
      </c>
      <c r="AY348" s="34">
        <v>1.0684</v>
      </c>
      <c r="AZ348" s="34">
        <v>2.758</v>
      </c>
      <c r="BA348" s="34">
        <v>14.186999999999999</v>
      </c>
      <c r="BB348" s="34">
        <v>36.9</v>
      </c>
      <c r="BC348" s="34">
        <v>2.6</v>
      </c>
      <c r="BD348" s="34">
        <v>4.7080000000000002</v>
      </c>
      <c r="BE348" s="34">
        <v>3186.3229999999999</v>
      </c>
      <c r="BF348" s="34">
        <v>0.9</v>
      </c>
      <c r="BG348" s="34">
        <v>21.268999999999998</v>
      </c>
      <c r="BH348" s="34">
        <v>4.101</v>
      </c>
      <c r="BI348" s="34">
        <v>25.37</v>
      </c>
      <c r="BJ348" s="34">
        <v>17.015000000000001</v>
      </c>
      <c r="BK348" s="34">
        <v>3.2810000000000001</v>
      </c>
      <c r="BL348" s="34">
        <v>20.297000000000001</v>
      </c>
      <c r="BM348" s="34">
        <v>0</v>
      </c>
      <c r="BN348" s="34"/>
      <c r="BO348" s="34"/>
      <c r="BP348" s="34"/>
      <c r="BQ348" s="34">
        <v>4228.4459999999999</v>
      </c>
      <c r="BR348" s="34">
        <v>0.24080099999999999</v>
      </c>
      <c r="BS348" s="34">
        <v>-5</v>
      </c>
      <c r="BT348" s="34">
        <v>8.0940000000000005E-3</v>
      </c>
      <c r="BU348" s="34">
        <v>5.8845700000000001</v>
      </c>
      <c r="BV348" s="34">
        <v>0</v>
      </c>
      <c r="BW348" s="34" t="s">
        <v>155</v>
      </c>
      <c r="BX348" s="34">
        <v>0.8</v>
      </c>
    </row>
    <row r="349" spans="1:76" x14ac:dyDescent="0.25">
      <c r="A349" s="35">
        <v>43165</v>
      </c>
      <c r="B349" s="36">
        <v>0.408533125</v>
      </c>
      <c r="C349" s="34">
        <v>4.24</v>
      </c>
      <c r="D349" s="34">
        <v>2.9999999999999997E-4</v>
      </c>
      <c r="E349" s="34">
        <v>2.8311259999999998</v>
      </c>
      <c r="F349" s="34">
        <v>339.7</v>
      </c>
      <c r="G349" s="34">
        <v>70.8</v>
      </c>
      <c r="H349" s="34">
        <v>-16.7</v>
      </c>
      <c r="I349" s="34"/>
      <c r="J349" s="34">
        <v>10.59</v>
      </c>
      <c r="K349" s="34">
        <v>0.96740000000000004</v>
      </c>
      <c r="L349" s="34">
        <v>4.1017999999999999</v>
      </c>
      <c r="M349" s="34">
        <v>2.9999999999999997E-4</v>
      </c>
      <c r="N349" s="34">
        <v>328.66379999999998</v>
      </c>
      <c r="O349" s="34">
        <v>68.489999999999995</v>
      </c>
      <c r="P349" s="34">
        <v>397.2</v>
      </c>
      <c r="Q349" s="34">
        <v>262.94</v>
      </c>
      <c r="R349" s="34">
        <v>54.793900000000001</v>
      </c>
      <c r="S349" s="34">
        <v>317.7</v>
      </c>
      <c r="T349" s="34">
        <v>0</v>
      </c>
      <c r="U349" s="34"/>
      <c r="V349" s="34"/>
      <c r="W349" s="34">
        <v>0</v>
      </c>
      <c r="X349" s="34">
        <v>10.2454</v>
      </c>
      <c r="Y349" s="34">
        <v>12</v>
      </c>
      <c r="Z349" s="34">
        <v>845</v>
      </c>
      <c r="AA349" s="34">
        <v>850</v>
      </c>
      <c r="AB349" s="34">
        <v>884</v>
      </c>
      <c r="AC349" s="34">
        <v>80</v>
      </c>
      <c r="AD349" s="34">
        <v>21.82</v>
      </c>
      <c r="AE349" s="34">
        <v>0.5</v>
      </c>
      <c r="AF349" s="34">
        <v>979</v>
      </c>
      <c r="AG349" s="34">
        <v>0</v>
      </c>
      <c r="AH349" s="34">
        <v>45.094000000000001</v>
      </c>
      <c r="AI349" s="34">
        <v>35</v>
      </c>
      <c r="AJ349" s="34">
        <v>191</v>
      </c>
      <c r="AK349" s="34">
        <v>169</v>
      </c>
      <c r="AL349" s="34">
        <v>4.3</v>
      </c>
      <c r="AM349" s="34">
        <v>175</v>
      </c>
      <c r="AN349" s="34" t="s">
        <v>155</v>
      </c>
      <c r="AO349" s="34">
        <v>2</v>
      </c>
      <c r="AP349" s="37">
        <v>0.61766203703703704</v>
      </c>
      <c r="AQ349" s="34">
        <v>47.158893999999997</v>
      </c>
      <c r="AR349" s="34">
        <v>-88.487543000000002</v>
      </c>
      <c r="AS349" s="34">
        <v>308.8</v>
      </c>
      <c r="AT349" s="34">
        <v>34.4</v>
      </c>
      <c r="AU349" s="34">
        <v>12</v>
      </c>
      <c r="AV349" s="34">
        <v>9</v>
      </c>
      <c r="AW349" s="34" t="s">
        <v>207</v>
      </c>
      <c r="AX349" s="34">
        <v>1.3632</v>
      </c>
      <c r="AY349" s="34">
        <v>1.1684000000000001</v>
      </c>
      <c r="AZ349" s="34">
        <v>2.3948</v>
      </c>
      <c r="BA349" s="34">
        <v>14.186999999999999</v>
      </c>
      <c r="BB349" s="34">
        <v>50.02</v>
      </c>
      <c r="BC349" s="34">
        <v>3.53</v>
      </c>
      <c r="BD349" s="34">
        <v>3.3730000000000002</v>
      </c>
      <c r="BE349" s="34">
        <v>3195.57</v>
      </c>
      <c r="BF349" s="34">
        <v>0.13600000000000001</v>
      </c>
      <c r="BG349" s="34">
        <v>26.814</v>
      </c>
      <c r="BH349" s="34">
        <v>5.5880000000000001</v>
      </c>
      <c r="BI349" s="34">
        <v>32.402000000000001</v>
      </c>
      <c r="BJ349" s="34">
        <v>21.452000000000002</v>
      </c>
      <c r="BK349" s="34">
        <v>4.47</v>
      </c>
      <c r="BL349" s="34">
        <v>25.922000000000001</v>
      </c>
      <c r="BM349" s="34">
        <v>0</v>
      </c>
      <c r="BN349" s="34"/>
      <c r="BO349" s="34"/>
      <c r="BP349" s="34"/>
      <c r="BQ349" s="34">
        <v>5803.6369999999997</v>
      </c>
      <c r="BR349" s="34">
        <v>0.131656</v>
      </c>
      <c r="BS349" s="34">
        <v>-5</v>
      </c>
      <c r="BT349" s="34">
        <v>8.9060000000000007E-3</v>
      </c>
      <c r="BU349" s="34">
        <v>3.2173440000000002</v>
      </c>
      <c r="BV349" s="34">
        <v>0</v>
      </c>
      <c r="BW349" s="34" t="s">
        <v>155</v>
      </c>
      <c r="BX349" s="34">
        <v>0.8</v>
      </c>
    </row>
    <row r="350" spans="1:76" x14ac:dyDescent="0.25">
      <c r="A350" s="35">
        <v>43165</v>
      </c>
      <c r="B350" s="36">
        <v>0.40854469907407404</v>
      </c>
      <c r="C350" s="34">
        <v>4.1310000000000002</v>
      </c>
      <c r="D350" s="34">
        <v>5.4999999999999997E-3</v>
      </c>
      <c r="E350" s="34">
        <v>54.551386999999998</v>
      </c>
      <c r="F350" s="34">
        <v>328</v>
      </c>
      <c r="G350" s="34">
        <v>71.599999999999994</v>
      </c>
      <c r="H350" s="34">
        <v>-9.4</v>
      </c>
      <c r="I350" s="34"/>
      <c r="J350" s="34">
        <v>11.78</v>
      </c>
      <c r="K350" s="34">
        <v>0.96819999999999995</v>
      </c>
      <c r="L350" s="34">
        <v>3.9996</v>
      </c>
      <c r="M350" s="34">
        <v>5.3E-3</v>
      </c>
      <c r="N350" s="34">
        <v>317.59960000000001</v>
      </c>
      <c r="O350" s="34">
        <v>69.349000000000004</v>
      </c>
      <c r="P350" s="34">
        <v>386.9</v>
      </c>
      <c r="Q350" s="34">
        <v>254.0883</v>
      </c>
      <c r="R350" s="34">
        <v>55.481099999999998</v>
      </c>
      <c r="S350" s="34">
        <v>309.60000000000002</v>
      </c>
      <c r="T350" s="34">
        <v>0</v>
      </c>
      <c r="U350" s="34"/>
      <c r="V350" s="34"/>
      <c r="W350" s="34">
        <v>0</v>
      </c>
      <c r="X350" s="34">
        <v>11.4046</v>
      </c>
      <c r="Y350" s="34">
        <v>12</v>
      </c>
      <c r="Z350" s="34">
        <v>845</v>
      </c>
      <c r="AA350" s="34">
        <v>849</v>
      </c>
      <c r="AB350" s="34">
        <v>884</v>
      </c>
      <c r="AC350" s="34">
        <v>80</v>
      </c>
      <c r="AD350" s="34">
        <v>21.82</v>
      </c>
      <c r="AE350" s="34">
        <v>0.5</v>
      </c>
      <c r="AF350" s="34">
        <v>979</v>
      </c>
      <c r="AG350" s="34">
        <v>0</v>
      </c>
      <c r="AH350" s="34">
        <v>45</v>
      </c>
      <c r="AI350" s="34">
        <v>35</v>
      </c>
      <c r="AJ350" s="34">
        <v>191</v>
      </c>
      <c r="AK350" s="34">
        <v>169</v>
      </c>
      <c r="AL350" s="34">
        <v>4.3</v>
      </c>
      <c r="AM350" s="34">
        <v>175</v>
      </c>
      <c r="AN350" s="34" t="s">
        <v>155</v>
      </c>
      <c r="AO350" s="34">
        <v>2</v>
      </c>
      <c r="AP350" s="37">
        <v>0.61767361111111108</v>
      </c>
      <c r="AQ350" s="34">
        <v>47.158895999999999</v>
      </c>
      <c r="AR350" s="34">
        <v>-88.487402000000003</v>
      </c>
      <c r="AS350" s="34">
        <v>308.60000000000002</v>
      </c>
      <c r="AT350" s="34">
        <v>34.799999999999997</v>
      </c>
      <c r="AU350" s="34">
        <v>12</v>
      </c>
      <c r="AV350" s="34">
        <v>9</v>
      </c>
      <c r="AW350" s="34" t="s">
        <v>207</v>
      </c>
      <c r="AX350" s="34">
        <v>1.4368000000000001</v>
      </c>
      <c r="AY350" s="34">
        <v>1.2342</v>
      </c>
      <c r="AZ350" s="34">
        <v>2.4367999999999999</v>
      </c>
      <c r="BA350" s="34">
        <v>14.186999999999999</v>
      </c>
      <c r="BB350" s="34">
        <v>51.26</v>
      </c>
      <c r="BC350" s="34">
        <v>3.61</v>
      </c>
      <c r="BD350" s="34">
        <v>3.2829999999999999</v>
      </c>
      <c r="BE350" s="34">
        <v>3192.3270000000002</v>
      </c>
      <c r="BF350" s="34">
        <v>2.6829999999999998</v>
      </c>
      <c r="BG350" s="34">
        <v>26.545999999999999</v>
      </c>
      <c r="BH350" s="34">
        <v>5.7960000000000003</v>
      </c>
      <c r="BI350" s="34">
        <v>32.343000000000004</v>
      </c>
      <c r="BJ350" s="34">
        <v>21.238</v>
      </c>
      <c r="BK350" s="34">
        <v>4.6369999999999996</v>
      </c>
      <c r="BL350" s="34">
        <v>25.875</v>
      </c>
      <c r="BM350" s="34">
        <v>0</v>
      </c>
      <c r="BN350" s="34"/>
      <c r="BO350" s="34"/>
      <c r="BP350" s="34"/>
      <c r="BQ350" s="34">
        <v>6618.61</v>
      </c>
      <c r="BR350" s="34">
        <v>9.8255999999999996E-2</v>
      </c>
      <c r="BS350" s="34">
        <v>-5</v>
      </c>
      <c r="BT350" s="34">
        <v>8.9999999999999993E-3</v>
      </c>
      <c r="BU350" s="34">
        <v>2.4011309999999999</v>
      </c>
      <c r="BV350" s="34">
        <v>0</v>
      </c>
      <c r="BW350" s="34" t="s">
        <v>155</v>
      </c>
      <c r="BX350" s="34">
        <v>0.8</v>
      </c>
    </row>
    <row r="351" spans="1:76" x14ac:dyDescent="0.25">
      <c r="A351" s="35">
        <v>43165</v>
      </c>
      <c r="B351" s="36">
        <v>0.40855627314814819</v>
      </c>
      <c r="C351" s="34">
        <v>4.3650000000000002</v>
      </c>
      <c r="D351" s="34">
        <v>7.9000000000000008E-3</v>
      </c>
      <c r="E351" s="34">
        <v>79.021207000000004</v>
      </c>
      <c r="F351" s="34">
        <v>332.5</v>
      </c>
      <c r="G351" s="34">
        <v>76.099999999999994</v>
      </c>
      <c r="H351" s="34">
        <v>0</v>
      </c>
      <c r="I351" s="34"/>
      <c r="J351" s="34">
        <v>12.86</v>
      </c>
      <c r="K351" s="34">
        <v>0.96630000000000005</v>
      </c>
      <c r="L351" s="34">
        <v>4.2175000000000002</v>
      </c>
      <c r="M351" s="34">
        <v>7.6E-3</v>
      </c>
      <c r="N351" s="34">
        <v>321.2792</v>
      </c>
      <c r="O351" s="34">
        <v>73.504099999999994</v>
      </c>
      <c r="P351" s="34">
        <v>394.8</v>
      </c>
      <c r="Q351" s="34">
        <v>257.03210000000001</v>
      </c>
      <c r="R351" s="34">
        <v>58.805300000000003</v>
      </c>
      <c r="S351" s="34">
        <v>315.8</v>
      </c>
      <c r="T351" s="34">
        <v>0</v>
      </c>
      <c r="U351" s="34"/>
      <c r="V351" s="34"/>
      <c r="W351" s="34">
        <v>0</v>
      </c>
      <c r="X351" s="34">
        <v>12.430199999999999</v>
      </c>
      <c r="Y351" s="34">
        <v>12</v>
      </c>
      <c r="Z351" s="34">
        <v>844</v>
      </c>
      <c r="AA351" s="34">
        <v>848</v>
      </c>
      <c r="AB351" s="34">
        <v>883</v>
      </c>
      <c r="AC351" s="34">
        <v>80</v>
      </c>
      <c r="AD351" s="34">
        <v>21.82</v>
      </c>
      <c r="AE351" s="34">
        <v>0.5</v>
      </c>
      <c r="AF351" s="34">
        <v>979</v>
      </c>
      <c r="AG351" s="34">
        <v>0</v>
      </c>
      <c r="AH351" s="34">
        <v>45</v>
      </c>
      <c r="AI351" s="34">
        <v>35</v>
      </c>
      <c r="AJ351" s="34">
        <v>191</v>
      </c>
      <c r="AK351" s="34">
        <v>169</v>
      </c>
      <c r="AL351" s="34">
        <v>4.3</v>
      </c>
      <c r="AM351" s="34">
        <v>175</v>
      </c>
      <c r="AN351" s="34" t="s">
        <v>155</v>
      </c>
      <c r="AO351" s="34">
        <v>2</v>
      </c>
      <c r="AP351" s="37">
        <v>0.61767361111111108</v>
      </c>
      <c r="AQ351" s="34">
        <v>47.158898000000001</v>
      </c>
      <c r="AR351" s="34">
        <v>-88.487292999999994</v>
      </c>
      <c r="AS351" s="34">
        <v>308.2</v>
      </c>
      <c r="AT351" s="34">
        <v>35.299999999999997</v>
      </c>
      <c r="AU351" s="34">
        <v>12</v>
      </c>
      <c r="AV351" s="34">
        <v>9</v>
      </c>
      <c r="AW351" s="34" t="s">
        <v>207</v>
      </c>
      <c r="AX351" s="34">
        <v>1.6368</v>
      </c>
      <c r="AY351" s="34">
        <v>1.2842</v>
      </c>
      <c r="AZ351" s="34">
        <v>2.6368</v>
      </c>
      <c r="BA351" s="34">
        <v>14.186999999999999</v>
      </c>
      <c r="BB351" s="34">
        <v>48.54</v>
      </c>
      <c r="BC351" s="34">
        <v>3.42</v>
      </c>
      <c r="BD351" s="34">
        <v>3.4870000000000001</v>
      </c>
      <c r="BE351" s="34">
        <v>3189.0970000000002</v>
      </c>
      <c r="BF351" s="34">
        <v>3.6749999999999998</v>
      </c>
      <c r="BG351" s="34">
        <v>25.440999999999999</v>
      </c>
      <c r="BH351" s="34">
        <v>5.82</v>
      </c>
      <c r="BI351" s="34">
        <v>31.260999999999999</v>
      </c>
      <c r="BJ351" s="34">
        <v>20.353000000000002</v>
      </c>
      <c r="BK351" s="34">
        <v>4.657</v>
      </c>
      <c r="BL351" s="34">
        <v>25.01</v>
      </c>
      <c r="BM351" s="34">
        <v>0</v>
      </c>
      <c r="BN351" s="34"/>
      <c r="BO351" s="34"/>
      <c r="BP351" s="34"/>
      <c r="BQ351" s="34">
        <v>6834.18</v>
      </c>
      <c r="BR351" s="34">
        <v>7.3349999999999999E-2</v>
      </c>
      <c r="BS351" s="34">
        <v>-5</v>
      </c>
      <c r="BT351" s="34">
        <v>8.0940000000000005E-3</v>
      </c>
      <c r="BU351" s="34">
        <v>1.7924910000000001</v>
      </c>
      <c r="BV351" s="34">
        <v>0</v>
      </c>
      <c r="BW351" s="34" t="s">
        <v>155</v>
      </c>
      <c r="BX351" s="34">
        <v>0.8</v>
      </c>
    </row>
    <row r="352" spans="1:76" x14ac:dyDescent="0.25">
      <c r="A352" s="35">
        <v>43165</v>
      </c>
      <c r="B352" s="36">
        <v>0.40856784722222222</v>
      </c>
      <c r="C352" s="34">
        <v>4.4249999999999998</v>
      </c>
      <c r="D352" s="34">
        <v>6.4000000000000003E-3</v>
      </c>
      <c r="E352" s="34">
        <v>64.026622000000003</v>
      </c>
      <c r="F352" s="34">
        <v>345.8</v>
      </c>
      <c r="G352" s="34">
        <v>78.400000000000006</v>
      </c>
      <c r="H352" s="34">
        <v>-20</v>
      </c>
      <c r="I352" s="34"/>
      <c r="J352" s="34">
        <v>13.44</v>
      </c>
      <c r="K352" s="34">
        <v>0.96579999999999999</v>
      </c>
      <c r="L352" s="34">
        <v>4.274</v>
      </c>
      <c r="M352" s="34">
        <v>6.1999999999999998E-3</v>
      </c>
      <c r="N352" s="34">
        <v>333.94589999999999</v>
      </c>
      <c r="O352" s="34">
        <v>75.747299999999996</v>
      </c>
      <c r="P352" s="34">
        <v>409.7</v>
      </c>
      <c r="Q352" s="34">
        <v>267.1454</v>
      </c>
      <c r="R352" s="34">
        <v>60.595300000000002</v>
      </c>
      <c r="S352" s="34">
        <v>327.7</v>
      </c>
      <c r="T352" s="34">
        <v>0</v>
      </c>
      <c r="U352" s="34"/>
      <c r="V352" s="34"/>
      <c r="W352" s="34">
        <v>0</v>
      </c>
      <c r="X352" s="34">
        <v>12.9834</v>
      </c>
      <c r="Y352" s="34">
        <v>12</v>
      </c>
      <c r="Z352" s="34">
        <v>846</v>
      </c>
      <c r="AA352" s="34">
        <v>850</v>
      </c>
      <c r="AB352" s="34">
        <v>884</v>
      </c>
      <c r="AC352" s="34">
        <v>80</v>
      </c>
      <c r="AD352" s="34">
        <v>21.8</v>
      </c>
      <c r="AE352" s="34">
        <v>0.5</v>
      </c>
      <c r="AF352" s="34">
        <v>980</v>
      </c>
      <c r="AG352" s="34">
        <v>0</v>
      </c>
      <c r="AH352" s="34">
        <v>45</v>
      </c>
      <c r="AI352" s="34">
        <v>35</v>
      </c>
      <c r="AJ352" s="34">
        <v>191</v>
      </c>
      <c r="AK352" s="34">
        <v>169.9</v>
      </c>
      <c r="AL352" s="34">
        <v>4.2</v>
      </c>
      <c r="AM352" s="34">
        <v>175</v>
      </c>
      <c r="AN352" s="34" t="s">
        <v>155</v>
      </c>
      <c r="AO352" s="34">
        <v>2</v>
      </c>
      <c r="AP352" s="37">
        <v>0.61768518518518511</v>
      </c>
      <c r="AQ352" s="34">
        <v>47.158901</v>
      </c>
      <c r="AR352" s="34">
        <v>-88.486975999999999</v>
      </c>
      <c r="AS352" s="34">
        <v>307.89999999999998</v>
      </c>
      <c r="AT352" s="34">
        <v>35</v>
      </c>
      <c r="AU352" s="34">
        <v>12</v>
      </c>
      <c r="AV352" s="34">
        <v>9</v>
      </c>
      <c r="AW352" s="34" t="s">
        <v>207</v>
      </c>
      <c r="AX352" s="34">
        <v>1.5631999999999999</v>
      </c>
      <c r="AY352" s="34">
        <v>1.3</v>
      </c>
      <c r="AZ352" s="34">
        <v>2.5632000000000001</v>
      </c>
      <c r="BA352" s="34">
        <v>14.186999999999999</v>
      </c>
      <c r="BB352" s="34">
        <v>47.9</v>
      </c>
      <c r="BC352" s="34">
        <v>3.38</v>
      </c>
      <c r="BD352" s="34">
        <v>3.5419999999999998</v>
      </c>
      <c r="BE352" s="34">
        <v>3189.8649999999998</v>
      </c>
      <c r="BF352" s="34">
        <v>2.9369999999999998</v>
      </c>
      <c r="BG352" s="34">
        <v>26.100999999999999</v>
      </c>
      <c r="BH352" s="34">
        <v>5.92</v>
      </c>
      <c r="BI352" s="34">
        <v>32.021000000000001</v>
      </c>
      <c r="BJ352" s="34">
        <v>20.88</v>
      </c>
      <c r="BK352" s="34">
        <v>4.7359999999999998</v>
      </c>
      <c r="BL352" s="34">
        <v>25.616</v>
      </c>
      <c r="BM352" s="34">
        <v>0</v>
      </c>
      <c r="BN352" s="34"/>
      <c r="BO352" s="34"/>
      <c r="BP352" s="34"/>
      <c r="BQ352" s="34">
        <v>7045.75</v>
      </c>
      <c r="BR352" s="34">
        <v>7.0999999999999994E-2</v>
      </c>
      <c r="BS352" s="34">
        <v>-5</v>
      </c>
      <c r="BT352" s="34">
        <v>8.9060000000000007E-3</v>
      </c>
      <c r="BU352" s="34">
        <v>1.735063</v>
      </c>
      <c r="BV352" s="34">
        <v>0</v>
      </c>
      <c r="BW352" s="34" t="s">
        <v>155</v>
      </c>
      <c r="BX352" s="34">
        <v>0.8</v>
      </c>
    </row>
    <row r="353" spans="1:76" x14ac:dyDescent="0.25">
      <c r="A353" s="35">
        <v>43165</v>
      </c>
      <c r="B353" s="36">
        <v>0.40857942129629632</v>
      </c>
      <c r="C353" s="34">
        <v>4.4370000000000003</v>
      </c>
      <c r="D353" s="34">
        <v>7.9000000000000008E-3</v>
      </c>
      <c r="E353" s="34">
        <v>78.934220999999994</v>
      </c>
      <c r="F353" s="34">
        <v>353</v>
      </c>
      <c r="G353" s="34">
        <v>79.2</v>
      </c>
      <c r="H353" s="34">
        <v>-3</v>
      </c>
      <c r="I353" s="34"/>
      <c r="J353" s="34">
        <v>13.6</v>
      </c>
      <c r="K353" s="34">
        <v>0.9657</v>
      </c>
      <c r="L353" s="34">
        <v>4.2843999999999998</v>
      </c>
      <c r="M353" s="34">
        <v>7.6E-3</v>
      </c>
      <c r="N353" s="34">
        <v>340.86020000000002</v>
      </c>
      <c r="O353" s="34">
        <v>76.484800000000007</v>
      </c>
      <c r="P353" s="34">
        <v>417.3</v>
      </c>
      <c r="Q353" s="34">
        <v>272.67450000000002</v>
      </c>
      <c r="R353" s="34">
        <v>61.184800000000003</v>
      </c>
      <c r="S353" s="34">
        <v>333.9</v>
      </c>
      <c r="T353" s="34">
        <v>0</v>
      </c>
      <c r="U353" s="34"/>
      <c r="V353" s="34"/>
      <c r="W353" s="34">
        <v>0</v>
      </c>
      <c r="X353" s="34">
        <v>13.133800000000001</v>
      </c>
      <c r="Y353" s="34">
        <v>12</v>
      </c>
      <c r="Z353" s="34">
        <v>845</v>
      </c>
      <c r="AA353" s="34">
        <v>849</v>
      </c>
      <c r="AB353" s="34">
        <v>883</v>
      </c>
      <c r="AC353" s="34">
        <v>80</v>
      </c>
      <c r="AD353" s="34">
        <v>21.8</v>
      </c>
      <c r="AE353" s="34">
        <v>0.5</v>
      </c>
      <c r="AF353" s="34">
        <v>980</v>
      </c>
      <c r="AG353" s="34">
        <v>0</v>
      </c>
      <c r="AH353" s="34">
        <v>45</v>
      </c>
      <c r="AI353" s="34">
        <v>35</v>
      </c>
      <c r="AJ353" s="34">
        <v>191</v>
      </c>
      <c r="AK353" s="34">
        <v>169.1</v>
      </c>
      <c r="AL353" s="34">
        <v>4.3</v>
      </c>
      <c r="AM353" s="34">
        <v>175.1</v>
      </c>
      <c r="AN353" s="34" t="s">
        <v>155</v>
      </c>
      <c r="AO353" s="34">
        <v>2</v>
      </c>
      <c r="AP353" s="37">
        <v>0.6177083333333333</v>
      </c>
      <c r="AQ353" s="34">
        <v>47.158904</v>
      </c>
      <c r="AR353" s="34">
        <v>-88.486705999999998</v>
      </c>
      <c r="AS353" s="34">
        <v>307.60000000000002</v>
      </c>
      <c r="AT353" s="34">
        <v>34</v>
      </c>
      <c r="AU353" s="34">
        <v>12</v>
      </c>
      <c r="AV353" s="34">
        <v>9</v>
      </c>
      <c r="AW353" s="34" t="s">
        <v>207</v>
      </c>
      <c r="AX353" s="34">
        <v>1.5684</v>
      </c>
      <c r="AY353" s="34">
        <v>1.3684000000000001</v>
      </c>
      <c r="AZ353" s="34">
        <v>2.5684</v>
      </c>
      <c r="BA353" s="34">
        <v>14.186999999999999</v>
      </c>
      <c r="BB353" s="34">
        <v>47.76</v>
      </c>
      <c r="BC353" s="34">
        <v>3.37</v>
      </c>
      <c r="BD353" s="34">
        <v>3.55</v>
      </c>
      <c r="BE353" s="34">
        <v>3188.7240000000002</v>
      </c>
      <c r="BF353" s="34">
        <v>3.6110000000000002</v>
      </c>
      <c r="BG353" s="34">
        <v>26.567</v>
      </c>
      <c r="BH353" s="34">
        <v>5.9610000000000003</v>
      </c>
      <c r="BI353" s="34">
        <v>32.527999999999999</v>
      </c>
      <c r="BJ353" s="34">
        <v>21.251999999999999</v>
      </c>
      <c r="BK353" s="34">
        <v>4.7690000000000001</v>
      </c>
      <c r="BL353" s="34">
        <v>26.021000000000001</v>
      </c>
      <c r="BM353" s="34">
        <v>0</v>
      </c>
      <c r="BN353" s="34"/>
      <c r="BO353" s="34"/>
      <c r="BP353" s="34"/>
      <c r="BQ353" s="34">
        <v>7107.3919999999998</v>
      </c>
      <c r="BR353" s="34">
        <v>7.0094000000000004E-2</v>
      </c>
      <c r="BS353" s="34">
        <v>-5</v>
      </c>
      <c r="BT353" s="34">
        <v>8.0940000000000005E-3</v>
      </c>
      <c r="BU353" s="34">
        <v>1.7129220000000001</v>
      </c>
      <c r="BV353" s="34">
        <v>0</v>
      </c>
      <c r="BW353" s="34" t="s">
        <v>155</v>
      </c>
      <c r="BX353" s="34">
        <v>0.8</v>
      </c>
    </row>
    <row r="354" spans="1:76" x14ac:dyDescent="0.25">
      <c r="A354" s="35">
        <v>43165</v>
      </c>
      <c r="B354" s="36">
        <v>0.40859099537037036</v>
      </c>
      <c r="C354" s="34">
        <v>4.6150000000000002</v>
      </c>
      <c r="D354" s="34">
        <v>8.5000000000000006E-3</v>
      </c>
      <c r="E354" s="34">
        <v>85.342809000000003</v>
      </c>
      <c r="F354" s="34">
        <v>361.5</v>
      </c>
      <c r="G354" s="34">
        <v>79.2</v>
      </c>
      <c r="H354" s="34">
        <v>-10</v>
      </c>
      <c r="I354" s="34"/>
      <c r="J354" s="34">
        <v>13.8</v>
      </c>
      <c r="K354" s="34">
        <v>0.96430000000000005</v>
      </c>
      <c r="L354" s="34">
        <v>4.45</v>
      </c>
      <c r="M354" s="34">
        <v>8.2000000000000007E-3</v>
      </c>
      <c r="N354" s="34">
        <v>348.61099999999999</v>
      </c>
      <c r="O354" s="34">
        <v>76.350200000000001</v>
      </c>
      <c r="P354" s="34">
        <v>425</v>
      </c>
      <c r="Q354" s="34">
        <v>278.87479999999999</v>
      </c>
      <c r="R354" s="34">
        <v>61.077100000000002</v>
      </c>
      <c r="S354" s="34">
        <v>340</v>
      </c>
      <c r="T354" s="34">
        <v>0</v>
      </c>
      <c r="U354" s="34"/>
      <c r="V354" s="34"/>
      <c r="W354" s="34">
        <v>0</v>
      </c>
      <c r="X354" s="34">
        <v>13.3071</v>
      </c>
      <c r="Y354" s="34">
        <v>12</v>
      </c>
      <c r="Z354" s="34">
        <v>845</v>
      </c>
      <c r="AA354" s="34">
        <v>851</v>
      </c>
      <c r="AB354" s="34">
        <v>884</v>
      </c>
      <c r="AC354" s="34">
        <v>80</v>
      </c>
      <c r="AD354" s="34">
        <v>21.8</v>
      </c>
      <c r="AE354" s="34">
        <v>0.5</v>
      </c>
      <c r="AF354" s="34">
        <v>980</v>
      </c>
      <c r="AG354" s="34">
        <v>0</v>
      </c>
      <c r="AH354" s="34">
        <v>45</v>
      </c>
      <c r="AI354" s="34">
        <v>35</v>
      </c>
      <c r="AJ354" s="34">
        <v>191</v>
      </c>
      <c r="AK354" s="34">
        <v>169</v>
      </c>
      <c r="AL354" s="34">
        <v>4.3</v>
      </c>
      <c r="AM354" s="34">
        <v>175.5</v>
      </c>
      <c r="AN354" s="34" t="s">
        <v>155</v>
      </c>
      <c r="AO354" s="34">
        <v>2</v>
      </c>
      <c r="AP354" s="37">
        <v>0.61771990740740745</v>
      </c>
      <c r="AQ354" s="34">
        <v>47.158886000000003</v>
      </c>
      <c r="AR354" s="34">
        <v>-88.486540000000005</v>
      </c>
      <c r="AS354" s="34">
        <v>307.2</v>
      </c>
      <c r="AT354" s="34">
        <v>30.8</v>
      </c>
      <c r="AU354" s="34">
        <v>12</v>
      </c>
      <c r="AV354" s="34">
        <v>9</v>
      </c>
      <c r="AW354" s="34" t="s">
        <v>207</v>
      </c>
      <c r="AX354" s="34">
        <v>1.6</v>
      </c>
      <c r="AY354" s="34">
        <v>1.5366629999999999</v>
      </c>
      <c r="AZ354" s="34">
        <v>2.6683319999999999</v>
      </c>
      <c r="BA354" s="34">
        <v>14.186999999999999</v>
      </c>
      <c r="BB354" s="34">
        <v>45.95</v>
      </c>
      <c r="BC354" s="34">
        <v>3.24</v>
      </c>
      <c r="BD354" s="34">
        <v>3.7040000000000002</v>
      </c>
      <c r="BE354" s="34">
        <v>3187.3890000000001</v>
      </c>
      <c r="BF354" s="34">
        <v>3.7519999999999998</v>
      </c>
      <c r="BG354" s="34">
        <v>26.149000000000001</v>
      </c>
      <c r="BH354" s="34">
        <v>5.7270000000000003</v>
      </c>
      <c r="BI354" s="34">
        <v>31.876000000000001</v>
      </c>
      <c r="BJ354" s="34">
        <v>20.917999999999999</v>
      </c>
      <c r="BK354" s="34">
        <v>4.5810000000000004</v>
      </c>
      <c r="BL354" s="34">
        <v>25.498999999999999</v>
      </c>
      <c r="BM354" s="34">
        <v>0</v>
      </c>
      <c r="BN354" s="34"/>
      <c r="BO354" s="34"/>
      <c r="BP354" s="34"/>
      <c r="BQ354" s="34">
        <v>6930.3959999999997</v>
      </c>
      <c r="BR354" s="34">
        <v>6.1845999999999998E-2</v>
      </c>
      <c r="BS354" s="34">
        <v>-5</v>
      </c>
      <c r="BT354" s="34">
        <v>7.0939999999999996E-3</v>
      </c>
      <c r="BU354" s="34">
        <v>1.511361</v>
      </c>
      <c r="BV354" s="34">
        <v>0</v>
      </c>
      <c r="BW354" s="34" t="s">
        <v>155</v>
      </c>
      <c r="BX354" s="34">
        <v>0.8</v>
      </c>
    </row>
    <row r="355" spans="1:76" x14ac:dyDescent="0.25">
      <c r="A355" s="35">
        <v>43165</v>
      </c>
      <c r="B355" s="36">
        <v>0.40860256944444445</v>
      </c>
      <c r="C355" s="34">
        <v>4.7350000000000003</v>
      </c>
      <c r="D355" s="34">
        <v>7.7000000000000002E-3</v>
      </c>
      <c r="E355" s="34">
        <v>76.927660000000003</v>
      </c>
      <c r="F355" s="34">
        <v>368.4</v>
      </c>
      <c r="G355" s="34">
        <v>78.599999999999994</v>
      </c>
      <c r="H355" s="34">
        <v>-13.3</v>
      </c>
      <c r="I355" s="34"/>
      <c r="J355" s="34">
        <v>13.9</v>
      </c>
      <c r="K355" s="34">
        <v>0.96330000000000005</v>
      </c>
      <c r="L355" s="34">
        <v>4.5616000000000003</v>
      </c>
      <c r="M355" s="34">
        <v>7.4000000000000003E-3</v>
      </c>
      <c r="N355" s="34">
        <v>354.84379999999999</v>
      </c>
      <c r="O355" s="34">
        <v>75.7012</v>
      </c>
      <c r="P355" s="34">
        <v>430.5</v>
      </c>
      <c r="Q355" s="34">
        <v>283.86079999999998</v>
      </c>
      <c r="R355" s="34">
        <v>60.557899999999997</v>
      </c>
      <c r="S355" s="34">
        <v>344.4</v>
      </c>
      <c r="T355" s="34">
        <v>0</v>
      </c>
      <c r="U355" s="34"/>
      <c r="V355" s="34"/>
      <c r="W355" s="34">
        <v>0</v>
      </c>
      <c r="X355" s="34">
        <v>13.3902</v>
      </c>
      <c r="Y355" s="34">
        <v>12</v>
      </c>
      <c r="Z355" s="34">
        <v>845</v>
      </c>
      <c r="AA355" s="34">
        <v>851</v>
      </c>
      <c r="AB355" s="34">
        <v>884</v>
      </c>
      <c r="AC355" s="34">
        <v>80</v>
      </c>
      <c r="AD355" s="34">
        <v>21.8</v>
      </c>
      <c r="AE355" s="34">
        <v>0.5</v>
      </c>
      <c r="AF355" s="34">
        <v>980</v>
      </c>
      <c r="AG355" s="34">
        <v>0</v>
      </c>
      <c r="AH355" s="34">
        <v>45</v>
      </c>
      <c r="AI355" s="34">
        <v>35</v>
      </c>
      <c r="AJ355" s="34">
        <v>191</v>
      </c>
      <c r="AK355" s="34">
        <v>169</v>
      </c>
      <c r="AL355" s="34">
        <v>4.3</v>
      </c>
      <c r="AM355" s="34">
        <v>175.8</v>
      </c>
      <c r="AN355" s="34" t="s">
        <v>155</v>
      </c>
      <c r="AO355" s="34">
        <v>2</v>
      </c>
      <c r="AP355" s="37">
        <v>0.61773148148148149</v>
      </c>
      <c r="AQ355" s="34">
        <v>47.158861999999999</v>
      </c>
      <c r="AR355" s="34">
        <v>-88.486380999999994</v>
      </c>
      <c r="AS355" s="34">
        <v>306.89999999999998</v>
      </c>
      <c r="AT355" s="34">
        <v>28.7</v>
      </c>
      <c r="AU355" s="34">
        <v>12</v>
      </c>
      <c r="AV355" s="34">
        <v>9</v>
      </c>
      <c r="AW355" s="34" t="s">
        <v>207</v>
      </c>
      <c r="AX355" s="34">
        <v>1.6683680000000001</v>
      </c>
      <c r="AY355" s="34">
        <v>1.736737</v>
      </c>
      <c r="AZ355" s="34">
        <v>2.8367369999999998</v>
      </c>
      <c r="BA355" s="34">
        <v>14.186999999999999</v>
      </c>
      <c r="BB355" s="34">
        <v>44.81</v>
      </c>
      <c r="BC355" s="34">
        <v>3.16</v>
      </c>
      <c r="BD355" s="34">
        <v>3.8079999999999998</v>
      </c>
      <c r="BE355" s="34">
        <v>3187.4079999999999</v>
      </c>
      <c r="BF355" s="34">
        <v>3.2959999999999998</v>
      </c>
      <c r="BG355" s="34">
        <v>25.965</v>
      </c>
      <c r="BH355" s="34">
        <v>5.5389999999999997</v>
      </c>
      <c r="BI355" s="34">
        <v>31.504999999999999</v>
      </c>
      <c r="BJ355" s="34">
        <v>20.771000000000001</v>
      </c>
      <c r="BK355" s="34">
        <v>4.431</v>
      </c>
      <c r="BL355" s="34">
        <v>25.202000000000002</v>
      </c>
      <c r="BM355" s="34">
        <v>0</v>
      </c>
      <c r="BN355" s="34"/>
      <c r="BO355" s="34"/>
      <c r="BP355" s="34"/>
      <c r="BQ355" s="34">
        <v>6803.0460000000003</v>
      </c>
      <c r="BR355" s="34">
        <v>6.4624000000000001E-2</v>
      </c>
      <c r="BS355" s="34">
        <v>-5</v>
      </c>
      <c r="BT355" s="34">
        <v>8.8120000000000004E-3</v>
      </c>
      <c r="BU355" s="34">
        <v>1.5792489999999999</v>
      </c>
      <c r="BV355" s="34">
        <v>0</v>
      </c>
      <c r="BW355" s="34" t="s">
        <v>155</v>
      </c>
      <c r="BX355" s="34">
        <v>0.8</v>
      </c>
    </row>
    <row r="356" spans="1:76" x14ac:dyDescent="0.25">
      <c r="A356" s="35">
        <v>43165</v>
      </c>
      <c r="B356" s="36">
        <v>0.40861414351851849</v>
      </c>
      <c r="C356" s="34">
        <v>4.8440000000000003</v>
      </c>
      <c r="D356" s="34">
        <v>6.7999999999999996E-3</v>
      </c>
      <c r="E356" s="34">
        <v>68.462810000000005</v>
      </c>
      <c r="F356" s="34">
        <v>371.5</v>
      </c>
      <c r="G356" s="34">
        <v>76.2</v>
      </c>
      <c r="H356" s="34">
        <v>0</v>
      </c>
      <c r="I356" s="34"/>
      <c r="J356" s="34">
        <v>13.9</v>
      </c>
      <c r="K356" s="34">
        <v>0.96250000000000002</v>
      </c>
      <c r="L356" s="34">
        <v>4.6622000000000003</v>
      </c>
      <c r="M356" s="34">
        <v>6.6E-3</v>
      </c>
      <c r="N356" s="34">
        <v>357.58210000000003</v>
      </c>
      <c r="O356" s="34">
        <v>73.337100000000007</v>
      </c>
      <c r="P356" s="34">
        <v>430.9</v>
      </c>
      <c r="Q356" s="34">
        <v>286.07319999999999</v>
      </c>
      <c r="R356" s="34">
        <v>58.671199999999999</v>
      </c>
      <c r="S356" s="34">
        <v>344.7</v>
      </c>
      <c r="T356" s="34">
        <v>0</v>
      </c>
      <c r="U356" s="34"/>
      <c r="V356" s="34"/>
      <c r="W356" s="34">
        <v>0</v>
      </c>
      <c r="X356" s="34">
        <v>13.3787</v>
      </c>
      <c r="Y356" s="34">
        <v>12</v>
      </c>
      <c r="Z356" s="34">
        <v>845</v>
      </c>
      <c r="AA356" s="34">
        <v>850</v>
      </c>
      <c r="AB356" s="34">
        <v>884</v>
      </c>
      <c r="AC356" s="34">
        <v>80</v>
      </c>
      <c r="AD356" s="34">
        <v>21.82</v>
      </c>
      <c r="AE356" s="34">
        <v>0.5</v>
      </c>
      <c r="AF356" s="34">
        <v>979</v>
      </c>
      <c r="AG356" s="34">
        <v>0</v>
      </c>
      <c r="AH356" s="34">
        <v>45</v>
      </c>
      <c r="AI356" s="34">
        <v>35</v>
      </c>
      <c r="AJ356" s="34">
        <v>191</v>
      </c>
      <c r="AK356" s="34">
        <v>169</v>
      </c>
      <c r="AL356" s="34">
        <v>4.4000000000000004</v>
      </c>
      <c r="AM356" s="34">
        <v>175.8</v>
      </c>
      <c r="AN356" s="34" t="s">
        <v>155</v>
      </c>
      <c r="AO356" s="34">
        <v>1</v>
      </c>
      <c r="AP356" s="37">
        <v>0.61774305555555553</v>
      </c>
      <c r="AQ356" s="34">
        <v>47.158830000000002</v>
      </c>
      <c r="AR356" s="34">
        <v>-88.486228999999994</v>
      </c>
      <c r="AS356" s="34">
        <v>306.7</v>
      </c>
      <c r="AT356" s="34">
        <v>27.6</v>
      </c>
      <c r="AU356" s="34">
        <v>12</v>
      </c>
      <c r="AV356" s="34">
        <v>9</v>
      </c>
      <c r="AW356" s="34" t="s">
        <v>207</v>
      </c>
      <c r="AX356" s="34">
        <v>1.8368</v>
      </c>
      <c r="AY356" s="34">
        <v>1.2527999999999999</v>
      </c>
      <c r="AZ356" s="34">
        <v>2.9</v>
      </c>
      <c r="BA356" s="34">
        <v>14.186999999999999</v>
      </c>
      <c r="BB356" s="34">
        <v>43.84</v>
      </c>
      <c r="BC356" s="34">
        <v>3.09</v>
      </c>
      <c r="BD356" s="34">
        <v>3.8959999999999999</v>
      </c>
      <c r="BE356" s="34">
        <v>3187.4810000000002</v>
      </c>
      <c r="BF356" s="34">
        <v>2.867</v>
      </c>
      <c r="BG356" s="34">
        <v>25.602</v>
      </c>
      <c r="BH356" s="34">
        <v>5.2510000000000003</v>
      </c>
      <c r="BI356" s="34">
        <v>30.852</v>
      </c>
      <c r="BJ356" s="34">
        <v>20.481999999999999</v>
      </c>
      <c r="BK356" s="34">
        <v>4.2009999999999996</v>
      </c>
      <c r="BL356" s="34">
        <v>24.683</v>
      </c>
      <c r="BM356" s="34">
        <v>0</v>
      </c>
      <c r="BN356" s="34"/>
      <c r="BO356" s="34"/>
      <c r="BP356" s="34"/>
      <c r="BQ356" s="34">
        <v>6650.7479999999996</v>
      </c>
      <c r="BR356" s="34">
        <v>7.4966000000000005E-2</v>
      </c>
      <c r="BS356" s="34">
        <v>-5</v>
      </c>
      <c r="BT356" s="34">
        <v>8.0940000000000005E-3</v>
      </c>
      <c r="BU356" s="34">
        <v>1.831982</v>
      </c>
      <c r="BV356" s="34">
        <v>0</v>
      </c>
      <c r="BW356" s="34" t="s">
        <v>155</v>
      </c>
      <c r="BX356" s="34">
        <v>0.8</v>
      </c>
    </row>
    <row r="357" spans="1:76" x14ac:dyDescent="0.25">
      <c r="A357" s="35">
        <v>43165</v>
      </c>
      <c r="B357" s="36">
        <v>0.40862571759259264</v>
      </c>
      <c r="C357" s="34">
        <v>4.87</v>
      </c>
      <c r="D357" s="34">
        <v>6.0000000000000001E-3</v>
      </c>
      <c r="E357" s="34">
        <v>60.198346999999998</v>
      </c>
      <c r="F357" s="34">
        <v>376.8</v>
      </c>
      <c r="G357" s="34">
        <v>73.7</v>
      </c>
      <c r="H357" s="34">
        <v>-6.7</v>
      </c>
      <c r="I357" s="34"/>
      <c r="J357" s="34">
        <v>13.9</v>
      </c>
      <c r="K357" s="34">
        <v>0.96230000000000004</v>
      </c>
      <c r="L357" s="34">
        <v>4.6862000000000004</v>
      </c>
      <c r="M357" s="34">
        <v>5.7999999999999996E-3</v>
      </c>
      <c r="N357" s="34">
        <v>362.58359999999999</v>
      </c>
      <c r="O357" s="34">
        <v>70.886099999999999</v>
      </c>
      <c r="P357" s="34">
        <v>433.5</v>
      </c>
      <c r="Q357" s="34">
        <v>290.07679999999999</v>
      </c>
      <c r="R357" s="34">
        <v>56.710799999999999</v>
      </c>
      <c r="S357" s="34">
        <v>346.8</v>
      </c>
      <c r="T357" s="34">
        <v>0</v>
      </c>
      <c r="U357" s="34"/>
      <c r="V357" s="34"/>
      <c r="W357" s="34">
        <v>0</v>
      </c>
      <c r="X357" s="34">
        <v>13.375500000000001</v>
      </c>
      <c r="Y357" s="34">
        <v>11.9</v>
      </c>
      <c r="Z357" s="34">
        <v>845</v>
      </c>
      <c r="AA357" s="34">
        <v>850</v>
      </c>
      <c r="AB357" s="34">
        <v>883</v>
      </c>
      <c r="AC357" s="34">
        <v>80</v>
      </c>
      <c r="AD357" s="34">
        <v>21.82</v>
      </c>
      <c r="AE357" s="34">
        <v>0.5</v>
      </c>
      <c r="AF357" s="34">
        <v>979</v>
      </c>
      <c r="AG357" s="34">
        <v>0</v>
      </c>
      <c r="AH357" s="34">
        <v>45</v>
      </c>
      <c r="AI357" s="34">
        <v>35</v>
      </c>
      <c r="AJ357" s="34">
        <v>191</v>
      </c>
      <c r="AK357" s="34">
        <v>169</v>
      </c>
      <c r="AL357" s="34">
        <v>4.3</v>
      </c>
      <c r="AM357" s="34">
        <v>175.4</v>
      </c>
      <c r="AN357" s="34" t="s">
        <v>155</v>
      </c>
      <c r="AO357" s="34">
        <v>1</v>
      </c>
      <c r="AP357" s="37">
        <v>0.61775462962962957</v>
      </c>
      <c r="AQ357" s="34">
        <v>47.158790000000003</v>
      </c>
      <c r="AR357" s="34">
        <v>-88.486087999999995</v>
      </c>
      <c r="AS357" s="34">
        <v>306.7</v>
      </c>
      <c r="AT357" s="34">
        <v>26.5</v>
      </c>
      <c r="AU357" s="34">
        <v>12</v>
      </c>
      <c r="AV357" s="34">
        <v>9</v>
      </c>
      <c r="AW357" s="34" t="s">
        <v>207</v>
      </c>
      <c r="AX357" s="34">
        <v>1.6948000000000001</v>
      </c>
      <c r="AY357" s="34">
        <v>1.1368</v>
      </c>
      <c r="AZ357" s="34">
        <v>2.9</v>
      </c>
      <c r="BA357" s="34">
        <v>14.186999999999999</v>
      </c>
      <c r="BB357" s="34">
        <v>43.62</v>
      </c>
      <c r="BC357" s="34">
        <v>3.07</v>
      </c>
      <c r="BD357" s="34">
        <v>3.9220000000000002</v>
      </c>
      <c r="BE357" s="34">
        <v>3187.91</v>
      </c>
      <c r="BF357" s="34">
        <v>2.508</v>
      </c>
      <c r="BG357" s="34">
        <v>25.83</v>
      </c>
      <c r="BH357" s="34">
        <v>5.05</v>
      </c>
      <c r="BI357" s="34">
        <v>30.88</v>
      </c>
      <c r="BJ357" s="34">
        <v>20.664999999999999</v>
      </c>
      <c r="BK357" s="34">
        <v>4.04</v>
      </c>
      <c r="BL357" s="34">
        <v>24.704999999999998</v>
      </c>
      <c r="BM357" s="34">
        <v>0</v>
      </c>
      <c r="BN357" s="34"/>
      <c r="BO357" s="34"/>
      <c r="BP357" s="34"/>
      <c r="BQ357" s="34">
        <v>6615.924</v>
      </c>
      <c r="BR357" s="34">
        <v>5.9692000000000002E-2</v>
      </c>
      <c r="BS357" s="34">
        <v>-5</v>
      </c>
      <c r="BT357" s="34">
        <v>8.9060000000000007E-3</v>
      </c>
      <c r="BU357" s="34">
        <v>1.458723</v>
      </c>
      <c r="BV357" s="34">
        <v>0</v>
      </c>
      <c r="BW357" s="34" t="s">
        <v>155</v>
      </c>
      <c r="BX357" s="34">
        <v>0.8</v>
      </c>
    </row>
    <row r="358" spans="1:76" x14ac:dyDescent="0.25">
      <c r="A358" s="35">
        <v>43165</v>
      </c>
      <c r="B358" s="36">
        <v>0.40863729166666668</v>
      </c>
      <c r="C358" s="34">
        <v>4.9279999999999999</v>
      </c>
      <c r="D358" s="34">
        <v>6.7999999999999996E-3</v>
      </c>
      <c r="E358" s="34">
        <v>68.019721000000004</v>
      </c>
      <c r="F358" s="34">
        <v>382.9</v>
      </c>
      <c r="G358" s="34">
        <v>72.599999999999994</v>
      </c>
      <c r="H358" s="34">
        <v>0</v>
      </c>
      <c r="I358" s="34"/>
      <c r="J358" s="34">
        <v>13.8</v>
      </c>
      <c r="K358" s="34">
        <v>0.96179999999999999</v>
      </c>
      <c r="L358" s="34">
        <v>4.7396000000000003</v>
      </c>
      <c r="M358" s="34">
        <v>6.4999999999999997E-3</v>
      </c>
      <c r="N358" s="34">
        <v>368.23500000000001</v>
      </c>
      <c r="O358" s="34">
        <v>69.793899999999994</v>
      </c>
      <c r="P358" s="34">
        <v>438</v>
      </c>
      <c r="Q358" s="34">
        <v>294.57560000000001</v>
      </c>
      <c r="R358" s="34">
        <v>55.832799999999999</v>
      </c>
      <c r="S358" s="34">
        <v>350.4</v>
      </c>
      <c r="T358" s="34">
        <v>0</v>
      </c>
      <c r="U358" s="34"/>
      <c r="V358" s="34"/>
      <c r="W358" s="34">
        <v>0</v>
      </c>
      <c r="X358" s="34">
        <v>13.2727</v>
      </c>
      <c r="Y358" s="34">
        <v>12</v>
      </c>
      <c r="Z358" s="34">
        <v>845</v>
      </c>
      <c r="AA358" s="34">
        <v>850</v>
      </c>
      <c r="AB358" s="34">
        <v>883</v>
      </c>
      <c r="AC358" s="34">
        <v>80</v>
      </c>
      <c r="AD358" s="34">
        <v>21.8</v>
      </c>
      <c r="AE358" s="34">
        <v>0.5</v>
      </c>
      <c r="AF358" s="34">
        <v>980</v>
      </c>
      <c r="AG358" s="34">
        <v>0</v>
      </c>
      <c r="AH358" s="34">
        <v>45</v>
      </c>
      <c r="AI358" s="34">
        <v>35</v>
      </c>
      <c r="AJ358" s="34">
        <v>191</v>
      </c>
      <c r="AK358" s="34">
        <v>169</v>
      </c>
      <c r="AL358" s="34">
        <v>4.3</v>
      </c>
      <c r="AM358" s="34">
        <v>175.1</v>
      </c>
      <c r="AN358" s="34" t="s">
        <v>155</v>
      </c>
      <c r="AO358" s="34">
        <v>1</v>
      </c>
      <c r="AP358" s="37">
        <v>0.61776620370370372</v>
      </c>
      <c r="AQ358" s="34">
        <v>47.158745000000003</v>
      </c>
      <c r="AR358" s="34">
        <v>-88.485956999999999</v>
      </c>
      <c r="AS358" s="34">
        <v>306.89999999999998</v>
      </c>
      <c r="AT358" s="34">
        <v>25.5</v>
      </c>
      <c r="AU358" s="34">
        <v>12</v>
      </c>
      <c r="AV358" s="34">
        <v>10</v>
      </c>
      <c r="AW358" s="34" t="s">
        <v>206</v>
      </c>
      <c r="AX358" s="34">
        <v>1.6</v>
      </c>
      <c r="AY358" s="34">
        <v>1.2</v>
      </c>
      <c r="AZ358" s="34">
        <v>2.9</v>
      </c>
      <c r="BA358" s="34">
        <v>14.186999999999999</v>
      </c>
      <c r="BB358" s="34">
        <v>43.11</v>
      </c>
      <c r="BC358" s="34">
        <v>3.04</v>
      </c>
      <c r="BD358" s="34">
        <v>3.9729999999999999</v>
      </c>
      <c r="BE358" s="34">
        <v>3187.14</v>
      </c>
      <c r="BF358" s="34">
        <v>2.8</v>
      </c>
      <c r="BG358" s="34">
        <v>25.931000000000001</v>
      </c>
      <c r="BH358" s="34">
        <v>4.915</v>
      </c>
      <c r="BI358" s="34">
        <v>30.846</v>
      </c>
      <c r="BJ358" s="34">
        <v>20.744</v>
      </c>
      <c r="BK358" s="34">
        <v>3.9319999999999999</v>
      </c>
      <c r="BL358" s="34">
        <v>24.675999999999998</v>
      </c>
      <c r="BM358" s="34">
        <v>0</v>
      </c>
      <c r="BN358" s="34"/>
      <c r="BO358" s="34"/>
      <c r="BP358" s="34"/>
      <c r="BQ358" s="34">
        <v>6489.6109999999999</v>
      </c>
      <c r="BR358" s="34">
        <v>5.8906E-2</v>
      </c>
      <c r="BS358" s="34">
        <v>-5</v>
      </c>
      <c r="BT358" s="34">
        <v>8.0940000000000005E-3</v>
      </c>
      <c r="BU358" s="34">
        <v>1.4395150000000001</v>
      </c>
      <c r="BV358" s="34">
        <v>0</v>
      </c>
      <c r="BW358" s="34" t="s">
        <v>155</v>
      </c>
      <c r="BX358" s="34">
        <v>0.8</v>
      </c>
    </row>
    <row r="359" spans="1:76" x14ac:dyDescent="0.25">
      <c r="A359" s="35">
        <v>43165</v>
      </c>
      <c r="B359" s="36">
        <v>0.40864886574074077</v>
      </c>
      <c r="C359" s="34">
        <v>4.9870000000000001</v>
      </c>
      <c r="D359" s="34">
        <v>7.0000000000000001E-3</v>
      </c>
      <c r="E359" s="34">
        <v>70</v>
      </c>
      <c r="F359" s="34">
        <v>387.8</v>
      </c>
      <c r="G359" s="34">
        <v>71.5</v>
      </c>
      <c r="H359" s="34">
        <v>0</v>
      </c>
      <c r="I359" s="34"/>
      <c r="J359" s="34">
        <v>13.8</v>
      </c>
      <c r="K359" s="34">
        <v>0.96140000000000003</v>
      </c>
      <c r="L359" s="34">
        <v>4.7938999999999998</v>
      </c>
      <c r="M359" s="34">
        <v>6.7000000000000002E-3</v>
      </c>
      <c r="N359" s="34">
        <v>372.8032</v>
      </c>
      <c r="O359" s="34">
        <v>68.725700000000003</v>
      </c>
      <c r="P359" s="34">
        <v>441.5</v>
      </c>
      <c r="Q359" s="34">
        <v>298.2276</v>
      </c>
      <c r="R359" s="34">
        <v>54.977800000000002</v>
      </c>
      <c r="S359" s="34">
        <v>353.2</v>
      </c>
      <c r="T359" s="34">
        <v>0</v>
      </c>
      <c r="U359" s="34"/>
      <c r="V359" s="34"/>
      <c r="W359" s="34">
        <v>0</v>
      </c>
      <c r="X359" s="34">
        <v>13.2667</v>
      </c>
      <c r="Y359" s="34">
        <v>12.1</v>
      </c>
      <c r="Z359" s="34">
        <v>844</v>
      </c>
      <c r="AA359" s="34">
        <v>849</v>
      </c>
      <c r="AB359" s="34">
        <v>883</v>
      </c>
      <c r="AC359" s="34">
        <v>80</v>
      </c>
      <c r="AD359" s="34">
        <v>21.8</v>
      </c>
      <c r="AE359" s="34">
        <v>0.5</v>
      </c>
      <c r="AF359" s="34">
        <v>980</v>
      </c>
      <c r="AG359" s="34">
        <v>0</v>
      </c>
      <c r="AH359" s="34">
        <v>45</v>
      </c>
      <c r="AI359" s="34">
        <v>35</v>
      </c>
      <c r="AJ359" s="34">
        <v>191</v>
      </c>
      <c r="AK359" s="34">
        <v>169.9</v>
      </c>
      <c r="AL359" s="34">
        <v>4.4000000000000004</v>
      </c>
      <c r="AM359" s="34">
        <v>175</v>
      </c>
      <c r="AN359" s="34" t="s">
        <v>155</v>
      </c>
      <c r="AO359" s="34">
        <v>1</v>
      </c>
      <c r="AP359" s="37">
        <v>0.61777777777777776</v>
      </c>
      <c r="AQ359" s="34">
        <v>47.158698999999999</v>
      </c>
      <c r="AR359" s="34">
        <v>-88.485832000000002</v>
      </c>
      <c r="AS359" s="34">
        <v>307</v>
      </c>
      <c r="AT359" s="34">
        <v>24.7</v>
      </c>
      <c r="AU359" s="34">
        <v>12</v>
      </c>
      <c r="AV359" s="34">
        <v>10</v>
      </c>
      <c r="AW359" s="34" t="s">
        <v>206</v>
      </c>
      <c r="AX359" s="34">
        <v>1.5316000000000001</v>
      </c>
      <c r="AY359" s="34">
        <v>1.2684</v>
      </c>
      <c r="AZ359" s="34">
        <v>2.4895999999999998</v>
      </c>
      <c r="BA359" s="34">
        <v>14.186999999999999</v>
      </c>
      <c r="BB359" s="34">
        <v>42.61</v>
      </c>
      <c r="BC359" s="34">
        <v>3</v>
      </c>
      <c r="BD359" s="34">
        <v>4.0199999999999996</v>
      </c>
      <c r="BE359" s="34">
        <v>3186.76</v>
      </c>
      <c r="BF359" s="34">
        <v>2.847</v>
      </c>
      <c r="BG359" s="34">
        <v>25.952000000000002</v>
      </c>
      <c r="BH359" s="34">
        <v>4.7839999999999998</v>
      </c>
      <c r="BI359" s="34">
        <v>30.736000000000001</v>
      </c>
      <c r="BJ359" s="34">
        <v>20.760999999999999</v>
      </c>
      <c r="BK359" s="34">
        <v>3.827</v>
      </c>
      <c r="BL359" s="34">
        <v>24.588000000000001</v>
      </c>
      <c r="BM359" s="34">
        <v>0</v>
      </c>
      <c r="BN359" s="34"/>
      <c r="BO359" s="34"/>
      <c r="BP359" s="34"/>
      <c r="BQ359" s="34">
        <v>6412.36</v>
      </c>
      <c r="BR359" s="34">
        <v>7.2590000000000002E-2</v>
      </c>
      <c r="BS359" s="34">
        <v>-5</v>
      </c>
      <c r="BT359" s="34">
        <v>7.0939999999999996E-3</v>
      </c>
      <c r="BU359" s="34">
        <v>1.7739180000000001</v>
      </c>
      <c r="BV359" s="34">
        <v>0</v>
      </c>
      <c r="BW359" s="34" t="s">
        <v>155</v>
      </c>
      <c r="BX359" s="34">
        <v>0.8</v>
      </c>
    </row>
    <row r="360" spans="1:76" x14ac:dyDescent="0.25">
      <c r="A360" s="35">
        <v>43165</v>
      </c>
      <c r="B360" s="36">
        <v>0.40866043981481481</v>
      </c>
      <c r="C360" s="34">
        <v>4.97</v>
      </c>
      <c r="D360" s="34">
        <v>7.0000000000000001E-3</v>
      </c>
      <c r="E360" s="34">
        <v>70</v>
      </c>
      <c r="F360" s="34">
        <v>390.4</v>
      </c>
      <c r="G360" s="34">
        <v>70.599999999999994</v>
      </c>
      <c r="H360" s="34">
        <v>6.9</v>
      </c>
      <c r="I360" s="34"/>
      <c r="J360" s="34">
        <v>13.7</v>
      </c>
      <c r="K360" s="34">
        <v>0.96150000000000002</v>
      </c>
      <c r="L360" s="34">
        <v>4.7786</v>
      </c>
      <c r="M360" s="34">
        <v>6.7000000000000002E-3</v>
      </c>
      <c r="N360" s="34">
        <v>375.38400000000001</v>
      </c>
      <c r="O360" s="34">
        <v>67.914000000000001</v>
      </c>
      <c r="P360" s="34">
        <v>443.3</v>
      </c>
      <c r="Q360" s="34">
        <v>300.2921</v>
      </c>
      <c r="R360" s="34">
        <v>54.328499999999998</v>
      </c>
      <c r="S360" s="34">
        <v>354.6</v>
      </c>
      <c r="T360" s="34">
        <v>6.88</v>
      </c>
      <c r="U360" s="34"/>
      <c r="V360" s="34"/>
      <c r="W360" s="34">
        <v>0</v>
      </c>
      <c r="X360" s="34">
        <v>13.1723</v>
      </c>
      <c r="Y360" s="34">
        <v>12</v>
      </c>
      <c r="Z360" s="34">
        <v>845</v>
      </c>
      <c r="AA360" s="34">
        <v>849</v>
      </c>
      <c r="AB360" s="34">
        <v>883</v>
      </c>
      <c r="AC360" s="34">
        <v>80</v>
      </c>
      <c r="AD360" s="34">
        <v>21.8</v>
      </c>
      <c r="AE360" s="34">
        <v>0.5</v>
      </c>
      <c r="AF360" s="34">
        <v>980</v>
      </c>
      <c r="AG360" s="34">
        <v>0</v>
      </c>
      <c r="AH360" s="34">
        <v>45</v>
      </c>
      <c r="AI360" s="34">
        <v>35</v>
      </c>
      <c r="AJ360" s="34">
        <v>191</v>
      </c>
      <c r="AK360" s="34">
        <v>170</v>
      </c>
      <c r="AL360" s="34">
        <v>4.4000000000000004</v>
      </c>
      <c r="AM360" s="34">
        <v>175</v>
      </c>
      <c r="AN360" s="34" t="s">
        <v>155</v>
      </c>
      <c r="AO360" s="34">
        <v>1</v>
      </c>
      <c r="AP360" s="37">
        <v>0.61778935185185191</v>
      </c>
      <c r="AQ360" s="34">
        <v>47.158656000000001</v>
      </c>
      <c r="AR360" s="34">
        <v>-88.485709</v>
      </c>
      <c r="AS360" s="34">
        <v>307</v>
      </c>
      <c r="AT360" s="34">
        <v>23.9</v>
      </c>
      <c r="AU360" s="34">
        <v>12</v>
      </c>
      <c r="AV360" s="34">
        <v>11</v>
      </c>
      <c r="AW360" s="34" t="s">
        <v>206</v>
      </c>
      <c r="AX360" s="34">
        <v>1.3632</v>
      </c>
      <c r="AY360" s="34">
        <v>1.3</v>
      </c>
      <c r="AZ360" s="34">
        <v>2.2315999999999998</v>
      </c>
      <c r="BA360" s="34">
        <v>14.186999999999999</v>
      </c>
      <c r="BB360" s="34">
        <v>42.74</v>
      </c>
      <c r="BC360" s="34">
        <v>3.01</v>
      </c>
      <c r="BD360" s="34">
        <v>4.0060000000000002</v>
      </c>
      <c r="BE360" s="34">
        <v>3186.3679999999999</v>
      </c>
      <c r="BF360" s="34">
        <v>2.8559999999999999</v>
      </c>
      <c r="BG360" s="34">
        <v>26.212</v>
      </c>
      <c r="BH360" s="34">
        <v>4.742</v>
      </c>
      <c r="BI360" s="34">
        <v>30.954999999999998</v>
      </c>
      <c r="BJ360" s="34">
        <v>20.969000000000001</v>
      </c>
      <c r="BK360" s="34">
        <v>3.794</v>
      </c>
      <c r="BL360" s="34">
        <v>24.763000000000002</v>
      </c>
      <c r="BM360" s="34">
        <v>0.1449</v>
      </c>
      <c r="BN360" s="34"/>
      <c r="BO360" s="34"/>
      <c r="BP360" s="34"/>
      <c r="BQ360" s="34">
        <v>6386.4070000000002</v>
      </c>
      <c r="BR360" s="34">
        <v>7.3094000000000006E-2</v>
      </c>
      <c r="BS360" s="34">
        <v>-5</v>
      </c>
      <c r="BT360" s="34">
        <v>7.9059999999999998E-3</v>
      </c>
      <c r="BU360" s="34">
        <v>1.786235</v>
      </c>
      <c r="BV360" s="34">
        <v>0</v>
      </c>
      <c r="BW360" s="34" t="s">
        <v>155</v>
      </c>
      <c r="BX360" s="34">
        <v>0.8</v>
      </c>
    </row>
    <row r="361" spans="1:76" x14ac:dyDescent="0.25">
      <c r="A361" s="35">
        <v>43165</v>
      </c>
      <c r="B361" s="36">
        <v>0.40867201388888885</v>
      </c>
      <c r="C361" s="34">
        <v>4.9219999999999997</v>
      </c>
      <c r="D361" s="34">
        <v>7.0000000000000001E-3</v>
      </c>
      <c r="E361" s="34">
        <v>70</v>
      </c>
      <c r="F361" s="34">
        <v>390.2</v>
      </c>
      <c r="G361" s="34">
        <v>69.900000000000006</v>
      </c>
      <c r="H361" s="34">
        <v>35.1</v>
      </c>
      <c r="I361" s="34"/>
      <c r="J361" s="34">
        <v>13.7</v>
      </c>
      <c r="K361" s="34">
        <v>0.96189999999999998</v>
      </c>
      <c r="L361" s="34">
        <v>4.7343999999999999</v>
      </c>
      <c r="M361" s="34">
        <v>6.7000000000000002E-3</v>
      </c>
      <c r="N361" s="34">
        <v>375.36709999999999</v>
      </c>
      <c r="O361" s="34">
        <v>67.209900000000005</v>
      </c>
      <c r="P361" s="34">
        <v>442.6</v>
      </c>
      <c r="Q361" s="34">
        <v>300.27859999999998</v>
      </c>
      <c r="R361" s="34">
        <v>53.765300000000003</v>
      </c>
      <c r="S361" s="34">
        <v>354</v>
      </c>
      <c r="T361" s="34">
        <v>35.066299999999998</v>
      </c>
      <c r="U361" s="34"/>
      <c r="V361" s="34"/>
      <c r="W361" s="34">
        <v>0</v>
      </c>
      <c r="X361" s="34">
        <v>13.1783</v>
      </c>
      <c r="Y361" s="34">
        <v>12.1</v>
      </c>
      <c r="Z361" s="34">
        <v>845</v>
      </c>
      <c r="AA361" s="34">
        <v>847</v>
      </c>
      <c r="AB361" s="34">
        <v>882</v>
      </c>
      <c r="AC361" s="34">
        <v>80</v>
      </c>
      <c r="AD361" s="34">
        <v>21.8</v>
      </c>
      <c r="AE361" s="34">
        <v>0.5</v>
      </c>
      <c r="AF361" s="34">
        <v>980</v>
      </c>
      <c r="AG361" s="34">
        <v>0</v>
      </c>
      <c r="AH361" s="34">
        <v>45</v>
      </c>
      <c r="AI361" s="34">
        <v>35</v>
      </c>
      <c r="AJ361" s="34">
        <v>191.9</v>
      </c>
      <c r="AK361" s="34">
        <v>170</v>
      </c>
      <c r="AL361" s="34">
        <v>4.5999999999999996</v>
      </c>
      <c r="AM361" s="34">
        <v>175</v>
      </c>
      <c r="AN361" s="34" t="s">
        <v>155</v>
      </c>
      <c r="AO361" s="34">
        <v>1</v>
      </c>
      <c r="AP361" s="37">
        <v>0.61780092592592595</v>
      </c>
      <c r="AQ361" s="34">
        <v>47.158619999999999</v>
      </c>
      <c r="AR361" s="34">
        <v>-88.485583000000005</v>
      </c>
      <c r="AS361" s="34">
        <v>307</v>
      </c>
      <c r="AT361" s="34">
        <v>23.4</v>
      </c>
      <c r="AU361" s="34">
        <v>12</v>
      </c>
      <c r="AV361" s="34">
        <v>11</v>
      </c>
      <c r="AW361" s="34" t="s">
        <v>206</v>
      </c>
      <c r="AX361" s="34">
        <v>1.3684000000000001</v>
      </c>
      <c r="AY361" s="34">
        <v>1.4368000000000001</v>
      </c>
      <c r="AZ361" s="34">
        <v>2.3368000000000002</v>
      </c>
      <c r="BA361" s="34">
        <v>14.186999999999999</v>
      </c>
      <c r="BB361" s="34">
        <v>43.13</v>
      </c>
      <c r="BC361" s="34">
        <v>3.04</v>
      </c>
      <c r="BD361" s="34">
        <v>3.9590000000000001</v>
      </c>
      <c r="BE361" s="34">
        <v>3184.66</v>
      </c>
      <c r="BF361" s="34">
        <v>2.883</v>
      </c>
      <c r="BG361" s="34">
        <v>26.442</v>
      </c>
      <c r="BH361" s="34">
        <v>4.734</v>
      </c>
      <c r="BI361" s="34">
        <v>31.175999999999998</v>
      </c>
      <c r="BJ361" s="34">
        <v>21.152000000000001</v>
      </c>
      <c r="BK361" s="34">
        <v>3.7869999999999999</v>
      </c>
      <c r="BL361" s="34">
        <v>24.94</v>
      </c>
      <c r="BM361" s="34">
        <v>0.74519999999999997</v>
      </c>
      <c r="BN361" s="34"/>
      <c r="BO361" s="34"/>
      <c r="BP361" s="34"/>
      <c r="BQ361" s="34">
        <v>6445.4840000000004</v>
      </c>
      <c r="BR361" s="34">
        <v>8.5683999999999996E-2</v>
      </c>
      <c r="BS361" s="34">
        <v>-5</v>
      </c>
      <c r="BT361" s="34">
        <v>8.0000000000000002E-3</v>
      </c>
      <c r="BU361" s="34">
        <v>2.0939019999999999</v>
      </c>
      <c r="BV361" s="34">
        <v>0</v>
      </c>
      <c r="BW361" s="34" t="s">
        <v>155</v>
      </c>
      <c r="BX361" s="34">
        <v>0.8</v>
      </c>
    </row>
    <row r="362" spans="1:76" x14ac:dyDescent="0.25">
      <c r="A362" s="35">
        <v>43165</v>
      </c>
      <c r="B362" s="36">
        <v>0.40868358796296295</v>
      </c>
      <c r="C362" s="34">
        <v>4.5990000000000002</v>
      </c>
      <c r="D362" s="34">
        <v>7.3000000000000001E-3</v>
      </c>
      <c r="E362" s="34">
        <v>73.026850999999994</v>
      </c>
      <c r="F362" s="34">
        <v>386.6</v>
      </c>
      <c r="G362" s="34">
        <v>69</v>
      </c>
      <c r="H362" s="34">
        <v>10</v>
      </c>
      <c r="I362" s="34"/>
      <c r="J362" s="34">
        <v>13.7</v>
      </c>
      <c r="K362" s="34">
        <v>0.96450000000000002</v>
      </c>
      <c r="L362" s="34">
        <v>4.4359999999999999</v>
      </c>
      <c r="M362" s="34">
        <v>7.0000000000000001E-3</v>
      </c>
      <c r="N362" s="34">
        <v>372.91680000000002</v>
      </c>
      <c r="O362" s="34">
        <v>66.583299999999994</v>
      </c>
      <c r="P362" s="34">
        <v>439.5</v>
      </c>
      <c r="Q362" s="34">
        <v>298.31849999999997</v>
      </c>
      <c r="R362" s="34">
        <v>53.264000000000003</v>
      </c>
      <c r="S362" s="34">
        <v>351.6</v>
      </c>
      <c r="T362" s="34">
        <v>10</v>
      </c>
      <c r="U362" s="34"/>
      <c r="V362" s="34"/>
      <c r="W362" s="34">
        <v>0</v>
      </c>
      <c r="X362" s="34">
        <v>13.2136</v>
      </c>
      <c r="Y362" s="34">
        <v>12.1</v>
      </c>
      <c r="Z362" s="34">
        <v>844</v>
      </c>
      <c r="AA362" s="34">
        <v>847</v>
      </c>
      <c r="AB362" s="34">
        <v>882</v>
      </c>
      <c r="AC362" s="34">
        <v>80</v>
      </c>
      <c r="AD362" s="34">
        <v>21.8</v>
      </c>
      <c r="AE362" s="34">
        <v>0.5</v>
      </c>
      <c r="AF362" s="34">
        <v>980</v>
      </c>
      <c r="AG362" s="34">
        <v>0</v>
      </c>
      <c r="AH362" s="34">
        <v>45</v>
      </c>
      <c r="AI362" s="34">
        <v>35</v>
      </c>
      <c r="AJ362" s="34">
        <v>191.1</v>
      </c>
      <c r="AK362" s="34">
        <v>170</v>
      </c>
      <c r="AL362" s="34">
        <v>4.5</v>
      </c>
      <c r="AM362" s="34">
        <v>175</v>
      </c>
      <c r="AN362" s="34" t="s">
        <v>155</v>
      </c>
      <c r="AO362" s="34">
        <v>1</v>
      </c>
      <c r="AP362" s="37">
        <v>0.61781249999999999</v>
      </c>
      <c r="AQ362" s="34">
        <v>47.158588999999999</v>
      </c>
      <c r="AR362" s="34">
        <v>-88.485456999999997</v>
      </c>
      <c r="AS362" s="34">
        <v>306.89999999999998</v>
      </c>
      <c r="AT362" s="34">
        <v>23</v>
      </c>
      <c r="AU362" s="34">
        <v>12</v>
      </c>
      <c r="AV362" s="34">
        <v>11</v>
      </c>
      <c r="AW362" s="34" t="s">
        <v>206</v>
      </c>
      <c r="AX362" s="34">
        <v>1.2632000000000001</v>
      </c>
      <c r="AY362" s="34">
        <v>1.5684</v>
      </c>
      <c r="AZ362" s="34">
        <v>2.4</v>
      </c>
      <c r="BA362" s="34">
        <v>14.186999999999999</v>
      </c>
      <c r="BB362" s="34">
        <v>46.1</v>
      </c>
      <c r="BC362" s="34">
        <v>3.25</v>
      </c>
      <c r="BD362" s="34">
        <v>3.681</v>
      </c>
      <c r="BE362" s="34">
        <v>3187.5949999999998</v>
      </c>
      <c r="BF362" s="34">
        <v>3.2210000000000001</v>
      </c>
      <c r="BG362" s="34">
        <v>28.062000000000001</v>
      </c>
      <c r="BH362" s="34">
        <v>5.01</v>
      </c>
      <c r="BI362" s="34">
        <v>33.072000000000003</v>
      </c>
      <c r="BJ362" s="34">
        <v>22.448</v>
      </c>
      <c r="BK362" s="34">
        <v>4.008</v>
      </c>
      <c r="BL362" s="34">
        <v>26.457000000000001</v>
      </c>
      <c r="BM362" s="34">
        <v>0.22700000000000001</v>
      </c>
      <c r="BN362" s="34"/>
      <c r="BO362" s="34"/>
      <c r="BP362" s="34"/>
      <c r="BQ362" s="34">
        <v>6903.7879999999996</v>
      </c>
      <c r="BR362" s="34">
        <v>7.5221999999999997E-2</v>
      </c>
      <c r="BS362" s="34">
        <v>-5</v>
      </c>
      <c r="BT362" s="34">
        <v>7.0939999999999996E-3</v>
      </c>
      <c r="BU362" s="34">
        <v>1.838238</v>
      </c>
      <c r="BV362" s="34">
        <v>0</v>
      </c>
      <c r="BW362" s="34" t="s">
        <v>155</v>
      </c>
      <c r="BX362" s="34">
        <v>0.8</v>
      </c>
    </row>
    <row r="363" spans="1:76" x14ac:dyDescent="0.25">
      <c r="A363" s="35">
        <v>43165</v>
      </c>
      <c r="B363" s="36">
        <v>0.40869516203703699</v>
      </c>
      <c r="C363" s="34">
        <v>4.2930000000000001</v>
      </c>
      <c r="D363" s="34">
        <v>8.8999999999999999E-3</v>
      </c>
      <c r="E363" s="34">
        <v>89.300244000000006</v>
      </c>
      <c r="F363" s="34">
        <v>375.5</v>
      </c>
      <c r="G363" s="34">
        <v>68.3</v>
      </c>
      <c r="H363" s="34">
        <v>30.2</v>
      </c>
      <c r="I363" s="34"/>
      <c r="J363" s="34">
        <v>13.7</v>
      </c>
      <c r="K363" s="34">
        <v>0.96709999999999996</v>
      </c>
      <c r="L363" s="34">
        <v>4.1510999999999996</v>
      </c>
      <c r="M363" s="34">
        <v>8.6E-3</v>
      </c>
      <c r="N363" s="34">
        <v>363.09859999999998</v>
      </c>
      <c r="O363" s="34">
        <v>66.083600000000004</v>
      </c>
      <c r="P363" s="34">
        <v>429.2</v>
      </c>
      <c r="Q363" s="34">
        <v>290.19389999999999</v>
      </c>
      <c r="R363" s="34">
        <v>52.815100000000001</v>
      </c>
      <c r="S363" s="34">
        <v>343</v>
      </c>
      <c r="T363" s="34">
        <v>30.244800000000001</v>
      </c>
      <c r="U363" s="34"/>
      <c r="V363" s="34"/>
      <c r="W363" s="34">
        <v>0</v>
      </c>
      <c r="X363" s="34">
        <v>13.248699999999999</v>
      </c>
      <c r="Y363" s="34">
        <v>12.4</v>
      </c>
      <c r="Z363" s="34">
        <v>842</v>
      </c>
      <c r="AA363" s="34">
        <v>845</v>
      </c>
      <c r="AB363" s="34">
        <v>881</v>
      </c>
      <c r="AC363" s="34">
        <v>79.099999999999994</v>
      </c>
      <c r="AD363" s="34">
        <v>21.55</v>
      </c>
      <c r="AE363" s="34">
        <v>0.49</v>
      </c>
      <c r="AF363" s="34">
        <v>980</v>
      </c>
      <c r="AG363" s="34">
        <v>0</v>
      </c>
      <c r="AH363" s="34">
        <v>45</v>
      </c>
      <c r="AI363" s="34">
        <v>35</v>
      </c>
      <c r="AJ363" s="34">
        <v>191.9</v>
      </c>
      <c r="AK363" s="34">
        <v>170</v>
      </c>
      <c r="AL363" s="34">
        <v>4.7</v>
      </c>
      <c r="AM363" s="34">
        <v>175</v>
      </c>
      <c r="AN363" s="34" t="s">
        <v>155</v>
      </c>
      <c r="AO363" s="34">
        <v>1</v>
      </c>
      <c r="AP363" s="37">
        <v>0.61782407407407403</v>
      </c>
      <c r="AQ363" s="34">
        <v>47.158563000000001</v>
      </c>
      <c r="AR363" s="34">
        <v>-88.485328999999993</v>
      </c>
      <c r="AS363" s="34">
        <v>306.7</v>
      </c>
      <c r="AT363" s="34">
        <v>22.7</v>
      </c>
      <c r="AU363" s="34">
        <v>12</v>
      </c>
      <c r="AV363" s="34">
        <v>11</v>
      </c>
      <c r="AW363" s="34" t="s">
        <v>206</v>
      </c>
      <c r="AX363" s="34">
        <v>1.2</v>
      </c>
      <c r="AY363" s="34">
        <v>1.6684000000000001</v>
      </c>
      <c r="AZ363" s="34">
        <v>2.4</v>
      </c>
      <c r="BA363" s="34">
        <v>14.186999999999999</v>
      </c>
      <c r="BB363" s="34">
        <v>49.29</v>
      </c>
      <c r="BC363" s="34">
        <v>3.47</v>
      </c>
      <c r="BD363" s="34">
        <v>3.4060000000000001</v>
      </c>
      <c r="BE363" s="34">
        <v>3186.377</v>
      </c>
      <c r="BF363" s="34">
        <v>4.2190000000000003</v>
      </c>
      <c r="BG363" s="34">
        <v>29.187000000000001</v>
      </c>
      <c r="BH363" s="34">
        <v>5.3120000000000003</v>
      </c>
      <c r="BI363" s="34">
        <v>34.499000000000002</v>
      </c>
      <c r="BJ363" s="34">
        <v>23.327000000000002</v>
      </c>
      <c r="BK363" s="34">
        <v>4.2450000000000001</v>
      </c>
      <c r="BL363" s="34">
        <v>27.571999999999999</v>
      </c>
      <c r="BM363" s="34">
        <v>0.73340000000000005</v>
      </c>
      <c r="BN363" s="34"/>
      <c r="BO363" s="34"/>
      <c r="BP363" s="34"/>
      <c r="BQ363" s="34">
        <v>7394.3890000000001</v>
      </c>
      <c r="BR363" s="34">
        <v>8.8482000000000005E-2</v>
      </c>
      <c r="BS363" s="34">
        <v>-5</v>
      </c>
      <c r="BT363" s="34">
        <v>6.0949999999999997E-3</v>
      </c>
      <c r="BU363" s="34">
        <v>2.1622669999999999</v>
      </c>
      <c r="BV363" s="34">
        <v>0</v>
      </c>
      <c r="BW363" s="34" t="s">
        <v>155</v>
      </c>
      <c r="BX363" s="34">
        <v>0.79900000000000004</v>
      </c>
    </row>
    <row r="364" spans="1:76" x14ac:dyDescent="0.25">
      <c r="A364" s="35">
        <v>43165</v>
      </c>
      <c r="B364" s="36">
        <v>0.40870673611111114</v>
      </c>
      <c r="C364" s="34">
        <v>4.1689999999999996</v>
      </c>
      <c r="D364" s="34">
        <v>1.06E-2</v>
      </c>
      <c r="E364" s="34">
        <v>105.923461</v>
      </c>
      <c r="F364" s="34">
        <v>364.8</v>
      </c>
      <c r="G364" s="34">
        <v>67.900000000000006</v>
      </c>
      <c r="H364" s="34">
        <v>33.5</v>
      </c>
      <c r="I364" s="34"/>
      <c r="J364" s="34">
        <v>13.94</v>
      </c>
      <c r="K364" s="34">
        <v>0.96809999999999996</v>
      </c>
      <c r="L364" s="34">
        <v>4.0365000000000002</v>
      </c>
      <c r="M364" s="34">
        <v>1.03E-2</v>
      </c>
      <c r="N364" s="34">
        <v>353.14350000000002</v>
      </c>
      <c r="O364" s="34">
        <v>65.727500000000006</v>
      </c>
      <c r="P364" s="34">
        <v>418.9</v>
      </c>
      <c r="Q364" s="34">
        <v>282.21019999999999</v>
      </c>
      <c r="R364" s="34">
        <v>52.525300000000001</v>
      </c>
      <c r="S364" s="34">
        <v>334.7</v>
      </c>
      <c r="T364" s="34">
        <v>33.478400000000001</v>
      </c>
      <c r="U364" s="34"/>
      <c r="V364" s="34"/>
      <c r="W364" s="34">
        <v>0</v>
      </c>
      <c r="X364" s="34">
        <v>13.498699999999999</v>
      </c>
      <c r="Y364" s="34">
        <v>12.5</v>
      </c>
      <c r="Z364" s="34">
        <v>840</v>
      </c>
      <c r="AA364" s="34">
        <v>843</v>
      </c>
      <c r="AB364" s="34">
        <v>880</v>
      </c>
      <c r="AC364" s="34">
        <v>79</v>
      </c>
      <c r="AD364" s="34">
        <v>21.52</v>
      </c>
      <c r="AE364" s="34">
        <v>0.49</v>
      </c>
      <c r="AF364" s="34">
        <v>980</v>
      </c>
      <c r="AG364" s="34">
        <v>0</v>
      </c>
      <c r="AH364" s="34">
        <v>45</v>
      </c>
      <c r="AI364" s="34">
        <v>35</v>
      </c>
      <c r="AJ364" s="34">
        <v>192</v>
      </c>
      <c r="AK364" s="34">
        <v>170.9</v>
      </c>
      <c r="AL364" s="34">
        <v>4.9000000000000004</v>
      </c>
      <c r="AM364" s="34">
        <v>174.9</v>
      </c>
      <c r="AN364" s="34" t="s">
        <v>155</v>
      </c>
      <c r="AO364" s="34">
        <v>1</v>
      </c>
      <c r="AP364" s="37">
        <v>0.61783564814814818</v>
      </c>
      <c r="AQ364" s="34">
        <v>47.158541</v>
      </c>
      <c r="AR364" s="34">
        <v>-88.485200000000006</v>
      </c>
      <c r="AS364" s="34">
        <v>306.60000000000002</v>
      </c>
      <c r="AT364" s="34">
        <v>22.4</v>
      </c>
      <c r="AU364" s="34">
        <v>12</v>
      </c>
      <c r="AV364" s="34">
        <v>11</v>
      </c>
      <c r="AW364" s="34" t="s">
        <v>206</v>
      </c>
      <c r="AX364" s="34">
        <v>1.2</v>
      </c>
      <c r="AY364" s="34">
        <v>1.7</v>
      </c>
      <c r="AZ364" s="34">
        <v>2.3315999999999999</v>
      </c>
      <c r="BA364" s="34">
        <v>14.186999999999999</v>
      </c>
      <c r="BB364" s="34">
        <v>50.69</v>
      </c>
      <c r="BC364" s="34">
        <v>3.57</v>
      </c>
      <c r="BD364" s="34">
        <v>3.2919999999999998</v>
      </c>
      <c r="BE364" s="34">
        <v>3185.451</v>
      </c>
      <c r="BF364" s="34">
        <v>5.1509999999999998</v>
      </c>
      <c r="BG364" s="34">
        <v>29.184999999999999</v>
      </c>
      <c r="BH364" s="34">
        <v>5.4320000000000004</v>
      </c>
      <c r="BI364" s="34">
        <v>34.616</v>
      </c>
      <c r="BJ364" s="34">
        <v>23.321999999999999</v>
      </c>
      <c r="BK364" s="34">
        <v>4.3410000000000002</v>
      </c>
      <c r="BL364" s="34">
        <v>27.663</v>
      </c>
      <c r="BM364" s="34">
        <v>0.8347</v>
      </c>
      <c r="BN364" s="34"/>
      <c r="BO364" s="34"/>
      <c r="BP364" s="34"/>
      <c r="BQ364" s="34">
        <v>7745.6509999999998</v>
      </c>
      <c r="BR364" s="34">
        <v>6.5541000000000002E-2</v>
      </c>
      <c r="BS364" s="34">
        <v>-5</v>
      </c>
      <c r="BT364" s="34">
        <v>6.0000000000000001E-3</v>
      </c>
      <c r="BU364" s="34">
        <v>1.601647</v>
      </c>
      <c r="BV364" s="34">
        <v>0</v>
      </c>
      <c r="BW364" s="34" t="s">
        <v>155</v>
      </c>
      <c r="BX364" s="34">
        <v>0.79900000000000004</v>
      </c>
    </row>
    <row r="365" spans="1:76" x14ac:dyDescent="0.25">
      <c r="A365" s="35">
        <v>43165</v>
      </c>
      <c r="B365" s="36">
        <v>0.40871831018518517</v>
      </c>
      <c r="C365" s="34">
        <v>4.2300000000000004</v>
      </c>
      <c r="D365" s="34">
        <v>1.04E-2</v>
      </c>
      <c r="E365" s="34">
        <v>103.682008</v>
      </c>
      <c r="F365" s="34">
        <v>360.5</v>
      </c>
      <c r="G365" s="34">
        <v>67.2</v>
      </c>
      <c r="H365" s="34">
        <v>20</v>
      </c>
      <c r="I365" s="34"/>
      <c r="J365" s="34">
        <v>14.19</v>
      </c>
      <c r="K365" s="34">
        <v>0.96760000000000002</v>
      </c>
      <c r="L365" s="34">
        <v>4.093</v>
      </c>
      <c r="M365" s="34">
        <v>0.01</v>
      </c>
      <c r="N365" s="34">
        <v>348.85500000000002</v>
      </c>
      <c r="O365" s="34">
        <v>65.054699999999997</v>
      </c>
      <c r="P365" s="34">
        <v>413.9</v>
      </c>
      <c r="Q365" s="34">
        <v>279.04309999999998</v>
      </c>
      <c r="R365" s="34">
        <v>52.036099999999998</v>
      </c>
      <c r="S365" s="34">
        <v>331.1</v>
      </c>
      <c r="T365" s="34">
        <v>20</v>
      </c>
      <c r="U365" s="34"/>
      <c r="V365" s="34"/>
      <c r="W365" s="34">
        <v>0</v>
      </c>
      <c r="X365" s="34">
        <v>13.730700000000001</v>
      </c>
      <c r="Y365" s="34">
        <v>12.4</v>
      </c>
      <c r="Z365" s="34">
        <v>840</v>
      </c>
      <c r="AA365" s="34">
        <v>843</v>
      </c>
      <c r="AB365" s="34">
        <v>880</v>
      </c>
      <c r="AC365" s="34">
        <v>79.900000000000006</v>
      </c>
      <c r="AD365" s="34">
        <v>21.77</v>
      </c>
      <c r="AE365" s="34">
        <v>0.5</v>
      </c>
      <c r="AF365" s="34">
        <v>980</v>
      </c>
      <c r="AG365" s="34">
        <v>0</v>
      </c>
      <c r="AH365" s="34">
        <v>45</v>
      </c>
      <c r="AI365" s="34">
        <v>35</v>
      </c>
      <c r="AJ365" s="34">
        <v>192</v>
      </c>
      <c r="AK365" s="34">
        <v>171</v>
      </c>
      <c r="AL365" s="34">
        <v>4.8</v>
      </c>
      <c r="AM365" s="34">
        <v>174.5</v>
      </c>
      <c r="AN365" s="34" t="s">
        <v>155</v>
      </c>
      <c r="AO365" s="34">
        <v>1</v>
      </c>
      <c r="AP365" s="37">
        <v>0.61784722222222221</v>
      </c>
      <c r="AQ365" s="34">
        <v>47.158523000000002</v>
      </c>
      <c r="AR365" s="34">
        <v>-88.485073999999997</v>
      </c>
      <c r="AS365" s="34">
        <v>306.5</v>
      </c>
      <c r="AT365" s="34">
        <v>21.9</v>
      </c>
      <c r="AU365" s="34">
        <v>12</v>
      </c>
      <c r="AV365" s="34">
        <v>11</v>
      </c>
      <c r="AW365" s="34" t="s">
        <v>206</v>
      </c>
      <c r="AX365" s="34">
        <v>1.2</v>
      </c>
      <c r="AY365" s="34">
        <v>1.7684</v>
      </c>
      <c r="AZ365" s="34">
        <v>2.3683999999999998</v>
      </c>
      <c r="BA365" s="34">
        <v>14.186999999999999</v>
      </c>
      <c r="BB365" s="34">
        <v>49.99</v>
      </c>
      <c r="BC365" s="34">
        <v>3.52</v>
      </c>
      <c r="BD365" s="34">
        <v>3.3519999999999999</v>
      </c>
      <c r="BE365" s="34">
        <v>3186.393</v>
      </c>
      <c r="BF365" s="34">
        <v>4.9710000000000001</v>
      </c>
      <c r="BG365" s="34">
        <v>28.440999999999999</v>
      </c>
      <c r="BH365" s="34">
        <v>5.3040000000000003</v>
      </c>
      <c r="BI365" s="34">
        <v>33.744</v>
      </c>
      <c r="BJ365" s="34">
        <v>22.748999999999999</v>
      </c>
      <c r="BK365" s="34">
        <v>4.242</v>
      </c>
      <c r="BL365" s="34">
        <v>26.992000000000001</v>
      </c>
      <c r="BM365" s="34">
        <v>0.4919</v>
      </c>
      <c r="BN365" s="34"/>
      <c r="BO365" s="34"/>
      <c r="BP365" s="34"/>
      <c r="BQ365" s="34">
        <v>7772.31</v>
      </c>
      <c r="BR365" s="34">
        <v>7.6590000000000005E-2</v>
      </c>
      <c r="BS365" s="34">
        <v>-5</v>
      </c>
      <c r="BT365" s="34">
        <v>5.0939999999999996E-3</v>
      </c>
      <c r="BU365" s="34">
        <v>1.8716680000000001</v>
      </c>
      <c r="BV365" s="34">
        <v>0</v>
      </c>
      <c r="BW365" s="34" t="s">
        <v>155</v>
      </c>
      <c r="BX365" s="34">
        <v>0.8</v>
      </c>
    </row>
    <row r="366" spans="1:76" x14ac:dyDescent="0.25">
      <c r="A366" s="35">
        <v>43165</v>
      </c>
      <c r="B366" s="36">
        <v>0.40872988425925927</v>
      </c>
      <c r="C366" s="34">
        <v>4.2679999999999998</v>
      </c>
      <c r="D366" s="34">
        <v>9.4999999999999998E-3</v>
      </c>
      <c r="E366" s="34">
        <v>95.180723</v>
      </c>
      <c r="F366" s="34">
        <v>360.3</v>
      </c>
      <c r="G366" s="34">
        <v>66.5</v>
      </c>
      <c r="H366" s="34">
        <v>43.3</v>
      </c>
      <c r="I366" s="34"/>
      <c r="J366" s="34">
        <v>14.35</v>
      </c>
      <c r="K366" s="34">
        <v>0.96730000000000005</v>
      </c>
      <c r="L366" s="34">
        <v>4.1284999999999998</v>
      </c>
      <c r="M366" s="34">
        <v>9.1999999999999998E-3</v>
      </c>
      <c r="N366" s="34">
        <v>348.54329999999999</v>
      </c>
      <c r="O366" s="34">
        <v>64.3369</v>
      </c>
      <c r="P366" s="34">
        <v>412.9</v>
      </c>
      <c r="Q366" s="34">
        <v>278.5609</v>
      </c>
      <c r="R366" s="34">
        <v>51.418999999999997</v>
      </c>
      <c r="S366" s="34">
        <v>330</v>
      </c>
      <c r="T366" s="34">
        <v>43.315199999999997</v>
      </c>
      <c r="U366" s="34"/>
      <c r="V366" s="34"/>
      <c r="W366" s="34">
        <v>0</v>
      </c>
      <c r="X366" s="34">
        <v>13.8788</v>
      </c>
      <c r="Y366" s="34">
        <v>12.6</v>
      </c>
      <c r="Z366" s="34">
        <v>840</v>
      </c>
      <c r="AA366" s="34">
        <v>842</v>
      </c>
      <c r="AB366" s="34">
        <v>879</v>
      </c>
      <c r="AC366" s="34">
        <v>79.099999999999994</v>
      </c>
      <c r="AD366" s="34">
        <v>21.55</v>
      </c>
      <c r="AE366" s="34">
        <v>0.49</v>
      </c>
      <c r="AF366" s="34">
        <v>980</v>
      </c>
      <c r="AG366" s="34">
        <v>0</v>
      </c>
      <c r="AH366" s="34">
        <v>45</v>
      </c>
      <c r="AI366" s="34">
        <v>35</v>
      </c>
      <c r="AJ366" s="34">
        <v>192</v>
      </c>
      <c r="AK366" s="34">
        <v>171</v>
      </c>
      <c r="AL366" s="34">
        <v>4.9000000000000004</v>
      </c>
      <c r="AM366" s="34">
        <v>174.2</v>
      </c>
      <c r="AN366" s="34" t="s">
        <v>155</v>
      </c>
      <c r="AO366" s="34">
        <v>1</v>
      </c>
      <c r="AP366" s="37">
        <v>0.61785879629629636</v>
      </c>
      <c r="AQ366" s="34">
        <v>47.158512999999999</v>
      </c>
      <c r="AR366" s="34">
        <v>-88.484953000000004</v>
      </c>
      <c r="AS366" s="34">
        <v>306.39999999999998</v>
      </c>
      <c r="AT366" s="34">
        <v>21.3</v>
      </c>
      <c r="AU366" s="34">
        <v>12</v>
      </c>
      <c r="AV366" s="34">
        <v>11</v>
      </c>
      <c r="AW366" s="34" t="s">
        <v>206</v>
      </c>
      <c r="AX366" s="34">
        <v>1.2684</v>
      </c>
      <c r="AY366" s="34">
        <v>1.9368000000000001</v>
      </c>
      <c r="AZ366" s="34">
        <v>2.5367999999999999</v>
      </c>
      <c r="BA366" s="34">
        <v>14.186999999999999</v>
      </c>
      <c r="BB366" s="34">
        <v>49.54</v>
      </c>
      <c r="BC366" s="34">
        <v>3.49</v>
      </c>
      <c r="BD366" s="34">
        <v>3.3780000000000001</v>
      </c>
      <c r="BE366" s="34">
        <v>3185.0369999999998</v>
      </c>
      <c r="BF366" s="34">
        <v>4.5209999999999999</v>
      </c>
      <c r="BG366" s="34">
        <v>28.158999999999999</v>
      </c>
      <c r="BH366" s="34">
        <v>5.1980000000000004</v>
      </c>
      <c r="BI366" s="34">
        <v>33.356000000000002</v>
      </c>
      <c r="BJ366" s="34">
        <v>22.504999999999999</v>
      </c>
      <c r="BK366" s="34">
        <v>4.1539999999999999</v>
      </c>
      <c r="BL366" s="34">
        <v>26.658999999999999</v>
      </c>
      <c r="BM366" s="34">
        <v>1.0557000000000001</v>
      </c>
      <c r="BN366" s="34"/>
      <c r="BO366" s="34"/>
      <c r="BP366" s="34"/>
      <c r="BQ366" s="34">
        <v>7785.1689999999999</v>
      </c>
      <c r="BR366" s="34">
        <v>7.4375999999999998E-2</v>
      </c>
      <c r="BS366" s="34">
        <v>-5</v>
      </c>
      <c r="BT366" s="34">
        <v>5.0000000000000001E-3</v>
      </c>
      <c r="BU366" s="34">
        <v>1.817564</v>
      </c>
      <c r="BV366" s="34">
        <v>0</v>
      </c>
      <c r="BW366" s="34" t="s">
        <v>155</v>
      </c>
      <c r="BX366" s="34">
        <v>0.79900000000000004</v>
      </c>
    </row>
    <row r="367" spans="1:76" x14ac:dyDescent="0.25">
      <c r="A367" s="35">
        <v>43165</v>
      </c>
      <c r="B367" s="36">
        <v>0.40874145833333331</v>
      </c>
      <c r="C367" s="34">
        <v>3.8809999999999998</v>
      </c>
      <c r="D367" s="34">
        <v>7.7000000000000002E-3</v>
      </c>
      <c r="E367" s="34">
        <v>76.755408000000003</v>
      </c>
      <c r="F367" s="34">
        <v>363.2</v>
      </c>
      <c r="G367" s="34">
        <v>66</v>
      </c>
      <c r="H367" s="34">
        <v>16.399999999999999</v>
      </c>
      <c r="I367" s="34"/>
      <c r="J367" s="34">
        <v>14.4</v>
      </c>
      <c r="K367" s="34">
        <v>0.97050000000000003</v>
      </c>
      <c r="L367" s="34">
        <v>3.7662</v>
      </c>
      <c r="M367" s="34">
        <v>7.4000000000000003E-3</v>
      </c>
      <c r="N367" s="34">
        <v>352.49349999999998</v>
      </c>
      <c r="O367" s="34">
        <v>64.007099999999994</v>
      </c>
      <c r="P367" s="34">
        <v>416.5</v>
      </c>
      <c r="Q367" s="34">
        <v>281.95339999999999</v>
      </c>
      <c r="R367" s="34">
        <v>51.198099999999997</v>
      </c>
      <c r="S367" s="34">
        <v>333.2</v>
      </c>
      <c r="T367" s="34">
        <v>16.3797</v>
      </c>
      <c r="U367" s="34"/>
      <c r="V367" s="34"/>
      <c r="W367" s="34">
        <v>0</v>
      </c>
      <c r="X367" s="34">
        <v>13.9747</v>
      </c>
      <c r="Y367" s="34">
        <v>12.5</v>
      </c>
      <c r="Z367" s="34">
        <v>840</v>
      </c>
      <c r="AA367" s="34">
        <v>843</v>
      </c>
      <c r="AB367" s="34">
        <v>879</v>
      </c>
      <c r="AC367" s="34">
        <v>79.900000000000006</v>
      </c>
      <c r="AD367" s="34">
        <v>21.77</v>
      </c>
      <c r="AE367" s="34">
        <v>0.5</v>
      </c>
      <c r="AF367" s="34">
        <v>980</v>
      </c>
      <c r="AG367" s="34">
        <v>0</v>
      </c>
      <c r="AH367" s="34">
        <v>45</v>
      </c>
      <c r="AI367" s="34">
        <v>35</v>
      </c>
      <c r="AJ367" s="34">
        <v>192</v>
      </c>
      <c r="AK367" s="34">
        <v>171</v>
      </c>
      <c r="AL367" s="34">
        <v>4.9000000000000004</v>
      </c>
      <c r="AM367" s="34">
        <v>174</v>
      </c>
      <c r="AN367" s="34" t="s">
        <v>155</v>
      </c>
      <c r="AO367" s="34">
        <v>1</v>
      </c>
      <c r="AP367" s="37">
        <v>0.6178703703703704</v>
      </c>
      <c r="AQ367" s="34">
        <v>47.158507999999998</v>
      </c>
      <c r="AR367" s="34">
        <v>-88.484831999999997</v>
      </c>
      <c r="AS367" s="34">
        <v>306.3</v>
      </c>
      <c r="AT367" s="34">
        <v>20.8</v>
      </c>
      <c r="AU367" s="34">
        <v>12</v>
      </c>
      <c r="AV367" s="34">
        <v>11</v>
      </c>
      <c r="AW367" s="34" t="s">
        <v>206</v>
      </c>
      <c r="AX367" s="34">
        <v>1.4368000000000001</v>
      </c>
      <c r="AY367" s="34">
        <v>1.3160000000000001</v>
      </c>
      <c r="AZ367" s="34">
        <v>2.6</v>
      </c>
      <c r="BA367" s="34">
        <v>14.186999999999999</v>
      </c>
      <c r="BB367" s="34">
        <v>54.44</v>
      </c>
      <c r="BC367" s="34">
        <v>3.84</v>
      </c>
      <c r="BD367" s="34">
        <v>3.044</v>
      </c>
      <c r="BE367" s="34">
        <v>3190.797</v>
      </c>
      <c r="BF367" s="34">
        <v>4.0170000000000003</v>
      </c>
      <c r="BG367" s="34">
        <v>31.274000000000001</v>
      </c>
      <c r="BH367" s="34">
        <v>5.6790000000000003</v>
      </c>
      <c r="BI367" s="34">
        <v>36.953000000000003</v>
      </c>
      <c r="BJ367" s="34">
        <v>25.015000000000001</v>
      </c>
      <c r="BK367" s="34">
        <v>4.5419999999999998</v>
      </c>
      <c r="BL367" s="34">
        <v>29.558</v>
      </c>
      <c r="BM367" s="34">
        <v>0.43840000000000001</v>
      </c>
      <c r="BN367" s="34"/>
      <c r="BO367" s="34"/>
      <c r="BP367" s="34"/>
      <c r="BQ367" s="34">
        <v>8608.6389999999992</v>
      </c>
      <c r="BR367" s="34">
        <v>7.6717999999999995E-2</v>
      </c>
      <c r="BS367" s="34">
        <v>-5</v>
      </c>
      <c r="BT367" s="34">
        <v>5.9059999999999998E-3</v>
      </c>
      <c r="BU367" s="34">
        <v>1.874797</v>
      </c>
      <c r="BV367" s="34">
        <v>0</v>
      </c>
      <c r="BW367" s="34" t="s">
        <v>155</v>
      </c>
      <c r="BX367" s="34">
        <v>0.8</v>
      </c>
    </row>
    <row r="368" spans="1:76" x14ac:dyDescent="0.25">
      <c r="A368" s="35">
        <v>43165</v>
      </c>
      <c r="B368" s="36">
        <v>0.4087530324074074</v>
      </c>
      <c r="C368" s="34">
        <v>3.4780000000000002</v>
      </c>
      <c r="D368" s="34">
        <v>5.4999999999999997E-3</v>
      </c>
      <c r="E368" s="34">
        <v>54.741934999999998</v>
      </c>
      <c r="F368" s="34">
        <v>346.1</v>
      </c>
      <c r="G368" s="34">
        <v>65.099999999999994</v>
      </c>
      <c r="H368" s="34">
        <v>13</v>
      </c>
      <c r="I368" s="34"/>
      <c r="J368" s="34">
        <v>14.44</v>
      </c>
      <c r="K368" s="34">
        <v>0.9738</v>
      </c>
      <c r="L368" s="34">
        <v>3.3871000000000002</v>
      </c>
      <c r="M368" s="34">
        <v>5.3E-3</v>
      </c>
      <c r="N368" s="34">
        <v>336.98169999999999</v>
      </c>
      <c r="O368" s="34">
        <v>63.392800000000001</v>
      </c>
      <c r="P368" s="34">
        <v>400.4</v>
      </c>
      <c r="Q368" s="34">
        <v>269.57190000000003</v>
      </c>
      <c r="R368" s="34">
        <v>50.7117</v>
      </c>
      <c r="S368" s="34">
        <v>320.3</v>
      </c>
      <c r="T368" s="34">
        <v>13.0435</v>
      </c>
      <c r="U368" s="34"/>
      <c r="V368" s="34"/>
      <c r="W368" s="34">
        <v>0</v>
      </c>
      <c r="X368" s="34">
        <v>14.0656</v>
      </c>
      <c r="Y368" s="34">
        <v>12.5</v>
      </c>
      <c r="Z368" s="34">
        <v>839</v>
      </c>
      <c r="AA368" s="34">
        <v>842</v>
      </c>
      <c r="AB368" s="34">
        <v>879</v>
      </c>
      <c r="AC368" s="34">
        <v>80</v>
      </c>
      <c r="AD368" s="34">
        <v>21.8</v>
      </c>
      <c r="AE368" s="34">
        <v>0.5</v>
      </c>
      <c r="AF368" s="34">
        <v>980</v>
      </c>
      <c r="AG368" s="34">
        <v>0</v>
      </c>
      <c r="AH368" s="34">
        <v>45</v>
      </c>
      <c r="AI368" s="34">
        <v>35</v>
      </c>
      <c r="AJ368" s="34">
        <v>192</v>
      </c>
      <c r="AK368" s="34">
        <v>171</v>
      </c>
      <c r="AL368" s="34">
        <v>4.9000000000000004</v>
      </c>
      <c r="AM368" s="34">
        <v>174</v>
      </c>
      <c r="AN368" s="34" t="s">
        <v>155</v>
      </c>
      <c r="AO368" s="34">
        <v>1</v>
      </c>
      <c r="AP368" s="37">
        <v>0.61788194444444444</v>
      </c>
      <c r="AQ368" s="34">
        <v>47.158513999999997</v>
      </c>
      <c r="AR368" s="34">
        <v>-88.484713999999997</v>
      </c>
      <c r="AS368" s="34">
        <v>306.39999999999998</v>
      </c>
      <c r="AT368" s="34">
        <v>20.100000000000001</v>
      </c>
      <c r="AU368" s="34">
        <v>12</v>
      </c>
      <c r="AV368" s="34">
        <v>11</v>
      </c>
      <c r="AW368" s="34" t="s">
        <v>206</v>
      </c>
      <c r="AX368" s="34">
        <v>1.7736000000000001</v>
      </c>
      <c r="AY368" s="34">
        <v>1</v>
      </c>
      <c r="AZ368" s="34">
        <v>2.8736000000000002</v>
      </c>
      <c r="BA368" s="34">
        <v>14.186999999999999</v>
      </c>
      <c r="BB368" s="34">
        <v>60.67</v>
      </c>
      <c r="BC368" s="34">
        <v>4.28</v>
      </c>
      <c r="BD368" s="34">
        <v>2.694</v>
      </c>
      <c r="BE368" s="34">
        <v>3196.0709999999999</v>
      </c>
      <c r="BF368" s="34">
        <v>3.2010000000000001</v>
      </c>
      <c r="BG368" s="34">
        <v>33.298999999999999</v>
      </c>
      <c r="BH368" s="34">
        <v>6.2640000000000002</v>
      </c>
      <c r="BI368" s="34">
        <v>39.564</v>
      </c>
      <c r="BJ368" s="34">
        <v>26.638000000000002</v>
      </c>
      <c r="BK368" s="34">
        <v>5.0110000000000001</v>
      </c>
      <c r="BL368" s="34">
        <v>31.649000000000001</v>
      </c>
      <c r="BM368" s="34">
        <v>0.38879999999999998</v>
      </c>
      <c r="BN368" s="34"/>
      <c r="BO368" s="34"/>
      <c r="BP368" s="34"/>
      <c r="BQ368" s="34">
        <v>9650.4840000000004</v>
      </c>
      <c r="BR368" s="34">
        <v>6.6128000000000006E-2</v>
      </c>
      <c r="BS368" s="34">
        <v>-5</v>
      </c>
      <c r="BT368" s="34">
        <v>6.0000000000000001E-3</v>
      </c>
      <c r="BU368" s="34">
        <v>1.6160030000000001</v>
      </c>
      <c r="BV368" s="34">
        <v>0</v>
      </c>
      <c r="BW368" s="34" t="s">
        <v>155</v>
      </c>
      <c r="BX368" s="34">
        <v>0.8</v>
      </c>
    </row>
    <row r="369" spans="1:76" x14ac:dyDescent="0.25">
      <c r="A369" s="35">
        <v>43165</v>
      </c>
      <c r="B369" s="36">
        <v>0.40876460648148144</v>
      </c>
      <c r="C369" s="34">
        <v>3.4620000000000002</v>
      </c>
      <c r="D369" s="34">
        <v>7.9000000000000008E-3</v>
      </c>
      <c r="E369" s="34">
        <v>78.935484000000002</v>
      </c>
      <c r="F369" s="34">
        <v>336.3</v>
      </c>
      <c r="G369" s="34">
        <v>63.6</v>
      </c>
      <c r="H369" s="34">
        <v>23</v>
      </c>
      <c r="I369" s="34"/>
      <c r="J369" s="34">
        <v>14.78</v>
      </c>
      <c r="K369" s="34">
        <v>0.97389999999999999</v>
      </c>
      <c r="L369" s="34">
        <v>3.3715999999999999</v>
      </c>
      <c r="M369" s="34">
        <v>7.7000000000000002E-3</v>
      </c>
      <c r="N369" s="34">
        <v>327.4855</v>
      </c>
      <c r="O369" s="34">
        <v>61.952100000000002</v>
      </c>
      <c r="P369" s="34">
        <v>389.4</v>
      </c>
      <c r="Q369" s="34">
        <v>261.9753</v>
      </c>
      <c r="R369" s="34">
        <v>49.559199999999997</v>
      </c>
      <c r="S369" s="34">
        <v>311.5</v>
      </c>
      <c r="T369" s="34">
        <v>22.953600000000002</v>
      </c>
      <c r="U369" s="34"/>
      <c r="V369" s="34"/>
      <c r="W369" s="34">
        <v>0</v>
      </c>
      <c r="X369" s="34">
        <v>14.393599999999999</v>
      </c>
      <c r="Y369" s="34">
        <v>12.6</v>
      </c>
      <c r="Z369" s="34">
        <v>839</v>
      </c>
      <c r="AA369" s="34">
        <v>842</v>
      </c>
      <c r="AB369" s="34">
        <v>879</v>
      </c>
      <c r="AC369" s="34">
        <v>80</v>
      </c>
      <c r="AD369" s="34">
        <v>21.8</v>
      </c>
      <c r="AE369" s="34">
        <v>0.5</v>
      </c>
      <c r="AF369" s="34">
        <v>980</v>
      </c>
      <c r="AG369" s="34">
        <v>0</v>
      </c>
      <c r="AH369" s="34">
        <v>45</v>
      </c>
      <c r="AI369" s="34">
        <v>35</v>
      </c>
      <c r="AJ369" s="34">
        <v>192</v>
      </c>
      <c r="AK369" s="34">
        <v>171</v>
      </c>
      <c r="AL369" s="34">
        <v>5</v>
      </c>
      <c r="AM369" s="34">
        <v>174</v>
      </c>
      <c r="AN369" s="34" t="s">
        <v>155</v>
      </c>
      <c r="AO369" s="34">
        <v>1</v>
      </c>
      <c r="AP369" s="37">
        <v>0.61789351851851848</v>
      </c>
      <c r="AQ369" s="34">
        <v>47.158527999999997</v>
      </c>
      <c r="AR369" s="34">
        <v>-88.484600999999998</v>
      </c>
      <c r="AS369" s="34">
        <v>306.39999999999998</v>
      </c>
      <c r="AT369" s="34">
        <v>19.600000000000001</v>
      </c>
      <c r="AU369" s="34">
        <v>12</v>
      </c>
      <c r="AV369" s="34">
        <v>11</v>
      </c>
      <c r="AW369" s="34" t="s">
        <v>206</v>
      </c>
      <c r="AX369" s="34">
        <v>2.4472</v>
      </c>
      <c r="AY369" s="34">
        <v>1</v>
      </c>
      <c r="AZ369" s="34">
        <v>3.4104000000000001</v>
      </c>
      <c r="BA369" s="34">
        <v>14.186999999999999</v>
      </c>
      <c r="BB369" s="34">
        <v>60.89</v>
      </c>
      <c r="BC369" s="34">
        <v>4.29</v>
      </c>
      <c r="BD369" s="34">
        <v>2.6789999999999998</v>
      </c>
      <c r="BE369" s="34">
        <v>3193.0140000000001</v>
      </c>
      <c r="BF369" s="34">
        <v>4.6340000000000003</v>
      </c>
      <c r="BG369" s="34">
        <v>32.478999999999999</v>
      </c>
      <c r="BH369" s="34">
        <v>6.1440000000000001</v>
      </c>
      <c r="BI369" s="34">
        <v>38.622999999999998</v>
      </c>
      <c r="BJ369" s="34">
        <v>25.981999999999999</v>
      </c>
      <c r="BK369" s="34">
        <v>4.915</v>
      </c>
      <c r="BL369" s="34">
        <v>30.896999999999998</v>
      </c>
      <c r="BM369" s="34">
        <v>0.68669999999999998</v>
      </c>
      <c r="BN369" s="34"/>
      <c r="BO369" s="34"/>
      <c r="BP369" s="34"/>
      <c r="BQ369" s="34">
        <v>9911.4150000000009</v>
      </c>
      <c r="BR369" s="34">
        <v>5.5034E-2</v>
      </c>
      <c r="BS369" s="34">
        <v>-5</v>
      </c>
      <c r="BT369" s="34">
        <v>6.0000000000000001E-3</v>
      </c>
      <c r="BU369" s="34">
        <v>1.3448929999999999</v>
      </c>
      <c r="BV369" s="34">
        <v>0</v>
      </c>
      <c r="BW369" s="34" t="s">
        <v>155</v>
      </c>
      <c r="BX369" s="34">
        <v>0.8</v>
      </c>
    </row>
    <row r="370" spans="1:76" x14ac:dyDescent="0.25">
      <c r="A370" s="35">
        <v>43165</v>
      </c>
      <c r="B370" s="36">
        <v>0.40877618055555559</v>
      </c>
      <c r="C370" s="34">
        <v>3.7170000000000001</v>
      </c>
      <c r="D370" s="34">
        <v>8.0000000000000002E-3</v>
      </c>
      <c r="E370" s="34">
        <v>80</v>
      </c>
      <c r="F370" s="34">
        <v>335.3</v>
      </c>
      <c r="G370" s="34">
        <v>62.8</v>
      </c>
      <c r="H370" s="34">
        <v>10</v>
      </c>
      <c r="I370" s="34"/>
      <c r="J370" s="34">
        <v>15.14</v>
      </c>
      <c r="K370" s="34">
        <v>0.9718</v>
      </c>
      <c r="L370" s="34">
        <v>3.6122999999999998</v>
      </c>
      <c r="M370" s="34">
        <v>7.7999999999999996E-3</v>
      </c>
      <c r="N370" s="34">
        <v>325.83350000000002</v>
      </c>
      <c r="O370" s="34">
        <v>61.063800000000001</v>
      </c>
      <c r="P370" s="34">
        <v>386.9</v>
      </c>
      <c r="Q370" s="34">
        <v>260.65370000000001</v>
      </c>
      <c r="R370" s="34">
        <v>48.848599999999998</v>
      </c>
      <c r="S370" s="34">
        <v>309.5</v>
      </c>
      <c r="T370" s="34">
        <v>10</v>
      </c>
      <c r="U370" s="34"/>
      <c r="V370" s="34"/>
      <c r="W370" s="34">
        <v>0</v>
      </c>
      <c r="X370" s="34">
        <v>14.716900000000001</v>
      </c>
      <c r="Y370" s="34">
        <v>12.5</v>
      </c>
      <c r="Z370" s="34">
        <v>839</v>
      </c>
      <c r="AA370" s="34">
        <v>842</v>
      </c>
      <c r="AB370" s="34">
        <v>879</v>
      </c>
      <c r="AC370" s="34">
        <v>80</v>
      </c>
      <c r="AD370" s="34">
        <v>21.8</v>
      </c>
      <c r="AE370" s="34">
        <v>0.5</v>
      </c>
      <c r="AF370" s="34">
        <v>980</v>
      </c>
      <c r="AG370" s="34">
        <v>0</v>
      </c>
      <c r="AH370" s="34">
        <v>45</v>
      </c>
      <c r="AI370" s="34">
        <v>35</v>
      </c>
      <c r="AJ370" s="34">
        <v>192</v>
      </c>
      <c r="AK370" s="34">
        <v>170.1</v>
      </c>
      <c r="AL370" s="34">
        <v>5</v>
      </c>
      <c r="AM370" s="34">
        <v>174</v>
      </c>
      <c r="AN370" s="34" t="s">
        <v>155</v>
      </c>
      <c r="AO370" s="34">
        <v>1</v>
      </c>
      <c r="AP370" s="37">
        <v>0.61790509259259252</v>
      </c>
      <c r="AQ370" s="34">
        <v>47.158555</v>
      </c>
      <c r="AR370" s="34">
        <v>-88.484498000000002</v>
      </c>
      <c r="AS370" s="34">
        <v>306.2</v>
      </c>
      <c r="AT370" s="34">
        <v>18.8</v>
      </c>
      <c r="AU370" s="34">
        <v>12</v>
      </c>
      <c r="AV370" s="34">
        <v>11</v>
      </c>
      <c r="AW370" s="34" t="s">
        <v>206</v>
      </c>
      <c r="AX370" s="34">
        <v>2.7</v>
      </c>
      <c r="AY370" s="34">
        <v>1</v>
      </c>
      <c r="AZ370" s="34">
        <v>3.6</v>
      </c>
      <c r="BA370" s="34">
        <v>14.186999999999999</v>
      </c>
      <c r="BB370" s="34">
        <v>56.8</v>
      </c>
      <c r="BC370" s="34">
        <v>4</v>
      </c>
      <c r="BD370" s="34">
        <v>2.8980000000000001</v>
      </c>
      <c r="BE370" s="34">
        <v>3192.1930000000002</v>
      </c>
      <c r="BF370" s="34">
        <v>4.3730000000000002</v>
      </c>
      <c r="BG370" s="34">
        <v>30.152999999999999</v>
      </c>
      <c r="BH370" s="34">
        <v>5.6509999999999998</v>
      </c>
      <c r="BI370" s="34">
        <v>35.804000000000002</v>
      </c>
      <c r="BJ370" s="34">
        <v>24.122</v>
      </c>
      <c r="BK370" s="34">
        <v>4.5209999999999999</v>
      </c>
      <c r="BL370" s="34">
        <v>28.641999999999999</v>
      </c>
      <c r="BM370" s="34">
        <v>0.2792</v>
      </c>
      <c r="BN370" s="34"/>
      <c r="BO370" s="34"/>
      <c r="BP370" s="34"/>
      <c r="BQ370" s="34">
        <v>9456.2250000000004</v>
      </c>
      <c r="BR370" s="34">
        <v>4.4940000000000001E-2</v>
      </c>
      <c r="BS370" s="34">
        <v>-5</v>
      </c>
      <c r="BT370" s="34">
        <v>6.0000000000000001E-3</v>
      </c>
      <c r="BU370" s="34">
        <v>1.0982209999999999</v>
      </c>
      <c r="BV370" s="34">
        <v>0</v>
      </c>
      <c r="BW370" s="34" t="s">
        <v>155</v>
      </c>
      <c r="BX370" s="34">
        <v>0.8</v>
      </c>
    </row>
    <row r="371" spans="1:76" x14ac:dyDescent="0.25">
      <c r="A371" s="35">
        <v>43165</v>
      </c>
      <c r="B371" s="36">
        <v>0.40878775462962963</v>
      </c>
      <c r="C371" s="34">
        <v>4.0720000000000001</v>
      </c>
      <c r="D371" s="34">
        <v>7.4000000000000003E-3</v>
      </c>
      <c r="E371" s="34">
        <v>73.691666999999995</v>
      </c>
      <c r="F371" s="34">
        <v>346.4</v>
      </c>
      <c r="G371" s="34">
        <v>61.5</v>
      </c>
      <c r="H371" s="34">
        <v>30</v>
      </c>
      <c r="I371" s="34"/>
      <c r="J371" s="34">
        <v>15.3</v>
      </c>
      <c r="K371" s="34">
        <v>0.96889999999999998</v>
      </c>
      <c r="L371" s="34">
        <v>3.9455</v>
      </c>
      <c r="M371" s="34">
        <v>7.1000000000000004E-3</v>
      </c>
      <c r="N371" s="34">
        <v>335.60770000000002</v>
      </c>
      <c r="O371" s="34">
        <v>59.634</v>
      </c>
      <c r="P371" s="34">
        <v>395.2</v>
      </c>
      <c r="Q371" s="34">
        <v>268.47269999999997</v>
      </c>
      <c r="R371" s="34">
        <v>47.704799999999999</v>
      </c>
      <c r="S371" s="34">
        <v>316.2</v>
      </c>
      <c r="T371" s="34">
        <v>30</v>
      </c>
      <c r="U371" s="34"/>
      <c r="V371" s="34"/>
      <c r="W371" s="34">
        <v>0</v>
      </c>
      <c r="X371" s="34">
        <v>14.8247</v>
      </c>
      <c r="Y371" s="34">
        <v>12.5</v>
      </c>
      <c r="Z371" s="34">
        <v>839</v>
      </c>
      <c r="AA371" s="34">
        <v>841</v>
      </c>
      <c r="AB371" s="34">
        <v>879</v>
      </c>
      <c r="AC371" s="34">
        <v>80</v>
      </c>
      <c r="AD371" s="34">
        <v>21.8</v>
      </c>
      <c r="AE371" s="34">
        <v>0.5</v>
      </c>
      <c r="AF371" s="34">
        <v>980</v>
      </c>
      <c r="AG371" s="34">
        <v>0</v>
      </c>
      <c r="AH371" s="34">
        <v>45</v>
      </c>
      <c r="AI371" s="34">
        <v>35</v>
      </c>
      <c r="AJ371" s="34">
        <v>192</v>
      </c>
      <c r="AK371" s="34">
        <v>170</v>
      </c>
      <c r="AL371" s="34">
        <v>5</v>
      </c>
      <c r="AM371" s="34">
        <v>174</v>
      </c>
      <c r="AN371" s="34" t="s">
        <v>155</v>
      </c>
      <c r="AO371" s="34">
        <v>1</v>
      </c>
      <c r="AP371" s="37">
        <v>0.61791666666666667</v>
      </c>
      <c r="AQ371" s="34">
        <v>47.158594000000001</v>
      </c>
      <c r="AR371" s="34">
        <v>-88.484409999999997</v>
      </c>
      <c r="AS371" s="34">
        <v>306</v>
      </c>
      <c r="AT371" s="34">
        <v>17.899999999999999</v>
      </c>
      <c r="AU371" s="34">
        <v>12</v>
      </c>
      <c r="AV371" s="34">
        <v>11</v>
      </c>
      <c r="AW371" s="34" t="s">
        <v>206</v>
      </c>
      <c r="AX371" s="34">
        <v>1.6055999999999999</v>
      </c>
      <c r="AY371" s="34">
        <v>1.0684</v>
      </c>
      <c r="AZ371" s="34">
        <v>2.6423999999999999</v>
      </c>
      <c r="BA371" s="34">
        <v>14.186999999999999</v>
      </c>
      <c r="BB371" s="34">
        <v>51.92</v>
      </c>
      <c r="BC371" s="34">
        <v>3.66</v>
      </c>
      <c r="BD371" s="34">
        <v>3.206</v>
      </c>
      <c r="BE371" s="34">
        <v>3188.7469999999998</v>
      </c>
      <c r="BF371" s="34">
        <v>3.673</v>
      </c>
      <c r="BG371" s="34">
        <v>28.404</v>
      </c>
      <c r="BH371" s="34">
        <v>5.0469999999999997</v>
      </c>
      <c r="BI371" s="34">
        <v>33.451000000000001</v>
      </c>
      <c r="BJ371" s="34">
        <v>22.722000000000001</v>
      </c>
      <c r="BK371" s="34">
        <v>4.0380000000000003</v>
      </c>
      <c r="BL371" s="34">
        <v>26.76</v>
      </c>
      <c r="BM371" s="34">
        <v>0.76600000000000001</v>
      </c>
      <c r="BN371" s="34"/>
      <c r="BO371" s="34"/>
      <c r="BP371" s="34"/>
      <c r="BQ371" s="34">
        <v>8711.652</v>
      </c>
      <c r="BR371" s="34">
        <v>6.4838000000000007E-2</v>
      </c>
      <c r="BS371" s="34">
        <v>-5</v>
      </c>
      <c r="BT371" s="34">
        <v>6.0000000000000001E-3</v>
      </c>
      <c r="BU371" s="34">
        <v>1.584479</v>
      </c>
      <c r="BV371" s="34">
        <v>0</v>
      </c>
      <c r="BW371" s="34" t="s">
        <v>155</v>
      </c>
      <c r="BX371" s="34">
        <v>0.8</v>
      </c>
    </row>
    <row r="372" spans="1:76" x14ac:dyDescent="0.25">
      <c r="A372" s="35">
        <v>43165</v>
      </c>
      <c r="B372" s="36">
        <v>0.40879932870370372</v>
      </c>
      <c r="C372" s="34">
        <v>4.47</v>
      </c>
      <c r="D372" s="34">
        <v>8.3999999999999995E-3</v>
      </c>
      <c r="E372" s="34">
        <v>84.455016999999998</v>
      </c>
      <c r="F372" s="34">
        <v>359.3</v>
      </c>
      <c r="G372" s="34">
        <v>60</v>
      </c>
      <c r="H372" s="34">
        <v>9.1</v>
      </c>
      <c r="I372" s="34"/>
      <c r="J372" s="34">
        <v>15.26</v>
      </c>
      <c r="K372" s="34">
        <v>0.9657</v>
      </c>
      <c r="L372" s="34">
        <v>4.3170999999999999</v>
      </c>
      <c r="M372" s="34">
        <v>8.2000000000000007E-3</v>
      </c>
      <c r="N372" s="34">
        <v>346.95409999999998</v>
      </c>
      <c r="O372" s="34">
        <v>57.947400000000002</v>
      </c>
      <c r="P372" s="34">
        <v>404.9</v>
      </c>
      <c r="Q372" s="34">
        <v>277.54939999999999</v>
      </c>
      <c r="R372" s="34">
        <v>46.355600000000003</v>
      </c>
      <c r="S372" s="34">
        <v>323.89999999999998</v>
      </c>
      <c r="T372" s="34">
        <v>9.1432000000000002</v>
      </c>
      <c r="U372" s="34"/>
      <c r="V372" s="34"/>
      <c r="W372" s="34">
        <v>0</v>
      </c>
      <c r="X372" s="34">
        <v>14.733700000000001</v>
      </c>
      <c r="Y372" s="34">
        <v>12.5</v>
      </c>
      <c r="Z372" s="34">
        <v>839</v>
      </c>
      <c r="AA372" s="34">
        <v>841</v>
      </c>
      <c r="AB372" s="34">
        <v>879</v>
      </c>
      <c r="AC372" s="34">
        <v>80</v>
      </c>
      <c r="AD372" s="34">
        <v>21.8</v>
      </c>
      <c r="AE372" s="34">
        <v>0.5</v>
      </c>
      <c r="AF372" s="34">
        <v>980</v>
      </c>
      <c r="AG372" s="34">
        <v>0</v>
      </c>
      <c r="AH372" s="34">
        <v>45</v>
      </c>
      <c r="AI372" s="34">
        <v>35</v>
      </c>
      <c r="AJ372" s="34">
        <v>192</v>
      </c>
      <c r="AK372" s="34">
        <v>170.9</v>
      </c>
      <c r="AL372" s="34">
        <v>5</v>
      </c>
      <c r="AM372" s="34">
        <v>174</v>
      </c>
      <c r="AN372" s="34" t="s">
        <v>155</v>
      </c>
      <c r="AO372" s="34">
        <v>1</v>
      </c>
      <c r="AP372" s="37">
        <v>0.61792824074074071</v>
      </c>
      <c r="AQ372" s="34">
        <v>47.158641000000003</v>
      </c>
      <c r="AR372" s="34">
        <v>-88.484335000000002</v>
      </c>
      <c r="AS372" s="34">
        <v>305.8</v>
      </c>
      <c r="AT372" s="34">
        <v>17.100000000000001</v>
      </c>
      <c r="AU372" s="34">
        <v>12</v>
      </c>
      <c r="AV372" s="34">
        <v>11</v>
      </c>
      <c r="AW372" s="34" t="s">
        <v>206</v>
      </c>
      <c r="AX372" s="34">
        <v>1.4419999999999999</v>
      </c>
      <c r="AY372" s="34">
        <v>1.0316000000000001</v>
      </c>
      <c r="AZ372" s="34">
        <v>2.4735999999999998</v>
      </c>
      <c r="BA372" s="34">
        <v>14.186999999999999</v>
      </c>
      <c r="BB372" s="34">
        <v>47.4</v>
      </c>
      <c r="BC372" s="34">
        <v>3.34</v>
      </c>
      <c r="BD372" s="34">
        <v>3.5489999999999999</v>
      </c>
      <c r="BE372" s="34">
        <v>3187.4639999999999</v>
      </c>
      <c r="BF372" s="34">
        <v>3.8330000000000002</v>
      </c>
      <c r="BG372" s="34">
        <v>26.826000000000001</v>
      </c>
      <c r="BH372" s="34">
        <v>4.4800000000000004</v>
      </c>
      <c r="BI372" s="34">
        <v>31.306999999999999</v>
      </c>
      <c r="BJ372" s="34">
        <v>21.46</v>
      </c>
      <c r="BK372" s="34">
        <v>3.5840000000000001</v>
      </c>
      <c r="BL372" s="34">
        <v>25.044</v>
      </c>
      <c r="BM372" s="34">
        <v>0.21329999999999999</v>
      </c>
      <c r="BN372" s="34"/>
      <c r="BO372" s="34"/>
      <c r="BP372" s="34"/>
      <c r="BQ372" s="34">
        <v>7909.7470000000003</v>
      </c>
      <c r="BR372" s="34">
        <v>5.3409999999999999E-2</v>
      </c>
      <c r="BS372" s="34">
        <v>-5</v>
      </c>
      <c r="BT372" s="34">
        <v>6.0000000000000001E-3</v>
      </c>
      <c r="BU372" s="34">
        <v>1.305207</v>
      </c>
      <c r="BV372" s="34">
        <v>0</v>
      </c>
      <c r="BW372" s="34" t="s">
        <v>155</v>
      </c>
      <c r="BX372" s="34">
        <v>0.8</v>
      </c>
    </row>
    <row r="373" spans="1:76" x14ac:dyDescent="0.25">
      <c r="A373" s="35">
        <v>43165</v>
      </c>
      <c r="B373" s="36">
        <v>0.40881090277777776</v>
      </c>
      <c r="C373" s="34">
        <v>5.1710000000000003</v>
      </c>
      <c r="D373" s="34">
        <v>1.03E-2</v>
      </c>
      <c r="E373" s="34">
        <v>103.30041199999999</v>
      </c>
      <c r="F373" s="34">
        <v>371.4</v>
      </c>
      <c r="G373" s="34">
        <v>58.1</v>
      </c>
      <c r="H373" s="34">
        <v>6.7</v>
      </c>
      <c r="I373" s="34"/>
      <c r="J373" s="34">
        <v>15.11</v>
      </c>
      <c r="K373" s="34">
        <v>0.96009999999999995</v>
      </c>
      <c r="L373" s="34">
        <v>4.9646999999999997</v>
      </c>
      <c r="M373" s="34">
        <v>9.9000000000000008E-3</v>
      </c>
      <c r="N373" s="34">
        <v>356.57080000000002</v>
      </c>
      <c r="O373" s="34">
        <v>55.785600000000002</v>
      </c>
      <c r="P373" s="34">
        <v>412.4</v>
      </c>
      <c r="Q373" s="34">
        <v>285.2423</v>
      </c>
      <c r="R373" s="34">
        <v>44.626300000000001</v>
      </c>
      <c r="S373" s="34">
        <v>329.9</v>
      </c>
      <c r="T373" s="34">
        <v>6.7161</v>
      </c>
      <c r="U373" s="34"/>
      <c r="V373" s="34"/>
      <c r="W373" s="34">
        <v>0</v>
      </c>
      <c r="X373" s="34">
        <v>14.5036</v>
      </c>
      <c r="Y373" s="34">
        <v>12.5</v>
      </c>
      <c r="Z373" s="34">
        <v>839</v>
      </c>
      <c r="AA373" s="34">
        <v>841</v>
      </c>
      <c r="AB373" s="34">
        <v>879</v>
      </c>
      <c r="AC373" s="34">
        <v>80</v>
      </c>
      <c r="AD373" s="34">
        <v>21.8</v>
      </c>
      <c r="AE373" s="34">
        <v>0.5</v>
      </c>
      <c r="AF373" s="34">
        <v>980</v>
      </c>
      <c r="AG373" s="34">
        <v>0</v>
      </c>
      <c r="AH373" s="34">
        <v>45</v>
      </c>
      <c r="AI373" s="34">
        <v>35</v>
      </c>
      <c r="AJ373" s="34">
        <v>192</v>
      </c>
      <c r="AK373" s="34">
        <v>171</v>
      </c>
      <c r="AL373" s="34">
        <v>5</v>
      </c>
      <c r="AM373" s="34">
        <v>174.4</v>
      </c>
      <c r="AN373" s="34" t="s">
        <v>155</v>
      </c>
      <c r="AO373" s="34">
        <v>1</v>
      </c>
      <c r="AP373" s="37">
        <v>0.61793981481481486</v>
      </c>
      <c r="AQ373" s="34">
        <v>47.158695000000002</v>
      </c>
      <c r="AR373" s="34">
        <v>-88.484274999999997</v>
      </c>
      <c r="AS373" s="34">
        <v>305.8</v>
      </c>
      <c r="AT373" s="34">
        <v>16.600000000000001</v>
      </c>
      <c r="AU373" s="34">
        <v>12</v>
      </c>
      <c r="AV373" s="34">
        <v>11</v>
      </c>
      <c r="AW373" s="34" t="s">
        <v>206</v>
      </c>
      <c r="AX373" s="34">
        <v>2.0099900000000002</v>
      </c>
      <c r="AY373" s="34">
        <v>1</v>
      </c>
      <c r="AZ373" s="34">
        <v>2.8733270000000002</v>
      </c>
      <c r="BA373" s="34">
        <v>14.186999999999999</v>
      </c>
      <c r="BB373" s="34">
        <v>41.09</v>
      </c>
      <c r="BC373" s="34">
        <v>2.9</v>
      </c>
      <c r="BD373" s="34">
        <v>4.1559999999999997</v>
      </c>
      <c r="BE373" s="34">
        <v>3183.5059999999999</v>
      </c>
      <c r="BF373" s="34">
        <v>4.048</v>
      </c>
      <c r="BG373" s="34">
        <v>23.943999999999999</v>
      </c>
      <c r="BH373" s="34">
        <v>3.746</v>
      </c>
      <c r="BI373" s="34">
        <v>27.69</v>
      </c>
      <c r="BJ373" s="34">
        <v>19.154</v>
      </c>
      <c r="BK373" s="34">
        <v>2.9969999999999999</v>
      </c>
      <c r="BL373" s="34">
        <v>22.151</v>
      </c>
      <c r="BM373" s="34">
        <v>0.1361</v>
      </c>
      <c r="BN373" s="34"/>
      <c r="BO373" s="34"/>
      <c r="BP373" s="34"/>
      <c r="BQ373" s="34">
        <v>6762.0969999999998</v>
      </c>
      <c r="BR373" s="34">
        <v>5.7436000000000001E-2</v>
      </c>
      <c r="BS373" s="34">
        <v>-5</v>
      </c>
      <c r="BT373" s="34">
        <v>6.0000000000000001E-3</v>
      </c>
      <c r="BU373" s="34">
        <v>1.403592</v>
      </c>
      <c r="BV373" s="34">
        <v>0</v>
      </c>
      <c r="BW373" s="34" t="s">
        <v>155</v>
      </c>
      <c r="BX373" s="34">
        <v>0.8</v>
      </c>
    </row>
    <row r="374" spans="1:76" x14ac:dyDescent="0.25">
      <c r="A374" s="35">
        <v>43165</v>
      </c>
      <c r="B374" s="36">
        <v>0.40882247685185186</v>
      </c>
      <c r="C374" s="34">
        <v>5.8680000000000003</v>
      </c>
      <c r="D374" s="34">
        <v>1.0200000000000001E-2</v>
      </c>
      <c r="E374" s="34">
        <v>102.351974</v>
      </c>
      <c r="F374" s="34">
        <v>384.3</v>
      </c>
      <c r="G374" s="34">
        <v>55.9</v>
      </c>
      <c r="H374" s="34">
        <v>23.1</v>
      </c>
      <c r="I374" s="34"/>
      <c r="J374" s="34">
        <v>14.71</v>
      </c>
      <c r="K374" s="34">
        <v>0.9546</v>
      </c>
      <c r="L374" s="34">
        <v>5.6017999999999999</v>
      </c>
      <c r="M374" s="34">
        <v>9.7999999999999997E-3</v>
      </c>
      <c r="N374" s="34">
        <v>366.86340000000001</v>
      </c>
      <c r="O374" s="34">
        <v>53.322800000000001</v>
      </c>
      <c r="P374" s="34">
        <v>420.2</v>
      </c>
      <c r="Q374" s="34">
        <v>293.476</v>
      </c>
      <c r="R374" s="34">
        <v>42.656100000000002</v>
      </c>
      <c r="S374" s="34">
        <v>336.1</v>
      </c>
      <c r="T374" s="34">
        <v>23.1313</v>
      </c>
      <c r="U374" s="34"/>
      <c r="V374" s="34"/>
      <c r="W374" s="34">
        <v>0</v>
      </c>
      <c r="X374" s="34">
        <v>14.045299999999999</v>
      </c>
      <c r="Y374" s="34">
        <v>12.6</v>
      </c>
      <c r="Z374" s="34">
        <v>839</v>
      </c>
      <c r="AA374" s="34">
        <v>841</v>
      </c>
      <c r="AB374" s="34">
        <v>879</v>
      </c>
      <c r="AC374" s="34">
        <v>80</v>
      </c>
      <c r="AD374" s="34">
        <v>21.8</v>
      </c>
      <c r="AE374" s="34">
        <v>0.5</v>
      </c>
      <c r="AF374" s="34">
        <v>980</v>
      </c>
      <c r="AG374" s="34">
        <v>0</v>
      </c>
      <c r="AH374" s="34">
        <v>45</v>
      </c>
      <c r="AI374" s="34">
        <v>35</v>
      </c>
      <c r="AJ374" s="34">
        <v>192</v>
      </c>
      <c r="AK374" s="34">
        <v>171</v>
      </c>
      <c r="AL374" s="34">
        <v>5</v>
      </c>
      <c r="AM374" s="34">
        <v>174.7</v>
      </c>
      <c r="AN374" s="34" t="s">
        <v>155</v>
      </c>
      <c r="AO374" s="34">
        <v>1</v>
      </c>
      <c r="AP374" s="37">
        <v>0.6179513888888889</v>
      </c>
      <c r="AQ374" s="34">
        <v>47.158752999999997</v>
      </c>
      <c r="AR374" s="34">
        <v>-88.484223</v>
      </c>
      <c r="AS374" s="34">
        <v>305.7</v>
      </c>
      <c r="AT374" s="34">
        <v>16.7</v>
      </c>
      <c r="AU374" s="34">
        <v>12</v>
      </c>
      <c r="AV374" s="34">
        <v>11</v>
      </c>
      <c r="AW374" s="34" t="s">
        <v>206</v>
      </c>
      <c r="AX374" s="34">
        <v>1.447948</v>
      </c>
      <c r="AY374" s="34">
        <v>1.068368</v>
      </c>
      <c r="AZ374" s="34">
        <v>2.3846850000000002</v>
      </c>
      <c r="BA374" s="34">
        <v>14.186999999999999</v>
      </c>
      <c r="BB374" s="34">
        <v>36.31</v>
      </c>
      <c r="BC374" s="34">
        <v>2.56</v>
      </c>
      <c r="BD374" s="34">
        <v>4.76</v>
      </c>
      <c r="BE374" s="34">
        <v>3180.5120000000002</v>
      </c>
      <c r="BF374" s="34">
        <v>3.5310000000000001</v>
      </c>
      <c r="BG374" s="34">
        <v>21.812999999999999</v>
      </c>
      <c r="BH374" s="34">
        <v>3.17</v>
      </c>
      <c r="BI374" s="34">
        <v>24.983000000000001</v>
      </c>
      <c r="BJ374" s="34">
        <v>17.449000000000002</v>
      </c>
      <c r="BK374" s="34">
        <v>2.536</v>
      </c>
      <c r="BL374" s="34">
        <v>19.984999999999999</v>
      </c>
      <c r="BM374" s="34">
        <v>0.41489999999999999</v>
      </c>
      <c r="BN374" s="34"/>
      <c r="BO374" s="34"/>
      <c r="BP374" s="34"/>
      <c r="BQ374" s="34">
        <v>5798.2719999999999</v>
      </c>
      <c r="BR374" s="34">
        <v>8.4274000000000002E-2</v>
      </c>
      <c r="BS374" s="34">
        <v>-5</v>
      </c>
      <c r="BT374" s="34">
        <v>5.0939999999999996E-3</v>
      </c>
      <c r="BU374" s="34">
        <v>2.0594450000000002</v>
      </c>
      <c r="BV374" s="34">
        <v>0</v>
      </c>
      <c r="BW374" s="34" t="s">
        <v>155</v>
      </c>
      <c r="BX374" s="34">
        <v>0.8</v>
      </c>
    </row>
    <row r="375" spans="1:76" x14ac:dyDescent="0.25">
      <c r="A375" s="35">
        <v>43165</v>
      </c>
      <c r="B375" s="36">
        <v>0.4088340509259259</v>
      </c>
      <c r="C375" s="34">
        <v>6.5410000000000004</v>
      </c>
      <c r="D375" s="34">
        <v>6.1000000000000004E-3</v>
      </c>
      <c r="E375" s="34">
        <v>61.233553000000001</v>
      </c>
      <c r="F375" s="34">
        <v>390.8</v>
      </c>
      <c r="G375" s="34">
        <v>53.8</v>
      </c>
      <c r="H375" s="34">
        <v>10</v>
      </c>
      <c r="I375" s="34"/>
      <c r="J375" s="34">
        <v>14.12</v>
      </c>
      <c r="K375" s="34">
        <v>0.94930000000000003</v>
      </c>
      <c r="L375" s="34">
        <v>6.2098000000000004</v>
      </c>
      <c r="M375" s="34">
        <v>5.7999999999999996E-3</v>
      </c>
      <c r="N375" s="34">
        <v>370.95740000000001</v>
      </c>
      <c r="O375" s="34">
        <v>51.118200000000002</v>
      </c>
      <c r="P375" s="34">
        <v>422.1</v>
      </c>
      <c r="Q375" s="34">
        <v>296.75110000000001</v>
      </c>
      <c r="R375" s="34">
        <v>40.892499999999998</v>
      </c>
      <c r="S375" s="34">
        <v>337.6</v>
      </c>
      <c r="T375" s="34">
        <v>10</v>
      </c>
      <c r="U375" s="34"/>
      <c r="V375" s="34"/>
      <c r="W375" s="34">
        <v>0</v>
      </c>
      <c r="X375" s="34">
        <v>13.405099999999999</v>
      </c>
      <c r="Y375" s="34">
        <v>12.5</v>
      </c>
      <c r="Z375" s="34">
        <v>840</v>
      </c>
      <c r="AA375" s="34">
        <v>842</v>
      </c>
      <c r="AB375" s="34">
        <v>880</v>
      </c>
      <c r="AC375" s="34">
        <v>80</v>
      </c>
      <c r="AD375" s="34">
        <v>21.8</v>
      </c>
      <c r="AE375" s="34">
        <v>0.5</v>
      </c>
      <c r="AF375" s="34">
        <v>980</v>
      </c>
      <c r="AG375" s="34">
        <v>0</v>
      </c>
      <c r="AH375" s="34">
        <v>45</v>
      </c>
      <c r="AI375" s="34">
        <v>35</v>
      </c>
      <c r="AJ375" s="34">
        <v>192</v>
      </c>
      <c r="AK375" s="34">
        <v>170.1</v>
      </c>
      <c r="AL375" s="34">
        <v>4.9000000000000004</v>
      </c>
      <c r="AM375" s="34">
        <v>174.9</v>
      </c>
      <c r="AN375" s="34" t="s">
        <v>155</v>
      </c>
      <c r="AO375" s="34">
        <v>1</v>
      </c>
      <c r="AP375" s="37">
        <v>0.61796296296296294</v>
      </c>
      <c r="AQ375" s="34">
        <v>47.158819000000001</v>
      </c>
      <c r="AR375" s="34">
        <v>-88.484185999999994</v>
      </c>
      <c r="AS375" s="34">
        <v>305.60000000000002</v>
      </c>
      <c r="AT375" s="34">
        <v>17.100000000000001</v>
      </c>
      <c r="AU375" s="34">
        <v>12</v>
      </c>
      <c r="AV375" s="34">
        <v>11</v>
      </c>
      <c r="AW375" s="34" t="s">
        <v>206</v>
      </c>
      <c r="AX375" s="34">
        <v>1.1000000000000001</v>
      </c>
      <c r="AY375" s="34">
        <v>1.1342000000000001</v>
      </c>
      <c r="AZ375" s="34">
        <v>2.0316000000000001</v>
      </c>
      <c r="BA375" s="34">
        <v>14.186999999999999</v>
      </c>
      <c r="BB375" s="34">
        <v>32.71</v>
      </c>
      <c r="BC375" s="34">
        <v>2.31</v>
      </c>
      <c r="BD375" s="34">
        <v>5.3410000000000002</v>
      </c>
      <c r="BE375" s="34">
        <v>3181.6779999999999</v>
      </c>
      <c r="BF375" s="34">
        <v>1.8959999999999999</v>
      </c>
      <c r="BG375" s="34">
        <v>19.904</v>
      </c>
      <c r="BH375" s="34">
        <v>2.7429999999999999</v>
      </c>
      <c r="BI375" s="34">
        <v>22.646999999999998</v>
      </c>
      <c r="BJ375" s="34">
        <v>15.922000000000001</v>
      </c>
      <c r="BK375" s="34">
        <v>2.194</v>
      </c>
      <c r="BL375" s="34">
        <v>18.117000000000001</v>
      </c>
      <c r="BM375" s="34">
        <v>0.16189999999999999</v>
      </c>
      <c r="BN375" s="34"/>
      <c r="BO375" s="34"/>
      <c r="BP375" s="34"/>
      <c r="BQ375" s="34">
        <v>4994.0110000000004</v>
      </c>
      <c r="BR375" s="34">
        <v>0.110556</v>
      </c>
      <c r="BS375" s="34">
        <v>-5</v>
      </c>
      <c r="BT375" s="34">
        <v>5.9059999999999998E-3</v>
      </c>
      <c r="BU375" s="34">
        <v>2.7017129999999998</v>
      </c>
      <c r="BV375" s="34">
        <v>0</v>
      </c>
      <c r="BW375" s="34" t="s">
        <v>155</v>
      </c>
      <c r="BX375" s="34">
        <v>0.8</v>
      </c>
    </row>
    <row r="376" spans="1:76" x14ac:dyDescent="0.25">
      <c r="A376" s="35">
        <v>43165</v>
      </c>
      <c r="B376" s="36">
        <v>0.40884562500000005</v>
      </c>
      <c r="C376" s="34">
        <v>7.2949999999999999</v>
      </c>
      <c r="D376" s="34">
        <v>0.01</v>
      </c>
      <c r="E376" s="34">
        <v>100.21558899999999</v>
      </c>
      <c r="F376" s="34">
        <v>393.1</v>
      </c>
      <c r="G376" s="34">
        <v>52.7</v>
      </c>
      <c r="H376" s="34">
        <v>33.6</v>
      </c>
      <c r="I376" s="34"/>
      <c r="J376" s="34">
        <v>13.47</v>
      </c>
      <c r="K376" s="34">
        <v>0.94340000000000002</v>
      </c>
      <c r="L376" s="34">
        <v>6.8822000000000001</v>
      </c>
      <c r="M376" s="34">
        <v>9.4999999999999998E-3</v>
      </c>
      <c r="N376" s="34">
        <v>370.86349999999999</v>
      </c>
      <c r="O376" s="34">
        <v>49.730499999999999</v>
      </c>
      <c r="P376" s="34">
        <v>420.6</v>
      </c>
      <c r="Q376" s="34">
        <v>296.67590000000001</v>
      </c>
      <c r="R376" s="34">
        <v>39.782400000000003</v>
      </c>
      <c r="S376" s="34">
        <v>336.5</v>
      </c>
      <c r="T376" s="34">
        <v>33.604900000000001</v>
      </c>
      <c r="U376" s="34"/>
      <c r="V376" s="34"/>
      <c r="W376" s="34">
        <v>0</v>
      </c>
      <c r="X376" s="34">
        <v>12.7057</v>
      </c>
      <c r="Y376" s="34">
        <v>12.5</v>
      </c>
      <c r="Z376" s="34">
        <v>840</v>
      </c>
      <c r="AA376" s="34">
        <v>843</v>
      </c>
      <c r="AB376" s="34">
        <v>880</v>
      </c>
      <c r="AC376" s="34">
        <v>80</v>
      </c>
      <c r="AD376" s="34">
        <v>21.8</v>
      </c>
      <c r="AE376" s="34">
        <v>0.5</v>
      </c>
      <c r="AF376" s="34">
        <v>980</v>
      </c>
      <c r="AG376" s="34">
        <v>0</v>
      </c>
      <c r="AH376" s="34">
        <v>45</v>
      </c>
      <c r="AI376" s="34">
        <v>35</v>
      </c>
      <c r="AJ376" s="34">
        <v>192</v>
      </c>
      <c r="AK376" s="34">
        <v>170</v>
      </c>
      <c r="AL376" s="34">
        <v>4.9000000000000004</v>
      </c>
      <c r="AM376" s="34">
        <v>174.5</v>
      </c>
      <c r="AN376" s="34" t="s">
        <v>155</v>
      </c>
      <c r="AO376" s="34">
        <v>1</v>
      </c>
      <c r="AP376" s="37">
        <v>0.61796296296296294</v>
      </c>
      <c r="AQ376" s="34">
        <v>47.158887</v>
      </c>
      <c r="AR376" s="34">
        <v>-88.484155000000001</v>
      </c>
      <c r="AS376" s="34">
        <v>305.5</v>
      </c>
      <c r="AT376" s="34">
        <v>17.5</v>
      </c>
      <c r="AU376" s="34">
        <v>12</v>
      </c>
      <c r="AV376" s="34">
        <v>11</v>
      </c>
      <c r="AW376" s="34" t="s">
        <v>206</v>
      </c>
      <c r="AX376" s="34">
        <v>1.1000000000000001</v>
      </c>
      <c r="AY376" s="34">
        <v>1.1841999999999999</v>
      </c>
      <c r="AZ376" s="34">
        <v>1.9316</v>
      </c>
      <c r="BA376" s="34">
        <v>14.186999999999999</v>
      </c>
      <c r="BB376" s="34">
        <v>29.4</v>
      </c>
      <c r="BC376" s="34">
        <v>2.0699999999999998</v>
      </c>
      <c r="BD376" s="34">
        <v>5.9980000000000002</v>
      </c>
      <c r="BE376" s="34">
        <v>3177.2339999999999</v>
      </c>
      <c r="BF376" s="34">
        <v>2.778</v>
      </c>
      <c r="BG376" s="34">
        <v>17.93</v>
      </c>
      <c r="BH376" s="34">
        <v>2.4039999999999999</v>
      </c>
      <c r="BI376" s="34">
        <v>20.334</v>
      </c>
      <c r="BJ376" s="34">
        <v>14.343</v>
      </c>
      <c r="BK376" s="34">
        <v>1.923</v>
      </c>
      <c r="BL376" s="34">
        <v>16.265999999999998</v>
      </c>
      <c r="BM376" s="34">
        <v>0.49009999999999998</v>
      </c>
      <c r="BN376" s="34"/>
      <c r="BO376" s="34"/>
      <c r="BP376" s="34"/>
      <c r="BQ376" s="34">
        <v>4265.0190000000002</v>
      </c>
      <c r="BR376" s="34">
        <v>0.147428</v>
      </c>
      <c r="BS376" s="34">
        <v>-5</v>
      </c>
      <c r="BT376" s="34">
        <v>6.0000000000000001E-3</v>
      </c>
      <c r="BU376" s="34">
        <v>3.6027710000000002</v>
      </c>
      <c r="BV376" s="34">
        <v>0</v>
      </c>
      <c r="BW376" s="34" t="s">
        <v>155</v>
      </c>
      <c r="BX376" s="34">
        <v>0.8</v>
      </c>
    </row>
    <row r="377" spans="1:76" x14ac:dyDescent="0.25">
      <c r="A377" s="35">
        <v>43165</v>
      </c>
      <c r="B377" s="36">
        <v>0.40885719907407408</v>
      </c>
      <c r="C377" s="34">
        <v>7.8330000000000002</v>
      </c>
      <c r="D377" s="34">
        <v>7.1999999999999998E-3</v>
      </c>
      <c r="E377" s="34">
        <v>72.240527</v>
      </c>
      <c r="F377" s="34">
        <v>393.4</v>
      </c>
      <c r="G377" s="34">
        <v>52</v>
      </c>
      <c r="H377" s="34">
        <v>17.100000000000001</v>
      </c>
      <c r="I377" s="34"/>
      <c r="J377" s="34">
        <v>12.73</v>
      </c>
      <c r="K377" s="34">
        <v>0.93930000000000002</v>
      </c>
      <c r="L377" s="34">
        <v>7.3574999999999999</v>
      </c>
      <c r="M377" s="34">
        <v>6.7999999999999996E-3</v>
      </c>
      <c r="N377" s="34">
        <v>369.53590000000003</v>
      </c>
      <c r="O377" s="34">
        <v>48.843200000000003</v>
      </c>
      <c r="P377" s="34">
        <v>418.4</v>
      </c>
      <c r="Q377" s="34">
        <v>295.6139</v>
      </c>
      <c r="R377" s="34">
        <v>39.072600000000001</v>
      </c>
      <c r="S377" s="34">
        <v>334.7</v>
      </c>
      <c r="T377" s="34">
        <v>17.054300000000001</v>
      </c>
      <c r="U377" s="34"/>
      <c r="V377" s="34"/>
      <c r="W377" s="34">
        <v>0</v>
      </c>
      <c r="X377" s="34">
        <v>11.9597</v>
      </c>
      <c r="Y377" s="34">
        <v>12.5</v>
      </c>
      <c r="Z377" s="34">
        <v>841</v>
      </c>
      <c r="AA377" s="34">
        <v>843</v>
      </c>
      <c r="AB377" s="34">
        <v>881</v>
      </c>
      <c r="AC377" s="34">
        <v>80</v>
      </c>
      <c r="AD377" s="34">
        <v>21.8</v>
      </c>
      <c r="AE377" s="34">
        <v>0.5</v>
      </c>
      <c r="AF377" s="34">
        <v>980</v>
      </c>
      <c r="AG377" s="34">
        <v>0</v>
      </c>
      <c r="AH377" s="34">
        <v>45</v>
      </c>
      <c r="AI377" s="34">
        <v>35</v>
      </c>
      <c r="AJ377" s="34">
        <v>192</v>
      </c>
      <c r="AK377" s="34">
        <v>170</v>
      </c>
      <c r="AL377" s="34">
        <v>4.8</v>
      </c>
      <c r="AM377" s="34">
        <v>174.2</v>
      </c>
      <c r="AN377" s="34" t="s">
        <v>155</v>
      </c>
      <c r="AO377" s="34">
        <v>1</v>
      </c>
      <c r="AP377" s="37">
        <v>0.61798611111111112</v>
      </c>
      <c r="AQ377" s="34">
        <v>47.158963</v>
      </c>
      <c r="AR377" s="34">
        <v>-88.484139999999996</v>
      </c>
      <c r="AS377" s="34">
        <v>305.60000000000002</v>
      </c>
      <c r="AT377" s="34">
        <v>18.2</v>
      </c>
      <c r="AU377" s="34">
        <v>12</v>
      </c>
      <c r="AV377" s="34">
        <v>11</v>
      </c>
      <c r="AW377" s="34" t="s">
        <v>206</v>
      </c>
      <c r="AX377" s="34">
        <v>1.1000000000000001</v>
      </c>
      <c r="AY377" s="34">
        <v>1.2</v>
      </c>
      <c r="AZ377" s="34">
        <v>1.9</v>
      </c>
      <c r="BA377" s="34">
        <v>14.186999999999999</v>
      </c>
      <c r="BB377" s="34">
        <v>27.46</v>
      </c>
      <c r="BC377" s="34">
        <v>1.94</v>
      </c>
      <c r="BD377" s="34">
        <v>6.4630000000000001</v>
      </c>
      <c r="BE377" s="34">
        <v>3178.3009999999999</v>
      </c>
      <c r="BF377" s="34">
        <v>1.8660000000000001</v>
      </c>
      <c r="BG377" s="34">
        <v>16.716999999999999</v>
      </c>
      <c r="BH377" s="34">
        <v>2.21</v>
      </c>
      <c r="BI377" s="34">
        <v>18.927</v>
      </c>
      <c r="BJ377" s="34">
        <v>13.372999999999999</v>
      </c>
      <c r="BK377" s="34">
        <v>1.768</v>
      </c>
      <c r="BL377" s="34">
        <v>15.14</v>
      </c>
      <c r="BM377" s="34">
        <v>0.23269999999999999</v>
      </c>
      <c r="BN377" s="34"/>
      <c r="BO377" s="34"/>
      <c r="BP377" s="34"/>
      <c r="BQ377" s="34">
        <v>3756.5010000000002</v>
      </c>
      <c r="BR377" s="34">
        <v>0.18542800000000001</v>
      </c>
      <c r="BS377" s="34">
        <v>-5</v>
      </c>
      <c r="BT377" s="34">
        <v>6.0000000000000001E-3</v>
      </c>
      <c r="BU377" s="34">
        <v>4.5313970000000001</v>
      </c>
      <c r="BV377" s="34">
        <v>0</v>
      </c>
      <c r="BW377" s="34" t="s">
        <v>155</v>
      </c>
      <c r="BX377" s="34">
        <v>0.8</v>
      </c>
    </row>
    <row r="378" spans="1:76" x14ac:dyDescent="0.25">
      <c r="A378" s="35">
        <v>43165</v>
      </c>
      <c r="B378" s="36">
        <v>0.40886877314814818</v>
      </c>
      <c r="C378" s="34">
        <v>7.7069999999999999</v>
      </c>
      <c r="D378" s="34">
        <v>5.0000000000000001E-3</v>
      </c>
      <c r="E378" s="34">
        <v>50</v>
      </c>
      <c r="F378" s="34">
        <v>390.5</v>
      </c>
      <c r="G378" s="34">
        <v>52.6</v>
      </c>
      <c r="H378" s="34">
        <v>2.2000000000000002</v>
      </c>
      <c r="I378" s="34"/>
      <c r="J378" s="34">
        <v>11.87</v>
      </c>
      <c r="K378" s="34">
        <v>0.94030000000000002</v>
      </c>
      <c r="L378" s="34">
        <v>7.2468000000000004</v>
      </c>
      <c r="M378" s="34">
        <v>4.7000000000000002E-3</v>
      </c>
      <c r="N378" s="34">
        <v>367.13569999999999</v>
      </c>
      <c r="O378" s="34">
        <v>49.491599999999998</v>
      </c>
      <c r="P378" s="34">
        <v>416.6</v>
      </c>
      <c r="Q378" s="34">
        <v>293.69389999999999</v>
      </c>
      <c r="R378" s="34">
        <v>39.591299999999997</v>
      </c>
      <c r="S378" s="34">
        <v>333.3</v>
      </c>
      <c r="T378" s="34">
        <v>2.1562999999999999</v>
      </c>
      <c r="U378" s="34"/>
      <c r="V378" s="34"/>
      <c r="W378" s="34">
        <v>0</v>
      </c>
      <c r="X378" s="34">
        <v>11.1616</v>
      </c>
      <c r="Y378" s="34">
        <v>12.5</v>
      </c>
      <c r="Z378" s="34">
        <v>842</v>
      </c>
      <c r="AA378" s="34">
        <v>846</v>
      </c>
      <c r="AB378" s="34">
        <v>882</v>
      </c>
      <c r="AC378" s="34">
        <v>80</v>
      </c>
      <c r="AD378" s="34">
        <v>21.8</v>
      </c>
      <c r="AE378" s="34">
        <v>0.5</v>
      </c>
      <c r="AF378" s="34">
        <v>980</v>
      </c>
      <c r="AG378" s="34">
        <v>0</v>
      </c>
      <c r="AH378" s="34">
        <v>44.094000000000001</v>
      </c>
      <c r="AI378" s="34">
        <v>35</v>
      </c>
      <c r="AJ378" s="34">
        <v>192</v>
      </c>
      <c r="AK378" s="34">
        <v>170</v>
      </c>
      <c r="AL378" s="34">
        <v>4.8</v>
      </c>
      <c r="AM378" s="34">
        <v>174.2</v>
      </c>
      <c r="AN378" s="34" t="s">
        <v>155</v>
      </c>
      <c r="AO378" s="34">
        <v>1</v>
      </c>
      <c r="AP378" s="37">
        <v>0.61799768518518516</v>
      </c>
      <c r="AQ378" s="34">
        <v>47.159050999999998</v>
      </c>
      <c r="AR378" s="34">
        <v>-88.484133999999997</v>
      </c>
      <c r="AS378" s="34">
        <v>305.60000000000002</v>
      </c>
      <c r="AT378" s="34">
        <v>21.1</v>
      </c>
      <c r="AU378" s="34">
        <v>12</v>
      </c>
      <c r="AV378" s="34">
        <v>11</v>
      </c>
      <c r="AW378" s="34" t="s">
        <v>206</v>
      </c>
      <c r="AX378" s="34">
        <v>1.0316000000000001</v>
      </c>
      <c r="AY378" s="34">
        <v>1.2</v>
      </c>
      <c r="AZ378" s="34">
        <v>1.9</v>
      </c>
      <c r="BA378" s="34">
        <v>14.186999999999999</v>
      </c>
      <c r="BB378" s="34">
        <v>27.91</v>
      </c>
      <c r="BC378" s="34">
        <v>1.97</v>
      </c>
      <c r="BD378" s="34">
        <v>6.351</v>
      </c>
      <c r="BE378" s="34">
        <v>3180.0839999999998</v>
      </c>
      <c r="BF378" s="34">
        <v>1.3129999999999999</v>
      </c>
      <c r="BG378" s="34">
        <v>16.872</v>
      </c>
      <c r="BH378" s="34">
        <v>2.274</v>
      </c>
      <c r="BI378" s="34">
        <v>19.146000000000001</v>
      </c>
      <c r="BJ378" s="34">
        <v>13.497</v>
      </c>
      <c r="BK378" s="34">
        <v>1.819</v>
      </c>
      <c r="BL378" s="34">
        <v>15.316000000000001</v>
      </c>
      <c r="BM378" s="34">
        <v>2.9899999999999999E-2</v>
      </c>
      <c r="BN378" s="34"/>
      <c r="BO378" s="34"/>
      <c r="BP378" s="34"/>
      <c r="BQ378" s="34">
        <v>3561.3960000000002</v>
      </c>
      <c r="BR378" s="34">
        <v>0.21889800000000001</v>
      </c>
      <c r="BS378" s="34">
        <v>-5</v>
      </c>
      <c r="BT378" s="34">
        <v>6.9059999999999998E-3</v>
      </c>
      <c r="BU378" s="34">
        <v>5.3493199999999996</v>
      </c>
      <c r="BV378" s="34">
        <v>0</v>
      </c>
      <c r="BW378" s="34" t="s">
        <v>155</v>
      </c>
      <c r="BX378" s="34">
        <v>0.8</v>
      </c>
    </row>
    <row r="379" spans="1:76" x14ac:dyDescent="0.25">
      <c r="A379" s="35">
        <v>43165</v>
      </c>
      <c r="B379" s="36">
        <v>0.40888034722222222</v>
      </c>
      <c r="C379" s="34">
        <v>6.992</v>
      </c>
      <c r="D379" s="34">
        <v>4.7000000000000002E-3</v>
      </c>
      <c r="E379" s="34">
        <v>46.738410999999999</v>
      </c>
      <c r="F379" s="34">
        <v>384</v>
      </c>
      <c r="G379" s="34">
        <v>57.7</v>
      </c>
      <c r="H379" s="34">
        <v>0</v>
      </c>
      <c r="I379" s="34"/>
      <c r="J379" s="34">
        <v>11.3</v>
      </c>
      <c r="K379" s="34">
        <v>0.94579999999999997</v>
      </c>
      <c r="L379" s="34">
        <v>6.6132999999999997</v>
      </c>
      <c r="M379" s="34">
        <v>4.4000000000000003E-3</v>
      </c>
      <c r="N379" s="34">
        <v>363.17579999999998</v>
      </c>
      <c r="O379" s="34">
        <v>54.561300000000003</v>
      </c>
      <c r="P379" s="34">
        <v>417.7</v>
      </c>
      <c r="Q379" s="34">
        <v>290.52609999999999</v>
      </c>
      <c r="R379" s="34">
        <v>43.646900000000002</v>
      </c>
      <c r="S379" s="34">
        <v>334.2</v>
      </c>
      <c r="T379" s="34">
        <v>0</v>
      </c>
      <c r="U379" s="34"/>
      <c r="V379" s="34"/>
      <c r="W379" s="34">
        <v>0</v>
      </c>
      <c r="X379" s="34">
        <v>10.6892</v>
      </c>
      <c r="Y379" s="34">
        <v>12.5</v>
      </c>
      <c r="Z379" s="34">
        <v>842</v>
      </c>
      <c r="AA379" s="34">
        <v>846</v>
      </c>
      <c r="AB379" s="34">
        <v>883</v>
      </c>
      <c r="AC379" s="34">
        <v>80</v>
      </c>
      <c r="AD379" s="34">
        <v>21.8</v>
      </c>
      <c r="AE379" s="34">
        <v>0.5</v>
      </c>
      <c r="AF379" s="34">
        <v>980</v>
      </c>
      <c r="AG379" s="34">
        <v>0</v>
      </c>
      <c r="AH379" s="34">
        <v>44.905095000000003</v>
      </c>
      <c r="AI379" s="34">
        <v>35</v>
      </c>
      <c r="AJ379" s="34">
        <v>192</v>
      </c>
      <c r="AK379" s="34">
        <v>170</v>
      </c>
      <c r="AL379" s="34">
        <v>4.9000000000000004</v>
      </c>
      <c r="AM379" s="34">
        <v>174.6</v>
      </c>
      <c r="AN379" s="34" t="s">
        <v>155</v>
      </c>
      <c r="AO379" s="34">
        <v>1</v>
      </c>
      <c r="AP379" s="37">
        <v>0.61800925925925931</v>
      </c>
      <c r="AQ379" s="34">
        <v>47.159154000000001</v>
      </c>
      <c r="AR379" s="34">
        <v>-88.484136000000007</v>
      </c>
      <c r="AS379" s="34">
        <v>305.60000000000002</v>
      </c>
      <c r="AT379" s="34">
        <v>23.8</v>
      </c>
      <c r="AU379" s="34">
        <v>12</v>
      </c>
      <c r="AV379" s="34">
        <v>11</v>
      </c>
      <c r="AW379" s="34" t="s">
        <v>206</v>
      </c>
      <c r="AX379" s="34">
        <v>1.2736000000000001</v>
      </c>
      <c r="AY379" s="34">
        <v>1.0631999999999999</v>
      </c>
      <c r="AZ379" s="34">
        <v>2.1052</v>
      </c>
      <c r="BA379" s="34">
        <v>14.186999999999999</v>
      </c>
      <c r="BB379" s="34">
        <v>30.67</v>
      </c>
      <c r="BC379" s="34">
        <v>2.16</v>
      </c>
      <c r="BD379" s="34">
        <v>5.7290000000000001</v>
      </c>
      <c r="BE379" s="34">
        <v>3181.7979999999998</v>
      </c>
      <c r="BF379" s="34">
        <v>1.3540000000000001</v>
      </c>
      <c r="BG379" s="34">
        <v>18.297999999999998</v>
      </c>
      <c r="BH379" s="34">
        <v>2.7490000000000001</v>
      </c>
      <c r="BI379" s="34">
        <v>21.047000000000001</v>
      </c>
      <c r="BJ379" s="34">
        <v>14.638</v>
      </c>
      <c r="BK379" s="34">
        <v>2.1989999999999998</v>
      </c>
      <c r="BL379" s="34">
        <v>16.837</v>
      </c>
      <c r="BM379" s="34">
        <v>0</v>
      </c>
      <c r="BN379" s="34"/>
      <c r="BO379" s="34"/>
      <c r="BP379" s="34"/>
      <c r="BQ379" s="34">
        <v>3739.3609999999999</v>
      </c>
      <c r="BR379" s="34">
        <v>0.26001400000000002</v>
      </c>
      <c r="BS379" s="34">
        <v>-5</v>
      </c>
      <c r="BT379" s="34">
        <v>6.0949999999999997E-3</v>
      </c>
      <c r="BU379" s="34">
        <v>6.3540919999999996</v>
      </c>
      <c r="BV379" s="34">
        <v>0</v>
      </c>
      <c r="BW379" s="34" t="s">
        <v>155</v>
      </c>
      <c r="BX379" s="34">
        <v>0.8</v>
      </c>
    </row>
    <row r="380" spans="1:76" x14ac:dyDescent="0.25">
      <c r="A380" s="35">
        <v>43165</v>
      </c>
      <c r="B380" s="36">
        <v>0.40889192129629631</v>
      </c>
      <c r="C380" s="34">
        <v>6.3739999999999997</v>
      </c>
      <c r="D380" s="34">
        <v>4.4999999999999997E-3</v>
      </c>
      <c r="E380" s="34">
        <v>44.507269999999998</v>
      </c>
      <c r="F380" s="34">
        <v>376.2</v>
      </c>
      <c r="G380" s="34">
        <v>63.2</v>
      </c>
      <c r="H380" s="34">
        <v>0</v>
      </c>
      <c r="I380" s="34"/>
      <c r="J380" s="34">
        <v>11.1</v>
      </c>
      <c r="K380" s="34">
        <v>0.9506</v>
      </c>
      <c r="L380" s="34">
        <v>6.0594000000000001</v>
      </c>
      <c r="M380" s="34">
        <v>4.1999999999999997E-3</v>
      </c>
      <c r="N380" s="34">
        <v>357.58760000000001</v>
      </c>
      <c r="O380" s="34">
        <v>60.120600000000003</v>
      </c>
      <c r="P380" s="34">
        <v>417.7</v>
      </c>
      <c r="Q380" s="34">
        <v>286.05579999999998</v>
      </c>
      <c r="R380" s="34">
        <v>48.094099999999997</v>
      </c>
      <c r="S380" s="34">
        <v>334.1</v>
      </c>
      <c r="T380" s="34">
        <v>0</v>
      </c>
      <c r="U380" s="34"/>
      <c r="V380" s="34"/>
      <c r="W380" s="34">
        <v>0</v>
      </c>
      <c r="X380" s="34">
        <v>10.551500000000001</v>
      </c>
      <c r="Y380" s="34">
        <v>12.5</v>
      </c>
      <c r="Z380" s="34">
        <v>842</v>
      </c>
      <c r="AA380" s="34">
        <v>846</v>
      </c>
      <c r="AB380" s="34">
        <v>882</v>
      </c>
      <c r="AC380" s="34">
        <v>80</v>
      </c>
      <c r="AD380" s="34">
        <v>21.8</v>
      </c>
      <c r="AE380" s="34">
        <v>0.5</v>
      </c>
      <c r="AF380" s="34">
        <v>980</v>
      </c>
      <c r="AG380" s="34">
        <v>0</v>
      </c>
      <c r="AH380" s="34">
        <v>44.094093999999998</v>
      </c>
      <c r="AI380" s="34">
        <v>35</v>
      </c>
      <c r="AJ380" s="34">
        <v>192</v>
      </c>
      <c r="AK380" s="34">
        <v>170</v>
      </c>
      <c r="AL380" s="34">
        <v>4.8</v>
      </c>
      <c r="AM380" s="34">
        <v>175</v>
      </c>
      <c r="AN380" s="34" t="s">
        <v>155</v>
      </c>
      <c r="AO380" s="34">
        <v>1</v>
      </c>
      <c r="AP380" s="37">
        <v>0.61802083333333335</v>
      </c>
      <c r="AQ380" s="34">
        <v>47.159269000000002</v>
      </c>
      <c r="AR380" s="34">
        <v>-88.484144000000001</v>
      </c>
      <c r="AS380" s="34">
        <v>305.8</v>
      </c>
      <c r="AT380" s="34">
        <v>26.1</v>
      </c>
      <c r="AU380" s="34">
        <v>12</v>
      </c>
      <c r="AV380" s="34">
        <v>10</v>
      </c>
      <c r="AW380" s="34" t="s">
        <v>207</v>
      </c>
      <c r="AX380" s="34">
        <v>1.1948000000000001</v>
      </c>
      <c r="AY380" s="34">
        <v>1.0684</v>
      </c>
      <c r="AZ380" s="34">
        <v>2.2000000000000002</v>
      </c>
      <c r="BA380" s="34">
        <v>14.186999999999999</v>
      </c>
      <c r="BB380" s="34">
        <v>33.549999999999997</v>
      </c>
      <c r="BC380" s="34">
        <v>2.36</v>
      </c>
      <c r="BD380" s="34">
        <v>5.1980000000000004</v>
      </c>
      <c r="BE380" s="34">
        <v>3183.4639999999999</v>
      </c>
      <c r="BF380" s="34">
        <v>1.415</v>
      </c>
      <c r="BG380" s="34">
        <v>19.673999999999999</v>
      </c>
      <c r="BH380" s="34">
        <v>3.3079999999999998</v>
      </c>
      <c r="BI380" s="34">
        <v>22.981999999999999</v>
      </c>
      <c r="BJ380" s="34">
        <v>15.738</v>
      </c>
      <c r="BK380" s="34">
        <v>2.6459999999999999</v>
      </c>
      <c r="BL380" s="34">
        <v>18.384</v>
      </c>
      <c r="BM380" s="34">
        <v>0</v>
      </c>
      <c r="BN380" s="34"/>
      <c r="BO380" s="34"/>
      <c r="BP380" s="34"/>
      <c r="BQ380" s="34">
        <v>4030.7339999999999</v>
      </c>
      <c r="BR380" s="34">
        <v>0.21145700000000001</v>
      </c>
      <c r="BS380" s="34">
        <v>-5</v>
      </c>
      <c r="BT380" s="34">
        <v>6.0000000000000001E-3</v>
      </c>
      <c r="BU380" s="34">
        <v>5.1674920000000002</v>
      </c>
      <c r="BV380" s="34">
        <v>0</v>
      </c>
      <c r="BW380" s="34" t="s">
        <v>155</v>
      </c>
      <c r="BX380" s="34">
        <v>0.8</v>
      </c>
    </row>
    <row r="381" spans="1:76" x14ac:dyDescent="0.25">
      <c r="A381" s="35">
        <v>43165</v>
      </c>
      <c r="B381" s="36">
        <v>0.40890349537037035</v>
      </c>
      <c r="C381" s="34">
        <v>6.226</v>
      </c>
      <c r="D381" s="34">
        <v>6.8999999999999999E-3</v>
      </c>
      <c r="E381" s="34">
        <v>68.739902999999998</v>
      </c>
      <c r="F381" s="34">
        <v>371.5</v>
      </c>
      <c r="G381" s="34">
        <v>68.5</v>
      </c>
      <c r="H381" s="34">
        <v>0</v>
      </c>
      <c r="I381" s="34"/>
      <c r="J381" s="34">
        <v>11.29</v>
      </c>
      <c r="K381" s="34">
        <v>0.95169999999999999</v>
      </c>
      <c r="L381" s="34">
        <v>5.9253999999999998</v>
      </c>
      <c r="M381" s="34">
        <v>6.4999999999999997E-3</v>
      </c>
      <c r="N381" s="34">
        <v>353.59449999999998</v>
      </c>
      <c r="O381" s="34">
        <v>65.205799999999996</v>
      </c>
      <c r="P381" s="34">
        <v>418.8</v>
      </c>
      <c r="Q381" s="34">
        <v>282.8614</v>
      </c>
      <c r="R381" s="34">
        <v>52.161999999999999</v>
      </c>
      <c r="S381" s="34">
        <v>335</v>
      </c>
      <c r="T381" s="34">
        <v>0</v>
      </c>
      <c r="U381" s="34"/>
      <c r="V381" s="34"/>
      <c r="W381" s="34">
        <v>0</v>
      </c>
      <c r="X381" s="34">
        <v>10.7431</v>
      </c>
      <c r="Y381" s="34">
        <v>12.2</v>
      </c>
      <c r="Z381" s="34">
        <v>844</v>
      </c>
      <c r="AA381" s="34">
        <v>848</v>
      </c>
      <c r="AB381" s="34">
        <v>883</v>
      </c>
      <c r="AC381" s="34">
        <v>80</v>
      </c>
      <c r="AD381" s="34">
        <v>21.8</v>
      </c>
      <c r="AE381" s="34">
        <v>0.5</v>
      </c>
      <c r="AF381" s="34">
        <v>980</v>
      </c>
      <c r="AG381" s="34">
        <v>0</v>
      </c>
      <c r="AH381" s="34">
        <v>44</v>
      </c>
      <c r="AI381" s="34">
        <v>35</v>
      </c>
      <c r="AJ381" s="34">
        <v>192</v>
      </c>
      <c r="AK381" s="34">
        <v>170</v>
      </c>
      <c r="AL381" s="34">
        <v>4.7</v>
      </c>
      <c r="AM381" s="34">
        <v>175</v>
      </c>
      <c r="AN381" s="34" t="s">
        <v>155</v>
      </c>
      <c r="AO381" s="34">
        <v>1</v>
      </c>
      <c r="AP381" s="37">
        <v>0.61803240740740739</v>
      </c>
      <c r="AQ381" s="34">
        <v>47.159306999999998</v>
      </c>
      <c r="AR381" s="34">
        <v>-88.484146999999993</v>
      </c>
      <c r="AS381" s="34">
        <v>305.89999999999998</v>
      </c>
      <c r="AT381" s="34">
        <v>26.8</v>
      </c>
      <c r="AU381" s="34">
        <v>12</v>
      </c>
      <c r="AV381" s="34">
        <v>10</v>
      </c>
      <c r="AW381" s="34" t="s">
        <v>207</v>
      </c>
      <c r="AX381" s="34">
        <v>1.1000000000000001</v>
      </c>
      <c r="AY381" s="34">
        <v>1.1000000000000001</v>
      </c>
      <c r="AZ381" s="34">
        <v>2.2000000000000002</v>
      </c>
      <c r="BA381" s="34">
        <v>14.186999999999999</v>
      </c>
      <c r="BB381" s="34">
        <v>34.32</v>
      </c>
      <c r="BC381" s="34">
        <v>2.42</v>
      </c>
      <c r="BD381" s="34">
        <v>5.077</v>
      </c>
      <c r="BE381" s="34">
        <v>3182.64</v>
      </c>
      <c r="BF381" s="34">
        <v>2.2360000000000002</v>
      </c>
      <c r="BG381" s="34">
        <v>19.888999999999999</v>
      </c>
      <c r="BH381" s="34">
        <v>3.6680000000000001</v>
      </c>
      <c r="BI381" s="34">
        <v>23.556999999999999</v>
      </c>
      <c r="BJ381" s="34">
        <v>15.91</v>
      </c>
      <c r="BK381" s="34">
        <v>2.9340000000000002</v>
      </c>
      <c r="BL381" s="34">
        <v>18.844000000000001</v>
      </c>
      <c r="BM381" s="34">
        <v>0</v>
      </c>
      <c r="BN381" s="34"/>
      <c r="BO381" s="34"/>
      <c r="BP381" s="34"/>
      <c r="BQ381" s="34">
        <v>4195.6170000000002</v>
      </c>
      <c r="BR381" s="34">
        <v>0.16070000000000001</v>
      </c>
      <c r="BS381" s="34">
        <v>-5</v>
      </c>
      <c r="BT381" s="34">
        <v>6.9059999999999998E-3</v>
      </c>
      <c r="BU381" s="34">
        <v>3.9271060000000002</v>
      </c>
      <c r="BV381" s="34">
        <v>0</v>
      </c>
      <c r="BW381" s="34" t="s">
        <v>155</v>
      </c>
      <c r="BX381" s="34">
        <v>0.8</v>
      </c>
    </row>
    <row r="382" spans="1:76" x14ac:dyDescent="0.25">
      <c r="A382" s="35">
        <v>43165</v>
      </c>
      <c r="B382" s="36">
        <v>0.40891506944444439</v>
      </c>
      <c r="C382" s="34">
        <v>6.23</v>
      </c>
      <c r="D382" s="34">
        <v>7.0000000000000001E-3</v>
      </c>
      <c r="E382" s="34">
        <v>70</v>
      </c>
      <c r="F382" s="34">
        <v>371.1</v>
      </c>
      <c r="G382" s="34">
        <v>72.2</v>
      </c>
      <c r="H382" s="34">
        <v>0</v>
      </c>
      <c r="I382" s="34"/>
      <c r="J382" s="34">
        <v>11.69</v>
      </c>
      <c r="K382" s="34">
        <v>0.9516</v>
      </c>
      <c r="L382" s="34">
        <v>5.9284999999999997</v>
      </c>
      <c r="M382" s="34">
        <v>6.7000000000000002E-3</v>
      </c>
      <c r="N382" s="34">
        <v>353.09890000000001</v>
      </c>
      <c r="O382" s="34">
        <v>68.662099999999995</v>
      </c>
      <c r="P382" s="34">
        <v>421.8</v>
      </c>
      <c r="Q382" s="34">
        <v>282.4649</v>
      </c>
      <c r="R382" s="34">
        <v>54.927</v>
      </c>
      <c r="S382" s="34">
        <v>337.4</v>
      </c>
      <c r="T382" s="34">
        <v>0</v>
      </c>
      <c r="U382" s="34"/>
      <c r="V382" s="34"/>
      <c r="W382" s="34">
        <v>0</v>
      </c>
      <c r="X382" s="34">
        <v>11.119899999999999</v>
      </c>
      <c r="Y382" s="34">
        <v>12.2</v>
      </c>
      <c r="Z382" s="34">
        <v>844</v>
      </c>
      <c r="AA382" s="34">
        <v>848</v>
      </c>
      <c r="AB382" s="34">
        <v>883</v>
      </c>
      <c r="AC382" s="34">
        <v>80</v>
      </c>
      <c r="AD382" s="34">
        <v>21.8</v>
      </c>
      <c r="AE382" s="34">
        <v>0.5</v>
      </c>
      <c r="AF382" s="34">
        <v>980</v>
      </c>
      <c r="AG382" s="34">
        <v>0</v>
      </c>
      <c r="AH382" s="34">
        <v>44</v>
      </c>
      <c r="AI382" s="34">
        <v>35</v>
      </c>
      <c r="AJ382" s="34">
        <v>192</v>
      </c>
      <c r="AK382" s="34">
        <v>169.1</v>
      </c>
      <c r="AL382" s="34">
        <v>4.5999999999999996</v>
      </c>
      <c r="AM382" s="34">
        <v>175</v>
      </c>
      <c r="AN382" s="34" t="s">
        <v>155</v>
      </c>
      <c r="AO382" s="34">
        <v>1</v>
      </c>
      <c r="AP382" s="37">
        <v>0.61803240740740739</v>
      </c>
      <c r="AQ382" s="34">
        <v>47.159467999999997</v>
      </c>
      <c r="AR382" s="34">
        <v>-88.484154000000004</v>
      </c>
      <c r="AS382" s="34">
        <v>306.3</v>
      </c>
      <c r="AT382" s="34">
        <v>27.9</v>
      </c>
      <c r="AU382" s="34">
        <v>12</v>
      </c>
      <c r="AV382" s="34">
        <v>10</v>
      </c>
      <c r="AW382" s="34" t="s">
        <v>207</v>
      </c>
      <c r="AX382" s="34">
        <v>1.1000000000000001</v>
      </c>
      <c r="AY382" s="34">
        <v>1.1684000000000001</v>
      </c>
      <c r="AZ382" s="34">
        <v>2.0632000000000001</v>
      </c>
      <c r="BA382" s="34">
        <v>14.186999999999999</v>
      </c>
      <c r="BB382" s="34">
        <v>34.29</v>
      </c>
      <c r="BC382" s="34">
        <v>2.42</v>
      </c>
      <c r="BD382" s="34">
        <v>5.085</v>
      </c>
      <c r="BE382" s="34">
        <v>3182.5659999999998</v>
      </c>
      <c r="BF382" s="34">
        <v>2.2759999999999998</v>
      </c>
      <c r="BG382" s="34">
        <v>19.850000000000001</v>
      </c>
      <c r="BH382" s="34">
        <v>3.86</v>
      </c>
      <c r="BI382" s="34">
        <v>23.71</v>
      </c>
      <c r="BJ382" s="34">
        <v>15.879</v>
      </c>
      <c r="BK382" s="34">
        <v>3.0880000000000001</v>
      </c>
      <c r="BL382" s="34">
        <v>18.966999999999999</v>
      </c>
      <c r="BM382" s="34">
        <v>0</v>
      </c>
      <c r="BN382" s="34"/>
      <c r="BO382" s="34"/>
      <c r="BP382" s="34"/>
      <c r="BQ382" s="34">
        <v>4340.3879999999999</v>
      </c>
      <c r="BR382" s="34">
        <v>0.15509400000000001</v>
      </c>
      <c r="BS382" s="34">
        <v>-5</v>
      </c>
      <c r="BT382" s="34">
        <v>7.9059999999999998E-3</v>
      </c>
      <c r="BU382" s="34">
        <v>3.7901090000000002</v>
      </c>
      <c r="BV382" s="34">
        <v>0</v>
      </c>
      <c r="BW382" s="34" t="s">
        <v>155</v>
      </c>
      <c r="BX382" s="34">
        <v>0.8</v>
      </c>
    </row>
    <row r="383" spans="1:76" x14ac:dyDescent="0.25">
      <c r="A383" s="35">
        <v>43165</v>
      </c>
      <c r="B383" s="36">
        <v>0.40892664351851854</v>
      </c>
      <c r="C383" s="34">
        <v>6.173</v>
      </c>
      <c r="D383" s="34">
        <v>7.0000000000000001E-3</v>
      </c>
      <c r="E383" s="34">
        <v>70</v>
      </c>
      <c r="F383" s="34">
        <v>373.9</v>
      </c>
      <c r="G383" s="34">
        <v>73.5</v>
      </c>
      <c r="H383" s="34">
        <v>0</v>
      </c>
      <c r="I383" s="34"/>
      <c r="J383" s="34">
        <v>11.89</v>
      </c>
      <c r="K383" s="34">
        <v>0.95199999999999996</v>
      </c>
      <c r="L383" s="34">
        <v>5.8771000000000004</v>
      </c>
      <c r="M383" s="34">
        <v>6.7000000000000002E-3</v>
      </c>
      <c r="N383" s="34">
        <v>355.91840000000002</v>
      </c>
      <c r="O383" s="34">
        <v>69.928100000000001</v>
      </c>
      <c r="P383" s="34">
        <v>425.8</v>
      </c>
      <c r="Q383" s="34">
        <v>284.72050000000002</v>
      </c>
      <c r="R383" s="34">
        <v>55.939599999999999</v>
      </c>
      <c r="S383" s="34">
        <v>340.7</v>
      </c>
      <c r="T383" s="34">
        <v>0</v>
      </c>
      <c r="U383" s="34"/>
      <c r="V383" s="34"/>
      <c r="W383" s="34">
        <v>0</v>
      </c>
      <c r="X383" s="34">
        <v>11.3239</v>
      </c>
      <c r="Y383" s="34">
        <v>12.1</v>
      </c>
      <c r="Z383" s="34">
        <v>844</v>
      </c>
      <c r="AA383" s="34">
        <v>850</v>
      </c>
      <c r="AB383" s="34">
        <v>884</v>
      </c>
      <c r="AC383" s="34">
        <v>80</v>
      </c>
      <c r="AD383" s="34">
        <v>21.8</v>
      </c>
      <c r="AE383" s="34">
        <v>0.5</v>
      </c>
      <c r="AF383" s="34">
        <v>980</v>
      </c>
      <c r="AG383" s="34">
        <v>0</v>
      </c>
      <c r="AH383" s="34">
        <v>44</v>
      </c>
      <c r="AI383" s="34">
        <v>35</v>
      </c>
      <c r="AJ383" s="34">
        <v>191.1</v>
      </c>
      <c r="AK383" s="34">
        <v>169</v>
      </c>
      <c r="AL383" s="34">
        <v>4.5</v>
      </c>
      <c r="AM383" s="34">
        <v>175</v>
      </c>
      <c r="AN383" s="34" t="s">
        <v>155</v>
      </c>
      <c r="AO383" s="34">
        <v>2</v>
      </c>
      <c r="AP383" s="37">
        <v>0.61805555555555558</v>
      </c>
      <c r="AQ383" s="34">
        <v>47.159627999999998</v>
      </c>
      <c r="AR383" s="34">
        <v>-88.484160000000003</v>
      </c>
      <c r="AS383" s="34">
        <v>306.7</v>
      </c>
      <c r="AT383" s="34">
        <v>28.9</v>
      </c>
      <c r="AU383" s="34">
        <v>12</v>
      </c>
      <c r="AV383" s="34">
        <v>10</v>
      </c>
      <c r="AW383" s="34" t="s">
        <v>207</v>
      </c>
      <c r="AX383" s="34">
        <v>1.1684000000000001</v>
      </c>
      <c r="AY383" s="34">
        <v>1.0631999999999999</v>
      </c>
      <c r="AZ383" s="34">
        <v>2.0684</v>
      </c>
      <c r="BA383" s="34">
        <v>14.186999999999999</v>
      </c>
      <c r="BB383" s="34">
        <v>34.6</v>
      </c>
      <c r="BC383" s="34">
        <v>2.44</v>
      </c>
      <c r="BD383" s="34">
        <v>5.04</v>
      </c>
      <c r="BE383" s="34">
        <v>3182.72</v>
      </c>
      <c r="BF383" s="34">
        <v>2.2970000000000002</v>
      </c>
      <c r="BG383" s="34">
        <v>20.184999999999999</v>
      </c>
      <c r="BH383" s="34">
        <v>3.9660000000000002</v>
      </c>
      <c r="BI383" s="34">
        <v>24.15</v>
      </c>
      <c r="BJ383" s="34">
        <v>16.146999999999998</v>
      </c>
      <c r="BK383" s="34">
        <v>3.1720000000000002</v>
      </c>
      <c r="BL383" s="34">
        <v>19.318999999999999</v>
      </c>
      <c r="BM383" s="34">
        <v>0</v>
      </c>
      <c r="BN383" s="34"/>
      <c r="BO383" s="34"/>
      <c r="BP383" s="34"/>
      <c r="BQ383" s="34">
        <v>4458.8919999999998</v>
      </c>
      <c r="BR383" s="34">
        <v>0.14141000000000001</v>
      </c>
      <c r="BS383" s="34">
        <v>-5</v>
      </c>
      <c r="BT383" s="34">
        <v>8.0000000000000002E-3</v>
      </c>
      <c r="BU383" s="34">
        <v>3.4557069999999999</v>
      </c>
      <c r="BV383" s="34">
        <v>0</v>
      </c>
      <c r="BW383" s="34" t="s">
        <v>155</v>
      </c>
      <c r="BX383" s="34">
        <v>0.8</v>
      </c>
    </row>
    <row r="384" spans="1:76" x14ac:dyDescent="0.25">
      <c r="A384" s="35">
        <v>43165</v>
      </c>
      <c r="B384" s="36">
        <v>0.40893821759259258</v>
      </c>
      <c r="C384" s="34">
        <v>5.9539999999999997</v>
      </c>
      <c r="D384" s="34">
        <v>7.4999999999999997E-3</v>
      </c>
      <c r="E384" s="34">
        <v>74.712939000000006</v>
      </c>
      <c r="F384" s="34">
        <v>377.1</v>
      </c>
      <c r="G384" s="34">
        <v>74.400000000000006</v>
      </c>
      <c r="H384" s="34">
        <v>6.6</v>
      </c>
      <c r="I384" s="34"/>
      <c r="J384" s="34">
        <v>11.9</v>
      </c>
      <c r="K384" s="34">
        <v>0.95369999999999999</v>
      </c>
      <c r="L384" s="34">
        <v>5.6787000000000001</v>
      </c>
      <c r="M384" s="34">
        <v>7.1000000000000004E-3</v>
      </c>
      <c r="N384" s="34">
        <v>359.60939999999999</v>
      </c>
      <c r="O384" s="34">
        <v>70.998099999999994</v>
      </c>
      <c r="P384" s="34">
        <v>430.6</v>
      </c>
      <c r="Q384" s="34">
        <v>287.67309999999998</v>
      </c>
      <c r="R384" s="34">
        <v>56.7956</v>
      </c>
      <c r="S384" s="34">
        <v>344.5</v>
      </c>
      <c r="T384" s="34">
        <v>6.6398000000000001</v>
      </c>
      <c r="U384" s="34"/>
      <c r="V384" s="34"/>
      <c r="W384" s="34">
        <v>0</v>
      </c>
      <c r="X384" s="34">
        <v>11.349299999999999</v>
      </c>
      <c r="Y384" s="34">
        <v>12.1</v>
      </c>
      <c r="Z384" s="34">
        <v>844</v>
      </c>
      <c r="AA384" s="34">
        <v>848</v>
      </c>
      <c r="AB384" s="34">
        <v>884</v>
      </c>
      <c r="AC384" s="34">
        <v>80</v>
      </c>
      <c r="AD384" s="34">
        <v>21.8</v>
      </c>
      <c r="AE384" s="34">
        <v>0.5</v>
      </c>
      <c r="AF384" s="34">
        <v>980</v>
      </c>
      <c r="AG384" s="34">
        <v>0</v>
      </c>
      <c r="AH384" s="34">
        <v>44</v>
      </c>
      <c r="AI384" s="34">
        <v>35</v>
      </c>
      <c r="AJ384" s="34">
        <v>191</v>
      </c>
      <c r="AK384" s="34">
        <v>169</v>
      </c>
      <c r="AL384" s="34">
        <v>4.5</v>
      </c>
      <c r="AM384" s="34">
        <v>175</v>
      </c>
      <c r="AN384" s="34" t="s">
        <v>155</v>
      </c>
      <c r="AO384" s="34">
        <v>2</v>
      </c>
      <c r="AP384" s="37">
        <v>0.61806712962962962</v>
      </c>
      <c r="AQ384" s="34">
        <v>47.159745999999998</v>
      </c>
      <c r="AR384" s="34">
        <v>-88.484166999999999</v>
      </c>
      <c r="AS384" s="34">
        <v>306.89999999999998</v>
      </c>
      <c r="AT384" s="34">
        <v>28.6</v>
      </c>
      <c r="AU384" s="34">
        <v>12</v>
      </c>
      <c r="AV384" s="34">
        <v>11</v>
      </c>
      <c r="AW384" s="34" t="s">
        <v>205</v>
      </c>
      <c r="AX384" s="34">
        <v>1.0631999999999999</v>
      </c>
      <c r="AY384" s="34">
        <v>1.0684</v>
      </c>
      <c r="AZ384" s="34">
        <v>2.0316000000000001</v>
      </c>
      <c r="BA384" s="34">
        <v>14.186999999999999</v>
      </c>
      <c r="BB384" s="34">
        <v>35.83</v>
      </c>
      <c r="BC384" s="34">
        <v>2.5299999999999998</v>
      </c>
      <c r="BD384" s="34">
        <v>4.8520000000000003</v>
      </c>
      <c r="BE384" s="34">
        <v>3182.7170000000001</v>
      </c>
      <c r="BF384" s="34">
        <v>2.5419999999999998</v>
      </c>
      <c r="BG384" s="34">
        <v>21.106999999999999</v>
      </c>
      <c r="BH384" s="34">
        <v>4.1669999999999998</v>
      </c>
      <c r="BI384" s="34">
        <v>25.274000000000001</v>
      </c>
      <c r="BJ384" s="34">
        <v>16.884</v>
      </c>
      <c r="BK384" s="34">
        <v>3.3340000000000001</v>
      </c>
      <c r="BL384" s="34">
        <v>20.218</v>
      </c>
      <c r="BM384" s="34">
        <v>0.1176</v>
      </c>
      <c r="BN384" s="34"/>
      <c r="BO384" s="34"/>
      <c r="BP384" s="34"/>
      <c r="BQ384" s="34">
        <v>4625.0649999999996</v>
      </c>
      <c r="BR384" s="34">
        <v>0.14543600000000001</v>
      </c>
      <c r="BS384" s="34">
        <v>-5</v>
      </c>
      <c r="BT384" s="34">
        <v>7.0939999999999996E-3</v>
      </c>
      <c r="BU384" s="34">
        <v>3.5540919999999998</v>
      </c>
      <c r="BV384" s="34">
        <v>0</v>
      </c>
      <c r="BW384" s="34" t="s">
        <v>155</v>
      </c>
      <c r="BX384" s="34">
        <v>0.8</v>
      </c>
    </row>
    <row r="385" spans="1:76" x14ac:dyDescent="0.25">
      <c r="A385" s="35">
        <v>43165</v>
      </c>
      <c r="B385" s="36">
        <v>0.40894979166666667</v>
      </c>
      <c r="C385" s="34">
        <v>5.4370000000000003</v>
      </c>
      <c r="D385" s="34">
        <v>6.4000000000000003E-3</v>
      </c>
      <c r="E385" s="34">
        <v>64.001671000000002</v>
      </c>
      <c r="F385" s="34">
        <v>378.9</v>
      </c>
      <c r="G385" s="34">
        <v>75.099999999999994</v>
      </c>
      <c r="H385" s="34">
        <v>0</v>
      </c>
      <c r="I385" s="34"/>
      <c r="J385" s="34">
        <v>11.99</v>
      </c>
      <c r="K385" s="34">
        <v>0.95789999999999997</v>
      </c>
      <c r="L385" s="34">
        <v>5.2074999999999996</v>
      </c>
      <c r="M385" s="34">
        <v>6.1000000000000004E-3</v>
      </c>
      <c r="N385" s="34">
        <v>362.89109999999999</v>
      </c>
      <c r="O385" s="34">
        <v>71.956000000000003</v>
      </c>
      <c r="P385" s="34">
        <v>434.8</v>
      </c>
      <c r="Q385" s="34">
        <v>290.29840000000002</v>
      </c>
      <c r="R385" s="34">
        <v>57.561900000000001</v>
      </c>
      <c r="S385" s="34">
        <v>347.9</v>
      </c>
      <c r="T385" s="34">
        <v>0</v>
      </c>
      <c r="U385" s="34"/>
      <c r="V385" s="34"/>
      <c r="W385" s="34">
        <v>0</v>
      </c>
      <c r="X385" s="34">
        <v>11.4869</v>
      </c>
      <c r="Y385" s="34">
        <v>12.1</v>
      </c>
      <c r="Z385" s="34">
        <v>844</v>
      </c>
      <c r="AA385" s="34">
        <v>848</v>
      </c>
      <c r="AB385" s="34">
        <v>883</v>
      </c>
      <c r="AC385" s="34">
        <v>80</v>
      </c>
      <c r="AD385" s="34">
        <v>21.8</v>
      </c>
      <c r="AE385" s="34">
        <v>0.5</v>
      </c>
      <c r="AF385" s="34">
        <v>980</v>
      </c>
      <c r="AG385" s="34">
        <v>0</v>
      </c>
      <c r="AH385" s="34">
        <v>44</v>
      </c>
      <c r="AI385" s="34">
        <v>35</v>
      </c>
      <c r="AJ385" s="34">
        <v>191</v>
      </c>
      <c r="AK385" s="34">
        <v>169</v>
      </c>
      <c r="AL385" s="34">
        <v>4.5999999999999996</v>
      </c>
      <c r="AM385" s="34">
        <v>175</v>
      </c>
      <c r="AN385" s="34" t="s">
        <v>155</v>
      </c>
      <c r="AO385" s="34">
        <v>2</v>
      </c>
      <c r="AP385" s="37">
        <v>0.61807870370370377</v>
      </c>
      <c r="AQ385" s="34">
        <v>47.159861999999997</v>
      </c>
      <c r="AR385" s="34">
        <v>-88.484174999999993</v>
      </c>
      <c r="AS385" s="34">
        <v>307.3</v>
      </c>
      <c r="AT385" s="34">
        <v>28.4</v>
      </c>
      <c r="AU385" s="34">
        <v>12</v>
      </c>
      <c r="AV385" s="34">
        <v>11</v>
      </c>
      <c r="AW385" s="34" t="s">
        <v>205</v>
      </c>
      <c r="AX385" s="34">
        <v>1.0684</v>
      </c>
      <c r="AY385" s="34">
        <v>1.1684000000000001</v>
      </c>
      <c r="AZ385" s="34">
        <v>2.0684</v>
      </c>
      <c r="BA385" s="34">
        <v>14.186999999999999</v>
      </c>
      <c r="BB385" s="34">
        <v>39.17</v>
      </c>
      <c r="BC385" s="34">
        <v>2.76</v>
      </c>
      <c r="BD385" s="34">
        <v>4.4000000000000004</v>
      </c>
      <c r="BE385" s="34">
        <v>3185.3710000000001</v>
      </c>
      <c r="BF385" s="34">
        <v>2.387</v>
      </c>
      <c r="BG385" s="34">
        <v>23.245999999999999</v>
      </c>
      <c r="BH385" s="34">
        <v>4.609</v>
      </c>
      <c r="BI385" s="34">
        <v>27.855</v>
      </c>
      <c r="BJ385" s="34">
        <v>18.596</v>
      </c>
      <c r="BK385" s="34">
        <v>3.6869999999999998</v>
      </c>
      <c r="BL385" s="34">
        <v>22.283000000000001</v>
      </c>
      <c r="BM385" s="34">
        <v>0</v>
      </c>
      <c r="BN385" s="34"/>
      <c r="BO385" s="34"/>
      <c r="BP385" s="34"/>
      <c r="BQ385" s="34">
        <v>5109.0029999999997</v>
      </c>
      <c r="BR385" s="34">
        <v>0.12787999999999999</v>
      </c>
      <c r="BS385" s="34">
        <v>-5</v>
      </c>
      <c r="BT385" s="34">
        <v>7.9059999999999998E-3</v>
      </c>
      <c r="BU385" s="34">
        <v>3.1250680000000002</v>
      </c>
      <c r="BV385" s="34">
        <v>0</v>
      </c>
      <c r="BW385" s="34" t="s">
        <v>155</v>
      </c>
      <c r="BX385" s="34">
        <v>0.8</v>
      </c>
    </row>
    <row r="386" spans="1:76" x14ac:dyDescent="0.25">
      <c r="A386" s="35">
        <v>43165</v>
      </c>
      <c r="B386" s="36">
        <v>0.40896136574074071</v>
      </c>
      <c r="C386" s="34">
        <v>4.4569999999999999</v>
      </c>
      <c r="D386" s="34">
        <v>3.2000000000000002E-3</v>
      </c>
      <c r="E386" s="34">
        <v>31.565657000000002</v>
      </c>
      <c r="F386" s="34">
        <v>367.1</v>
      </c>
      <c r="G386" s="34">
        <v>75.3</v>
      </c>
      <c r="H386" s="34">
        <v>0</v>
      </c>
      <c r="I386" s="34"/>
      <c r="J386" s="34">
        <v>12.14</v>
      </c>
      <c r="K386" s="34">
        <v>0.9657</v>
      </c>
      <c r="L386" s="34">
        <v>4.3037999999999998</v>
      </c>
      <c r="M386" s="34">
        <v>3.0000000000000001E-3</v>
      </c>
      <c r="N386" s="34">
        <v>354.48939999999999</v>
      </c>
      <c r="O386" s="34">
        <v>72.758099999999999</v>
      </c>
      <c r="P386" s="34">
        <v>427.2</v>
      </c>
      <c r="Q386" s="34">
        <v>283.59899999999999</v>
      </c>
      <c r="R386" s="34">
        <v>58.207999999999998</v>
      </c>
      <c r="S386" s="34">
        <v>341.8</v>
      </c>
      <c r="T386" s="34">
        <v>0</v>
      </c>
      <c r="U386" s="34"/>
      <c r="V386" s="34"/>
      <c r="W386" s="34">
        <v>0</v>
      </c>
      <c r="X386" s="34">
        <v>11.7262</v>
      </c>
      <c r="Y386" s="34">
        <v>12.1</v>
      </c>
      <c r="Z386" s="34">
        <v>844</v>
      </c>
      <c r="AA386" s="34">
        <v>848</v>
      </c>
      <c r="AB386" s="34">
        <v>883</v>
      </c>
      <c r="AC386" s="34">
        <v>80</v>
      </c>
      <c r="AD386" s="34">
        <v>21.82</v>
      </c>
      <c r="AE386" s="34">
        <v>0.5</v>
      </c>
      <c r="AF386" s="34">
        <v>979</v>
      </c>
      <c r="AG386" s="34">
        <v>0</v>
      </c>
      <c r="AH386" s="34">
        <v>44</v>
      </c>
      <c r="AI386" s="34">
        <v>35</v>
      </c>
      <c r="AJ386" s="34">
        <v>191</v>
      </c>
      <c r="AK386" s="34">
        <v>169</v>
      </c>
      <c r="AL386" s="34">
        <v>4.5</v>
      </c>
      <c r="AM386" s="34">
        <v>175</v>
      </c>
      <c r="AN386" s="34" t="s">
        <v>155</v>
      </c>
      <c r="AO386" s="34">
        <v>2</v>
      </c>
      <c r="AP386" s="37">
        <v>0.61809027777777781</v>
      </c>
      <c r="AQ386" s="34">
        <v>47.159975000000003</v>
      </c>
      <c r="AR386" s="34">
        <v>-88.484178</v>
      </c>
      <c r="AS386" s="34">
        <v>307.7</v>
      </c>
      <c r="AT386" s="34">
        <v>28</v>
      </c>
      <c r="AU386" s="34">
        <v>12</v>
      </c>
      <c r="AV386" s="34">
        <v>11</v>
      </c>
      <c r="AW386" s="34" t="s">
        <v>205</v>
      </c>
      <c r="AX386" s="34">
        <v>1.1684000000000001</v>
      </c>
      <c r="AY386" s="34">
        <v>1.0631999999999999</v>
      </c>
      <c r="AZ386" s="34">
        <v>2.1</v>
      </c>
      <c r="BA386" s="34">
        <v>14.186999999999999</v>
      </c>
      <c r="BB386" s="34">
        <v>47.6</v>
      </c>
      <c r="BC386" s="34">
        <v>3.36</v>
      </c>
      <c r="BD386" s="34">
        <v>3.5529999999999999</v>
      </c>
      <c r="BE386" s="34">
        <v>3192.0340000000001</v>
      </c>
      <c r="BF386" s="34">
        <v>1.4390000000000001</v>
      </c>
      <c r="BG386" s="34">
        <v>27.533000000000001</v>
      </c>
      <c r="BH386" s="34">
        <v>5.6509999999999998</v>
      </c>
      <c r="BI386" s="34">
        <v>33.183999999999997</v>
      </c>
      <c r="BJ386" s="34">
        <v>22.027000000000001</v>
      </c>
      <c r="BK386" s="34">
        <v>4.5209999999999999</v>
      </c>
      <c r="BL386" s="34">
        <v>26.547999999999998</v>
      </c>
      <c r="BM386" s="34">
        <v>0</v>
      </c>
      <c r="BN386" s="34"/>
      <c r="BO386" s="34"/>
      <c r="BP386" s="34"/>
      <c r="BQ386" s="34">
        <v>6323.6260000000002</v>
      </c>
      <c r="BR386" s="34">
        <v>0.123282</v>
      </c>
      <c r="BS386" s="34">
        <v>-5</v>
      </c>
      <c r="BT386" s="34">
        <v>8.9060000000000007E-3</v>
      </c>
      <c r="BU386" s="34">
        <v>3.0127030000000001</v>
      </c>
      <c r="BV386" s="34">
        <v>0</v>
      </c>
      <c r="BW386" s="34" t="s">
        <v>155</v>
      </c>
      <c r="BX386" s="34">
        <v>0.8</v>
      </c>
    </row>
    <row r="387" spans="1:76" x14ac:dyDescent="0.25">
      <c r="A387" s="35">
        <v>43165</v>
      </c>
      <c r="B387" s="36">
        <v>0.40897293981481481</v>
      </c>
      <c r="C387" s="34">
        <v>4.0670000000000002</v>
      </c>
      <c r="D387" s="34">
        <v>4.0000000000000001E-3</v>
      </c>
      <c r="E387" s="34">
        <v>39.983165</v>
      </c>
      <c r="F387" s="34">
        <v>345.9</v>
      </c>
      <c r="G387" s="34">
        <v>75.7</v>
      </c>
      <c r="H387" s="34">
        <v>0</v>
      </c>
      <c r="I387" s="34"/>
      <c r="J387" s="34">
        <v>12.7</v>
      </c>
      <c r="K387" s="34">
        <v>0.96879999999999999</v>
      </c>
      <c r="L387" s="34">
        <v>3.9397000000000002</v>
      </c>
      <c r="M387" s="34">
        <v>3.8999999999999998E-3</v>
      </c>
      <c r="N387" s="34">
        <v>335.14179999999999</v>
      </c>
      <c r="O387" s="34">
        <v>73.340199999999996</v>
      </c>
      <c r="P387" s="34">
        <v>408.5</v>
      </c>
      <c r="Q387" s="34">
        <v>268.10210000000001</v>
      </c>
      <c r="R387" s="34">
        <v>58.669699999999999</v>
      </c>
      <c r="S387" s="34">
        <v>326.8</v>
      </c>
      <c r="T387" s="34">
        <v>0</v>
      </c>
      <c r="U387" s="34"/>
      <c r="V387" s="34"/>
      <c r="W387" s="34">
        <v>0</v>
      </c>
      <c r="X387" s="34">
        <v>12.3026</v>
      </c>
      <c r="Y387" s="34">
        <v>12.1</v>
      </c>
      <c r="Z387" s="34">
        <v>843</v>
      </c>
      <c r="AA387" s="34">
        <v>847</v>
      </c>
      <c r="AB387" s="34">
        <v>883</v>
      </c>
      <c r="AC387" s="34">
        <v>80</v>
      </c>
      <c r="AD387" s="34">
        <v>21.8</v>
      </c>
      <c r="AE387" s="34">
        <v>0.5</v>
      </c>
      <c r="AF387" s="34">
        <v>980</v>
      </c>
      <c r="AG387" s="34">
        <v>0</v>
      </c>
      <c r="AH387" s="34">
        <v>44</v>
      </c>
      <c r="AI387" s="34">
        <v>35</v>
      </c>
      <c r="AJ387" s="34">
        <v>191</v>
      </c>
      <c r="AK387" s="34">
        <v>169</v>
      </c>
      <c r="AL387" s="34">
        <v>4.5</v>
      </c>
      <c r="AM387" s="34">
        <v>175</v>
      </c>
      <c r="AN387" s="34" t="s">
        <v>155</v>
      </c>
      <c r="AO387" s="34">
        <v>2</v>
      </c>
      <c r="AP387" s="37">
        <v>0.61810185185185185</v>
      </c>
      <c r="AQ387" s="34">
        <v>47.160086999999997</v>
      </c>
      <c r="AR387" s="34">
        <v>-88.484181000000007</v>
      </c>
      <c r="AS387" s="34">
        <v>308.10000000000002</v>
      </c>
      <c r="AT387" s="34">
        <v>27.8</v>
      </c>
      <c r="AU387" s="34">
        <v>12</v>
      </c>
      <c r="AV387" s="34">
        <v>11</v>
      </c>
      <c r="AW387" s="34" t="s">
        <v>205</v>
      </c>
      <c r="AX387" s="34">
        <v>0.99480000000000002</v>
      </c>
      <c r="AY387" s="34">
        <v>1.0684</v>
      </c>
      <c r="AZ387" s="34">
        <v>1.8948</v>
      </c>
      <c r="BA387" s="34">
        <v>14.186999999999999</v>
      </c>
      <c r="BB387" s="34">
        <v>52.07</v>
      </c>
      <c r="BC387" s="34">
        <v>3.67</v>
      </c>
      <c r="BD387" s="34">
        <v>3.218</v>
      </c>
      <c r="BE387" s="34">
        <v>3193.9009999999998</v>
      </c>
      <c r="BF387" s="34">
        <v>1.9990000000000001</v>
      </c>
      <c r="BG387" s="34">
        <v>28.452000000000002</v>
      </c>
      <c r="BH387" s="34">
        <v>6.226</v>
      </c>
      <c r="BI387" s="34">
        <v>34.679000000000002</v>
      </c>
      <c r="BJ387" s="34">
        <v>22.760999999999999</v>
      </c>
      <c r="BK387" s="34">
        <v>4.9809999999999999</v>
      </c>
      <c r="BL387" s="34">
        <v>27.742000000000001</v>
      </c>
      <c r="BM387" s="34">
        <v>0</v>
      </c>
      <c r="BN387" s="34"/>
      <c r="BO387" s="34"/>
      <c r="BP387" s="34"/>
      <c r="BQ387" s="34">
        <v>7251.8639999999996</v>
      </c>
      <c r="BR387" s="34">
        <v>0.102162</v>
      </c>
      <c r="BS387" s="34">
        <v>-5</v>
      </c>
      <c r="BT387" s="34">
        <v>8.0940000000000005E-3</v>
      </c>
      <c r="BU387" s="34">
        <v>2.4965839999999999</v>
      </c>
      <c r="BV387" s="34">
        <v>0</v>
      </c>
      <c r="BW387" s="34" t="s">
        <v>155</v>
      </c>
      <c r="BX387" s="34">
        <v>0.8</v>
      </c>
    </row>
    <row r="388" spans="1:76" x14ac:dyDescent="0.25">
      <c r="A388" s="35">
        <v>43165</v>
      </c>
      <c r="B388" s="36">
        <v>0.40898451388888885</v>
      </c>
      <c r="C388" s="34">
        <v>4.5940000000000003</v>
      </c>
      <c r="D388" s="34">
        <v>9.7999999999999997E-3</v>
      </c>
      <c r="E388" s="34">
        <v>98.023256000000003</v>
      </c>
      <c r="F388" s="34">
        <v>337.3</v>
      </c>
      <c r="G388" s="34">
        <v>75.8</v>
      </c>
      <c r="H388" s="34">
        <v>-6.8</v>
      </c>
      <c r="I388" s="34"/>
      <c r="J388" s="34">
        <v>13.44</v>
      </c>
      <c r="K388" s="34">
        <v>0.96450000000000002</v>
      </c>
      <c r="L388" s="34">
        <v>4.431</v>
      </c>
      <c r="M388" s="34">
        <v>9.4999999999999998E-3</v>
      </c>
      <c r="N388" s="34">
        <v>325.33339999999998</v>
      </c>
      <c r="O388" s="34">
        <v>73.131600000000006</v>
      </c>
      <c r="P388" s="34">
        <v>398.5</v>
      </c>
      <c r="Q388" s="34">
        <v>260.27359999999999</v>
      </c>
      <c r="R388" s="34">
        <v>58.506799999999998</v>
      </c>
      <c r="S388" s="34">
        <v>318.8</v>
      </c>
      <c r="T388" s="34">
        <v>0</v>
      </c>
      <c r="U388" s="34"/>
      <c r="V388" s="34"/>
      <c r="W388" s="34">
        <v>0</v>
      </c>
      <c r="X388" s="34">
        <v>12.965400000000001</v>
      </c>
      <c r="Y388" s="34">
        <v>12.1</v>
      </c>
      <c r="Z388" s="34">
        <v>843</v>
      </c>
      <c r="AA388" s="34">
        <v>846</v>
      </c>
      <c r="AB388" s="34">
        <v>883</v>
      </c>
      <c r="AC388" s="34">
        <v>80</v>
      </c>
      <c r="AD388" s="34">
        <v>21.82</v>
      </c>
      <c r="AE388" s="34">
        <v>0.5</v>
      </c>
      <c r="AF388" s="34">
        <v>979</v>
      </c>
      <c r="AG388" s="34">
        <v>0</v>
      </c>
      <c r="AH388" s="34">
        <v>43.094000000000001</v>
      </c>
      <c r="AI388" s="34">
        <v>35</v>
      </c>
      <c r="AJ388" s="34">
        <v>191</v>
      </c>
      <c r="AK388" s="34">
        <v>169</v>
      </c>
      <c r="AL388" s="34">
        <v>4.5</v>
      </c>
      <c r="AM388" s="34">
        <v>175</v>
      </c>
      <c r="AN388" s="34" t="s">
        <v>155</v>
      </c>
      <c r="AO388" s="34">
        <v>2</v>
      </c>
      <c r="AP388" s="37">
        <v>0.61811342592592589</v>
      </c>
      <c r="AQ388" s="34">
        <v>47.160198000000001</v>
      </c>
      <c r="AR388" s="34">
        <v>-88.484183999999999</v>
      </c>
      <c r="AS388" s="34">
        <v>308.2</v>
      </c>
      <c r="AT388" s="34">
        <v>27.6</v>
      </c>
      <c r="AU388" s="34">
        <v>12</v>
      </c>
      <c r="AV388" s="34">
        <v>11</v>
      </c>
      <c r="AW388" s="34" t="s">
        <v>205</v>
      </c>
      <c r="AX388" s="34">
        <v>0.9</v>
      </c>
      <c r="AY388" s="34">
        <v>1.1000000000000001</v>
      </c>
      <c r="AZ388" s="34">
        <v>1.8</v>
      </c>
      <c r="BA388" s="34">
        <v>14.186999999999999</v>
      </c>
      <c r="BB388" s="34">
        <v>46.14</v>
      </c>
      <c r="BC388" s="34">
        <v>3.25</v>
      </c>
      <c r="BD388" s="34">
        <v>3.6779999999999999</v>
      </c>
      <c r="BE388" s="34">
        <v>3186.5990000000002</v>
      </c>
      <c r="BF388" s="34">
        <v>4.3280000000000003</v>
      </c>
      <c r="BG388" s="34">
        <v>24.501000000000001</v>
      </c>
      <c r="BH388" s="34">
        <v>5.508</v>
      </c>
      <c r="BI388" s="34">
        <v>30.009</v>
      </c>
      <c r="BJ388" s="34">
        <v>19.602</v>
      </c>
      <c r="BK388" s="34">
        <v>4.4059999999999997</v>
      </c>
      <c r="BL388" s="34">
        <v>24.007999999999999</v>
      </c>
      <c r="BM388" s="34">
        <v>0</v>
      </c>
      <c r="BN388" s="34"/>
      <c r="BO388" s="34"/>
      <c r="BP388" s="34"/>
      <c r="BQ388" s="34">
        <v>6779.7060000000001</v>
      </c>
      <c r="BR388" s="34">
        <v>6.6477999999999995E-2</v>
      </c>
      <c r="BS388" s="34">
        <v>-5</v>
      </c>
      <c r="BT388" s="34">
        <v>8.0000000000000002E-3</v>
      </c>
      <c r="BU388" s="34">
        <v>1.6245560000000001</v>
      </c>
      <c r="BV388" s="34">
        <v>0</v>
      </c>
      <c r="BW388" s="34" t="s">
        <v>155</v>
      </c>
      <c r="BX388" s="34">
        <v>0.8</v>
      </c>
    </row>
    <row r="389" spans="1:76" x14ac:dyDescent="0.25">
      <c r="A389" s="35">
        <v>43165</v>
      </c>
      <c r="B389" s="36">
        <v>0.408996087962963</v>
      </c>
      <c r="C389" s="34">
        <v>5.4269999999999996</v>
      </c>
      <c r="D389" s="34">
        <v>1.1599999999999999E-2</v>
      </c>
      <c r="E389" s="34">
        <v>116.372392</v>
      </c>
      <c r="F389" s="34">
        <v>347.7</v>
      </c>
      <c r="G389" s="34">
        <v>75.900000000000006</v>
      </c>
      <c r="H389" s="34">
        <v>-2.5</v>
      </c>
      <c r="I389" s="34"/>
      <c r="J389" s="34">
        <v>13.9</v>
      </c>
      <c r="K389" s="34">
        <v>0.95789999999999997</v>
      </c>
      <c r="L389" s="34">
        <v>5.1988000000000003</v>
      </c>
      <c r="M389" s="34">
        <v>1.11E-2</v>
      </c>
      <c r="N389" s="34">
        <v>333.07130000000001</v>
      </c>
      <c r="O389" s="34">
        <v>72.708200000000005</v>
      </c>
      <c r="P389" s="34">
        <v>405.8</v>
      </c>
      <c r="Q389" s="34">
        <v>266.21749999999997</v>
      </c>
      <c r="R389" s="34">
        <v>58.1143</v>
      </c>
      <c r="S389" s="34">
        <v>324.3</v>
      </c>
      <c r="T389" s="34">
        <v>0</v>
      </c>
      <c r="U389" s="34"/>
      <c r="V389" s="34"/>
      <c r="W389" s="34">
        <v>0</v>
      </c>
      <c r="X389" s="34">
        <v>13.3109</v>
      </c>
      <c r="Y389" s="34">
        <v>12.1</v>
      </c>
      <c r="Z389" s="34">
        <v>842</v>
      </c>
      <c r="AA389" s="34">
        <v>846</v>
      </c>
      <c r="AB389" s="34">
        <v>882</v>
      </c>
      <c r="AC389" s="34">
        <v>79.099999999999994</v>
      </c>
      <c r="AD389" s="34">
        <v>21.57</v>
      </c>
      <c r="AE389" s="34">
        <v>0.5</v>
      </c>
      <c r="AF389" s="34">
        <v>979</v>
      </c>
      <c r="AG389" s="34">
        <v>0</v>
      </c>
      <c r="AH389" s="34">
        <v>43</v>
      </c>
      <c r="AI389" s="34">
        <v>35</v>
      </c>
      <c r="AJ389" s="34">
        <v>191</v>
      </c>
      <c r="AK389" s="34">
        <v>169</v>
      </c>
      <c r="AL389" s="34">
        <v>4.5999999999999996</v>
      </c>
      <c r="AM389" s="34">
        <v>175</v>
      </c>
      <c r="AN389" s="34" t="s">
        <v>155</v>
      </c>
      <c r="AO389" s="34">
        <v>2</v>
      </c>
      <c r="AP389" s="37">
        <v>0.61812500000000004</v>
      </c>
      <c r="AQ389" s="34">
        <v>47.160307000000003</v>
      </c>
      <c r="AR389" s="34">
        <v>-88.484185999999994</v>
      </c>
      <c r="AS389" s="34">
        <v>308.39999999999998</v>
      </c>
      <c r="AT389" s="34">
        <v>27</v>
      </c>
      <c r="AU389" s="34">
        <v>12</v>
      </c>
      <c r="AV389" s="34">
        <v>11</v>
      </c>
      <c r="AW389" s="34" t="s">
        <v>205</v>
      </c>
      <c r="AX389" s="34">
        <v>0.9</v>
      </c>
      <c r="AY389" s="34">
        <v>1.1683319999999999</v>
      </c>
      <c r="AZ389" s="34">
        <v>1.8</v>
      </c>
      <c r="BA389" s="34">
        <v>14.186999999999999</v>
      </c>
      <c r="BB389" s="34">
        <v>39.200000000000003</v>
      </c>
      <c r="BC389" s="34">
        <v>2.76</v>
      </c>
      <c r="BD389" s="34">
        <v>4.3899999999999997</v>
      </c>
      <c r="BE389" s="34">
        <v>3182.3159999999998</v>
      </c>
      <c r="BF389" s="34">
        <v>4.343</v>
      </c>
      <c r="BG389" s="34">
        <v>21.350999999999999</v>
      </c>
      <c r="BH389" s="34">
        <v>4.6609999999999996</v>
      </c>
      <c r="BI389" s="34">
        <v>26.012</v>
      </c>
      <c r="BJ389" s="34">
        <v>17.065000000000001</v>
      </c>
      <c r="BK389" s="34">
        <v>3.7250000000000001</v>
      </c>
      <c r="BL389" s="34">
        <v>20.791</v>
      </c>
      <c r="BM389" s="34">
        <v>0</v>
      </c>
      <c r="BN389" s="34"/>
      <c r="BO389" s="34"/>
      <c r="BP389" s="34"/>
      <c r="BQ389" s="34">
        <v>5924.482</v>
      </c>
      <c r="BR389" s="34">
        <v>6.3E-2</v>
      </c>
      <c r="BS389" s="34">
        <v>-5</v>
      </c>
      <c r="BT389" s="34">
        <v>7.0939999999999996E-3</v>
      </c>
      <c r="BU389" s="34">
        <v>1.5395620000000001</v>
      </c>
      <c r="BV389" s="34">
        <v>0</v>
      </c>
      <c r="BW389" s="34" t="s">
        <v>155</v>
      </c>
      <c r="BX389" s="34">
        <v>0.79900000000000004</v>
      </c>
    </row>
    <row r="390" spans="1:76" x14ac:dyDescent="0.25">
      <c r="A390" s="35">
        <v>43165</v>
      </c>
      <c r="B390" s="36">
        <v>0.40900766203703703</v>
      </c>
      <c r="C390" s="34">
        <v>5.9390000000000001</v>
      </c>
      <c r="D390" s="34">
        <v>9.5999999999999992E-3</v>
      </c>
      <c r="E390" s="34">
        <v>96.256499000000005</v>
      </c>
      <c r="F390" s="34">
        <v>369.7</v>
      </c>
      <c r="G390" s="34">
        <v>74.400000000000006</v>
      </c>
      <c r="H390" s="34">
        <v>0</v>
      </c>
      <c r="I390" s="34"/>
      <c r="J390" s="34">
        <v>13.91</v>
      </c>
      <c r="K390" s="34">
        <v>0.95389999999999997</v>
      </c>
      <c r="L390" s="34">
        <v>5.6650999999999998</v>
      </c>
      <c r="M390" s="34">
        <v>9.1999999999999998E-3</v>
      </c>
      <c r="N390" s="34">
        <v>352.70179999999999</v>
      </c>
      <c r="O390" s="34">
        <v>71.002499999999998</v>
      </c>
      <c r="P390" s="34">
        <v>423.7</v>
      </c>
      <c r="Q390" s="34">
        <v>281.88060000000002</v>
      </c>
      <c r="R390" s="34">
        <v>56.7455</v>
      </c>
      <c r="S390" s="34">
        <v>338.6</v>
      </c>
      <c r="T390" s="34">
        <v>0</v>
      </c>
      <c r="U390" s="34"/>
      <c r="V390" s="34"/>
      <c r="W390" s="34">
        <v>0</v>
      </c>
      <c r="X390" s="34">
        <v>13.272600000000001</v>
      </c>
      <c r="Y390" s="34">
        <v>12.1</v>
      </c>
      <c r="Z390" s="34">
        <v>843</v>
      </c>
      <c r="AA390" s="34">
        <v>846</v>
      </c>
      <c r="AB390" s="34">
        <v>882</v>
      </c>
      <c r="AC390" s="34">
        <v>79</v>
      </c>
      <c r="AD390" s="34">
        <v>21.54</v>
      </c>
      <c r="AE390" s="34">
        <v>0.49</v>
      </c>
      <c r="AF390" s="34">
        <v>979</v>
      </c>
      <c r="AG390" s="34">
        <v>0</v>
      </c>
      <c r="AH390" s="34">
        <v>43</v>
      </c>
      <c r="AI390" s="34">
        <v>35</v>
      </c>
      <c r="AJ390" s="34">
        <v>191</v>
      </c>
      <c r="AK390" s="34">
        <v>169</v>
      </c>
      <c r="AL390" s="34">
        <v>4.5</v>
      </c>
      <c r="AM390" s="34">
        <v>175</v>
      </c>
      <c r="AN390" s="34" t="s">
        <v>155</v>
      </c>
      <c r="AO390" s="34">
        <v>2</v>
      </c>
      <c r="AP390" s="37">
        <v>0.61813657407407407</v>
      </c>
      <c r="AQ390" s="34">
        <v>47.160397000000003</v>
      </c>
      <c r="AR390" s="34">
        <v>-88.484165000000004</v>
      </c>
      <c r="AS390" s="34">
        <v>308.8</v>
      </c>
      <c r="AT390" s="34">
        <v>24.6</v>
      </c>
      <c r="AU390" s="34">
        <v>12</v>
      </c>
      <c r="AV390" s="34">
        <v>11</v>
      </c>
      <c r="AW390" s="34" t="s">
        <v>205</v>
      </c>
      <c r="AX390" s="34">
        <v>1.105105</v>
      </c>
      <c r="AY390" s="34">
        <v>1.0632630000000001</v>
      </c>
      <c r="AZ390" s="34">
        <v>1.9367369999999999</v>
      </c>
      <c r="BA390" s="34">
        <v>14.186999999999999</v>
      </c>
      <c r="BB390" s="34">
        <v>35.909999999999997</v>
      </c>
      <c r="BC390" s="34">
        <v>2.5299999999999998</v>
      </c>
      <c r="BD390" s="34">
        <v>4.8330000000000002</v>
      </c>
      <c r="BE390" s="34">
        <v>3181.9749999999999</v>
      </c>
      <c r="BF390" s="34">
        <v>3.282</v>
      </c>
      <c r="BG390" s="34">
        <v>20.745999999999999</v>
      </c>
      <c r="BH390" s="34">
        <v>4.1760000000000002</v>
      </c>
      <c r="BI390" s="34">
        <v>24.922000000000001</v>
      </c>
      <c r="BJ390" s="34">
        <v>16.579999999999998</v>
      </c>
      <c r="BK390" s="34">
        <v>3.3380000000000001</v>
      </c>
      <c r="BL390" s="34">
        <v>19.917999999999999</v>
      </c>
      <c r="BM390" s="34">
        <v>0</v>
      </c>
      <c r="BN390" s="34"/>
      <c r="BO390" s="34"/>
      <c r="BP390" s="34"/>
      <c r="BQ390" s="34">
        <v>5420.5519999999997</v>
      </c>
      <c r="BR390" s="34">
        <v>9.1992000000000004E-2</v>
      </c>
      <c r="BS390" s="34">
        <v>-5</v>
      </c>
      <c r="BT390" s="34">
        <v>7.0000000000000001E-3</v>
      </c>
      <c r="BU390" s="34">
        <v>2.2480549999999999</v>
      </c>
      <c r="BV390" s="34">
        <v>0</v>
      </c>
      <c r="BW390" s="34" t="s">
        <v>155</v>
      </c>
      <c r="BX390" s="34">
        <v>0.79900000000000004</v>
      </c>
    </row>
    <row r="391" spans="1:76" x14ac:dyDescent="0.25">
      <c r="A391" s="35">
        <v>43165</v>
      </c>
      <c r="B391" s="36">
        <v>0.40901923611111113</v>
      </c>
      <c r="C391" s="34">
        <v>6.202</v>
      </c>
      <c r="D391" s="34">
        <v>7.0000000000000001E-3</v>
      </c>
      <c r="E391" s="34">
        <v>70</v>
      </c>
      <c r="F391" s="34">
        <v>383.4</v>
      </c>
      <c r="G391" s="34">
        <v>72.099999999999994</v>
      </c>
      <c r="H391" s="34">
        <v>0</v>
      </c>
      <c r="I391" s="34"/>
      <c r="J391" s="34">
        <v>13.32</v>
      </c>
      <c r="K391" s="34">
        <v>0.95179999999999998</v>
      </c>
      <c r="L391" s="34">
        <v>5.9029999999999996</v>
      </c>
      <c r="M391" s="34">
        <v>6.7000000000000002E-3</v>
      </c>
      <c r="N391" s="34">
        <v>364.89229999999998</v>
      </c>
      <c r="O391" s="34">
        <v>68.657600000000002</v>
      </c>
      <c r="P391" s="34">
        <v>433.5</v>
      </c>
      <c r="Q391" s="34">
        <v>291.6232</v>
      </c>
      <c r="R391" s="34">
        <v>54.871400000000001</v>
      </c>
      <c r="S391" s="34">
        <v>346.5</v>
      </c>
      <c r="T391" s="34">
        <v>0</v>
      </c>
      <c r="U391" s="34"/>
      <c r="V391" s="34"/>
      <c r="W391" s="34">
        <v>0</v>
      </c>
      <c r="X391" s="34">
        <v>12.6799</v>
      </c>
      <c r="Y391" s="34">
        <v>12</v>
      </c>
      <c r="Z391" s="34">
        <v>844</v>
      </c>
      <c r="AA391" s="34">
        <v>847</v>
      </c>
      <c r="AB391" s="34">
        <v>883</v>
      </c>
      <c r="AC391" s="34">
        <v>79</v>
      </c>
      <c r="AD391" s="34">
        <v>21.54</v>
      </c>
      <c r="AE391" s="34">
        <v>0.49</v>
      </c>
      <c r="AF391" s="34">
        <v>979</v>
      </c>
      <c r="AG391" s="34">
        <v>0</v>
      </c>
      <c r="AH391" s="34">
        <v>43</v>
      </c>
      <c r="AI391" s="34">
        <v>35</v>
      </c>
      <c r="AJ391" s="34">
        <v>191</v>
      </c>
      <c r="AK391" s="34">
        <v>169</v>
      </c>
      <c r="AL391" s="34">
        <v>4.4000000000000004</v>
      </c>
      <c r="AM391" s="34">
        <v>175</v>
      </c>
      <c r="AN391" s="34" t="s">
        <v>155</v>
      </c>
      <c r="AO391" s="34">
        <v>2</v>
      </c>
      <c r="AP391" s="37">
        <v>0.61814814814814811</v>
      </c>
      <c r="AQ391" s="34">
        <v>47.160480999999997</v>
      </c>
      <c r="AR391" s="34">
        <v>-88.484132000000002</v>
      </c>
      <c r="AS391" s="34">
        <v>309</v>
      </c>
      <c r="AT391" s="34">
        <v>22.9</v>
      </c>
      <c r="AU391" s="34">
        <v>12</v>
      </c>
      <c r="AV391" s="34">
        <v>11</v>
      </c>
      <c r="AW391" s="34" t="s">
        <v>205</v>
      </c>
      <c r="AX391" s="34">
        <v>1.2</v>
      </c>
      <c r="AY391" s="34">
        <v>1</v>
      </c>
      <c r="AZ391" s="34">
        <v>2</v>
      </c>
      <c r="BA391" s="34">
        <v>14.186999999999999</v>
      </c>
      <c r="BB391" s="34">
        <v>34.450000000000003</v>
      </c>
      <c r="BC391" s="34">
        <v>2.4300000000000002</v>
      </c>
      <c r="BD391" s="34">
        <v>5.0629999999999997</v>
      </c>
      <c r="BE391" s="34">
        <v>3182.643</v>
      </c>
      <c r="BF391" s="34">
        <v>2.286</v>
      </c>
      <c r="BG391" s="34">
        <v>20.602</v>
      </c>
      <c r="BH391" s="34">
        <v>3.8769999999999998</v>
      </c>
      <c r="BI391" s="34">
        <v>24.478999999999999</v>
      </c>
      <c r="BJ391" s="34">
        <v>16.465</v>
      </c>
      <c r="BK391" s="34">
        <v>3.0979999999999999</v>
      </c>
      <c r="BL391" s="34">
        <v>19.564</v>
      </c>
      <c r="BM391" s="34">
        <v>0</v>
      </c>
      <c r="BN391" s="34"/>
      <c r="BO391" s="34"/>
      <c r="BP391" s="34"/>
      <c r="BQ391" s="34">
        <v>4970.8540000000003</v>
      </c>
      <c r="BR391" s="34">
        <v>0.100436</v>
      </c>
      <c r="BS391" s="34">
        <v>-5</v>
      </c>
      <c r="BT391" s="34">
        <v>8.8120000000000004E-3</v>
      </c>
      <c r="BU391" s="34">
        <v>2.4544049999999999</v>
      </c>
      <c r="BV391" s="34">
        <v>0</v>
      </c>
      <c r="BW391" s="34" t="s">
        <v>155</v>
      </c>
      <c r="BX391" s="34">
        <v>0.79900000000000004</v>
      </c>
    </row>
    <row r="392" spans="1:76" x14ac:dyDescent="0.25">
      <c r="A392" s="35">
        <v>43165</v>
      </c>
      <c r="B392" s="36">
        <v>0.40903081018518517</v>
      </c>
      <c r="C392" s="34">
        <v>6.3609999999999998</v>
      </c>
      <c r="D392" s="34">
        <v>6.7999999999999996E-3</v>
      </c>
      <c r="E392" s="34">
        <v>68.495146000000005</v>
      </c>
      <c r="F392" s="34">
        <v>387.6</v>
      </c>
      <c r="G392" s="34">
        <v>70.400000000000006</v>
      </c>
      <c r="H392" s="34">
        <v>0</v>
      </c>
      <c r="I392" s="34"/>
      <c r="J392" s="34">
        <v>12.91</v>
      </c>
      <c r="K392" s="34">
        <v>0.9506</v>
      </c>
      <c r="L392" s="34">
        <v>6.0465999999999998</v>
      </c>
      <c r="M392" s="34">
        <v>6.4999999999999997E-3</v>
      </c>
      <c r="N392" s="34">
        <v>368.44869999999997</v>
      </c>
      <c r="O392" s="34">
        <v>66.879400000000004</v>
      </c>
      <c r="P392" s="34">
        <v>435.3</v>
      </c>
      <c r="Q392" s="34">
        <v>294.46550000000002</v>
      </c>
      <c r="R392" s="34">
        <v>53.450200000000002</v>
      </c>
      <c r="S392" s="34">
        <v>347.9</v>
      </c>
      <c r="T392" s="34">
        <v>0</v>
      </c>
      <c r="U392" s="34"/>
      <c r="V392" s="34"/>
      <c r="W392" s="34">
        <v>0</v>
      </c>
      <c r="X392" s="34">
        <v>12.276199999999999</v>
      </c>
      <c r="Y392" s="34">
        <v>12.1</v>
      </c>
      <c r="Z392" s="34">
        <v>844</v>
      </c>
      <c r="AA392" s="34">
        <v>846</v>
      </c>
      <c r="AB392" s="34">
        <v>883</v>
      </c>
      <c r="AC392" s="34">
        <v>79</v>
      </c>
      <c r="AD392" s="34">
        <v>21.54</v>
      </c>
      <c r="AE392" s="34">
        <v>0.49</v>
      </c>
      <c r="AF392" s="34">
        <v>979</v>
      </c>
      <c r="AG392" s="34">
        <v>0</v>
      </c>
      <c r="AH392" s="34">
        <v>43</v>
      </c>
      <c r="AI392" s="34">
        <v>35</v>
      </c>
      <c r="AJ392" s="34">
        <v>191</v>
      </c>
      <c r="AK392" s="34">
        <v>169</v>
      </c>
      <c r="AL392" s="34">
        <v>4.4000000000000004</v>
      </c>
      <c r="AM392" s="34">
        <v>175</v>
      </c>
      <c r="AN392" s="34" t="s">
        <v>155</v>
      </c>
      <c r="AO392" s="34">
        <v>2</v>
      </c>
      <c r="AP392" s="37">
        <v>0.61815972222222226</v>
      </c>
      <c r="AQ392" s="34">
        <v>47.160567999999998</v>
      </c>
      <c r="AR392" s="34">
        <v>-88.484088</v>
      </c>
      <c r="AS392" s="34">
        <v>309.10000000000002</v>
      </c>
      <c r="AT392" s="34">
        <v>22.7</v>
      </c>
      <c r="AU392" s="34">
        <v>12</v>
      </c>
      <c r="AV392" s="34">
        <v>11</v>
      </c>
      <c r="AW392" s="34" t="s">
        <v>205</v>
      </c>
      <c r="AX392" s="34">
        <v>1.2</v>
      </c>
      <c r="AY392" s="34">
        <v>1.0684</v>
      </c>
      <c r="AZ392" s="34">
        <v>1.8632</v>
      </c>
      <c r="BA392" s="34">
        <v>14.186999999999999</v>
      </c>
      <c r="BB392" s="34">
        <v>33.61</v>
      </c>
      <c r="BC392" s="34">
        <v>2.37</v>
      </c>
      <c r="BD392" s="34">
        <v>5.2009999999999996</v>
      </c>
      <c r="BE392" s="34">
        <v>3182.297</v>
      </c>
      <c r="BF392" s="34">
        <v>2.181</v>
      </c>
      <c r="BG392" s="34">
        <v>20.306999999999999</v>
      </c>
      <c r="BH392" s="34">
        <v>3.6859999999999999</v>
      </c>
      <c r="BI392" s="34">
        <v>23.992999999999999</v>
      </c>
      <c r="BJ392" s="34">
        <v>16.228999999999999</v>
      </c>
      <c r="BK392" s="34">
        <v>2.9460000000000002</v>
      </c>
      <c r="BL392" s="34">
        <v>19.175000000000001</v>
      </c>
      <c r="BM392" s="34">
        <v>0</v>
      </c>
      <c r="BN392" s="34"/>
      <c r="BO392" s="34"/>
      <c r="BP392" s="34"/>
      <c r="BQ392" s="34">
        <v>4697.808</v>
      </c>
      <c r="BR392" s="34">
        <v>0.108248</v>
      </c>
      <c r="BS392" s="34">
        <v>-5</v>
      </c>
      <c r="BT392" s="34">
        <v>8.0940000000000005E-3</v>
      </c>
      <c r="BU392" s="34">
        <v>2.645311</v>
      </c>
      <c r="BV392" s="34">
        <v>0</v>
      </c>
      <c r="BW392" s="34" t="s">
        <v>155</v>
      </c>
      <c r="BX392" s="34">
        <v>0.79900000000000004</v>
      </c>
    </row>
    <row r="393" spans="1:76" x14ac:dyDescent="0.25">
      <c r="A393" s="35">
        <v>43165</v>
      </c>
      <c r="B393" s="36">
        <v>0.40904238425925926</v>
      </c>
      <c r="C393" s="34">
        <v>6.2690000000000001</v>
      </c>
      <c r="D393" s="34">
        <v>6.0000000000000001E-3</v>
      </c>
      <c r="E393" s="34">
        <v>60.404530999999999</v>
      </c>
      <c r="F393" s="34">
        <v>388.3</v>
      </c>
      <c r="G393" s="34">
        <v>68.7</v>
      </c>
      <c r="H393" s="34">
        <v>0</v>
      </c>
      <c r="I393" s="34"/>
      <c r="J393" s="34">
        <v>12.61</v>
      </c>
      <c r="K393" s="34">
        <v>0.95130000000000003</v>
      </c>
      <c r="L393" s="34">
        <v>5.9634999999999998</v>
      </c>
      <c r="M393" s="34">
        <v>5.7000000000000002E-3</v>
      </c>
      <c r="N393" s="34">
        <v>369.38670000000002</v>
      </c>
      <c r="O393" s="34">
        <v>65.311899999999994</v>
      </c>
      <c r="P393" s="34">
        <v>434.7</v>
      </c>
      <c r="Q393" s="34">
        <v>295.21519999999998</v>
      </c>
      <c r="R393" s="34">
        <v>52.197499999999998</v>
      </c>
      <c r="S393" s="34">
        <v>347.4</v>
      </c>
      <c r="T393" s="34">
        <v>0</v>
      </c>
      <c r="U393" s="34"/>
      <c r="V393" s="34"/>
      <c r="W393" s="34">
        <v>0</v>
      </c>
      <c r="X393" s="34">
        <v>11.997</v>
      </c>
      <c r="Y393" s="34">
        <v>12</v>
      </c>
      <c r="Z393" s="34">
        <v>844</v>
      </c>
      <c r="AA393" s="34">
        <v>849</v>
      </c>
      <c r="AB393" s="34">
        <v>883</v>
      </c>
      <c r="AC393" s="34">
        <v>79</v>
      </c>
      <c r="AD393" s="34">
        <v>21.54</v>
      </c>
      <c r="AE393" s="34">
        <v>0.49</v>
      </c>
      <c r="AF393" s="34">
        <v>979</v>
      </c>
      <c r="AG393" s="34">
        <v>0</v>
      </c>
      <c r="AH393" s="34">
        <v>43</v>
      </c>
      <c r="AI393" s="34">
        <v>35</v>
      </c>
      <c r="AJ393" s="34">
        <v>191</v>
      </c>
      <c r="AK393" s="34">
        <v>168.1</v>
      </c>
      <c r="AL393" s="34">
        <v>4.4000000000000004</v>
      </c>
      <c r="AM393" s="34">
        <v>175</v>
      </c>
      <c r="AN393" s="34" t="s">
        <v>155</v>
      </c>
      <c r="AO393" s="34">
        <v>2</v>
      </c>
      <c r="AP393" s="37">
        <v>0.6181712962962963</v>
      </c>
      <c r="AQ393" s="34">
        <v>47.160649999999997</v>
      </c>
      <c r="AR393" s="34">
        <v>-88.484032999999997</v>
      </c>
      <c r="AS393" s="34">
        <v>309.2</v>
      </c>
      <c r="AT393" s="34">
        <v>22.4</v>
      </c>
      <c r="AU393" s="34">
        <v>12</v>
      </c>
      <c r="AV393" s="34">
        <v>11</v>
      </c>
      <c r="AW393" s="34" t="s">
        <v>205</v>
      </c>
      <c r="AX393" s="34">
        <v>1.4052</v>
      </c>
      <c r="AY393" s="34">
        <v>1.0316000000000001</v>
      </c>
      <c r="AZ393" s="34">
        <v>1.9368000000000001</v>
      </c>
      <c r="BA393" s="34">
        <v>14.186999999999999</v>
      </c>
      <c r="BB393" s="34">
        <v>34.090000000000003</v>
      </c>
      <c r="BC393" s="34">
        <v>2.4</v>
      </c>
      <c r="BD393" s="34">
        <v>5.12</v>
      </c>
      <c r="BE393" s="34">
        <v>3182.953</v>
      </c>
      <c r="BF393" s="34">
        <v>1.952</v>
      </c>
      <c r="BG393" s="34">
        <v>20.646000000000001</v>
      </c>
      <c r="BH393" s="34">
        <v>3.6509999999999998</v>
      </c>
      <c r="BI393" s="34">
        <v>24.297000000000001</v>
      </c>
      <c r="BJ393" s="34">
        <v>16.501000000000001</v>
      </c>
      <c r="BK393" s="34">
        <v>2.9180000000000001</v>
      </c>
      <c r="BL393" s="34">
        <v>19.417999999999999</v>
      </c>
      <c r="BM393" s="34">
        <v>0</v>
      </c>
      <c r="BN393" s="34"/>
      <c r="BO393" s="34"/>
      <c r="BP393" s="34"/>
      <c r="BQ393" s="34">
        <v>4655.8580000000002</v>
      </c>
      <c r="BR393" s="34">
        <v>0.118966</v>
      </c>
      <c r="BS393" s="34">
        <v>-5</v>
      </c>
      <c r="BT393" s="34">
        <v>8.0000000000000002E-3</v>
      </c>
      <c r="BU393" s="34">
        <v>2.907232</v>
      </c>
      <c r="BV393" s="34">
        <v>0</v>
      </c>
      <c r="BW393" s="34" t="s">
        <v>155</v>
      </c>
      <c r="BX393" s="34">
        <v>0.79900000000000004</v>
      </c>
    </row>
    <row r="394" spans="1:76" x14ac:dyDescent="0.25">
      <c r="A394" s="35">
        <v>43165</v>
      </c>
      <c r="B394" s="36">
        <v>0.4090539583333333</v>
      </c>
      <c r="C394" s="34">
        <v>6.0529999999999999</v>
      </c>
      <c r="D394" s="34">
        <v>6.7999999999999996E-3</v>
      </c>
      <c r="E394" s="34">
        <v>67.903493999999995</v>
      </c>
      <c r="F394" s="34">
        <v>388.4</v>
      </c>
      <c r="G394" s="34">
        <v>68.400000000000006</v>
      </c>
      <c r="H394" s="34">
        <v>0</v>
      </c>
      <c r="I394" s="34"/>
      <c r="J394" s="34">
        <v>12.4</v>
      </c>
      <c r="K394" s="34">
        <v>0.95299999999999996</v>
      </c>
      <c r="L394" s="34">
        <v>5.7683999999999997</v>
      </c>
      <c r="M394" s="34">
        <v>6.4999999999999997E-3</v>
      </c>
      <c r="N394" s="34">
        <v>370.13639999999998</v>
      </c>
      <c r="O394" s="34">
        <v>65.162899999999993</v>
      </c>
      <c r="P394" s="34">
        <v>435.3</v>
      </c>
      <c r="Q394" s="34">
        <v>295.8143</v>
      </c>
      <c r="R394" s="34">
        <v>52.078499999999998</v>
      </c>
      <c r="S394" s="34">
        <v>347.9</v>
      </c>
      <c r="T394" s="34">
        <v>0</v>
      </c>
      <c r="U394" s="34"/>
      <c r="V394" s="34"/>
      <c r="W394" s="34">
        <v>0</v>
      </c>
      <c r="X394" s="34">
        <v>11.8169</v>
      </c>
      <c r="Y394" s="34">
        <v>12</v>
      </c>
      <c r="Z394" s="34">
        <v>845</v>
      </c>
      <c r="AA394" s="34">
        <v>848</v>
      </c>
      <c r="AB394" s="34">
        <v>883</v>
      </c>
      <c r="AC394" s="34">
        <v>79</v>
      </c>
      <c r="AD394" s="34">
        <v>21.54</v>
      </c>
      <c r="AE394" s="34">
        <v>0.49</v>
      </c>
      <c r="AF394" s="34">
        <v>979</v>
      </c>
      <c r="AG394" s="34">
        <v>0</v>
      </c>
      <c r="AH394" s="34">
        <v>43</v>
      </c>
      <c r="AI394" s="34">
        <v>35</v>
      </c>
      <c r="AJ394" s="34">
        <v>190.1</v>
      </c>
      <c r="AK394" s="34">
        <v>168.9</v>
      </c>
      <c r="AL394" s="34">
        <v>4.4000000000000004</v>
      </c>
      <c r="AM394" s="34">
        <v>175</v>
      </c>
      <c r="AN394" s="34" t="s">
        <v>155</v>
      </c>
      <c r="AO394" s="34">
        <v>2</v>
      </c>
      <c r="AP394" s="37">
        <v>0.61818287037037034</v>
      </c>
      <c r="AQ394" s="34">
        <v>47.160736999999997</v>
      </c>
      <c r="AR394" s="34">
        <v>-88.483979000000005</v>
      </c>
      <c r="AS394" s="34">
        <v>309.60000000000002</v>
      </c>
      <c r="AT394" s="34">
        <v>22.7</v>
      </c>
      <c r="AU394" s="34">
        <v>12</v>
      </c>
      <c r="AV394" s="34">
        <v>11</v>
      </c>
      <c r="AW394" s="34" t="s">
        <v>205</v>
      </c>
      <c r="AX394" s="34">
        <v>1.5</v>
      </c>
      <c r="AY394" s="34">
        <v>1.0684</v>
      </c>
      <c r="AZ394" s="34">
        <v>2.0684</v>
      </c>
      <c r="BA394" s="34">
        <v>14.186999999999999</v>
      </c>
      <c r="BB394" s="34">
        <v>35.270000000000003</v>
      </c>
      <c r="BC394" s="34">
        <v>2.4900000000000002</v>
      </c>
      <c r="BD394" s="34">
        <v>4.9340000000000002</v>
      </c>
      <c r="BE394" s="34">
        <v>3183.1689999999999</v>
      </c>
      <c r="BF394" s="34">
        <v>2.2730000000000001</v>
      </c>
      <c r="BG394" s="34">
        <v>21.39</v>
      </c>
      <c r="BH394" s="34">
        <v>3.766</v>
      </c>
      <c r="BI394" s="34">
        <v>25.155000000000001</v>
      </c>
      <c r="BJ394" s="34">
        <v>17.094999999999999</v>
      </c>
      <c r="BK394" s="34">
        <v>3.01</v>
      </c>
      <c r="BL394" s="34">
        <v>20.103999999999999</v>
      </c>
      <c r="BM394" s="34">
        <v>0</v>
      </c>
      <c r="BN394" s="34"/>
      <c r="BO394" s="34"/>
      <c r="BP394" s="34"/>
      <c r="BQ394" s="34">
        <v>4741.4470000000001</v>
      </c>
      <c r="BR394" s="34">
        <v>0.12543599999999999</v>
      </c>
      <c r="BS394" s="34">
        <v>-5</v>
      </c>
      <c r="BT394" s="34">
        <v>8.0000000000000002E-3</v>
      </c>
      <c r="BU394" s="34">
        <v>3.0653419999999998</v>
      </c>
      <c r="BV394" s="34">
        <v>0</v>
      </c>
      <c r="BW394" s="34" t="s">
        <v>155</v>
      </c>
      <c r="BX394" s="34">
        <v>0.79900000000000004</v>
      </c>
    </row>
    <row r="395" spans="1:76" x14ac:dyDescent="0.25">
      <c r="A395" s="35">
        <v>43165</v>
      </c>
      <c r="B395" s="36">
        <v>0.40906553240740745</v>
      </c>
      <c r="C395" s="34">
        <v>5.8330000000000002</v>
      </c>
      <c r="D395" s="34">
        <v>5.7000000000000002E-3</v>
      </c>
      <c r="E395" s="34">
        <v>57.092320999999998</v>
      </c>
      <c r="F395" s="34">
        <v>388.3</v>
      </c>
      <c r="G395" s="34">
        <v>68.3</v>
      </c>
      <c r="H395" s="34">
        <v>0</v>
      </c>
      <c r="I395" s="34"/>
      <c r="J395" s="34">
        <v>12.3</v>
      </c>
      <c r="K395" s="34">
        <v>0.95469999999999999</v>
      </c>
      <c r="L395" s="34">
        <v>5.5690999999999997</v>
      </c>
      <c r="M395" s="34">
        <v>5.4999999999999997E-3</v>
      </c>
      <c r="N395" s="34">
        <v>370.72269999999997</v>
      </c>
      <c r="O395" s="34">
        <v>65.229100000000003</v>
      </c>
      <c r="P395" s="34">
        <v>436</v>
      </c>
      <c r="Q395" s="34">
        <v>296.28289999999998</v>
      </c>
      <c r="R395" s="34">
        <v>52.131300000000003</v>
      </c>
      <c r="S395" s="34">
        <v>348.4</v>
      </c>
      <c r="T395" s="34">
        <v>0</v>
      </c>
      <c r="U395" s="34"/>
      <c r="V395" s="34"/>
      <c r="W395" s="34">
        <v>0</v>
      </c>
      <c r="X395" s="34">
        <v>11.743</v>
      </c>
      <c r="Y395" s="34">
        <v>12</v>
      </c>
      <c r="Z395" s="34">
        <v>845</v>
      </c>
      <c r="AA395" s="34">
        <v>848</v>
      </c>
      <c r="AB395" s="34">
        <v>883</v>
      </c>
      <c r="AC395" s="34">
        <v>79</v>
      </c>
      <c r="AD395" s="34">
        <v>21.54</v>
      </c>
      <c r="AE395" s="34">
        <v>0.49</v>
      </c>
      <c r="AF395" s="34">
        <v>979</v>
      </c>
      <c r="AG395" s="34">
        <v>0</v>
      </c>
      <c r="AH395" s="34">
        <v>43</v>
      </c>
      <c r="AI395" s="34">
        <v>35</v>
      </c>
      <c r="AJ395" s="34">
        <v>190</v>
      </c>
      <c r="AK395" s="34">
        <v>169</v>
      </c>
      <c r="AL395" s="34">
        <v>4.4000000000000004</v>
      </c>
      <c r="AM395" s="34">
        <v>175</v>
      </c>
      <c r="AN395" s="34" t="s">
        <v>155</v>
      </c>
      <c r="AO395" s="34">
        <v>2</v>
      </c>
      <c r="AP395" s="37">
        <v>0.61819444444444438</v>
      </c>
      <c r="AQ395" s="34">
        <v>47.160831999999999</v>
      </c>
      <c r="AR395" s="34">
        <v>-88.483939000000007</v>
      </c>
      <c r="AS395" s="34">
        <v>310.10000000000002</v>
      </c>
      <c r="AT395" s="34">
        <v>23.5</v>
      </c>
      <c r="AU395" s="34">
        <v>12</v>
      </c>
      <c r="AV395" s="34">
        <v>11</v>
      </c>
      <c r="AW395" s="34" t="s">
        <v>205</v>
      </c>
      <c r="AX395" s="34">
        <v>1.6368</v>
      </c>
      <c r="AY395" s="34">
        <v>1.2367999999999999</v>
      </c>
      <c r="AZ395" s="34">
        <v>2.2368000000000001</v>
      </c>
      <c r="BA395" s="34">
        <v>14.186999999999999</v>
      </c>
      <c r="BB395" s="34">
        <v>36.57</v>
      </c>
      <c r="BC395" s="34">
        <v>2.58</v>
      </c>
      <c r="BD395" s="34">
        <v>4.7430000000000003</v>
      </c>
      <c r="BE395" s="34">
        <v>3184.4189999999999</v>
      </c>
      <c r="BF395" s="34">
        <v>1.984</v>
      </c>
      <c r="BG395" s="34">
        <v>22.199000000000002</v>
      </c>
      <c r="BH395" s="34">
        <v>3.9060000000000001</v>
      </c>
      <c r="BI395" s="34">
        <v>26.105</v>
      </c>
      <c r="BJ395" s="34">
        <v>17.742000000000001</v>
      </c>
      <c r="BK395" s="34">
        <v>3.1219999999999999</v>
      </c>
      <c r="BL395" s="34">
        <v>20.863</v>
      </c>
      <c r="BM395" s="34">
        <v>0</v>
      </c>
      <c r="BN395" s="34"/>
      <c r="BO395" s="34"/>
      <c r="BP395" s="34"/>
      <c r="BQ395" s="34">
        <v>4882.3180000000002</v>
      </c>
      <c r="BR395" s="34">
        <v>0.12238</v>
      </c>
      <c r="BS395" s="34">
        <v>-5</v>
      </c>
      <c r="BT395" s="34">
        <v>7.0949999999999997E-3</v>
      </c>
      <c r="BU395" s="34">
        <v>2.9906519999999999</v>
      </c>
      <c r="BV395" s="34">
        <v>0</v>
      </c>
      <c r="BW395" s="34" t="s">
        <v>155</v>
      </c>
      <c r="BX395" s="34">
        <v>0.79900000000000004</v>
      </c>
    </row>
    <row r="396" spans="1:76" x14ac:dyDescent="0.25">
      <c r="A396" s="35">
        <v>43165</v>
      </c>
      <c r="B396" s="36">
        <v>0.40907710648148149</v>
      </c>
      <c r="C396" s="34">
        <v>5.6769999999999996</v>
      </c>
      <c r="D396" s="34">
        <v>6.0000000000000001E-3</v>
      </c>
      <c r="E396" s="34">
        <v>59.816667000000002</v>
      </c>
      <c r="F396" s="34">
        <v>385.8</v>
      </c>
      <c r="G396" s="34">
        <v>68.599999999999994</v>
      </c>
      <c r="H396" s="34">
        <v>0</v>
      </c>
      <c r="I396" s="34"/>
      <c r="J396" s="34">
        <v>12.34</v>
      </c>
      <c r="K396" s="34">
        <v>0.95589999999999997</v>
      </c>
      <c r="L396" s="34">
        <v>5.4268000000000001</v>
      </c>
      <c r="M396" s="34">
        <v>5.7000000000000002E-3</v>
      </c>
      <c r="N396" s="34">
        <v>368.82670000000002</v>
      </c>
      <c r="O396" s="34">
        <v>65.616600000000005</v>
      </c>
      <c r="P396" s="34">
        <v>434.4</v>
      </c>
      <c r="Q396" s="34">
        <v>294.76760000000002</v>
      </c>
      <c r="R396" s="34">
        <v>52.441099999999999</v>
      </c>
      <c r="S396" s="34">
        <v>347.2</v>
      </c>
      <c r="T396" s="34">
        <v>0</v>
      </c>
      <c r="U396" s="34"/>
      <c r="V396" s="34"/>
      <c r="W396" s="34">
        <v>0</v>
      </c>
      <c r="X396" s="34">
        <v>11.798500000000001</v>
      </c>
      <c r="Y396" s="34">
        <v>12</v>
      </c>
      <c r="Z396" s="34">
        <v>845</v>
      </c>
      <c r="AA396" s="34">
        <v>848</v>
      </c>
      <c r="AB396" s="34">
        <v>884</v>
      </c>
      <c r="AC396" s="34">
        <v>79</v>
      </c>
      <c r="AD396" s="34">
        <v>21.54</v>
      </c>
      <c r="AE396" s="34">
        <v>0.49</v>
      </c>
      <c r="AF396" s="34">
        <v>979</v>
      </c>
      <c r="AG396" s="34">
        <v>0</v>
      </c>
      <c r="AH396" s="34">
        <v>43</v>
      </c>
      <c r="AI396" s="34">
        <v>35</v>
      </c>
      <c r="AJ396" s="34">
        <v>190</v>
      </c>
      <c r="AK396" s="34">
        <v>168.1</v>
      </c>
      <c r="AL396" s="34">
        <v>4.3</v>
      </c>
      <c r="AM396" s="34">
        <v>175</v>
      </c>
      <c r="AN396" s="34" t="s">
        <v>155</v>
      </c>
      <c r="AO396" s="34">
        <v>2</v>
      </c>
      <c r="AP396" s="37">
        <v>0.61820601851851853</v>
      </c>
      <c r="AQ396" s="34">
        <v>47.160930999999998</v>
      </c>
      <c r="AR396" s="34">
        <v>-88.483919</v>
      </c>
      <c r="AS396" s="34">
        <v>310.60000000000002</v>
      </c>
      <c r="AT396" s="34">
        <v>24.1</v>
      </c>
      <c r="AU396" s="34">
        <v>12</v>
      </c>
      <c r="AV396" s="34">
        <v>11</v>
      </c>
      <c r="AW396" s="34" t="s">
        <v>205</v>
      </c>
      <c r="AX396" s="34">
        <v>1.7</v>
      </c>
      <c r="AY396" s="34">
        <v>1.3</v>
      </c>
      <c r="AZ396" s="34">
        <v>2.2999999999999998</v>
      </c>
      <c r="BA396" s="34">
        <v>14.186999999999999</v>
      </c>
      <c r="BB396" s="34">
        <v>37.549999999999997</v>
      </c>
      <c r="BC396" s="34">
        <v>2.65</v>
      </c>
      <c r="BD396" s="34">
        <v>4.6130000000000004</v>
      </c>
      <c r="BE396" s="34">
        <v>3184.779</v>
      </c>
      <c r="BF396" s="34">
        <v>2.1360000000000001</v>
      </c>
      <c r="BG396" s="34">
        <v>22.667000000000002</v>
      </c>
      <c r="BH396" s="34">
        <v>4.0330000000000004</v>
      </c>
      <c r="BI396" s="34">
        <v>26.7</v>
      </c>
      <c r="BJ396" s="34">
        <v>18.116</v>
      </c>
      <c r="BK396" s="34">
        <v>3.2229999999999999</v>
      </c>
      <c r="BL396" s="34">
        <v>21.338000000000001</v>
      </c>
      <c r="BM396" s="34">
        <v>0</v>
      </c>
      <c r="BN396" s="34"/>
      <c r="BO396" s="34"/>
      <c r="BP396" s="34"/>
      <c r="BQ396" s="34">
        <v>5034.5559999999996</v>
      </c>
      <c r="BR396" s="34">
        <v>0.113847</v>
      </c>
      <c r="BS396" s="34">
        <v>-5</v>
      </c>
      <c r="BT396" s="34">
        <v>7.9059999999999998E-3</v>
      </c>
      <c r="BU396" s="34">
        <v>2.782133</v>
      </c>
      <c r="BV396" s="34">
        <v>0</v>
      </c>
      <c r="BW396" s="34" t="s">
        <v>155</v>
      </c>
      <c r="BX396" s="34">
        <v>0.79900000000000004</v>
      </c>
    </row>
    <row r="397" spans="1:76" x14ac:dyDescent="0.25">
      <c r="A397" s="35">
        <v>43165</v>
      </c>
      <c r="B397" s="36">
        <v>0.40908868055555558</v>
      </c>
      <c r="C397" s="34">
        <v>5.5540000000000003</v>
      </c>
      <c r="D397" s="34">
        <v>7.3000000000000001E-3</v>
      </c>
      <c r="E397" s="34">
        <v>73.233582999999996</v>
      </c>
      <c r="F397" s="34">
        <v>384.3</v>
      </c>
      <c r="G397" s="34">
        <v>69.2</v>
      </c>
      <c r="H397" s="34">
        <v>7</v>
      </c>
      <c r="I397" s="34"/>
      <c r="J397" s="34">
        <v>12.49</v>
      </c>
      <c r="K397" s="34">
        <v>0.95689999999999997</v>
      </c>
      <c r="L397" s="34">
        <v>5.3148</v>
      </c>
      <c r="M397" s="34">
        <v>7.0000000000000001E-3</v>
      </c>
      <c r="N397" s="34">
        <v>367.69290000000001</v>
      </c>
      <c r="O397" s="34">
        <v>66.2042</v>
      </c>
      <c r="P397" s="34">
        <v>433.9</v>
      </c>
      <c r="Q397" s="34">
        <v>293.86149999999998</v>
      </c>
      <c r="R397" s="34">
        <v>52.910600000000002</v>
      </c>
      <c r="S397" s="34">
        <v>346.8</v>
      </c>
      <c r="T397" s="34">
        <v>7.0204000000000004</v>
      </c>
      <c r="U397" s="34"/>
      <c r="V397" s="34"/>
      <c r="W397" s="34">
        <v>0</v>
      </c>
      <c r="X397" s="34">
        <v>11.9535</v>
      </c>
      <c r="Y397" s="34">
        <v>12</v>
      </c>
      <c r="Z397" s="34">
        <v>845</v>
      </c>
      <c r="AA397" s="34">
        <v>848</v>
      </c>
      <c r="AB397" s="34">
        <v>884</v>
      </c>
      <c r="AC397" s="34">
        <v>79</v>
      </c>
      <c r="AD397" s="34">
        <v>21.54</v>
      </c>
      <c r="AE397" s="34">
        <v>0.49</v>
      </c>
      <c r="AF397" s="34">
        <v>979</v>
      </c>
      <c r="AG397" s="34">
        <v>0</v>
      </c>
      <c r="AH397" s="34">
        <v>43</v>
      </c>
      <c r="AI397" s="34">
        <v>35</v>
      </c>
      <c r="AJ397" s="34">
        <v>190</v>
      </c>
      <c r="AK397" s="34">
        <v>168</v>
      </c>
      <c r="AL397" s="34">
        <v>4.4000000000000004</v>
      </c>
      <c r="AM397" s="34">
        <v>175</v>
      </c>
      <c r="AN397" s="34" t="s">
        <v>155</v>
      </c>
      <c r="AO397" s="34">
        <v>2</v>
      </c>
      <c r="AP397" s="37">
        <v>0.61821759259259257</v>
      </c>
      <c r="AQ397" s="34">
        <v>47.161031000000001</v>
      </c>
      <c r="AR397" s="34">
        <v>-88.483913999999999</v>
      </c>
      <c r="AS397" s="34">
        <v>310.89999999999998</v>
      </c>
      <c r="AT397" s="34">
        <v>24.3</v>
      </c>
      <c r="AU397" s="34">
        <v>12</v>
      </c>
      <c r="AV397" s="34">
        <v>11</v>
      </c>
      <c r="AW397" s="34" t="s">
        <v>205</v>
      </c>
      <c r="AX397" s="34">
        <v>1.6315999999999999</v>
      </c>
      <c r="AY397" s="34">
        <v>1.1632</v>
      </c>
      <c r="AZ397" s="34">
        <v>2.0948000000000002</v>
      </c>
      <c r="BA397" s="34">
        <v>14.186999999999999</v>
      </c>
      <c r="BB397" s="34">
        <v>38.35</v>
      </c>
      <c r="BC397" s="34">
        <v>2.7</v>
      </c>
      <c r="BD397" s="34">
        <v>4.5049999999999999</v>
      </c>
      <c r="BE397" s="34">
        <v>3184.002</v>
      </c>
      <c r="BF397" s="34">
        <v>2.6720000000000002</v>
      </c>
      <c r="BG397" s="34">
        <v>23.068000000000001</v>
      </c>
      <c r="BH397" s="34">
        <v>4.1529999999999996</v>
      </c>
      <c r="BI397" s="34">
        <v>27.222000000000001</v>
      </c>
      <c r="BJ397" s="34">
        <v>18.436</v>
      </c>
      <c r="BK397" s="34">
        <v>3.319</v>
      </c>
      <c r="BL397" s="34">
        <v>21.756</v>
      </c>
      <c r="BM397" s="34">
        <v>0.13289999999999999</v>
      </c>
      <c r="BN397" s="34"/>
      <c r="BO397" s="34"/>
      <c r="BP397" s="34"/>
      <c r="BQ397" s="34">
        <v>5206.9409999999998</v>
      </c>
      <c r="BR397" s="34">
        <v>0.124778</v>
      </c>
      <c r="BS397" s="34">
        <v>-5</v>
      </c>
      <c r="BT397" s="34">
        <v>8.0000000000000002E-3</v>
      </c>
      <c r="BU397" s="34">
        <v>3.0492620000000001</v>
      </c>
      <c r="BV397" s="34">
        <v>0</v>
      </c>
      <c r="BW397" s="34" t="s">
        <v>155</v>
      </c>
      <c r="BX397" s="34">
        <v>0.79900000000000004</v>
      </c>
    </row>
    <row r="398" spans="1:76" x14ac:dyDescent="0.25">
      <c r="A398" s="35">
        <v>43165</v>
      </c>
      <c r="B398" s="36">
        <v>0.40910025462962962</v>
      </c>
      <c r="C398" s="34">
        <v>5.55</v>
      </c>
      <c r="D398" s="34">
        <v>8.0000000000000002E-3</v>
      </c>
      <c r="E398" s="34">
        <v>80</v>
      </c>
      <c r="F398" s="34">
        <v>384.1</v>
      </c>
      <c r="G398" s="34">
        <v>69.900000000000006</v>
      </c>
      <c r="H398" s="34">
        <v>0</v>
      </c>
      <c r="I398" s="34"/>
      <c r="J398" s="34">
        <v>12.6</v>
      </c>
      <c r="K398" s="34">
        <v>0.95689999999999997</v>
      </c>
      <c r="L398" s="34">
        <v>5.3109999999999999</v>
      </c>
      <c r="M398" s="34">
        <v>7.7000000000000002E-3</v>
      </c>
      <c r="N398" s="34">
        <v>367.57889999999998</v>
      </c>
      <c r="O398" s="34">
        <v>66.858500000000006</v>
      </c>
      <c r="P398" s="34">
        <v>434.4</v>
      </c>
      <c r="Q398" s="34">
        <v>293.7704</v>
      </c>
      <c r="R398" s="34">
        <v>53.433500000000002</v>
      </c>
      <c r="S398" s="34">
        <v>347.2</v>
      </c>
      <c r="T398" s="34">
        <v>0</v>
      </c>
      <c r="U398" s="34"/>
      <c r="V398" s="34"/>
      <c r="W398" s="34">
        <v>0</v>
      </c>
      <c r="X398" s="34">
        <v>12.0573</v>
      </c>
      <c r="Y398" s="34">
        <v>12</v>
      </c>
      <c r="Z398" s="34">
        <v>845</v>
      </c>
      <c r="AA398" s="34">
        <v>850</v>
      </c>
      <c r="AB398" s="34">
        <v>883</v>
      </c>
      <c r="AC398" s="34">
        <v>79</v>
      </c>
      <c r="AD398" s="34">
        <v>21.54</v>
      </c>
      <c r="AE398" s="34">
        <v>0.49</v>
      </c>
      <c r="AF398" s="34">
        <v>979</v>
      </c>
      <c r="AG398" s="34">
        <v>0</v>
      </c>
      <c r="AH398" s="34">
        <v>43</v>
      </c>
      <c r="AI398" s="34">
        <v>35</v>
      </c>
      <c r="AJ398" s="34">
        <v>190</v>
      </c>
      <c r="AK398" s="34">
        <v>168</v>
      </c>
      <c r="AL398" s="34">
        <v>4.4000000000000004</v>
      </c>
      <c r="AM398" s="34">
        <v>175</v>
      </c>
      <c r="AN398" s="34" t="s">
        <v>155</v>
      </c>
      <c r="AO398" s="34">
        <v>2</v>
      </c>
      <c r="AP398" s="37">
        <v>0.61822916666666672</v>
      </c>
      <c r="AQ398" s="34">
        <v>47.161130999999997</v>
      </c>
      <c r="AR398" s="34">
        <v>-88.483915999999994</v>
      </c>
      <c r="AS398" s="34">
        <v>311.2</v>
      </c>
      <c r="AT398" s="34">
        <v>24.4</v>
      </c>
      <c r="AU398" s="34">
        <v>12</v>
      </c>
      <c r="AV398" s="34">
        <v>11</v>
      </c>
      <c r="AW398" s="34" t="s">
        <v>205</v>
      </c>
      <c r="AX398" s="34">
        <v>1.1896</v>
      </c>
      <c r="AY398" s="34">
        <v>1.1684000000000001</v>
      </c>
      <c r="AZ398" s="34">
        <v>1.9316</v>
      </c>
      <c r="BA398" s="34">
        <v>14.186999999999999</v>
      </c>
      <c r="BB398" s="34">
        <v>38.369999999999997</v>
      </c>
      <c r="BC398" s="34">
        <v>2.7</v>
      </c>
      <c r="BD398" s="34">
        <v>4.5010000000000003</v>
      </c>
      <c r="BE398" s="34">
        <v>3184.049</v>
      </c>
      <c r="BF398" s="34">
        <v>2.9209999999999998</v>
      </c>
      <c r="BG398" s="34">
        <v>23.077999999999999</v>
      </c>
      <c r="BH398" s="34">
        <v>4.1980000000000004</v>
      </c>
      <c r="BI398" s="34">
        <v>27.274999999999999</v>
      </c>
      <c r="BJ398" s="34">
        <v>18.443999999999999</v>
      </c>
      <c r="BK398" s="34">
        <v>3.355</v>
      </c>
      <c r="BL398" s="34">
        <v>21.798999999999999</v>
      </c>
      <c r="BM398" s="34">
        <v>0</v>
      </c>
      <c r="BN398" s="34"/>
      <c r="BO398" s="34"/>
      <c r="BP398" s="34"/>
      <c r="BQ398" s="34">
        <v>5256.0060000000003</v>
      </c>
      <c r="BR398" s="34">
        <v>0.10878599999999999</v>
      </c>
      <c r="BS398" s="34">
        <v>-5</v>
      </c>
      <c r="BT398" s="34">
        <v>8.9060000000000007E-3</v>
      </c>
      <c r="BU398" s="34">
        <v>2.6584569999999998</v>
      </c>
      <c r="BV398" s="34">
        <v>0</v>
      </c>
      <c r="BW398" s="34" t="s">
        <v>155</v>
      </c>
      <c r="BX398" s="34">
        <v>0.79900000000000004</v>
      </c>
    </row>
    <row r="399" spans="1:76" x14ac:dyDescent="0.25">
      <c r="A399" s="35">
        <v>43165</v>
      </c>
      <c r="B399" s="36">
        <v>0.40911182870370372</v>
      </c>
      <c r="C399" s="34">
        <v>5.8940000000000001</v>
      </c>
      <c r="D399" s="34">
        <v>8.0000000000000002E-3</v>
      </c>
      <c r="E399" s="34">
        <v>80</v>
      </c>
      <c r="F399" s="34">
        <v>384.7</v>
      </c>
      <c r="G399" s="34">
        <v>70.2</v>
      </c>
      <c r="H399" s="34">
        <v>0</v>
      </c>
      <c r="I399" s="34"/>
      <c r="J399" s="34">
        <v>12.7</v>
      </c>
      <c r="K399" s="34">
        <v>0.95420000000000005</v>
      </c>
      <c r="L399" s="34">
        <v>5.6238999999999999</v>
      </c>
      <c r="M399" s="34">
        <v>7.6E-3</v>
      </c>
      <c r="N399" s="34">
        <v>367.03179999999998</v>
      </c>
      <c r="O399" s="34">
        <v>66.983500000000006</v>
      </c>
      <c r="P399" s="34">
        <v>434</v>
      </c>
      <c r="Q399" s="34">
        <v>293.3331</v>
      </c>
      <c r="R399" s="34">
        <v>53.5334</v>
      </c>
      <c r="S399" s="34">
        <v>346.9</v>
      </c>
      <c r="T399" s="34">
        <v>0</v>
      </c>
      <c r="U399" s="34"/>
      <c r="V399" s="34"/>
      <c r="W399" s="34">
        <v>0</v>
      </c>
      <c r="X399" s="34">
        <v>12.1181</v>
      </c>
      <c r="Y399" s="34">
        <v>12</v>
      </c>
      <c r="Z399" s="34">
        <v>845</v>
      </c>
      <c r="AA399" s="34">
        <v>849</v>
      </c>
      <c r="AB399" s="34">
        <v>884</v>
      </c>
      <c r="AC399" s="34">
        <v>79</v>
      </c>
      <c r="AD399" s="34">
        <v>21.54</v>
      </c>
      <c r="AE399" s="34">
        <v>0.49</v>
      </c>
      <c r="AF399" s="34">
        <v>979</v>
      </c>
      <c r="AG399" s="34">
        <v>0</v>
      </c>
      <c r="AH399" s="34">
        <v>43</v>
      </c>
      <c r="AI399" s="34">
        <v>35</v>
      </c>
      <c r="AJ399" s="34">
        <v>190</v>
      </c>
      <c r="AK399" s="34">
        <v>168.9</v>
      </c>
      <c r="AL399" s="34">
        <v>4.3</v>
      </c>
      <c r="AM399" s="34">
        <v>175</v>
      </c>
      <c r="AN399" s="34" t="s">
        <v>155</v>
      </c>
      <c r="AO399" s="34">
        <v>2</v>
      </c>
      <c r="AP399" s="37">
        <v>0.61824074074074076</v>
      </c>
      <c r="AQ399" s="34">
        <v>47.161228999999999</v>
      </c>
      <c r="AR399" s="34">
        <v>-88.483917000000005</v>
      </c>
      <c r="AS399" s="34">
        <v>311.5</v>
      </c>
      <c r="AT399" s="34">
        <v>24.3</v>
      </c>
      <c r="AU399" s="34">
        <v>12</v>
      </c>
      <c r="AV399" s="34">
        <v>11</v>
      </c>
      <c r="AW399" s="34" t="s">
        <v>205</v>
      </c>
      <c r="AX399" s="34">
        <v>0.86319999999999997</v>
      </c>
      <c r="AY399" s="34">
        <v>1.2</v>
      </c>
      <c r="AZ399" s="34">
        <v>1.7632000000000001</v>
      </c>
      <c r="BA399" s="34">
        <v>14.186999999999999</v>
      </c>
      <c r="BB399" s="34">
        <v>36.19</v>
      </c>
      <c r="BC399" s="34">
        <v>2.5499999999999998</v>
      </c>
      <c r="BD399" s="34">
        <v>4.8019999999999996</v>
      </c>
      <c r="BE399" s="34">
        <v>3182.9830000000002</v>
      </c>
      <c r="BF399" s="34">
        <v>2.75</v>
      </c>
      <c r="BG399" s="34">
        <v>21.754000000000001</v>
      </c>
      <c r="BH399" s="34">
        <v>3.97</v>
      </c>
      <c r="BI399" s="34">
        <v>25.724</v>
      </c>
      <c r="BJ399" s="34">
        <v>17.385999999999999</v>
      </c>
      <c r="BK399" s="34">
        <v>3.173</v>
      </c>
      <c r="BL399" s="34">
        <v>20.559000000000001</v>
      </c>
      <c r="BM399" s="34">
        <v>0</v>
      </c>
      <c r="BN399" s="34"/>
      <c r="BO399" s="34"/>
      <c r="BP399" s="34"/>
      <c r="BQ399" s="34">
        <v>4986.8599999999997</v>
      </c>
      <c r="BR399" s="34">
        <v>0.107</v>
      </c>
      <c r="BS399" s="34">
        <v>-5</v>
      </c>
      <c r="BT399" s="34">
        <v>8.9999999999999993E-3</v>
      </c>
      <c r="BU399" s="34">
        <v>2.6148120000000001</v>
      </c>
      <c r="BV399" s="34">
        <v>0</v>
      </c>
      <c r="BW399" s="34" t="s">
        <v>155</v>
      </c>
      <c r="BX399" s="34">
        <v>0.79900000000000004</v>
      </c>
    </row>
    <row r="400" spans="1:76" x14ac:dyDescent="0.25">
      <c r="A400" s="35">
        <v>43165</v>
      </c>
      <c r="B400" s="36">
        <v>0.40912340277777776</v>
      </c>
      <c r="C400" s="34">
        <v>6.3070000000000004</v>
      </c>
      <c r="D400" s="34">
        <v>1.04E-2</v>
      </c>
      <c r="E400" s="34">
        <v>104.298986</v>
      </c>
      <c r="F400" s="34">
        <v>388.1</v>
      </c>
      <c r="G400" s="34">
        <v>70.3</v>
      </c>
      <c r="H400" s="34">
        <v>0</v>
      </c>
      <c r="I400" s="34"/>
      <c r="J400" s="34">
        <v>12.7</v>
      </c>
      <c r="K400" s="34">
        <v>0.95099999999999996</v>
      </c>
      <c r="L400" s="34">
        <v>5.9981</v>
      </c>
      <c r="M400" s="34">
        <v>9.9000000000000008E-3</v>
      </c>
      <c r="N400" s="34">
        <v>369.01940000000002</v>
      </c>
      <c r="O400" s="34">
        <v>66.851799999999997</v>
      </c>
      <c r="P400" s="34">
        <v>435.9</v>
      </c>
      <c r="Q400" s="34">
        <v>294.92160000000001</v>
      </c>
      <c r="R400" s="34">
        <v>53.428199999999997</v>
      </c>
      <c r="S400" s="34">
        <v>348.3</v>
      </c>
      <c r="T400" s="34">
        <v>0</v>
      </c>
      <c r="U400" s="34"/>
      <c r="V400" s="34"/>
      <c r="W400" s="34">
        <v>0</v>
      </c>
      <c r="X400" s="34">
        <v>12.0771</v>
      </c>
      <c r="Y400" s="34">
        <v>12</v>
      </c>
      <c r="Z400" s="34">
        <v>845</v>
      </c>
      <c r="AA400" s="34">
        <v>850</v>
      </c>
      <c r="AB400" s="34">
        <v>884</v>
      </c>
      <c r="AC400" s="34">
        <v>79</v>
      </c>
      <c r="AD400" s="34">
        <v>21.54</v>
      </c>
      <c r="AE400" s="34">
        <v>0.49</v>
      </c>
      <c r="AF400" s="34">
        <v>979</v>
      </c>
      <c r="AG400" s="34">
        <v>0</v>
      </c>
      <c r="AH400" s="34">
        <v>43</v>
      </c>
      <c r="AI400" s="34">
        <v>35</v>
      </c>
      <c r="AJ400" s="34">
        <v>190</v>
      </c>
      <c r="AK400" s="34">
        <v>169</v>
      </c>
      <c r="AL400" s="34">
        <v>4.4000000000000004</v>
      </c>
      <c r="AM400" s="34">
        <v>175</v>
      </c>
      <c r="AN400" s="34" t="s">
        <v>155</v>
      </c>
      <c r="AO400" s="34">
        <v>2</v>
      </c>
      <c r="AP400" s="37">
        <v>0.6182523148148148</v>
      </c>
      <c r="AQ400" s="34">
        <v>47.161259999999999</v>
      </c>
      <c r="AR400" s="34">
        <v>-88.483917000000005</v>
      </c>
      <c r="AS400" s="34">
        <v>311.60000000000002</v>
      </c>
      <c r="AT400" s="34">
        <v>24.3</v>
      </c>
      <c r="AU400" s="34">
        <v>12</v>
      </c>
      <c r="AV400" s="34">
        <v>11</v>
      </c>
      <c r="AW400" s="34" t="s">
        <v>205</v>
      </c>
      <c r="AX400" s="34">
        <v>0.8</v>
      </c>
      <c r="AY400" s="34">
        <v>1.2</v>
      </c>
      <c r="AZ400" s="34">
        <v>1.7</v>
      </c>
      <c r="BA400" s="34">
        <v>14.186999999999999</v>
      </c>
      <c r="BB400" s="34">
        <v>33.869999999999997</v>
      </c>
      <c r="BC400" s="34">
        <v>2.39</v>
      </c>
      <c r="BD400" s="34">
        <v>5.1580000000000004</v>
      </c>
      <c r="BE400" s="34">
        <v>3180.6219999999998</v>
      </c>
      <c r="BF400" s="34">
        <v>3.347</v>
      </c>
      <c r="BG400" s="34">
        <v>20.492000000000001</v>
      </c>
      <c r="BH400" s="34">
        <v>3.7120000000000002</v>
      </c>
      <c r="BI400" s="34">
        <v>24.204000000000001</v>
      </c>
      <c r="BJ400" s="34">
        <v>16.376999999999999</v>
      </c>
      <c r="BK400" s="34">
        <v>2.9670000000000001</v>
      </c>
      <c r="BL400" s="34">
        <v>19.344000000000001</v>
      </c>
      <c r="BM400" s="34">
        <v>0</v>
      </c>
      <c r="BN400" s="34"/>
      <c r="BO400" s="34"/>
      <c r="BP400" s="34"/>
      <c r="BQ400" s="34">
        <v>4656.491</v>
      </c>
      <c r="BR400" s="34">
        <v>0.10609399999999999</v>
      </c>
      <c r="BS400" s="34">
        <v>-5</v>
      </c>
      <c r="BT400" s="34">
        <v>8.0940000000000005E-3</v>
      </c>
      <c r="BU400" s="34">
        <v>2.5926719999999999</v>
      </c>
      <c r="BV400" s="34">
        <v>0</v>
      </c>
      <c r="BW400" s="34" t="s">
        <v>155</v>
      </c>
      <c r="BX400" s="34">
        <v>0.79900000000000004</v>
      </c>
    </row>
    <row r="401" spans="1:76" x14ac:dyDescent="0.25">
      <c r="A401" s="35">
        <v>43165</v>
      </c>
      <c r="B401" s="36">
        <v>0.40913497685185191</v>
      </c>
      <c r="C401" s="34">
        <v>6.4009999999999998</v>
      </c>
      <c r="D401" s="34">
        <v>9.1000000000000004E-3</v>
      </c>
      <c r="E401" s="34">
        <v>91.082181000000006</v>
      </c>
      <c r="F401" s="34">
        <v>391.5</v>
      </c>
      <c r="G401" s="34">
        <v>70.099999999999994</v>
      </c>
      <c r="H401" s="34">
        <v>0</v>
      </c>
      <c r="I401" s="34"/>
      <c r="J401" s="34">
        <v>12.6</v>
      </c>
      <c r="K401" s="34">
        <v>0.95020000000000004</v>
      </c>
      <c r="L401" s="34">
        <v>6.0822000000000003</v>
      </c>
      <c r="M401" s="34">
        <v>8.6999999999999994E-3</v>
      </c>
      <c r="N401" s="34">
        <v>372.03410000000002</v>
      </c>
      <c r="O401" s="34">
        <v>66.566699999999997</v>
      </c>
      <c r="P401" s="34">
        <v>438.6</v>
      </c>
      <c r="Q401" s="34">
        <v>297.33100000000002</v>
      </c>
      <c r="R401" s="34">
        <v>53.200299999999999</v>
      </c>
      <c r="S401" s="34">
        <v>350.5</v>
      </c>
      <c r="T401" s="34">
        <v>0</v>
      </c>
      <c r="U401" s="34"/>
      <c r="V401" s="34"/>
      <c r="W401" s="34">
        <v>0</v>
      </c>
      <c r="X401" s="34">
        <v>11.973000000000001</v>
      </c>
      <c r="Y401" s="34">
        <v>12</v>
      </c>
      <c r="Z401" s="34">
        <v>846</v>
      </c>
      <c r="AA401" s="34">
        <v>851</v>
      </c>
      <c r="AB401" s="34">
        <v>884</v>
      </c>
      <c r="AC401" s="34">
        <v>79</v>
      </c>
      <c r="AD401" s="34">
        <v>21.54</v>
      </c>
      <c r="AE401" s="34">
        <v>0.49</v>
      </c>
      <c r="AF401" s="34">
        <v>979</v>
      </c>
      <c r="AG401" s="34">
        <v>0</v>
      </c>
      <c r="AH401" s="34">
        <v>43</v>
      </c>
      <c r="AI401" s="34">
        <v>35</v>
      </c>
      <c r="AJ401" s="34">
        <v>190</v>
      </c>
      <c r="AK401" s="34">
        <v>168.1</v>
      </c>
      <c r="AL401" s="34">
        <v>4.3</v>
      </c>
      <c r="AM401" s="34">
        <v>175</v>
      </c>
      <c r="AN401" s="34" t="s">
        <v>155</v>
      </c>
      <c r="AO401" s="34">
        <v>2</v>
      </c>
      <c r="AP401" s="37">
        <v>0.6182523148148148</v>
      </c>
      <c r="AQ401" s="34">
        <v>47.161389999999997</v>
      </c>
      <c r="AR401" s="34">
        <v>-88.483924999999999</v>
      </c>
      <c r="AS401" s="34">
        <v>312.10000000000002</v>
      </c>
      <c r="AT401" s="34">
        <v>23.9</v>
      </c>
      <c r="AU401" s="34">
        <v>12</v>
      </c>
      <c r="AV401" s="34">
        <v>11</v>
      </c>
      <c r="AW401" s="34" t="s">
        <v>205</v>
      </c>
      <c r="AX401" s="34">
        <v>0.86839999999999995</v>
      </c>
      <c r="AY401" s="34">
        <v>1.2684</v>
      </c>
      <c r="AZ401" s="34">
        <v>1.7684</v>
      </c>
      <c r="BA401" s="34">
        <v>14.186999999999999</v>
      </c>
      <c r="BB401" s="34">
        <v>33.39</v>
      </c>
      <c r="BC401" s="34">
        <v>2.35</v>
      </c>
      <c r="BD401" s="34">
        <v>5.2409999999999997</v>
      </c>
      <c r="BE401" s="34">
        <v>3181.0659999999998</v>
      </c>
      <c r="BF401" s="34">
        <v>2.8809999999999998</v>
      </c>
      <c r="BG401" s="34">
        <v>20.376999999999999</v>
      </c>
      <c r="BH401" s="34">
        <v>3.6459999999999999</v>
      </c>
      <c r="BI401" s="34">
        <v>24.021999999999998</v>
      </c>
      <c r="BJ401" s="34">
        <v>16.285</v>
      </c>
      <c r="BK401" s="34">
        <v>2.9140000000000001</v>
      </c>
      <c r="BL401" s="34">
        <v>19.199000000000002</v>
      </c>
      <c r="BM401" s="34">
        <v>0</v>
      </c>
      <c r="BN401" s="34"/>
      <c r="BO401" s="34"/>
      <c r="BP401" s="34"/>
      <c r="BQ401" s="34">
        <v>4553.1490000000003</v>
      </c>
      <c r="BR401" s="34">
        <v>0.144958</v>
      </c>
      <c r="BS401" s="34">
        <v>-5</v>
      </c>
      <c r="BT401" s="34">
        <v>8.9060000000000007E-3</v>
      </c>
      <c r="BU401" s="34">
        <v>3.5424120000000001</v>
      </c>
      <c r="BV401" s="34">
        <v>0</v>
      </c>
      <c r="BW401" s="34" t="s">
        <v>155</v>
      </c>
      <c r="BX401" s="34">
        <v>0.79900000000000004</v>
      </c>
    </row>
    <row r="402" spans="1:76" x14ac:dyDescent="0.25">
      <c r="A402" s="35">
        <v>43165</v>
      </c>
      <c r="B402" s="36">
        <v>0.40914655092592594</v>
      </c>
      <c r="C402" s="34">
        <v>5.9930000000000003</v>
      </c>
      <c r="D402" s="34">
        <v>7.4999999999999997E-3</v>
      </c>
      <c r="E402" s="34">
        <v>75.264527000000001</v>
      </c>
      <c r="F402" s="34">
        <v>390.3</v>
      </c>
      <c r="G402" s="34">
        <v>69.7</v>
      </c>
      <c r="H402" s="34">
        <v>0</v>
      </c>
      <c r="I402" s="34"/>
      <c r="J402" s="34">
        <v>12.26</v>
      </c>
      <c r="K402" s="34">
        <v>0.95340000000000003</v>
      </c>
      <c r="L402" s="34">
        <v>5.7134</v>
      </c>
      <c r="M402" s="34">
        <v>7.1999999999999998E-3</v>
      </c>
      <c r="N402" s="34">
        <v>372.13639999999998</v>
      </c>
      <c r="O402" s="34">
        <v>66.431399999999996</v>
      </c>
      <c r="P402" s="34">
        <v>438.6</v>
      </c>
      <c r="Q402" s="34">
        <v>297.4128</v>
      </c>
      <c r="R402" s="34">
        <v>53.092300000000002</v>
      </c>
      <c r="S402" s="34">
        <v>350.5</v>
      </c>
      <c r="T402" s="34">
        <v>0</v>
      </c>
      <c r="U402" s="34"/>
      <c r="V402" s="34"/>
      <c r="W402" s="34">
        <v>0</v>
      </c>
      <c r="X402" s="34">
        <v>11.6861</v>
      </c>
      <c r="Y402" s="34">
        <v>12</v>
      </c>
      <c r="Z402" s="34">
        <v>846</v>
      </c>
      <c r="AA402" s="34">
        <v>850</v>
      </c>
      <c r="AB402" s="34">
        <v>884</v>
      </c>
      <c r="AC402" s="34">
        <v>79</v>
      </c>
      <c r="AD402" s="34">
        <v>21.54</v>
      </c>
      <c r="AE402" s="34">
        <v>0.49</v>
      </c>
      <c r="AF402" s="34">
        <v>979</v>
      </c>
      <c r="AG402" s="34">
        <v>0</v>
      </c>
      <c r="AH402" s="34">
        <v>43</v>
      </c>
      <c r="AI402" s="34">
        <v>35</v>
      </c>
      <c r="AJ402" s="34">
        <v>190</v>
      </c>
      <c r="AK402" s="34">
        <v>168.9</v>
      </c>
      <c r="AL402" s="34">
        <v>4.3</v>
      </c>
      <c r="AM402" s="34">
        <v>175</v>
      </c>
      <c r="AN402" s="34" t="s">
        <v>155</v>
      </c>
      <c r="AO402" s="34">
        <v>2</v>
      </c>
      <c r="AP402" s="37">
        <v>0.61827546296296299</v>
      </c>
      <c r="AQ402" s="34">
        <v>47.161515000000001</v>
      </c>
      <c r="AR402" s="34">
        <v>-88.483930999999998</v>
      </c>
      <c r="AS402" s="34">
        <v>312.5</v>
      </c>
      <c r="AT402" s="34">
        <v>23.7</v>
      </c>
      <c r="AU402" s="34">
        <v>12</v>
      </c>
      <c r="AV402" s="34">
        <v>11</v>
      </c>
      <c r="AW402" s="34" t="s">
        <v>205</v>
      </c>
      <c r="AX402" s="34">
        <v>0.9</v>
      </c>
      <c r="AY402" s="34">
        <v>1.3</v>
      </c>
      <c r="AZ402" s="34">
        <v>1.8</v>
      </c>
      <c r="BA402" s="34">
        <v>14.186999999999999</v>
      </c>
      <c r="BB402" s="34">
        <v>35.61</v>
      </c>
      <c r="BC402" s="34">
        <v>2.5099999999999998</v>
      </c>
      <c r="BD402" s="34">
        <v>4.8869999999999996</v>
      </c>
      <c r="BE402" s="34">
        <v>3182.9520000000002</v>
      </c>
      <c r="BF402" s="34">
        <v>2.544</v>
      </c>
      <c r="BG402" s="34">
        <v>21.710999999999999</v>
      </c>
      <c r="BH402" s="34">
        <v>3.8759999999999999</v>
      </c>
      <c r="BI402" s="34">
        <v>25.587</v>
      </c>
      <c r="BJ402" s="34">
        <v>17.350999999999999</v>
      </c>
      <c r="BK402" s="34">
        <v>3.097</v>
      </c>
      <c r="BL402" s="34">
        <v>20.449000000000002</v>
      </c>
      <c r="BM402" s="34">
        <v>0</v>
      </c>
      <c r="BN402" s="34"/>
      <c r="BO402" s="34"/>
      <c r="BP402" s="34"/>
      <c r="BQ402" s="34">
        <v>4733.7709999999997</v>
      </c>
      <c r="BR402" s="34">
        <v>0.13994000000000001</v>
      </c>
      <c r="BS402" s="34">
        <v>-5</v>
      </c>
      <c r="BT402" s="34">
        <v>8.0940000000000005E-3</v>
      </c>
      <c r="BU402" s="34">
        <v>3.4197839999999999</v>
      </c>
      <c r="BV402" s="34">
        <v>0</v>
      </c>
      <c r="BW402" s="34" t="s">
        <v>155</v>
      </c>
      <c r="BX402" s="34">
        <v>0.79900000000000004</v>
      </c>
    </row>
    <row r="403" spans="1:76" x14ac:dyDescent="0.25">
      <c r="A403" s="35">
        <v>43165</v>
      </c>
      <c r="B403" s="36">
        <v>0.40915812499999998</v>
      </c>
      <c r="C403" s="34">
        <v>5.4690000000000003</v>
      </c>
      <c r="D403" s="34">
        <v>7.3000000000000001E-3</v>
      </c>
      <c r="E403" s="34">
        <v>73.256006999999997</v>
      </c>
      <c r="F403" s="34">
        <v>381.6</v>
      </c>
      <c r="G403" s="34">
        <v>69.599999999999994</v>
      </c>
      <c r="H403" s="34">
        <v>-6.7</v>
      </c>
      <c r="I403" s="34"/>
      <c r="J403" s="34">
        <v>12.1</v>
      </c>
      <c r="K403" s="34">
        <v>0.95750000000000002</v>
      </c>
      <c r="L403" s="34">
        <v>5.2366000000000001</v>
      </c>
      <c r="M403" s="34">
        <v>7.0000000000000001E-3</v>
      </c>
      <c r="N403" s="34">
        <v>365.38279999999997</v>
      </c>
      <c r="O403" s="34">
        <v>66.6447</v>
      </c>
      <c r="P403" s="34">
        <v>432</v>
      </c>
      <c r="Q403" s="34">
        <v>292.01519999999999</v>
      </c>
      <c r="R403" s="34">
        <v>53.262700000000002</v>
      </c>
      <c r="S403" s="34">
        <v>345.3</v>
      </c>
      <c r="T403" s="34">
        <v>0</v>
      </c>
      <c r="U403" s="34"/>
      <c r="V403" s="34"/>
      <c r="W403" s="34">
        <v>0</v>
      </c>
      <c r="X403" s="34">
        <v>11.5862</v>
      </c>
      <c r="Y403" s="34">
        <v>12</v>
      </c>
      <c r="Z403" s="34">
        <v>846</v>
      </c>
      <c r="AA403" s="34">
        <v>849</v>
      </c>
      <c r="AB403" s="34">
        <v>884</v>
      </c>
      <c r="AC403" s="34">
        <v>79</v>
      </c>
      <c r="AD403" s="34">
        <v>21.54</v>
      </c>
      <c r="AE403" s="34">
        <v>0.49</v>
      </c>
      <c r="AF403" s="34">
        <v>979</v>
      </c>
      <c r="AG403" s="34">
        <v>0</v>
      </c>
      <c r="AH403" s="34">
        <v>43</v>
      </c>
      <c r="AI403" s="34">
        <v>35</v>
      </c>
      <c r="AJ403" s="34">
        <v>190</v>
      </c>
      <c r="AK403" s="34">
        <v>169</v>
      </c>
      <c r="AL403" s="34">
        <v>4.3</v>
      </c>
      <c r="AM403" s="34">
        <v>175</v>
      </c>
      <c r="AN403" s="34" t="s">
        <v>155</v>
      </c>
      <c r="AO403" s="34">
        <v>2</v>
      </c>
      <c r="AP403" s="37">
        <v>0.61828703703703702</v>
      </c>
      <c r="AQ403" s="34">
        <v>47.161611999999998</v>
      </c>
      <c r="AR403" s="34">
        <v>-88.483957000000004</v>
      </c>
      <c r="AS403" s="34">
        <v>312.7</v>
      </c>
      <c r="AT403" s="34">
        <v>24</v>
      </c>
      <c r="AU403" s="34">
        <v>12</v>
      </c>
      <c r="AV403" s="34">
        <v>11</v>
      </c>
      <c r="AW403" s="34" t="s">
        <v>205</v>
      </c>
      <c r="AX403" s="34">
        <v>0.9</v>
      </c>
      <c r="AY403" s="34">
        <v>1.3684000000000001</v>
      </c>
      <c r="AZ403" s="34">
        <v>1.8</v>
      </c>
      <c r="BA403" s="34">
        <v>14.186999999999999</v>
      </c>
      <c r="BB403" s="34">
        <v>38.93</v>
      </c>
      <c r="BC403" s="34">
        <v>2.74</v>
      </c>
      <c r="BD403" s="34">
        <v>4.4340000000000002</v>
      </c>
      <c r="BE403" s="34">
        <v>3184.7159999999999</v>
      </c>
      <c r="BF403" s="34">
        <v>2.7149999999999999</v>
      </c>
      <c r="BG403" s="34">
        <v>23.27</v>
      </c>
      <c r="BH403" s="34">
        <v>4.2439999999999998</v>
      </c>
      <c r="BI403" s="34">
        <v>27.515000000000001</v>
      </c>
      <c r="BJ403" s="34">
        <v>18.597999999999999</v>
      </c>
      <c r="BK403" s="34">
        <v>3.3919999999999999</v>
      </c>
      <c r="BL403" s="34">
        <v>21.99</v>
      </c>
      <c r="BM403" s="34">
        <v>0</v>
      </c>
      <c r="BN403" s="34"/>
      <c r="BO403" s="34"/>
      <c r="BP403" s="34"/>
      <c r="BQ403" s="34">
        <v>5123.4009999999998</v>
      </c>
      <c r="BR403" s="34">
        <v>0.12994</v>
      </c>
      <c r="BS403" s="34">
        <v>-5</v>
      </c>
      <c r="BT403" s="34">
        <v>8.0000000000000002E-3</v>
      </c>
      <c r="BU403" s="34">
        <v>3.1754090000000001</v>
      </c>
      <c r="BV403" s="34">
        <v>0</v>
      </c>
      <c r="BW403" s="34" t="s">
        <v>155</v>
      </c>
      <c r="BX403" s="34">
        <v>0.79900000000000004</v>
      </c>
    </row>
    <row r="404" spans="1:76" x14ac:dyDescent="0.25">
      <c r="A404" s="35">
        <v>43165</v>
      </c>
      <c r="B404" s="36">
        <v>0.40916969907407408</v>
      </c>
      <c r="C404" s="34">
        <v>5.45</v>
      </c>
      <c r="D404" s="34">
        <v>8.3000000000000001E-3</v>
      </c>
      <c r="E404" s="34">
        <v>83.120805000000004</v>
      </c>
      <c r="F404" s="34">
        <v>376.6</v>
      </c>
      <c r="G404" s="34">
        <v>69.7</v>
      </c>
      <c r="H404" s="34">
        <v>-3.9</v>
      </c>
      <c r="I404" s="34"/>
      <c r="J404" s="34">
        <v>12.28</v>
      </c>
      <c r="K404" s="34">
        <v>0.9577</v>
      </c>
      <c r="L404" s="34">
        <v>5.2194000000000003</v>
      </c>
      <c r="M404" s="34">
        <v>8.0000000000000002E-3</v>
      </c>
      <c r="N404" s="34">
        <v>360.6746</v>
      </c>
      <c r="O404" s="34">
        <v>66.792100000000005</v>
      </c>
      <c r="P404" s="34">
        <v>427.5</v>
      </c>
      <c r="Q404" s="34">
        <v>288.25240000000002</v>
      </c>
      <c r="R404" s="34">
        <v>53.380499999999998</v>
      </c>
      <c r="S404" s="34">
        <v>341.6</v>
      </c>
      <c r="T404" s="34">
        <v>0</v>
      </c>
      <c r="U404" s="34"/>
      <c r="V404" s="34"/>
      <c r="W404" s="34">
        <v>0</v>
      </c>
      <c r="X404" s="34">
        <v>11.764900000000001</v>
      </c>
      <c r="Y404" s="34">
        <v>12</v>
      </c>
      <c r="Z404" s="34">
        <v>847</v>
      </c>
      <c r="AA404" s="34">
        <v>850</v>
      </c>
      <c r="AB404" s="34">
        <v>884</v>
      </c>
      <c r="AC404" s="34">
        <v>79</v>
      </c>
      <c r="AD404" s="34">
        <v>21.54</v>
      </c>
      <c r="AE404" s="34">
        <v>0.49</v>
      </c>
      <c r="AF404" s="34">
        <v>979</v>
      </c>
      <c r="AG404" s="34">
        <v>0</v>
      </c>
      <c r="AH404" s="34">
        <v>43</v>
      </c>
      <c r="AI404" s="34">
        <v>35</v>
      </c>
      <c r="AJ404" s="34">
        <v>190</v>
      </c>
      <c r="AK404" s="34">
        <v>168.1</v>
      </c>
      <c r="AL404" s="34">
        <v>4.3</v>
      </c>
      <c r="AM404" s="34">
        <v>175</v>
      </c>
      <c r="AN404" s="34" t="s">
        <v>155</v>
      </c>
      <c r="AO404" s="34">
        <v>2</v>
      </c>
      <c r="AP404" s="37">
        <v>0.61829861111111117</v>
      </c>
      <c r="AQ404" s="34">
        <v>47.161710999999997</v>
      </c>
      <c r="AR404" s="34">
        <v>-88.483999999999995</v>
      </c>
      <c r="AS404" s="34">
        <v>312.7</v>
      </c>
      <c r="AT404" s="34">
        <v>24.8</v>
      </c>
      <c r="AU404" s="34">
        <v>12</v>
      </c>
      <c r="AV404" s="34">
        <v>11</v>
      </c>
      <c r="AW404" s="34" t="s">
        <v>205</v>
      </c>
      <c r="AX404" s="34">
        <v>0.9</v>
      </c>
      <c r="AY404" s="34">
        <v>1.4</v>
      </c>
      <c r="AZ404" s="34">
        <v>1.8</v>
      </c>
      <c r="BA404" s="34">
        <v>14.186999999999999</v>
      </c>
      <c r="BB404" s="34">
        <v>39.06</v>
      </c>
      <c r="BC404" s="34">
        <v>2.75</v>
      </c>
      <c r="BD404" s="34">
        <v>4.4189999999999996</v>
      </c>
      <c r="BE404" s="34">
        <v>3184.2020000000002</v>
      </c>
      <c r="BF404" s="34">
        <v>3.0910000000000002</v>
      </c>
      <c r="BG404" s="34">
        <v>23.042999999999999</v>
      </c>
      <c r="BH404" s="34">
        <v>4.2670000000000003</v>
      </c>
      <c r="BI404" s="34">
        <v>27.31</v>
      </c>
      <c r="BJ404" s="34">
        <v>18.416</v>
      </c>
      <c r="BK404" s="34">
        <v>3.41</v>
      </c>
      <c r="BL404" s="34">
        <v>21.826000000000001</v>
      </c>
      <c r="BM404" s="34">
        <v>0</v>
      </c>
      <c r="BN404" s="34"/>
      <c r="BO404" s="34"/>
      <c r="BP404" s="34"/>
      <c r="BQ404" s="34">
        <v>5218.7749999999996</v>
      </c>
      <c r="BR404" s="34">
        <v>0.127188</v>
      </c>
      <c r="BS404" s="34">
        <v>-5</v>
      </c>
      <c r="BT404" s="34">
        <v>8.0000000000000002E-3</v>
      </c>
      <c r="BU404" s="34">
        <v>3.1081569999999998</v>
      </c>
      <c r="BV404" s="34">
        <v>0</v>
      </c>
      <c r="BW404" s="34" t="s">
        <v>155</v>
      </c>
      <c r="BX404" s="34">
        <v>0.79900000000000004</v>
      </c>
    </row>
    <row r="405" spans="1:76" x14ac:dyDescent="0.25">
      <c r="A405" s="35">
        <v>43165</v>
      </c>
      <c r="B405" s="36">
        <v>0.40918127314814812</v>
      </c>
      <c r="C405" s="34">
        <v>6.1769999999999996</v>
      </c>
      <c r="D405" s="34">
        <v>0.01</v>
      </c>
      <c r="E405" s="34">
        <v>99.899328999999994</v>
      </c>
      <c r="F405" s="34">
        <v>377.8</v>
      </c>
      <c r="G405" s="34">
        <v>70.3</v>
      </c>
      <c r="H405" s="34">
        <v>0</v>
      </c>
      <c r="I405" s="34"/>
      <c r="J405" s="34">
        <v>12.6</v>
      </c>
      <c r="K405" s="34">
        <v>0.95199999999999996</v>
      </c>
      <c r="L405" s="34">
        <v>5.8803999999999998</v>
      </c>
      <c r="M405" s="34">
        <v>9.4999999999999998E-3</v>
      </c>
      <c r="N405" s="34">
        <v>359.64370000000002</v>
      </c>
      <c r="O405" s="34">
        <v>66.894599999999997</v>
      </c>
      <c r="P405" s="34">
        <v>426.5</v>
      </c>
      <c r="Q405" s="34">
        <v>287.42860000000002</v>
      </c>
      <c r="R405" s="34">
        <v>53.462400000000002</v>
      </c>
      <c r="S405" s="34">
        <v>340.9</v>
      </c>
      <c r="T405" s="34">
        <v>0</v>
      </c>
      <c r="U405" s="34"/>
      <c r="V405" s="34"/>
      <c r="W405" s="34">
        <v>0</v>
      </c>
      <c r="X405" s="34">
        <v>11.993499999999999</v>
      </c>
      <c r="Y405" s="34">
        <v>12.1</v>
      </c>
      <c r="Z405" s="34">
        <v>846</v>
      </c>
      <c r="AA405" s="34">
        <v>849</v>
      </c>
      <c r="AB405" s="34">
        <v>884</v>
      </c>
      <c r="AC405" s="34">
        <v>79</v>
      </c>
      <c r="AD405" s="34">
        <v>21.54</v>
      </c>
      <c r="AE405" s="34">
        <v>0.49</v>
      </c>
      <c r="AF405" s="34">
        <v>979</v>
      </c>
      <c r="AG405" s="34">
        <v>0</v>
      </c>
      <c r="AH405" s="34">
        <v>43</v>
      </c>
      <c r="AI405" s="34">
        <v>35</v>
      </c>
      <c r="AJ405" s="34">
        <v>190</v>
      </c>
      <c r="AK405" s="34">
        <v>168.9</v>
      </c>
      <c r="AL405" s="34">
        <v>4.4000000000000004</v>
      </c>
      <c r="AM405" s="34">
        <v>175</v>
      </c>
      <c r="AN405" s="34" t="s">
        <v>155</v>
      </c>
      <c r="AO405" s="34">
        <v>2</v>
      </c>
      <c r="AP405" s="37">
        <v>0.61831018518518521</v>
      </c>
      <c r="AQ405" s="34">
        <v>47.161808000000001</v>
      </c>
      <c r="AR405" s="34">
        <v>-88.484054</v>
      </c>
      <c r="AS405" s="34">
        <v>312.8</v>
      </c>
      <c r="AT405" s="34">
        <v>25</v>
      </c>
      <c r="AU405" s="34">
        <v>12</v>
      </c>
      <c r="AV405" s="34">
        <v>11</v>
      </c>
      <c r="AW405" s="34" t="s">
        <v>205</v>
      </c>
      <c r="AX405" s="34">
        <v>1.446653</v>
      </c>
      <c r="AY405" s="34">
        <v>1.126673</v>
      </c>
      <c r="AZ405" s="34">
        <v>2.2783220000000002</v>
      </c>
      <c r="BA405" s="34">
        <v>14.186999999999999</v>
      </c>
      <c r="BB405" s="34">
        <v>34.56</v>
      </c>
      <c r="BC405" s="34">
        <v>2.44</v>
      </c>
      <c r="BD405" s="34">
        <v>5.0449999999999999</v>
      </c>
      <c r="BE405" s="34">
        <v>3181.163</v>
      </c>
      <c r="BF405" s="34">
        <v>3.274</v>
      </c>
      <c r="BG405" s="34">
        <v>20.373999999999999</v>
      </c>
      <c r="BH405" s="34">
        <v>3.79</v>
      </c>
      <c r="BI405" s="34">
        <v>24.164000000000001</v>
      </c>
      <c r="BJ405" s="34">
        <v>16.283000000000001</v>
      </c>
      <c r="BK405" s="34">
        <v>3.0289999999999999</v>
      </c>
      <c r="BL405" s="34">
        <v>19.312000000000001</v>
      </c>
      <c r="BM405" s="34">
        <v>0</v>
      </c>
      <c r="BN405" s="34"/>
      <c r="BO405" s="34"/>
      <c r="BP405" s="34"/>
      <c r="BQ405" s="34">
        <v>4717.57</v>
      </c>
      <c r="BR405" s="34">
        <v>0.10344399999999999</v>
      </c>
      <c r="BS405" s="34">
        <v>-5</v>
      </c>
      <c r="BT405" s="34">
        <v>7.0939999999999996E-3</v>
      </c>
      <c r="BU405" s="34">
        <v>2.5279129999999999</v>
      </c>
      <c r="BV405" s="34">
        <v>0</v>
      </c>
      <c r="BW405" s="34" t="s">
        <v>155</v>
      </c>
      <c r="BX405" s="34">
        <v>0.79900000000000004</v>
      </c>
    </row>
    <row r="406" spans="1:76" x14ac:dyDescent="0.25">
      <c r="A406" s="35">
        <v>43165</v>
      </c>
      <c r="B406" s="36">
        <v>0.40919284722222221</v>
      </c>
      <c r="C406" s="34">
        <v>6.9729999999999999</v>
      </c>
      <c r="D406" s="34">
        <v>0.01</v>
      </c>
      <c r="E406" s="34">
        <v>100</v>
      </c>
      <c r="F406" s="34">
        <v>385.8</v>
      </c>
      <c r="G406" s="34">
        <v>70.599999999999994</v>
      </c>
      <c r="H406" s="34">
        <v>-6.9</v>
      </c>
      <c r="I406" s="34"/>
      <c r="J406" s="34">
        <v>12.7</v>
      </c>
      <c r="K406" s="34">
        <v>0.94569999999999999</v>
      </c>
      <c r="L406" s="34">
        <v>6.5949</v>
      </c>
      <c r="M406" s="34">
        <v>9.4999999999999998E-3</v>
      </c>
      <c r="N406" s="34">
        <v>364.8313</v>
      </c>
      <c r="O406" s="34">
        <v>66.749300000000005</v>
      </c>
      <c r="P406" s="34">
        <v>431.6</v>
      </c>
      <c r="Q406" s="34">
        <v>291.5745</v>
      </c>
      <c r="R406" s="34">
        <v>53.346299999999999</v>
      </c>
      <c r="S406" s="34">
        <v>344.9</v>
      </c>
      <c r="T406" s="34">
        <v>0</v>
      </c>
      <c r="U406" s="34"/>
      <c r="V406" s="34"/>
      <c r="W406" s="34">
        <v>0</v>
      </c>
      <c r="X406" s="34">
        <v>12.010999999999999</v>
      </c>
      <c r="Y406" s="34">
        <v>12</v>
      </c>
      <c r="Z406" s="34">
        <v>846</v>
      </c>
      <c r="AA406" s="34">
        <v>850</v>
      </c>
      <c r="AB406" s="34">
        <v>884</v>
      </c>
      <c r="AC406" s="34">
        <v>79</v>
      </c>
      <c r="AD406" s="34">
        <v>21.54</v>
      </c>
      <c r="AE406" s="34">
        <v>0.49</v>
      </c>
      <c r="AF406" s="34">
        <v>979</v>
      </c>
      <c r="AG406" s="34">
        <v>0</v>
      </c>
      <c r="AH406" s="34">
        <v>43</v>
      </c>
      <c r="AI406" s="34">
        <v>35</v>
      </c>
      <c r="AJ406" s="34">
        <v>190</v>
      </c>
      <c r="AK406" s="34">
        <v>169</v>
      </c>
      <c r="AL406" s="34">
        <v>4.3</v>
      </c>
      <c r="AM406" s="34">
        <v>175</v>
      </c>
      <c r="AN406" s="34" t="s">
        <v>155</v>
      </c>
      <c r="AO406" s="34">
        <v>2</v>
      </c>
      <c r="AP406" s="37">
        <v>0.61832175925925925</v>
      </c>
      <c r="AQ406" s="34">
        <v>47.161838000000003</v>
      </c>
      <c r="AR406" s="34">
        <v>-88.484071999999998</v>
      </c>
      <c r="AS406" s="34">
        <v>312.89999999999998</v>
      </c>
      <c r="AT406" s="34">
        <v>25</v>
      </c>
      <c r="AU406" s="34">
        <v>12</v>
      </c>
      <c r="AV406" s="34">
        <v>12</v>
      </c>
      <c r="AW406" s="34" t="s">
        <v>203</v>
      </c>
      <c r="AX406" s="34">
        <v>1.7</v>
      </c>
      <c r="AY406" s="34">
        <v>1</v>
      </c>
      <c r="AZ406" s="34">
        <v>2.5</v>
      </c>
      <c r="BA406" s="34">
        <v>14.186999999999999</v>
      </c>
      <c r="BB406" s="34">
        <v>30.72</v>
      </c>
      <c r="BC406" s="34">
        <v>2.17</v>
      </c>
      <c r="BD406" s="34">
        <v>5.7370000000000001</v>
      </c>
      <c r="BE406" s="34">
        <v>3179.4050000000002</v>
      </c>
      <c r="BF406" s="34">
        <v>2.9020000000000001</v>
      </c>
      <c r="BG406" s="34">
        <v>18.419</v>
      </c>
      <c r="BH406" s="34">
        <v>3.37</v>
      </c>
      <c r="BI406" s="34">
        <v>21.789000000000001</v>
      </c>
      <c r="BJ406" s="34">
        <v>14.721</v>
      </c>
      <c r="BK406" s="34">
        <v>2.6930000000000001</v>
      </c>
      <c r="BL406" s="34">
        <v>17.414000000000001</v>
      </c>
      <c r="BM406" s="34">
        <v>0</v>
      </c>
      <c r="BN406" s="34"/>
      <c r="BO406" s="34"/>
      <c r="BP406" s="34"/>
      <c r="BQ406" s="34">
        <v>4210.3050000000003</v>
      </c>
      <c r="BR406" s="34">
        <v>0.12908600000000001</v>
      </c>
      <c r="BS406" s="34">
        <v>-5</v>
      </c>
      <c r="BT406" s="34">
        <v>7.9059999999999998E-3</v>
      </c>
      <c r="BU406" s="34">
        <v>3.1545390000000002</v>
      </c>
      <c r="BV406" s="34">
        <v>0</v>
      </c>
      <c r="BW406" s="34" t="s">
        <v>155</v>
      </c>
      <c r="BX406" s="34">
        <v>0.79900000000000004</v>
      </c>
    </row>
    <row r="407" spans="1:76" x14ac:dyDescent="0.25">
      <c r="A407" s="35">
        <v>43165</v>
      </c>
      <c r="B407" s="36">
        <v>0.40920442129629625</v>
      </c>
      <c r="C407" s="34">
        <v>7.39</v>
      </c>
      <c r="D407" s="34">
        <v>7.4999999999999997E-3</v>
      </c>
      <c r="E407" s="34">
        <v>74.667733999999996</v>
      </c>
      <c r="F407" s="34">
        <v>391.3</v>
      </c>
      <c r="G407" s="34">
        <v>69.8</v>
      </c>
      <c r="H407" s="34">
        <v>0</v>
      </c>
      <c r="I407" s="34"/>
      <c r="J407" s="34">
        <v>12.31</v>
      </c>
      <c r="K407" s="34">
        <v>0.94259999999999999</v>
      </c>
      <c r="L407" s="34">
        <v>6.9654999999999996</v>
      </c>
      <c r="M407" s="34">
        <v>7.0000000000000001E-3</v>
      </c>
      <c r="N407" s="34">
        <v>368.8485</v>
      </c>
      <c r="O407" s="34">
        <v>65.7821</v>
      </c>
      <c r="P407" s="34">
        <v>434.6</v>
      </c>
      <c r="Q407" s="34">
        <v>294.7851</v>
      </c>
      <c r="R407" s="34">
        <v>52.573300000000003</v>
      </c>
      <c r="S407" s="34">
        <v>347.4</v>
      </c>
      <c r="T407" s="34">
        <v>0</v>
      </c>
      <c r="U407" s="34"/>
      <c r="V407" s="34"/>
      <c r="W407" s="34">
        <v>0</v>
      </c>
      <c r="X407" s="34">
        <v>11.6069</v>
      </c>
      <c r="Y407" s="34">
        <v>12</v>
      </c>
      <c r="Z407" s="34">
        <v>846</v>
      </c>
      <c r="AA407" s="34">
        <v>853</v>
      </c>
      <c r="AB407" s="34">
        <v>884</v>
      </c>
      <c r="AC407" s="34">
        <v>79</v>
      </c>
      <c r="AD407" s="34">
        <v>21.54</v>
      </c>
      <c r="AE407" s="34">
        <v>0.49</v>
      </c>
      <c r="AF407" s="34">
        <v>979</v>
      </c>
      <c r="AG407" s="34">
        <v>0</v>
      </c>
      <c r="AH407" s="34">
        <v>42.094000000000001</v>
      </c>
      <c r="AI407" s="34">
        <v>35</v>
      </c>
      <c r="AJ407" s="34">
        <v>190</v>
      </c>
      <c r="AK407" s="34">
        <v>169</v>
      </c>
      <c r="AL407" s="34">
        <v>4.3</v>
      </c>
      <c r="AM407" s="34">
        <v>175</v>
      </c>
      <c r="AN407" s="34" t="s">
        <v>155</v>
      </c>
      <c r="AO407" s="34">
        <v>2</v>
      </c>
      <c r="AP407" s="37">
        <v>0.61832175925925925</v>
      </c>
      <c r="AQ407" s="34">
        <v>47.161966</v>
      </c>
      <c r="AR407" s="34">
        <v>-88.484142000000006</v>
      </c>
      <c r="AS407" s="34">
        <v>313</v>
      </c>
      <c r="AT407" s="34">
        <v>24.9</v>
      </c>
      <c r="AU407" s="34">
        <v>12</v>
      </c>
      <c r="AV407" s="34">
        <v>12</v>
      </c>
      <c r="AW407" s="34" t="s">
        <v>203</v>
      </c>
      <c r="AX407" s="34">
        <v>1.7</v>
      </c>
      <c r="AY407" s="34">
        <v>1.1368</v>
      </c>
      <c r="AZ407" s="34">
        <v>2.5684</v>
      </c>
      <c r="BA407" s="34">
        <v>14.186999999999999</v>
      </c>
      <c r="BB407" s="34">
        <v>29.05</v>
      </c>
      <c r="BC407" s="34">
        <v>2.0499999999999998</v>
      </c>
      <c r="BD407" s="34">
        <v>6.0949999999999998</v>
      </c>
      <c r="BE407" s="34">
        <v>3179.7330000000002</v>
      </c>
      <c r="BF407" s="34">
        <v>2.0449999999999999</v>
      </c>
      <c r="BG407" s="34">
        <v>17.632999999999999</v>
      </c>
      <c r="BH407" s="34">
        <v>3.145</v>
      </c>
      <c r="BI407" s="34">
        <v>20.777999999999999</v>
      </c>
      <c r="BJ407" s="34">
        <v>14.092000000000001</v>
      </c>
      <c r="BK407" s="34">
        <v>2.5129999999999999</v>
      </c>
      <c r="BL407" s="34">
        <v>16.606000000000002</v>
      </c>
      <c r="BM407" s="34">
        <v>0</v>
      </c>
      <c r="BN407" s="34"/>
      <c r="BO407" s="34"/>
      <c r="BP407" s="34"/>
      <c r="BQ407" s="34">
        <v>3852.6370000000002</v>
      </c>
      <c r="BR407" s="34">
        <v>0.16642799999999999</v>
      </c>
      <c r="BS407" s="34">
        <v>-5</v>
      </c>
      <c r="BT407" s="34">
        <v>8.0000000000000002E-3</v>
      </c>
      <c r="BU407" s="34">
        <v>4.0670840000000004</v>
      </c>
      <c r="BV407" s="34">
        <v>0</v>
      </c>
      <c r="BW407" s="34" t="s">
        <v>155</v>
      </c>
      <c r="BX407" s="34">
        <v>0.79900000000000004</v>
      </c>
    </row>
    <row r="408" spans="1:76" x14ac:dyDescent="0.25">
      <c r="A408" s="35">
        <v>43165</v>
      </c>
      <c r="B408" s="36">
        <v>0.4092159953703704</v>
      </c>
      <c r="C408" s="34">
        <v>7.4470000000000001</v>
      </c>
      <c r="D408" s="34">
        <v>6.4999999999999997E-3</v>
      </c>
      <c r="E408" s="34">
        <v>64.684528999999998</v>
      </c>
      <c r="F408" s="34">
        <v>391.8</v>
      </c>
      <c r="G408" s="34">
        <v>68.8</v>
      </c>
      <c r="H408" s="34">
        <v>-6.7</v>
      </c>
      <c r="I408" s="34"/>
      <c r="J408" s="34">
        <v>11.72</v>
      </c>
      <c r="K408" s="34">
        <v>0.94210000000000005</v>
      </c>
      <c r="L408" s="34">
        <v>7.0156000000000001</v>
      </c>
      <c r="M408" s="34">
        <v>6.1000000000000004E-3</v>
      </c>
      <c r="N408" s="34">
        <v>369.07470000000001</v>
      </c>
      <c r="O408" s="34">
        <v>64.773600000000002</v>
      </c>
      <c r="P408" s="34">
        <v>433.8</v>
      </c>
      <c r="Q408" s="34">
        <v>295.24119999999999</v>
      </c>
      <c r="R408" s="34">
        <v>51.815600000000003</v>
      </c>
      <c r="S408" s="34">
        <v>347.1</v>
      </c>
      <c r="T408" s="34">
        <v>0</v>
      </c>
      <c r="U408" s="34"/>
      <c r="V408" s="34"/>
      <c r="W408" s="34">
        <v>0</v>
      </c>
      <c r="X408" s="34">
        <v>11.0366</v>
      </c>
      <c r="Y408" s="34">
        <v>12</v>
      </c>
      <c r="Z408" s="34">
        <v>846</v>
      </c>
      <c r="AA408" s="34">
        <v>853</v>
      </c>
      <c r="AB408" s="34">
        <v>884</v>
      </c>
      <c r="AC408" s="34">
        <v>79.900000000000006</v>
      </c>
      <c r="AD408" s="34">
        <v>21.79</v>
      </c>
      <c r="AE408" s="34">
        <v>0.5</v>
      </c>
      <c r="AF408" s="34">
        <v>979</v>
      </c>
      <c r="AG408" s="34">
        <v>0</v>
      </c>
      <c r="AH408" s="34">
        <v>42</v>
      </c>
      <c r="AI408" s="34">
        <v>35</v>
      </c>
      <c r="AJ408" s="34">
        <v>190</v>
      </c>
      <c r="AK408" s="34">
        <v>169</v>
      </c>
      <c r="AL408" s="34">
        <v>4.3</v>
      </c>
      <c r="AM408" s="34">
        <v>175</v>
      </c>
      <c r="AN408" s="34" t="s">
        <v>155</v>
      </c>
      <c r="AO408" s="34">
        <v>2</v>
      </c>
      <c r="AP408" s="37">
        <v>0.61834490740740744</v>
      </c>
      <c r="AQ408" s="34">
        <v>47.162089000000002</v>
      </c>
      <c r="AR408" s="34">
        <v>-88.484182000000004</v>
      </c>
      <c r="AS408" s="34">
        <v>313.2</v>
      </c>
      <c r="AT408" s="34">
        <v>24.5</v>
      </c>
      <c r="AU408" s="34">
        <v>12</v>
      </c>
      <c r="AV408" s="34">
        <v>12</v>
      </c>
      <c r="AW408" s="34" t="s">
        <v>203</v>
      </c>
      <c r="AX408" s="34">
        <v>1.8368</v>
      </c>
      <c r="AY408" s="34">
        <v>1.0631999999999999</v>
      </c>
      <c r="AZ408" s="34">
        <v>2.7368000000000001</v>
      </c>
      <c r="BA408" s="34">
        <v>14.186999999999999</v>
      </c>
      <c r="BB408" s="34">
        <v>28.84</v>
      </c>
      <c r="BC408" s="34">
        <v>2.0299999999999998</v>
      </c>
      <c r="BD408" s="34">
        <v>6.149</v>
      </c>
      <c r="BE408" s="34">
        <v>3180.0549999999998</v>
      </c>
      <c r="BF408" s="34">
        <v>1.758</v>
      </c>
      <c r="BG408" s="34">
        <v>17.518999999999998</v>
      </c>
      <c r="BH408" s="34">
        <v>3.0750000000000002</v>
      </c>
      <c r="BI408" s="34">
        <v>20.594000000000001</v>
      </c>
      <c r="BJ408" s="34">
        <v>14.015000000000001</v>
      </c>
      <c r="BK408" s="34">
        <v>2.46</v>
      </c>
      <c r="BL408" s="34">
        <v>16.474</v>
      </c>
      <c r="BM408" s="34">
        <v>0</v>
      </c>
      <c r="BN408" s="34"/>
      <c r="BO408" s="34"/>
      <c r="BP408" s="34"/>
      <c r="BQ408" s="34">
        <v>3637.5070000000001</v>
      </c>
      <c r="BR408" s="34">
        <v>0.19264999999999999</v>
      </c>
      <c r="BS408" s="34">
        <v>-5</v>
      </c>
      <c r="BT408" s="34">
        <v>8.0000000000000002E-3</v>
      </c>
      <c r="BU408" s="34">
        <v>4.7078850000000001</v>
      </c>
      <c r="BV408" s="34">
        <v>0</v>
      </c>
      <c r="BW408" s="34" t="s">
        <v>155</v>
      </c>
      <c r="BX408" s="34">
        <v>0.8</v>
      </c>
    </row>
    <row r="409" spans="1:76" x14ac:dyDescent="0.25">
      <c r="A409" s="35">
        <v>43165</v>
      </c>
      <c r="B409" s="36">
        <v>0.40922756944444444</v>
      </c>
      <c r="C409" s="34">
        <v>7.7530000000000001</v>
      </c>
      <c r="D409" s="34">
        <v>7.6E-3</v>
      </c>
      <c r="E409" s="34">
        <v>76.422017999999994</v>
      </c>
      <c r="F409" s="34">
        <v>389.9</v>
      </c>
      <c r="G409" s="34">
        <v>68.599999999999994</v>
      </c>
      <c r="H409" s="34">
        <v>-13.5</v>
      </c>
      <c r="I409" s="34"/>
      <c r="J409" s="34">
        <v>11.31</v>
      </c>
      <c r="K409" s="34">
        <v>0.93969999999999998</v>
      </c>
      <c r="L409" s="34">
        <v>7.2859999999999996</v>
      </c>
      <c r="M409" s="34">
        <v>7.1999999999999998E-3</v>
      </c>
      <c r="N409" s="34">
        <v>366.43360000000001</v>
      </c>
      <c r="O409" s="34">
        <v>64.443100000000001</v>
      </c>
      <c r="P409" s="34">
        <v>430.9</v>
      </c>
      <c r="Q409" s="34">
        <v>293.15690000000001</v>
      </c>
      <c r="R409" s="34">
        <v>51.556199999999997</v>
      </c>
      <c r="S409" s="34">
        <v>344.7</v>
      </c>
      <c r="T409" s="34">
        <v>0</v>
      </c>
      <c r="U409" s="34"/>
      <c r="V409" s="34"/>
      <c r="W409" s="34">
        <v>0</v>
      </c>
      <c r="X409" s="34">
        <v>10.6303</v>
      </c>
      <c r="Y409" s="34">
        <v>11.9</v>
      </c>
      <c r="Z409" s="34">
        <v>847</v>
      </c>
      <c r="AA409" s="34">
        <v>851</v>
      </c>
      <c r="AB409" s="34">
        <v>884</v>
      </c>
      <c r="AC409" s="34">
        <v>80</v>
      </c>
      <c r="AD409" s="34">
        <v>21.82</v>
      </c>
      <c r="AE409" s="34">
        <v>0.5</v>
      </c>
      <c r="AF409" s="34">
        <v>979</v>
      </c>
      <c r="AG409" s="34">
        <v>0</v>
      </c>
      <c r="AH409" s="34">
        <v>42</v>
      </c>
      <c r="AI409" s="34">
        <v>35</v>
      </c>
      <c r="AJ409" s="34">
        <v>190</v>
      </c>
      <c r="AK409" s="34">
        <v>168.1</v>
      </c>
      <c r="AL409" s="34">
        <v>4.3</v>
      </c>
      <c r="AM409" s="34">
        <v>175</v>
      </c>
      <c r="AN409" s="34" t="s">
        <v>155</v>
      </c>
      <c r="AO409" s="34">
        <v>2</v>
      </c>
      <c r="AP409" s="37">
        <v>0.61835648148148148</v>
      </c>
      <c r="AQ409" s="34">
        <v>47.162193000000002</v>
      </c>
      <c r="AR409" s="34">
        <v>-88.484161</v>
      </c>
      <c r="AS409" s="34">
        <v>314.10000000000002</v>
      </c>
      <c r="AT409" s="34">
        <v>24.6</v>
      </c>
      <c r="AU409" s="34">
        <v>12</v>
      </c>
      <c r="AV409" s="34">
        <v>12</v>
      </c>
      <c r="AW409" s="34" t="s">
        <v>203</v>
      </c>
      <c r="AX409" s="34">
        <v>1.6948000000000001</v>
      </c>
      <c r="AY409" s="34">
        <v>1.0684</v>
      </c>
      <c r="AZ409" s="34">
        <v>2.8</v>
      </c>
      <c r="BA409" s="34">
        <v>14.186999999999999</v>
      </c>
      <c r="BB409" s="34">
        <v>27.74</v>
      </c>
      <c r="BC409" s="34">
        <v>1.95</v>
      </c>
      <c r="BD409" s="34">
        <v>6.4160000000000004</v>
      </c>
      <c r="BE409" s="34">
        <v>3179.0079999999998</v>
      </c>
      <c r="BF409" s="34">
        <v>1.994</v>
      </c>
      <c r="BG409" s="34">
        <v>16.742999999999999</v>
      </c>
      <c r="BH409" s="34">
        <v>2.9449999999999998</v>
      </c>
      <c r="BI409" s="34">
        <v>19.687999999999999</v>
      </c>
      <c r="BJ409" s="34">
        <v>13.395</v>
      </c>
      <c r="BK409" s="34">
        <v>2.3559999999999999</v>
      </c>
      <c r="BL409" s="34">
        <v>15.750999999999999</v>
      </c>
      <c r="BM409" s="34">
        <v>0</v>
      </c>
      <c r="BN409" s="34"/>
      <c r="BO409" s="34"/>
      <c r="BP409" s="34"/>
      <c r="BQ409" s="34">
        <v>3372.4540000000002</v>
      </c>
      <c r="BR409" s="34">
        <v>0.20496600000000001</v>
      </c>
      <c r="BS409" s="34">
        <v>-5</v>
      </c>
      <c r="BT409" s="34">
        <v>8.0000000000000002E-3</v>
      </c>
      <c r="BU409" s="34">
        <v>5.0088569999999999</v>
      </c>
      <c r="BV409" s="34">
        <v>0</v>
      </c>
      <c r="BW409" s="34" t="s">
        <v>155</v>
      </c>
      <c r="BX409" s="34">
        <v>0.8</v>
      </c>
    </row>
    <row r="410" spans="1:76" x14ac:dyDescent="0.25">
      <c r="A410" s="35">
        <v>43165</v>
      </c>
      <c r="B410" s="36">
        <v>0.40923914351851853</v>
      </c>
      <c r="C410" s="34">
        <v>7.8650000000000002</v>
      </c>
      <c r="D410" s="34">
        <v>8.8000000000000005E-3</v>
      </c>
      <c r="E410" s="34">
        <v>88.470394999999996</v>
      </c>
      <c r="F410" s="34">
        <v>388.9</v>
      </c>
      <c r="G410" s="34">
        <v>68.5</v>
      </c>
      <c r="H410" s="34">
        <v>-4.5999999999999996</v>
      </c>
      <c r="I410" s="34"/>
      <c r="J410" s="34">
        <v>11.06</v>
      </c>
      <c r="K410" s="34">
        <v>0.93889999999999996</v>
      </c>
      <c r="L410" s="34">
        <v>7.3838999999999997</v>
      </c>
      <c r="M410" s="34">
        <v>8.3000000000000001E-3</v>
      </c>
      <c r="N410" s="34">
        <v>365.09190000000001</v>
      </c>
      <c r="O410" s="34">
        <v>64.313800000000001</v>
      </c>
      <c r="P410" s="34">
        <v>429.4</v>
      </c>
      <c r="Q410" s="34">
        <v>292.08350000000002</v>
      </c>
      <c r="R410" s="34">
        <v>51.452800000000003</v>
      </c>
      <c r="S410" s="34">
        <v>343.5</v>
      </c>
      <c r="T410" s="34">
        <v>0</v>
      </c>
      <c r="U410" s="34"/>
      <c r="V410" s="34"/>
      <c r="W410" s="34">
        <v>0</v>
      </c>
      <c r="X410" s="34">
        <v>10.382099999999999</v>
      </c>
      <c r="Y410" s="34">
        <v>12</v>
      </c>
      <c r="Z410" s="34">
        <v>847</v>
      </c>
      <c r="AA410" s="34">
        <v>851</v>
      </c>
      <c r="AB410" s="34">
        <v>884</v>
      </c>
      <c r="AC410" s="34">
        <v>80</v>
      </c>
      <c r="AD410" s="34">
        <v>21.82</v>
      </c>
      <c r="AE410" s="34">
        <v>0.5</v>
      </c>
      <c r="AF410" s="34">
        <v>979</v>
      </c>
      <c r="AG410" s="34">
        <v>0</v>
      </c>
      <c r="AH410" s="34">
        <v>42</v>
      </c>
      <c r="AI410" s="34">
        <v>35</v>
      </c>
      <c r="AJ410" s="34">
        <v>190</v>
      </c>
      <c r="AK410" s="34">
        <v>168</v>
      </c>
      <c r="AL410" s="34">
        <v>4.4000000000000004</v>
      </c>
      <c r="AM410" s="34">
        <v>175</v>
      </c>
      <c r="AN410" s="34" t="s">
        <v>155</v>
      </c>
      <c r="AO410" s="34">
        <v>2</v>
      </c>
      <c r="AP410" s="37">
        <v>0.61836805555555563</v>
      </c>
      <c r="AQ410" s="34">
        <v>47.162306000000001</v>
      </c>
      <c r="AR410" s="34">
        <v>-88.484133</v>
      </c>
      <c r="AS410" s="34">
        <v>314.7</v>
      </c>
      <c r="AT410" s="34">
        <v>25.9</v>
      </c>
      <c r="AU410" s="34">
        <v>12</v>
      </c>
      <c r="AV410" s="34">
        <v>12</v>
      </c>
      <c r="AW410" s="34" t="s">
        <v>203</v>
      </c>
      <c r="AX410" s="34">
        <v>1.6</v>
      </c>
      <c r="AY410" s="34">
        <v>1.2367999999999999</v>
      </c>
      <c r="AZ410" s="34">
        <v>2.8</v>
      </c>
      <c r="BA410" s="34">
        <v>14.186999999999999</v>
      </c>
      <c r="BB410" s="34">
        <v>27.35</v>
      </c>
      <c r="BC410" s="34">
        <v>1.93</v>
      </c>
      <c r="BD410" s="34">
        <v>6.5090000000000003</v>
      </c>
      <c r="BE410" s="34">
        <v>3178.3319999999999</v>
      </c>
      <c r="BF410" s="34">
        <v>2.2759999999999998</v>
      </c>
      <c r="BG410" s="34">
        <v>16.457000000000001</v>
      </c>
      <c r="BH410" s="34">
        <v>2.899</v>
      </c>
      <c r="BI410" s="34">
        <v>19.356000000000002</v>
      </c>
      <c r="BJ410" s="34">
        <v>13.166</v>
      </c>
      <c r="BK410" s="34">
        <v>2.319</v>
      </c>
      <c r="BL410" s="34">
        <v>15.484999999999999</v>
      </c>
      <c r="BM410" s="34">
        <v>0</v>
      </c>
      <c r="BN410" s="34"/>
      <c r="BO410" s="34"/>
      <c r="BP410" s="34"/>
      <c r="BQ410" s="34">
        <v>3249.34</v>
      </c>
      <c r="BR410" s="34">
        <v>0.22683800000000001</v>
      </c>
      <c r="BS410" s="34">
        <v>-5</v>
      </c>
      <c r="BT410" s="34">
        <v>8.0000000000000002E-3</v>
      </c>
      <c r="BU410" s="34">
        <v>5.5433539999999999</v>
      </c>
      <c r="BV410" s="34">
        <v>0</v>
      </c>
      <c r="BW410" s="34" t="s">
        <v>155</v>
      </c>
      <c r="BX410" s="34">
        <v>0.8</v>
      </c>
    </row>
    <row r="411" spans="1:76" x14ac:dyDescent="0.25">
      <c r="A411" s="35">
        <v>43165</v>
      </c>
      <c r="B411" s="36">
        <v>0.40925071759259257</v>
      </c>
      <c r="C411" s="34">
        <v>7.89</v>
      </c>
      <c r="D411" s="34">
        <v>8.0000000000000002E-3</v>
      </c>
      <c r="E411" s="34">
        <v>80.246711000000005</v>
      </c>
      <c r="F411" s="34">
        <v>388.7</v>
      </c>
      <c r="G411" s="34">
        <v>68.8</v>
      </c>
      <c r="H411" s="34">
        <v>-10</v>
      </c>
      <c r="I411" s="34"/>
      <c r="J411" s="34">
        <v>10.71</v>
      </c>
      <c r="K411" s="34">
        <v>0.93869999999999998</v>
      </c>
      <c r="L411" s="34">
        <v>7.4061000000000003</v>
      </c>
      <c r="M411" s="34">
        <v>7.4999999999999997E-3</v>
      </c>
      <c r="N411" s="34">
        <v>364.86040000000003</v>
      </c>
      <c r="O411" s="34">
        <v>64.591099999999997</v>
      </c>
      <c r="P411" s="34">
        <v>429.5</v>
      </c>
      <c r="Q411" s="34">
        <v>291.89819999999997</v>
      </c>
      <c r="R411" s="34">
        <v>51.674700000000001</v>
      </c>
      <c r="S411" s="34">
        <v>343.6</v>
      </c>
      <c r="T411" s="34">
        <v>0</v>
      </c>
      <c r="U411" s="34"/>
      <c r="V411" s="34"/>
      <c r="W411" s="34">
        <v>0</v>
      </c>
      <c r="X411" s="34">
        <v>10.0512</v>
      </c>
      <c r="Y411" s="34">
        <v>12</v>
      </c>
      <c r="Z411" s="34">
        <v>848</v>
      </c>
      <c r="AA411" s="34">
        <v>852</v>
      </c>
      <c r="AB411" s="34">
        <v>885</v>
      </c>
      <c r="AC411" s="34">
        <v>80</v>
      </c>
      <c r="AD411" s="34">
        <v>21.82</v>
      </c>
      <c r="AE411" s="34">
        <v>0.5</v>
      </c>
      <c r="AF411" s="34">
        <v>979</v>
      </c>
      <c r="AG411" s="34">
        <v>0</v>
      </c>
      <c r="AH411" s="34">
        <v>42</v>
      </c>
      <c r="AI411" s="34">
        <v>35</v>
      </c>
      <c r="AJ411" s="34">
        <v>190</v>
      </c>
      <c r="AK411" s="34">
        <v>168</v>
      </c>
      <c r="AL411" s="34">
        <v>4.3</v>
      </c>
      <c r="AM411" s="34">
        <v>175</v>
      </c>
      <c r="AN411" s="34" t="s">
        <v>155</v>
      </c>
      <c r="AO411" s="34">
        <v>2</v>
      </c>
      <c r="AP411" s="37">
        <v>0.61837962962962967</v>
      </c>
      <c r="AQ411" s="34">
        <v>47.162421000000002</v>
      </c>
      <c r="AR411" s="34">
        <v>-88.484116999999998</v>
      </c>
      <c r="AS411" s="34">
        <v>315.3</v>
      </c>
      <c r="AT411" s="34">
        <v>27.3</v>
      </c>
      <c r="AU411" s="34">
        <v>12</v>
      </c>
      <c r="AV411" s="34">
        <v>12</v>
      </c>
      <c r="AW411" s="34" t="s">
        <v>203</v>
      </c>
      <c r="AX411" s="34">
        <v>1.8051999999999999</v>
      </c>
      <c r="AY411" s="34">
        <v>1.7103999999999999</v>
      </c>
      <c r="AZ411" s="34">
        <v>3.2103999999999999</v>
      </c>
      <c r="BA411" s="34">
        <v>14.186999999999999</v>
      </c>
      <c r="BB411" s="34">
        <v>27.27</v>
      </c>
      <c r="BC411" s="34">
        <v>1.92</v>
      </c>
      <c r="BD411" s="34">
        <v>6.5339999999999998</v>
      </c>
      <c r="BE411" s="34">
        <v>3178.625</v>
      </c>
      <c r="BF411" s="34">
        <v>2.0579999999999998</v>
      </c>
      <c r="BG411" s="34">
        <v>16.399000000000001</v>
      </c>
      <c r="BH411" s="34">
        <v>2.903</v>
      </c>
      <c r="BI411" s="34">
        <v>19.302</v>
      </c>
      <c r="BJ411" s="34">
        <v>13.12</v>
      </c>
      <c r="BK411" s="34">
        <v>2.323</v>
      </c>
      <c r="BL411" s="34">
        <v>15.442</v>
      </c>
      <c r="BM411" s="34">
        <v>0</v>
      </c>
      <c r="BN411" s="34"/>
      <c r="BO411" s="34"/>
      <c r="BP411" s="34"/>
      <c r="BQ411" s="34">
        <v>3136.6480000000001</v>
      </c>
      <c r="BR411" s="34">
        <v>0.23352999999999999</v>
      </c>
      <c r="BS411" s="34">
        <v>-5</v>
      </c>
      <c r="BT411" s="34">
        <v>8.0000000000000002E-3</v>
      </c>
      <c r="BU411" s="34">
        <v>5.7068890000000003</v>
      </c>
      <c r="BV411" s="34">
        <v>0</v>
      </c>
      <c r="BW411" s="34" t="s">
        <v>155</v>
      </c>
      <c r="BX411" s="34">
        <v>0.8</v>
      </c>
    </row>
    <row r="412" spans="1:76" x14ac:dyDescent="0.25">
      <c r="A412" s="35">
        <v>43165</v>
      </c>
      <c r="B412" s="36">
        <v>0.40926229166666667</v>
      </c>
      <c r="C412" s="34">
        <v>7.7080000000000002</v>
      </c>
      <c r="D412" s="34">
        <v>8.0000000000000002E-3</v>
      </c>
      <c r="E412" s="34">
        <v>80</v>
      </c>
      <c r="F412" s="34">
        <v>388.7</v>
      </c>
      <c r="G412" s="34">
        <v>69.7</v>
      </c>
      <c r="H412" s="34">
        <v>-1.5</v>
      </c>
      <c r="I412" s="34"/>
      <c r="J412" s="34">
        <v>10.46</v>
      </c>
      <c r="K412" s="34">
        <v>0.94010000000000005</v>
      </c>
      <c r="L412" s="34">
        <v>7.2455999999999996</v>
      </c>
      <c r="M412" s="34">
        <v>7.4999999999999997E-3</v>
      </c>
      <c r="N412" s="34">
        <v>365.35849999999999</v>
      </c>
      <c r="O412" s="34">
        <v>65.499700000000004</v>
      </c>
      <c r="P412" s="34">
        <v>430.9</v>
      </c>
      <c r="Q412" s="34">
        <v>292.29669999999999</v>
      </c>
      <c r="R412" s="34">
        <v>52.401499999999999</v>
      </c>
      <c r="S412" s="34">
        <v>344.7</v>
      </c>
      <c r="T412" s="34">
        <v>0</v>
      </c>
      <c r="U412" s="34"/>
      <c r="V412" s="34"/>
      <c r="W412" s="34">
        <v>0</v>
      </c>
      <c r="X412" s="34">
        <v>9.8297000000000008</v>
      </c>
      <c r="Y412" s="34">
        <v>12</v>
      </c>
      <c r="Z412" s="34">
        <v>848</v>
      </c>
      <c r="AA412" s="34">
        <v>853</v>
      </c>
      <c r="AB412" s="34">
        <v>885</v>
      </c>
      <c r="AC412" s="34">
        <v>80</v>
      </c>
      <c r="AD412" s="34">
        <v>21.82</v>
      </c>
      <c r="AE412" s="34">
        <v>0.5</v>
      </c>
      <c r="AF412" s="34">
        <v>979</v>
      </c>
      <c r="AG412" s="34">
        <v>0</v>
      </c>
      <c r="AH412" s="34">
        <v>42</v>
      </c>
      <c r="AI412" s="34">
        <v>35</v>
      </c>
      <c r="AJ412" s="34">
        <v>190</v>
      </c>
      <c r="AK412" s="34">
        <v>168</v>
      </c>
      <c r="AL412" s="34">
        <v>4.3</v>
      </c>
      <c r="AM412" s="34">
        <v>175</v>
      </c>
      <c r="AN412" s="34" t="s">
        <v>155</v>
      </c>
      <c r="AO412" s="34">
        <v>2</v>
      </c>
      <c r="AP412" s="37">
        <v>0.61839120370370371</v>
      </c>
      <c r="AQ412" s="34">
        <v>47.16254</v>
      </c>
      <c r="AR412" s="34">
        <v>-88.484110000000001</v>
      </c>
      <c r="AS412" s="34">
        <v>315.60000000000002</v>
      </c>
      <c r="AT412" s="34">
        <v>28.4</v>
      </c>
      <c r="AU412" s="34">
        <v>12</v>
      </c>
      <c r="AV412" s="34">
        <v>12</v>
      </c>
      <c r="AW412" s="34" t="s">
        <v>203</v>
      </c>
      <c r="AX412" s="34">
        <v>1.9683999999999999</v>
      </c>
      <c r="AY412" s="34">
        <v>2.0367999999999999</v>
      </c>
      <c r="AZ412" s="34">
        <v>3.4683999999999999</v>
      </c>
      <c r="BA412" s="34">
        <v>14.186999999999999</v>
      </c>
      <c r="BB412" s="34">
        <v>27.89</v>
      </c>
      <c r="BC412" s="34">
        <v>1.97</v>
      </c>
      <c r="BD412" s="34">
        <v>6.3769999999999998</v>
      </c>
      <c r="BE412" s="34">
        <v>3178.9380000000001</v>
      </c>
      <c r="BF412" s="34">
        <v>2.1</v>
      </c>
      <c r="BG412" s="34">
        <v>16.786999999999999</v>
      </c>
      <c r="BH412" s="34">
        <v>3.0089999999999999</v>
      </c>
      <c r="BI412" s="34">
        <v>19.795999999999999</v>
      </c>
      <c r="BJ412" s="34">
        <v>13.43</v>
      </c>
      <c r="BK412" s="34">
        <v>2.4079999999999999</v>
      </c>
      <c r="BL412" s="34">
        <v>15.837</v>
      </c>
      <c r="BM412" s="34">
        <v>0</v>
      </c>
      <c r="BN412" s="34"/>
      <c r="BO412" s="34"/>
      <c r="BP412" s="34"/>
      <c r="BQ412" s="34">
        <v>3135.7930000000001</v>
      </c>
      <c r="BR412" s="34">
        <v>0.25302599999999997</v>
      </c>
      <c r="BS412" s="34">
        <v>-5</v>
      </c>
      <c r="BT412" s="34">
        <v>8.9060000000000007E-3</v>
      </c>
      <c r="BU412" s="34">
        <v>6.1833220000000004</v>
      </c>
      <c r="BV412" s="34">
        <v>0</v>
      </c>
      <c r="BW412" s="34" t="s">
        <v>155</v>
      </c>
      <c r="BX412" s="34">
        <v>0.8</v>
      </c>
    </row>
    <row r="413" spans="1:76" x14ac:dyDescent="0.25">
      <c r="A413" s="35">
        <v>43165</v>
      </c>
      <c r="B413" s="36">
        <v>0.40927386574074071</v>
      </c>
      <c r="C413" s="34">
        <v>7.641</v>
      </c>
      <c r="D413" s="34">
        <v>8.6E-3</v>
      </c>
      <c r="E413" s="34">
        <v>86.196831000000003</v>
      </c>
      <c r="F413" s="34">
        <v>387.5</v>
      </c>
      <c r="G413" s="34">
        <v>71.400000000000006</v>
      </c>
      <c r="H413" s="34">
        <v>0</v>
      </c>
      <c r="I413" s="34"/>
      <c r="J413" s="34">
        <v>10.31</v>
      </c>
      <c r="K413" s="34">
        <v>0.94059999999999999</v>
      </c>
      <c r="L413" s="34">
        <v>7.1867000000000001</v>
      </c>
      <c r="M413" s="34">
        <v>8.0999999999999996E-3</v>
      </c>
      <c r="N413" s="34">
        <v>364.46719999999999</v>
      </c>
      <c r="O413" s="34">
        <v>67.186800000000005</v>
      </c>
      <c r="P413" s="34">
        <v>431.7</v>
      </c>
      <c r="Q413" s="34">
        <v>291.58370000000002</v>
      </c>
      <c r="R413" s="34">
        <v>53.751300000000001</v>
      </c>
      <c r="S413" s="34">
        <v>345.3</v>
      </c>
      <c r="T413" s="34">
        <v>0</v>
      </c>
      <c r="U413" s="34"/>
      <c r="V413" s="34"/>
      <c r="W413" s="34">
        <v>0</v>
      </c>
      <c r="X413" s="34">
        <v>9.6994000000000007</v>
      </c>
      <c r="Y413" s="34">
        <v>12</v>
      </c>
      <c r="Z413" s="34">
        <v>847</v>
      </c>
      <c r="AA413" s="34">
        <v>852</v>
      </c>
      <c r="AB413" s="34">
        <v>884</v>
      </c>
      <c r="AC413" s="34">
        <v>80</v>
      </c>
      <c r="AD413" s="34">
        <v>21.82</v>
      </c>
      <c r="AE413" s="34">
        <v>0.5</v>
      </c>
      <c r="AF413" s="34">
        <v>979</v>
      </c>
      <c r="AG413" s="34">
        <v>0</v>
      </c>
      <c r="AH413" s="34">
        <v>42</v>
      </c>
      <c r="AI413" s="34">
        <v>35</v>
      </c>
      <c r="AJ413" s="34">
        <v>190</v>
      </c>
      <c r="AK413" s="34">
        <v>168</v>
      </c>
      <c r="AL413" s="34">
        <v>4.4000000000000004</v>
      </c>
      <c r="AM413" s="34">
        <v>175</v>
      </c>
      <c r="AN413" s="34" t="s">
        <v>155</v>
      </c>
      <c r="AO413" s="34">
        <v>2</v>
      </c>
      <c r="AP413" s="37">
        <v>0.61840277777777775</v>
      </c>
      <c r="AQ413" s="34">
        <v>47.162663999999999</v>
      </c>
      <c r="AR413" s="34">
        <v>-88.484103000000005</v>
      </c>
      <c r="AS413" s="34">
        <v>315.89999999999998</v>
      </c>
      <c r="AT413" s="34">
        <v>29.5</v>
      </c>
      <c r="AU413" s="34">
        <v>12</v>
      </c>
      <c r="AV413" s="34">
        <v>12</v>
      </c>
      <c r="AW413" s="34" t="s">
        <v>203</v>
      </c>
      <c r="AX413" s="34">
        <v>1.7263999999999999</v>
      </c>
      <c r="AY413" s="34">
        <v>2.1</v>
      </c>
      <c r="AZ413" s="34">
        <v>3.0895999999999999</v>
      </c>
      <c r="BA413" s="34">
        <v>14.186999999999999</v>
      </c>
      <c r="BB413" s="34">
        <v>28.13</v>
      </c>
      <c r="BC413" s="34">
        <v>1.98</v>
      </c>
      <c r="BD413" s="34">
        <v>6.3150000000000004</v>
      </c>
      <c r="BE413" s="34">
        <v>3178.7939999999999</v>
      </c>
      <c r="BF413" s="34">
        <v>2.282</v>
      </c>
      <c r="BG413" s="34">
        <v>16.882000000000001</v>
      </c>
      <c r="BH413" s="34">
        <v>3.1120000000000001</v>
      </c>
      <c r="BI413" s="34">
        <v>19.994</v>
      </c>
      <c r="BJ413" s="34">
        <v>13.506</v>
      </c>
      <c r="BK413" s="34">
        <v>2.4900000000000002</v>
      </c>
      <c r="BL413" s="34">
        <v>15.996</v>
      </c>
      <c r="BM413" s="34">
        <v>0</v>
      </c>
      <c r="BN413" s="34"/>
      <c r="BO413" s="34"/>
      <c r="BP413" s="34"/>
      <c r="BQ413" s="34">
        <v>3119.4589999999998</v>
      </c>
      <c r="BR413" s="34">
        <v>0.24141000000000001</v>
      </c>
      <c r="BS413" s="34">
        <v>-5</v>
      </c>
      <c r="BT413" s="34">
        <v>8.9999999999999993E-3</v>
      </c>
      <c r="BU413" s="34">
        <v>5.899457</v>
      </c>
      <c r="BV413" s="34">
        <v>0</v>
      </c>
      <c r="BW413" s="34" t="s">
        <v>155</v>
      </c>
      <c r="BX413" s="34">
        <v>0.8</v>
      </c>
    </row>
    <row r="414" spans="1:76" x14ac:dyDescent="0.25">
      <c r="A414" s="35">
        <v>43165</v>
      </c>
      <c r="B414" s="36">
        <v>0.40928543981481486</v>
      </c>
      <c r="C414" s="34">
        <v>7.9420000000000002</v>
      </c>
      <c r="D414" s="34">
        <v>7.6E-3</v>
      </c>
      <c r="E414" s="34">
        <v>75.931033999999997</v>
      </c>
      <c r="F414" s="34">
        <v>386.2</v>
      </c>
      <c r="G414" s="34">
        <v>72.900000000000006</v>
      </c>
      <c r="H414" s="34">
        <v>-3.3</v>
      </c>
      <c r="I414" s="34"/>
      <c r="J414" s="34">
        <v>10.3</v>
      </c>
      <c r="K414" s="34">
        <v>0.93830000000000002</v>
      </c>
      <c r="L414" s="34">
        <v>7.4513999999999996</v>
      </c>
      <c r="M414" s="34">
        <v>7.1000000000000004E-3</v>
      </c>
      <c r="N414" s="34">
        <v>362.36349999999999</v>
      </c>
      <c r="O414" s="34">
        <v>68.409099999999995</v>
      </c>
      <c r="P414" s="34">
        <v>430.8</v>
      </c>
      <c r="Q414" s="34">
        <v>289.90069999999997</v>
      </c>
      <c r="R414" s="34">
        <v>54.729100000000003</v>
      </c>
      <c r="S414" s="34">
        <v>344.6</v>
      </c>
      <c r="T414" s="34">
        <v>0</v>
      </c>
      <c r="U414" s="34"/>
      <c r="V414" s="34"/>
      <c r="W414" s="34">
        <v>0</v>
      </c>
      <c r="X414" s="34">
        <v>9.6643000000000008</v>
      </c>
      <c r="Y414" s="34">
        <v>11.9</v>
      </c>
      <c r="Z414" s="34">
        <v>848</v>
      </c>
      <c r="AA414" s="34">
        <v>853</v>
      </c>
      <c r="AB414" s="34">
        <v>884</v>
      </c>
      <c r="AC414" s="34">
        <v>80</v>
      </c>
      <c r="AD414" s="34">
        <v>21.82</v>
      </c>
      <c r="AE414" s="34">
        <v>0.5</v>
      </c>
      <c r="AF414" s="34">
        <v>979</v>
      </c>
      <c r="AG414" s="34">
        <v>0</v>
      </c>
      <c r="AH414" s="34">
        <v>42</v>
      </c>
      <c r="AI414" s="34">
        <v>35</v>
      </c>
      <c r="AJ414" s="34">
        <v>190</v>
      </c>
      <c r="AK414" s="34">
        <v>168</v>
      </c>
      <c r="AL414" s="34">
        <v>4.3</v>
      </c>
      <c r="AM414" s="34">
        <v>175</v>
      </c>
      <c r="AN414" s="34" t="s">
        <v>155</v>
      </c>
      <c r="AO414" s="34">
        <v>2</v>
      </c>
      <c r="AP414" s="37">
        <v>0.61841435185185178</v>
      </c>
      <c r="AQ414" s="34">
        <v>47.162790999999999</v>
      </c>
      <c r="AR414" s="34">
        <v>-88.484101999999993</v>
      </c>
      <c r="AS414" s="34">
        <v>316.2</v>
      </c>
      <c r="AT414" s="34">
        <v>30.4</v>
      </c>
      <c r="AU414" s="34">
        <v>12</v>
      </c>
      <c r="AV414" s="34">
        <v>12</v>
      </c>
      <c r="AW414" s="34" t="s">
        <v>203</v>
      </c>
      <c r="AX414" s="34">
        <v>1.6</v>
      </c>
      <c r="AY414" s="34">
        <v>2.1684000000000001</v>
      </c>
      <c r="AZ414" s="34">
        <v>2.9683999999999999</v>
      </c>
      <c r="BA414" s="34">
        <v>14.186999999999999</v>
      </c>
      <c r="BB414" s="34">
        <v>27.1</v>
      </c>
      <c r="BC414" s="34">
        <v>1.91</v>
      </c>
      <c r="BD414" s="34">
        <v>6.5780000000000003</v>
      </c>
      <c r="BE414" s="34">
        <v>3178.7150000000001</v>
      </c>
      <c r="BF414" s="34">
        <v>1.9339999999999999</v>
      </c>
      <c r="BG414" s="34">
        <v>16.187999999999999</v>
      </c>
      <c r="BH414" s="34">
        <v>3.056</v>
      </c>
      <c r="BI414" s="34">
        <v>19.244</v>
      </c>
      <c r="BJ414" s="34">
        <v>12.951000000000001</v>
      </c>
      <c r="BK414" s="34">
        <v>2.4449999999999998</v>
      </c>
      <c r="BL414" s="34">
        <v>15.396000000000001</v>
      </c>
      <c r="BM414" s="34">
        <v>0</v>
      </c>
      <c r="BN414" s="34"/>
      <c r="BO414" s="34"/>
      <c r="BP414" s="34"/>
      <c r="BQ414" s="34">
        <v>2997.663</v>
      </c>
      <c r="BR414" s="34">
        <v>0.24</v>
      </c>
      <c r="BS414" s="34">
        <v>-5</v>
      </c>
      <c r="BT414" s="34">
        <v>8.0949999999999998E-3</v>
      </c>
      <c r="BU414" s="34">
        <v>5.8650000000000002</v>
      </c>
      <c r="BV414" s="34">
        <v>0</v>
      </c>
      <c r="BW414" s="34" t="s">
        <v>155</v>
      </c>
      <c r="BX414" s="34">
        <v>0.8</v>
      </c>
    </row>
    <row r="415" spans="1:76" x14ac:dyDescent="0.25">
      <c r="A415" s="35">
        <v>43165</v>
      </c>
      <c r="B415" s="36">
        <v>0.40929701388888889</v>
      </c>
      <c r="C415" s="34">
        <v>7.95</v>
      </c>
      <c r="D415" s="34">
        <v>6.3E-3</v>
      </c>
      <c r="E415" s="34">
        <v>63.205342000000002</v>
      </c>
      <c r="F415" s="34">
        <v>387.2</v>
      </c>
      <c r="G415" s="34">
        <v>73.5</v>
      </c>
      <c r="H415" s="34">
        <v>0</v>
      </c>
      <c r="I415" s="34"/>
      <c r="J415" s="34">
        <v>10.3</v>
      </c>
      <c r="K415" s="34">
        <v>0.93820000000000003</v>
      </c>
      <c r="L415" s="34">
        <v>7.4587000000000003</v>
      </c>
      <c r="M415" s="34">
        <v>5.8999999999999999E-3</v>
      </c>
      <c r="N415" s="34">
        <v>363.28179999999998</v>
      </c>
      <c r="O415" s="34">
        <v>68.98</v>
      </c>
      <c r="P415" s="34">
        <v>432.3</v>
      </c>
      <c r="Q415" s="34">
        <v>290.65750000000003</v>
      </c>
      <c r="R415" s="34">
        <v>55.190100000000001</v>
      </c>
      <c r="S415" s="34">
        <v>345.8</v>
      </c>
      <c r="T415" s="34">
        <v>0</v>
      </c>
      <c r="U415" s="34"/>
      <c r="V415" s="34"/>
      <c r="W415" s="34">
        <v>0</v>
      </c>
      <c r="X415" s="34">
        <v>9.6637000000000004</v>
      </c>
      <c r="Y415" s="34">
        <v>12</v>
      </c>
      <c r="Z415" s="34">
        <v>847</v>
      </c>
      <c r="AA415" s="34">
        <v>851</v>
      </c>
      <c r="AB415" s="34">
        <v>885</v>
      </c>
      <c r="AC415" s="34">
        <v>80</v>
      </c>
      <c r="AD415" s="34">
        <v>21.84</v>
      </c>
      <c r="AE415" s="34">
        <v>0.5</v>
      </c>
      <c r="AF415" s="34">
        <v>978</v>
      </c>
      <c r="AG415" s="34">
        <v>0</v>
      </c>
      <c r="AH415" s="34">
        <v>42</v>
      </c>
      <c r="AI415" s="34">
        <v>35</v>
      </c>
      <c r="AJ415" s="34">
        <v>190</v>
      </c>
      <c r="AK415" s="34">
        <v>168.9</v>
      </c>
      <c r="AL415" s="34">
        <v>4.3</v>
      </c>
      <c r="AM415" s="34">
        <v>175</v>
      </c>
      <c r="AN415" s="34" t="s">
        <v>155</v>
      </c>
      <c r="AO415" s="34">
        <v>2</v>
      </c>
      <c r="AP415" s="37">
        <v>0.61842592592592593</v>
      </c>
      <c r="AQ415" s="34">
        <v>47.16292</v>
      </c>
      <c r="AR415" s="34">
        <v>-88.484119000000007</v>
      </c>
      <c r="AS415" s="34">
        <v>316.60000000000002</v>
      </c>
      <c r="AT415" s="34">
        <v>31.1</v>
      </c>
      <c r="AU415" s="34">
        <v>12</v>
      </c>
      <c r="AV415" s="34">
        <v>11</v>
      </c>
      <c r="AW415" s="34" t="s">
        <v>205</v>
      </c>
      <c r="AX415" s="34">
        <v>1.6</v>
      </c>
      <c r="AY415" s="34">
        <v>2.2000000000000002</v>
      </c>
      <c r="AZ415" s="34">
        <v>2.9316</v>
      </c>
      <c r="BA415" s="34">
        <v>14.186999999999999</v>
      </c>
      <c r="BB415" s="34">
        <v>27.08</v>
      </c>
      <c r="BC415" s="34">
        <v>1.91</v>
      </c>
      <c r="BD415" s="34">
        <v>6.5839999999999996</v>
      </c>
      <c r="BE415" s="34">
        <v>3179.2130000000002</v>
      </c>
      <c r="BF415" s="34">
        <v>1.609</v>
      </c>
      <c r="BG415" s="34">
        <v>16.216000000000001</v>
      </c>
      <c r="BH415" s="34">
        <v>3.0790000000000002</v>
      </c>
      <c r="BI415" s="34">
        <v>19.295000000000002</v>
      </c>
      <c r="BJ415" s="34">
        <v>12.974</v>
      </c>
      <c r="BK415" s="34">
        <v>2.464</v>
      </c>
      <c r="BL415" s="34">
        <v>15.438000000000001</v>
      </c>
      <c r="BM415" s="34">
        <v>0</v>
      </c>
      <c r="BN415" s="34"/>
      <c r="BO415" s="34"/>
      <c r="BP415" s="34"/>
      <c r="BQ415" s="34">
        <v>2995.0160000000001</v>
      </c>
      <c r="BR415" s="34">
        <v>0.249059</v>
      </c>
      <c r="BS415" s="34">
        <v>-5</v>
      </c>
      <c r="BT415" s="34">
        <v>8.9060000000000007E-3</v>
      </c>
      <c r="BU415" s="34">
        <v>6.0863810000000003</v>
      </c>
      <c r="BV415" s="34">
        <v>0</v>
      </c>
      <c r="BW415" s="34" t="s">
        <v>155</v>
      </c>
      <c r="BX415" s="34">
        <v>0.8</v>
      </c>
    </row>
    <row r="416" spans="1:76" x14ac:dyDescent="0.25">
      <c r="A416" s="35">
        <v>43165</v>
      </c>
      <c r="B416" s="36">
        <v>0.40930858796296299</v>
      </c>
      <c r="C416" s="34">
        <v>7.95</v>
      </c>
      <c r="D416" s="34">
        <v>7.0000000000000001E-3</v>
      </c>
      <c r="E416" s="34">
        <v>70</v>
      </c>
      <c r="F416" s="34">
        <v>392.5</v>
      </c>
      <c r="G416" s="34">
        <v>73.7</v>
      </c>
      <c r="H416" s="34">
        <v>-9.3000000000000007</v>
      </c>
      <c r="I416" s="34"/>
      <c r="J416" s="34">
        <v>10.16</v>
      </c>
      <c r="K416" s="34">
        <v>0.93820000000000003</v>
      </c>
      <c r="L416" s="34">
        <v>7.4588000000000001</v>
      </c>
      <c r="M416" s="34">
        <v>6.6E-3</v>
      </c>
      <c r="N416" s="34">
        <v>368.2602</v>
      </c>
      <c r="O416" s="34">
        <v>69.167000000000002</v>
      </c>
      <c r="P416" s="34">
        <v>437.4</v>
      </c>
      <c r="Q416" s="34">
        <v>294.64299999999997</v>
      </c>
      <c r="R416" s="34">
        <v>55.3401</v>
      </c>
      <c r="S416" s="34">
        <v>350</v>
      </c>
      <c r="T416" s="34">
        <v>0</v>
      </c>
      <c r="U416" s="34"/>
      <c r="V416" s="34"/>
      <c r="W416" s="34">
        <v>0</v>
      </c>
      <c r="X416" s="34">
        <v>9.5304000000000002</v>
      </c>
      <c r="Y416" s="34">
        <v>12</v>
      </c>
      <c r="Z416" s="34">
        <v>847</v>
      </c>
      <c r="AA416" s="34">
        <v>854</v>
      </c>
      <c r="AB416" s="34">
        <v>884</v>
      </c>
      <c r="AC416" s="34">
        <v>80</v>
      </c>
      <c r="AD416" s="34">
        <v>21.84</v>
      </c>
      <c r="AE416" s="34">
        <v>0.5</v>
      </c>
      <c r="AF416" s="34">
        <v>978</v>
      </c>
      <c r="AG416" s="34">
        <v>0</v>
      </c>
      <c r="AH416" s="34">
        <v>42</v>
      </c>
      <c r="AI416" s="34">
        <v>35</v>
      </c>
      <c r="AJ416" s="34">
        <v>190</v>
      </c>
      <c r="AK416" s="34">
        <v>169</v>
      </c>
      <c r="AL416" s="34">
        <v>4.3</v>
      </c>
      <c r="AM416" s="34">
        <v>175</v>
      </c>
      <c r="AN416" s="34" t="s">
        <v>155</v>
      </c>
      <c r="AO416" s="34">
        <v>2</v>
      </c>
      <c r="AP416" s="37">
        <v>0.61843749999999997</v>
      </c>
      <c r="AQ416" s="34">
        <v>47.163046000000001</v>
      </c>
      <c r="AR416" s="34">
        <v>-88.484166999999999</v>
      </c>
      <c r="AS416" s="34">
        <v>317.10000000000002</v>
      </c>
      <c r="AT416" s="34">
        <v>31.5</v>
      </c>
      <c r="AU416" s="34">
        <v>12</v>
      </c>
      <c r="AV416" s="34">
        <v>11</v>
      </c>
      <c r="AW416" s="34" t="s">
        <v>205</v>
      </c>
      <c r="AX416" s="34">
        <v>1.258</v>
      </c>
      <c r="AY416" s="34">
        <v>1.7896000000000001</v>
      </c>
      <c r="AZ416" s="34">
        <v>2.2844000000000002</v>
      </c>
      <c r="BA416" s="34">
        <v>14.186999999999999</v>
      </c>
      <c r="BB416" s="34">
        <v>27.07</v>
      </c>
      <c r="BC416" s="34">
        <v>1.91</v>
      </c>
      <c r="BD416" s="34">
        <v>6.585</v>
      </c>
      <c r="BE416" s="34">
        <v>3178.94</v>
      </c>
      <c r="BF416" s="34">
        <v>1.782</v>
      </c>
      <c r="BG416" s="34">
        <v>16.436</v>
      </c>
      <c r="BH416" s="34">
        <v>3.0870000000000002</v>
      </c>
      <c r="BI416" s="34">
        <v>19.523</v>
      </c>
      <c r="BJ416" s="34">
        <v>13.151</v>
      </c>
      <c r="BK416" s="34">
        <v>2.4700000000000002</v>
      </c>
      <c r="BL416" s="34">
        <v>15.62</v>
      </c>
      <c r="BM416" s="34">
        <v>0</v>
      </c>
      <c r="BN416" s="34"/>
      <c r="BO416" s="34"/>
      <c r="BP416" s="34"/>
      <c r="BQ416" s="34">
        <v>2953.402</v>
      </c>
      <c r="BR416" s="34">
        <v>0.24184600000000001</v>
      </c>
      <c r="BS416" s="34">
        <v>-5</v>
      </c>
      <c r="BT416" s="34">
        <v>8.9999999999999993E-3</v>
      </c>
      <c r="BU416" s="34">
        <v>5.9101109999999997</v>
      </c>
      <c r="BV416" s="34">
        <v>0</v>
      </c>
      <c r="BW416" s="34" t="s">
        <v>155</v>
      </c>
      <c r="BX416" s="34">
        <v>0.8</v>
      </c>
    </row>
    <row r="417" spans="1:76" x14ac:dyDescent="0.25">
      <c r="A417" s="35">
        <v>43165</v>
      </c>
      <c r="B417" s="36">
        <v>0.40932016203703703</v>
      </c>
      <c r="C417" s="34">
        <v>7.95</v>
      </c>
      <c r="D417" s="34">
        <v>7.0000000000000001E-3</v>
      </c>
      <c r="E417" s="34">
        <v>70</v>
      </c>
      <c r="F417" s="34">
        <v>395.6</v>
      </c>
      <c r="G417" s="34">
        <v>74.099999999999994</v>
      </c>
      <c r="H417" s="34">
        <v>-3.5</v>
      </c>
      <c r="I417" s="34"/>
      <c r="J417" s="34">
        <v>10.01</v>
      </c>
      <c r="K417" s="34">
        <v>0.93820000000000003</v>
      </c>
      <c r="L417" s="34">
        <v>7.4588000000000001</v>
      </c>
      <c r="M417" s="34">
        <v>6.6E-3</v>
      </c>
      <c r="N417" s="34">
        <v>371.13459999999998</v>
      </c>
      <c r="O417" s="34">
        <v>69.542400000000001</v>
      </c>
      <c r="P417" s="34">
        <v>440.7</v>
      </c>
      <c r="Q417" s="34">
        <v>296.94279999999998</v>
      </c>
      <c r="R417" s="34">
        <v>55.640500000000003</v>
      </c>
      <c r="S417" s="34">
        <v>352.6</v>
      </c>
      <c r="T417" s="34">
        <v>0</v>
      </c>
      <c r="U417" s="34"/>
      <c r="V417" s="34"/>
      <c r="W417" s="34">
        <v>0</v>
      </c>
      <c r="X417" s="34">
        <v>9.3934999999999995</v>
      </c>
      <c r="Y417" s="34">
        <v>11.9</v>
      </c>
      <c r="Z417" s="34">
        <v>848</v>
      </c>
      <c r="AA417" s="34">
        <v>853</v>
      </c>
      <c r="AB417" s="34">
        <v>885</v>
      </c>
      <c r="AC417" s="34">
        <v>80</v>
      </c>
      <c r="AD417" s="34">
        <v>21.84</v>
      </c>
      <c r="AE417" s="34">
        <v>0.5</v>
      </c>
      <c r="AF417" s="34">
        <v>978</v>
      </c>
      <c r="AG417" s="34">
        <v>0</v>
      </c>
      <c r="AH417" s="34">
        <v>42</v>
      </c>
      <c r="AI417" s="34">
        <v>35</v>
      </c>
      <c r="AJ417" s="34">
        <v>190</v>
      </c>
      <c r="AK417" s="34">
        <v>169</v>
      </c>
      <c r="AL417" s="34">
        <v>4.3</v>
      </c>
      <c r="AM417" s="34">
        <v>175</v>
      </c>
      <c r="AN417" s="34" t="s">
        <v>155</v>
      </c>
      <c r="AO417" s="34">
        <v>2</v>
      </c>
      <c r="AP417" s="37">
        <v>0.61844907407407412</v>
      </c>
      <c r="AQ417" s="34">
        <v>47.163167999999999</v>
      </c>
      <c r="AR417" s="34">
        <v>-88.484245000000001</v>
      </c>
      <c r="AS417" s="34">
        <v>317.5</v>
      </c>
      <c r="AT417" s="34">
        <v>32.1</v>
      </c>
      <c r="AU417" s="34">
        <v>12</v>
      </c>
      <c r="AV417" s="34">
        <v>11</v>
      </c>
      <c r="AW417" s="34" t="s">
        <v>205</v>
      </c>
      <c r="AX417" s="34">
        <v>1.1000000000000001</v>
      </c>
      <c r="AY417" s="34">
        <v>1.6</v>
      </c>
      <c r="AZ417" s="34">
        <v>2</v>
      </c>
      <c r="BA417" s="34">
        <v>14.186999999999999</v>
      </c>
      <c r="BB417" s="34">
        <v>27.07</v>
      </c>
      <c r="BC417" s="34">
        <v>1.91</v>
      </c>
      <c r="BD417" s="34">
        <v>6.585</v>
      </c>
      <c r="BE417" s="34">
        <v>3178.94</v>
      </c>
      <c r="BF417" s="34">
        <v>1.782</v>
      </c>
      <c r="BG417" s="34">
        <v>16.565000000000001</v>
      </c>
      <c r="BH417" s="34">
        <v>3.1040000000000001</v>
      </c>
      <c r="BI417" s="34">
        <v>19.667999999999999</v>
      </c>
      <c r="BJ417" s="34">
        <v>13.253</v>
      </c>
      <c r="BK417" s="34">
        <v>2.4830000000000001</v>
      </c>
      <c r="BL417" s="34">
        <v>15.737</v>
      </c>
      <c r="BM417" s="34">
        <v>0</v>
      </c>
      <c r="BN417" s="34"/>
      <c r="BO417" s="34"/>
      <c r="BP417" s="34"/>
      <c r="BQ417" s="34">
        <v>2910.9720000000002</v>
      </c>
      <c r="BR417" s="34">
        <v>0.23647000000000001</v>
      </c>
      <c r="BS417" s="34">
        <v>-5</v>
      </c>
      <c r="BT417" s="34">
        <v>8.9999999999999993E-3</v>
      </c>
      <c r="BU417" s="34">
        <v>5.7787360000000003</v>
      </c>
      <c r="BV417" s="34">
        <v>0</v>
      </c>
      <c r="BW417" s="34" t="s">
        <v>155</v>
      </c>
      <c r="BX417" s="34">
        <v>0.8</v>
      </c>
    </row>
    <row r="418" spans="1:76" x14ac:dyDescent="0.25">
      <c r="A418" s="35">
        <v>43165</v>
      </c>
      <c r="B418" s="36">
        <v>0.40933173611111112</v>
      </c>
      <c r="C418" s="34">
        <v>7.7889999999999997</v>
      </c>
      <c r="D418" s="34">
        <v>7.0000000000000001E-3</v>
      </c>
      <c r="E418" s="34">
        <v>70</v>
      </c>
      <c r="F418" s="34">
        <v>396.3</v>
      </c>
      <c r="G418" s="34">
        <v>74.3</v>
      </c>
      <c r="H418" s="34">
        <v>0</v>
      </c>
      <c r="I418" s="34"/>
      <c r="J418" s="34">
        <v>10</v>
      </c>
      <c r="K418" s="34">
        <v>0.9395</v>
      </c>
      <c r="L418" s="34">
        <v>7.3177000000000003</v>
      </c>
      <c r="M418" s="34">
        <v>6.6E-3</v>
      </c>
      <c r="N418" s="34">
        <v>372.33659999999998</v>
      </c>
      <c r="O418" s="34">
        <v>69.803399999999996</v>
      </c>
      <c r="P418" s="34">
        <v>442.1</v>
      </c>
      <c r="Q418" s="34">
        <v>297.90449999999998</v>
      </c>
      <c r="R418" s="34">
        <v>55.849299999999999</v>
      </c>
      <c r="S418" s="34">
        <v>353.8</v>
      </c>
      <c r="T418" s="34">
        <v>0</v>
      </c>
      <c r="U418" s="34"/>
      <c r="V418" s="34"/>
      <c r="W418" s="34">
        <v>0</v>
      </c>
      <c r="X418" s="34">
        <v>9.3948</v>
      </c>
      <c r="Y418" s="34">
        <v>12</v>
      </c>
      <c r="Z418" s="34">
        <v>847</v>
      </c>
      <c r="AA418" s="34">
        <v>853</v>
      </c>
      <c r="AB418" s="34">
        <v>885</v>
      </c>
      <c r="AC418" s="34">
        <v>80</v>
      </c>
      <c r="AD418" s="34">
        <v>21.84</v>
      </c>
      <c r="AE418" s="34">
        <v>0.5</v>
      </c>
      <c r="AF418" s="34">
        <v>978</v>
      </c>
      <c r="AG418" s="34">
        <v>0</v>
      </c>
      <c r="AH418" s="34">
        <v>42</v>
      </c>
      <c r="AI418" s="34">
        <v>35</v>
      </c>
      <c r="AJ418" s="34">
        <v>190</v>
      </c>
      <c r="AK418" s="34">
        <v>169</v>
      </c>
      <c r="AL418" s="34">
        <v>4.4000000000000004</v>
      </c>
      <c r="AM418" s="34">
        <v>175</v>
      </c>
      <c r="AN418" s="34" t="s">
        <v>155</v>
      </c>
      <c r="AO418" s="34">
        <v>2</v>
      </c>
      <c r="AP418" s="37">
        <v>0.61846064814814816</v>
      </c>
      <c r="AQ418" s="34">
        <v>47.163288999999999</v>
      </c>
      <c r="AR418" s="34">
        <v>-88.484336999999996</v>
      </c>
      <c r="AS418" s="34">
        <v>318</v>
      </c>
      <c r="AT418" s="34">
        <v>32.799999999999997</v>
      </c>
      <c r="AU418" s="34">
        <v>12</v>
      </c>
      <c r="AV418" s="34">
        <v>11</v>
      </c>
      <c r="AW418" s="34" t="s">
        <v>205</v>
      </c>
      <c r="AX418" s="34">
        <v>1.1684000000000001</v>
      </c>
      <c r="AY418" s="34">
        <v>1.3264</v>
      </c>
      <c r="AZ418" s="34">
        <v>2.0684</v>
      </c>
      <c r="BA418" s="34">
        <v>14.186999999999999</v>
      </c>
      <c r="BB418" s="34">
        <v>27.61</v>
      </c>
      <c r="BC418" s="34">
        <v>1.95</v>
      </c>
      <c r="BD418" s="34">
        <v>6.4420000000000002</v>
      </c>
      <c r="BE418" s="34">
        <v>3179.21</v>
      </c>
      <c r="BF418" s="34">
        <v>1.8180000000000001</v>
      </c>
      <c r="BG418" s="34">
        <v>16.940000000000001</v>
      </c>
      <c r="BH418" s="34">
        <v>3.1760000000000002</v>
      </c>
      <c r="BI418" s="34">
        <v>20.116</v>
      </c>
      <c r="BJ418" s="34">
        <v>13.554</v>
      </c>
      <c r="BK418" s="34">
        <v>2.5409999999999999</v>
      </c>
      <c r="BL418" s="34">
        <v>16.094999999999999</v>
      </c>
      <c r="BM418" s="34">
        <v>0</v>
      </c>
      <c r="BN418" s="34"/>
      <c r="BO418" s="34"/>
      <c r="BP418" s="34"/>
      <c r="BQ418" s="34">
        <v>2967.7570000000001</v>
      </c>
      <c r="BR418" s="34">
        <v>0.26589800000000002</v>
      </c>
      <c r="BS418" s="34">
        <v>-5</v>
      </c>
      <c r="BT418" s="34">
        <v>8.0940000000000005E-3</v>
      </c>
      <c r="BU418" s="34">
        <v>6.4978829999999999</v>
      </c>
      <c r="BV418" s="34">
        <v>0</v>
      </c>
      <c r="BW418" s="34" t="s">
        <v>155</v>
      </c>
      <c r="BX418" s="34">
        <v>0.8</v>
      </c>
    </row>
    <row r="419" spans="1:76" x14ac:dyDescent="0.25">
      <c r="A419" s="35">
        <v>43165</v>
      </c>
      <c r="B419" s="36">
        <v>0.40934331018518516</v>
      </c>
      <c r="C419" s="34">
        <v>7.4489999999999998</v>
      </c>
      <c r="D419" s="34">
        <v>7.6E-3</v>
      </c>
      <c r="E419" s="34">
        <v>76.189684</v>
      </c>
      <c r="F419" s="34">
        <v>396.1</v>
      </c>
      <c r="G419" s="34">
        <v>74.400000000000006</v>
      </c>
      <c r="H419" s="34">
        <v>0</v>
      </c>
      <c r="I419" s="34"/>
      <c r="J419" s="34">
        <v>9.91</v>
      </c>
      <c r="K419" s="34">
        <v>0.94199999999999995</v>
      </c>
      <c r="L419" s="34">
        <v>7.0171999999999999</v>
      </c>
      <c r="M419" s="34">
        <v>7.1999999999999998E-3</v>
      </c>
      <c r="N419" s="34">
        <v>373.16050000000001</v>
      </c>
      <c r="O419" s="34">
        <v>70.105800000000002</v>
      </c>
      <c r="P419" s="34">
        <v>443.3</v>
      </c>
      <c r="Q419" s="34">
        <v>298.56369999999998</v>
      </c>
      <c r="R419" s="34">
        <v>56.091299999999997</v>
      </c>
      <c r="S419" s="34">
        <v>354.7</v>
      </c>
      <c r="T419" s="34">
        <v>0</v>
      </c>
      <c r="U419" s="34"/>
      <c r="V419" s="34"/>
      <c r="W419" s="34">
        <v>0</v>
      </c>
      <c r="X419" s="34">
        <v>9.3327000000000009</v>
      </c>
      <c r="Y419" s="34">
        <v>11.9</v>
      </c>
      <c r="Z419" s="34">
        <v>848</v>
      </c>
      <c r="AA419" s="34">
        <v>853</v>
      </c>
      <c r="AB419" s="34">
        <v>885</v>
      </c>
      <c r="AC419" s="34">
        <v>80</v>
      </c>
      <c r="AD419" s="34">
        <v>21.84</v>
      </c>
      <c r="AE419" s="34">
        <v>0.5</v>
      </c>
      <c r="AF419" s="34">
        <v>978</v>
      </c>
      <c r="AG419" s="34">
        <v>0</v>
      </c>
      <c r="AH419" s="34">
        <v>42</v>
      </c>
      <c r="AI419" s="34">
        <v>35</v>
      </c>
      <c r="AJ419" s="34">
        <v>190</v>
      </c>
      <c r="AK419" s="34">
        <v>169</v>
      </c>
      <c r="AL419" s="34">
        <v>4.2</v>
      </c>
      <c r="AM419" s="34">
        <v>175.1</v>
      </c>
      <c r="AN419" s="34" t="s">
        <v>155</v>
      </c>
      <c r="AO419" s="34">
        <v>2</v>
      </c>
      <c r="AP419" s="37">
        <v>0.6184722222222222</v>
      </c>
      <c r="AQ419" s="34">
        <v>47.163409999999999</v>
      </c>
      <c r="AR419" s="34">
        <v>-88.48442</v>
      </c>
      <c r="AS419" s="34">
        <v>318.5</v>
      </c>
      <c r="AT419" s="34">
        <v>33</v>
      </c>
      <c r="AU419" s="34">
        <v>12</v>
      </c>
      <c r="AV419" s="34">
        <v>11</v>
      </c>
      <c r="AW419" s="34" t="s">
        <v>205</v>
      </c>
      <c r="AX419" s="34">
        <v>1.2</v>
      </c>
      <c r="AY419" s="34">
        <v>1.2</v>
      </c>
      <c r="AZ419" s="34">
        <v>2.1</v>
      </c>
      <c r="BA419" s="34">
        <v>14.186999999999999</v>
      </c>
      <c r="BB419" s="34">
        <v>28.83</v>
      </c>
      <c r="BC419" s="34">
        <v>2.0299999999999998</v>
      </c>
      <c r="BD419" s="34">
        <v>6.1559999999999997</v>
      </c>
      <c r="BE419" s="34">
        <v>3179.558</v>
      </c>
      <c r="BF419" s="34">
        <v>2.0699999999999998</v>
      </c>
      <c r="BG419" s="34">
        <v>17.707000000000001</v>
      </c>
      <c r="BH419" s="34">
        <v>3.327</v>
      </c>
      <c r="BI419" s="34">
        <v>21.033000000000001</v>
      </c>
      <c r="BJ419" s="34">
        <v>14.167</v>
      </c>
      <c r="BK419" s="34">
        <v>2.6619999999999999</v>
      </c>
      <c r="BL419" s="34">
        <v>16.827999999999999</v>
      </c>
      <c r="BM419" s="34">
        <v>0</v>
      </c>
      <c r="BN419" s="34"/>
      <c r="BO419" s="34"/>
      <c r="BP419" s="34"/>
      <c r="BQ419" s="34">
        <v>3074.7179999999998</v>
      </c>
      <c r="BR419" s="34">
        <v>0.28168399999999999</v>
      </c>
      <c r="BS419" s="34">
        <v>-5</v>
      </c>
      <c r="BT419" s="34">
        <v>8.9060000000000007E-3</v>
      </c>
      <c r="BU419" s="34">
        <v>6.8836519999999997</v>
      </c>
      <c r="BV419" s="34">
        <v>0</v>
      </c>
      <c r="BW419" s="34" t="s">
        <v>155</v>
      </c>
      <c r="BX419" s="34">
        <v>0.8</v>
      </c>
    </row>
    <row r="420" spans="1:76" x14ac:dyDescent="0.25">
      <c r="A420" s="35">
        <v>43165</v>
      </c>
      <c r="B420" s="36">
        <v>0.40935488425925931</v>
      </c>
      <c r="C420" s="34">
        <v>7.09</v>
      </c>
      <c r="D420" s="34">
        <v>9.4000000000000004E-3</v>
      </c>
      <c r="E420" s="34">
        <v>93.538718000000003</v>
      </c>
      <c r="F420" s="34">
        <v>390.6</v>
      </c>
      <c r="G420" s="34">
        <v>74.7</v>
      </c>
      <c r="H420" s="34">
        <v>0</v>
      </c>
      <c r="I420" s="34"/>
      <c r="J420" s="34">
        <v>9.9499999999999993</v>
      </c>
      <c r="K420" s="34">
        <v>0.94479999999999997</v>
      </c>
      <c r="L420" s="34">
        <v>6.6985000000000001</v>
      </c>
      <c r="M420" s="34">
        <v>8.8000000000000005E-3</v>
      </c>
      <c r="N420" s="34">
        <v>368.98779999999999</v>
      </c>
      <c r="O420" s="34">
        <v>70.596699999999998</v>
      </c>
      <c r="P420" s="34">
        <v>439.6</v>
      </c>
      <c r="Q420" s="34">
        <v>295.22519999999997</v>
      </c>
      <c r="R420" s="34">
        <v>56.484000000000002</v>
      </c>
      <c r="S420" s="34">
        <v>351.7</v>
      </c>
      <c r="T420" s="34">
        <v>0</v>
      </c>
      <c r="U420" s="34"/>
      <c r="V420" s="34"/>
      <c r="W420" s="34">
        <v>0</v>
      </c>
      <c r="X420" s="34">
        <v>9.3980999999999995</v>
      </c>
      <c r="Y420" s="34">
        <v>12</v>
      </c>
      <c r="Z420" s="34">
        <v>847</v>
      </c>
      <c r="AA420" s="34">
        <v>851</v>
      </c>
      <c r="AB420" s="34">
        <v>884</v>
      </c>
      <c r="AC420" s="34">
        <v>80</v>
      </c>
      <c r="AD420" s="34">
        <v>21.84</v>
      </c>
      <c r="AE420" s="34">
        <v>0.5</v>
      </c>
      <c r="AF420" s="34">
        <v>978</v>
      </c>
      <c r="AG420" s="34">
        <v>0</v>
      </c>
      <c r="AH420" s="34">
        <v>42</v>
      </c>
      <c r="AI420" s="34">
        <v>35</v>
      </c>
      <c r="AJ420" s="34">
        <v>190</v>
      </c>
      <c r="AK420" s="34">
        <v>169</v>
      </c>
      <c r="AL420" s="34">
        <v>4.3</v>
      </c>
      <c r="AM420" s="34">
        <v>175.5</v>
      </c>
      <c r="AN420" s="34" t="s">
        <v>155</v>
      </c>
      <c r="AO420" s="34">
        <v>2</v>
      </c>
      <c r="AP420" s="37">
        <v>0.61848379629629624</v>
      </c>
      <c r="AQ420" s="34">
        <v>47.163448000000002</v>
      </c>
      <c r="AR420" s="34">
        <v>-88.484444999999994</v>
      </c>
      <c r="AS420" s="34">
        <v>318.60000000000002</v>
      </c>
      <c r="AT420" s="34">
        <v>33</v>
      </c>
      <c r="AU420" s="34">
        <v>12</v>
      </c>
      <c r="AV420" s="34">
        <v>11</v>
      </c>
      <c r="AW420" s="34" t="s">
        <v>205</v>
      </c>
      <c r="AX420" s="34">
        <v>1.2</v>
      </c>
      <c r="AY420" s="34">
        <v>1.2</v>
      </c>
      <c r="AZ420" s="34">
        <v>2.1</v>
      </c>
      <c r="BA420" s="34">
        <v>14.186999999999999</v>
      </c>
      <c r="BB420" s="34">
        <v>30.24</v>
      </c>
      <c r="BC420" s="34">
        <v>2.13</v>
      </c>
      <c r="BD420" s="34">
        <v>5.8440000000000003</v>
      </c>
      <c r="BE420" s="34">
        <v>3179.4720000000002</v>
      </c>
      <c r="BF420" s="34">
        <v>2.67</v>
      </c>
      <c r="BG420" s="34">
        <v>18.341000000000001</v>
      </c>
      <c r="BH420" s="34">
        <v>3.5089999999999999</v>
      </c>
      <c r="BI420" s="34">
        <v>21.85</v>
      </c>
      <c r="BJ420" s="34">
        <v>14.675000000000001</v>
      </c>
      <c r="BK420" s="34">
        <v>2.8079999999999998</v>
      </c>
      <c r="BL420" s="34">
        <v>17.481999999999999</v>
      </c>
      <c r="BM420" s="34">
        <v>0</v>
      </c>
      <c r="BN420" s="34"/>
      <c r="BO420" s="34"/>
      <c r="BP420" s="34"/>
      <c r="BQ420" s="34">
        <v>3243.5</v>
      </c>
      <c r="BR420" s="34">
        <v>0.25129000000000001</v>
      </c>
      <c r="BS420" s="34">
        <v>-5</v>
      </c>
      <c r="BT420" s="34">
        <v>7.1879999999999999E-3</v>
      </c>
      <c r="BU420" s="34">
        <v>6.1408990000000001</v>
      </c>
      <c r="BV420" s="34">
        <v>0</v>
      </c>
      <c r="BW420" s="34" t="s">
        <v>155</v>
      </c>
      <c r="BX420" s="34">
        <v>0.8</v>
      </c>
    </row>
    <row r="421" spans="1:76" x14ac:dyDescent="0.25">
      <c r="A421" s="35">
        <v>43165</v>
      </c>
      <c r="B421" s="36">
        <v>0.40936645833333335</v>
      </c>
      <c r="C421" s="34">
        <v>7.09</v>
      </c>
      <c r="D421" s="34">
        <v>1.0999999999999999E-2</v>
      </c>
      <c r="E421" s="34">
        <v>110</v>
      </c>
      <c r="F421" s="34">
        <v>384.6</v>
      </c>
      <c r="G421" s="34">
        <v>75.099999999999994</v>
      </c>
      <c r="H421" s="34">
        <v>-7</v>
      </c>
      <c r="I421" s="34"/>
      <c r="J421" s="34">
        <v>10.17</v>
      </c>
      <c r="K421" s="34">
        <v>0.94479999999999997</v>
      </c>
      <c r="L421" s="34">
        <v>6.6985000000000001</v>
      </c>
      <c r="M421" s="34">
        <v>1.04E-2</v>
      </c>
      <c r="N421" s="34">
        <v>363.38290000000001</v>
      </c>
      <c r="O421" s="34">
        <v>70.983699999999999</v>
      </c>
      <c r="P421" s="34">
        <v>434.4</v>
      </c>
      <c r="Q421" s="34">
        <v>290.7407</v>
      </c>
      <c r="R421" s="34">
        <v>56.793700000000001</v>
      </c>
      <c r="S421" s="34">
        <v>347.5</v>
      </c>
      <c r="T421" s="34">
        <v>0</v>
      </c>
      <c r="U421" s="34"/>
      <c r="V421" s="34"/>
      <c r="W421" s="34">
        <v>0</v>
      </c>
      <c r="X421" s="34">
        <v>9.6100999999999992</v>
      </c>
      <c r="Y421" s="34">
        <v>12</v>
      </c>
      <c r="Z421" s="34">
        <v>846</v>
      </c>
      <c r="AA421" s="34">
        <v>852</v>
      </c>
      <c r="AB421" s="34">
        <v>883</v>
      </c>
      <c r="AC421" s="34">
        <v>80</v>
      </c>
      <c r="AD421" s="34">
        <v>21.84</v>
      </c>
      <c r="AE421" s="34">
        <v>0.5</v>
      </c>
      <c r="AF421" s="34">
        <v>978</v>
      </c>
      <c r="AG421" s="34">
        <v>0</v>
      </c>
      <c r="AH421" s="34">
        <v>42</v>
      </c>
      <c r="AI421" s="34">
        <v>35</v>
      </c>
      <c r="AJ421" s="34">
        <v>190</v>
      </c>
      <c r="AK421" s="34">
        <v>169</v>
      </c>
      <c r="AL421" s="34">
        <v>4.3</v>
      </c>
      <c r="AM421" s="34">
        <v>175.8</v>
      </c>
      <c r="AN421" s="34" t="s">
        <v>155</v>
      </c>
      <c r="AO421" s="34">
        <v>2</v>
      </c>
      <c r="AP421" s="37">
        <v>0.61848379629629624</v>
      </c>
      <c r="AQ421" s="34">
        <v>47.163527999999999</v>
      </c>
      <c r="AR421" s="34">
        <v>-88.484553000000005</v>
      </c>
      <c r="AS421" s="34">
        <v>319</v>
      </c>
      <c r="AT421" s="34">
        <v>34.1</v>
      </c>
      <c r="AU421" s="34">
        <v>12</v>
      </c>
      <c r="AV421" s="34">
        <v>11</v>
      </c>
      <c r="AW421" s="34" t="s">
        <v>205</v>
      </c>
      <c r="AX421" s="34">
        <v>1.2</v>
      </c>
      <c r="AY421" s="34">
        <v>1.2</v>
      </c>
      <c r="AZ421" s="34">
        <v>2.1</v>
      </c>
      <c r="BA421" s="34">
        <v>14.186999999999999</v>
      </c>
      <c r="BB421" s="34">
        <v>30.23</v>
      </c>
      <c r="BC421" s="34">
        <v>2.13</v>
      </c>
      <c r="BD421" s="34">
        <v>5.8449999999999998</v>
      </c>
      <c r="BE421" s="34">
        <v>3178.7310000000002</v>
      </c>
      <c r="BF421" s="34">
        <v>3.1389999999999998</v>
      </c>
      <c r="BG421" s="34">
        <v>18.058</v>
      </c>
      <c r="BH421" s="34">
        <v>3.528</v>
      </c>
      <c r="BI421" s="34">
        <v>21.585999999999999</v>
      </c>
      <c r="BJ421" s="34">
        <v>14.448</v>
      </c>
      <c r="BK421" s="34">
        <v>2.8220000000000001</v>
      </c>
      <c r="BL421" s="34">
        <v>17.271000000000001</v>
      </c>
      <c r="BM421" s="34">
        <v>0</v>
      </c>
      <c r="BN421" s="34"/>
      <c r="BO421" s="34"/>
      <c r="BP421" s="34"/>
      <c r="BQ421" s="34">
        <v>3315.915</v>
      </c>
      <c r="BR421" s="34">
        <v>0.20360600000000001</v>
      </c>
      <c r="BS421" s="34">
        <v>-5</v>
      </c>
      <c r="BT421" s="34">
        <v>7.9059999999999998E-3</v>
      </c>
      <c r="BU421" s="34">
        <v>4.9756210000000003</v>
      </c>
      <c r="BV421" s="34">
        <v>0</v>
      </c>
      <c r="BW421" s="34" t="s">
        <v>155</v>
      </c>
      <c r="BX421" s="34">
        <v>0.8</v>
      </c>
    </row>
    <row r="422" spans="1:76" x14ac:dyDescent="0.25">
      <c r="A422" s="35">
        <v>43165</v>
      </c>
      <c r="B422" s="36">
        <v>0.40937803240740744</v>
      </c>
      <c r="C422" s="34">
        <v>7.5529999999999999</v>
      </c>
      <c r="D422" s="34">
        <v>1.04E-2</v>
      </c>
      <c r="E422" s="34">
        <v>104.019293</v>
      </c>
      <c r="F422" s="34">
        <v>384.1</v>
      </c>
      <c r="G422" s="34">
        <v>75.900000000000006</v>
      </c>
      <c r="H422" s="34">
        <v>-2.8</v>
      </c>
      <c r="I422" s="34"/>
      <c r="J422" s="34">
        <v>10.44</v>
      </c>
      <c r="K422" s="34">
        <v>0.94120000000000004</v>
      </c>
      <c r="L422" s="34">
        <v>7.109</v>
      </c>
      <c r="M422" s="34">
        <v>9.7999999999999997E-3</v>
      </c>
      <c r="N422" s="34">
        <v>361.50279999999998</v>
      </c>
      <c r="O422" s="34">
        <v>71.480699999999999</v>
      </c>
      <c r="P422" s="34">
        <v>433</v>
      </c>
      <c r="Q422" s="34">
        <v>289.23649999999998</v>
      </c>
      <c r="R422" s="34">
        <v>57.191299999999998</v>
      </c>
      <c r="S422" s="34">
        <v>346.4</v>
      </c>
      <c r="T422" s="34">
        <v>0</v>
      </c>
      <c r="U422" s="34"/>
      <c r="V422" s="34"/>
      <c r="W422" s="34">
        <v>0</v>
      </c>
      <c r="X422" s="34">
        <v>9.8280999999999992</v>
      </c>
      <c r="Y422" s="34">
        <v>11.9</v>
      </c>
      <c r="Z422" s="34">
        <v>846</v>
      </c>
      <c r="AA422" s="34">
        <v>852</v>
      </c>
      <c r="AB422" s="34">
        <v>884</v>
      </c>
      <c r="AC422" s="34">
        <v>80</v>
      </c>
      <c r="AD422" s="34">
        <v>21.84</v>
      </c>
      <c r="AE422" s="34">
        <v>0.5</v>
      </c>
      <c r="AF422" s="34">
        <v>978</v>
      </c>
      <c r="AG422" s="34">
        <v>0</v>
      </c>
      <c r="AH422" s="34">
        <v>42</v>
      </c>
      <c r="AI422" s="34">
        <v>35</v>
      </c>
      <c r="AJ422" s="34">
        <v>190</v>
      </c>
      <c r="AK422" s="34">
        <v>168.1</v>
      </c>
      <c r="AL422" s="34">
        <v>4.3</v>
      </c>
      <c r="AM422" s="34">
        <v>175.8</v>
      </c>
      <c r="AN422" s="34" t="s">
        <v>155</v>
      </c>
      <c r="AO422" s="34">
        <v>2</v>
      </c>
      <c r="AP422" s="37">
        <v>0.61849537037037039</v>
      </c>
      <c r="AQ422" s="34">
        <v>47.163646999999997</v>
      </c>
      <c r="AR422" s="34">
        <v>-88.484673999999998</v>
      </c>
      <c r="AS422" s="34">
        <v>319.5</v>
      </c>
      <c r="AT422" s="34">
        <v>34.6</v>
      </c>
      <c r="AU422" s="34">
        <v>12</v>
      </c>
      <c r="AV422" s="34">
        <v>11</v>
      </c>
      <c r="AW422" s="34" t="s">
        <v>205</v>
      </c>
      <c r="AX422" s="34">
        <v>1.405105</v>
      </c>
      <c r="AY422" s="34">
        <v>1.0632630000000001</v>
      </c>
      <c r="AZ422" s="34">
        <v>2.2367370000000002</v>
      </c>
      <c r="BA422" s="34">
        <v>14.186999999999999</v>
      </c>
      <c r="BB422" s="34">
        <v>28.44</v>
      </c>
      <c r="BC422" s="34">
        <v>2</v>
      </c>
      <c r="BD422" s="34">
        <v>6.2450000000000001</v>
      </c>
      <c r="BE422" s="34">
        <v>3178.192</v>
      </c>
      <c r="BF422" s="34">
        <v>2.786</v>
      </c>
      <c r="BG422" s="34">
        <v>16.925000000000001</v>
      </c>
      <c r="BH422" s="34">
        <v>3.347</v>
      </c>
      <c r="BI422" s="34">
        <v>20.271000000000001</v>
      </c>
      <c r="BJ422" s="34">
        <v>13.541</v>
      </c>
      <c r="BK422" s="34">
        <v>2.6779999999999999</v>
      </c>
      <c r="BL422" s="34">
        <v>16.219000000000001</v>
      </c>
      <c r="BM422" s="34">
        <v>0</v>
      </c>
      <c r="BN422" s="34"/>
      <c r="BO422" s="34"/>
      <c r="BP422" s="34"/>
      <c r="BQ422" s="34">
        <v>3194.7429999999999</v>
      </c>
      <c r="BR422" s="34">
        <v>0.187222</v>
      </c>
      <c r="BS422" s="34">
        <v>-5</v>
      </c>
      <c r="BT422" s="34">
        <v>8.9060000000000007E-3</v>
      </c>
      <c r="BU422" s="34">
        <v>4.5752379999999997</v>
      </c>
      <c r="BV422" s="34">
        <v>0</v>
      </c>
      <c r="BW422" s="34" t="s">
        <v>155</v>
      </c>
      <c r="BX422" s="34">
        <v>0.8</v>
      </c>
    </row>
    <row r="423" spans="1:76" x14ac:dyDescent="0.25">
      <c r="A423" s="35">
        <v>43165</v>
      </c>
      <c r="B423" s="36">
        <v>0.40938960648148148</v>
      </c>
      <c r="C423" s="34">
        <v>7.4820000000000002</v>
      </c>
      <c r="D423" s="34">
        <v>7.1999999999999998E-3</v>
      </c>
      <c r="E423" s="34">
        <v>71.864952000000002</v>
      </c>
      <c r="F423" s="34">
        <v>387.1</v>
      </c>
      <c r="G423" s="34">
        <v>76.2</v>
      </c>
      <c r="H423" s="34">
        <v>0</v>
      </c>
      <c r="I423" s="34"/>
      <c r="J423" s="34">
        <v>10.5</v>
      </c>
      <c r="K423" s="34">
        <v>0.94179999999999997</v>
      </c>
      <c r="L423" s="34">
        <v>7.0471000000000004</v>
      </c>
      <c r="M423" s="34">
        <v>6.7999999999999996E-3</v>
      </c>
      <c r="N423" s="34">
        <v>364.59300000000002</v>
      </c>
      <c r="O423" s="34">
        <v>71.767099999999999</v>
      </c>
      <c r="P423" s="34">
        <v>436.4</v>
      </c>
      <c r="Q423" s="34">
        <v>291.70890000000003</v>
      </c>
      <c r="R423" s="34">
        <v>57.420499999999997</v>
      </c>
      <c r="S423" s="34">
        <v>349.1</v>
      </c>
      <c r="T423" s="34">
        <v>0</v>
      </c>
      <c r="U423" s="34"/>
      <c r="V423" s="34"/>
      <c r="W423" s="34">
        <v>0</v>
      </c>
      <c r="X423" s="34">
        <v>9.8892000000000007</v>
      </c>
      <c r="Y423" s="34">
        <v>12</v>
      </c>
      <c r="Z423" s="34">
        <v>847</v>
      </c>
      <c r="AA423" s="34">
        <v>851</v>
      </c>
      <c r="AB423" s="34">
        <v>884</v>
      </c>
      <c r="AC423" s="34">
        <v>80</v>
      </c>
      <c r="AD423" s="34">
        <v>21.84</v>
      </c>
      <c r="AE423" s="34">
        <v>0.5</v>
      </c>
      <c r="AF423" s="34">
        <v>978</v>
      </c>
      <c r="AG423" s="34">
        <v>0</v>
      </c>
      <c r="AH423" s="34">
        <v>42</v>
      </c>
      <c r="AI423" s="34">
        <v>35</v>
      </c>
      <c r="AJ423" s="34">
        <v>190</v>
      </c>
      <c r="AK423" s="34">
        <v>168</v>
      </c>
      <c r="AL423" s="34">
        <v>4.4000000000000004</v>
      </c>
      <c r="AM423" s="34">
        <v>175.5</v>
      </c>
      <c r="AN423" s="34" t="s">
        <v>155</v>
      </c>
      <c r="AO423" s="34">
        <v>2</v>
      </c>
      <c r="AP423" s="37">
        <v>0.61850694444444443</v>
      </c>
      <c r="AQ423" s="34">
        <v>47.163854000000001</v>
      </c>
      <c r="AR423" s="34">
        <v>-88.484865999999997</v>
      </c>
      <c r="AS423" s="34">
        <v>319.3</v>
      </c>
      <c r="AT423" s="34">
        <v>35.299999999999997</v>
      </c>
      <c r="AU423" s="34">
        <v>12</v>
      </c>
      <c r="AV423" s="34">
        <v>11</v>
      </c>
      <c r="AW423" s="34" t="s">
        <v>205</v>
      </c>
      <c r="AX423" s="34">
        <v>1.5684</v>
      </c>
      <c r="AY423" s="34">
        <v>1.1368</v>
      </c>
      <c r="AZ423" s="34">
        <v>2.4367999999999999</v>
      </c>
      <c r="BA423" s="34">
        <v>14.186999999999999</v>
      </c>
      <c r="BB423" s="34">
        <v>28.71</v>
      </c>
      <c r="BC423" s="34">
        <v>2.02</v>
      </c>
      <c r="BD423" s="34">
        <v>6.1769999999999996</v>
      </c>
      <c r="BE423" s="34">
        <v>3179.68</v>
      </c>
      <c r="BF423" s="34">
        <v>1.944</v>
      </c>
      <c r="BG423" s="34">
        <v>17.227</v>
      </c>
      <c r="BH423" s="34">
        <v>3.391</v>
      </c>
      <c r="BI423" s="34">
        <v>20.617999999999999</v>
      </c>
      <c r="BJ423" s="34">
        <v>13.782999999999999</v>
      </c>
      <c r="BK423" s="34">
        <v>2.7130000000000001</v>
      </c>
      <c r="BL423" s="34">
        <v>16.497</v>
      </c>
      <c r="BM423" s="34">
        <v>0</v>
      </c>
      <c r="BN423" s="34"/>
      <c r="BO423" s="34"/>
      <c r="BP423" s="34"/>
      <c r="BQ423" s="34">
        <v>3244.37</v>
      </c>
      <c r="BR423" s="34">
        <v>0.22042800000000001</v>
      </c>
      <c r="BS423" s="34">
        <v>-5</v>
      </c>
      <c r="BT423" s="34">
        <v>8.0940000000000005E-3</v>
      </c>
      <c r="BU423" s="34">
        <v>5.3867089999999997</v>
      </c>
      <c r="BV423" s="34">
        <v>0</v>
      </c>
      <c r="BW423" s="34" t="s">
        <v>155</v>
      </c>
      <c r="BX423" s="34">
        <v>0.8</v>
      </c>
    </row>
    <row r="424" spans="1:76" x14ac:dyDescent="0.25">
      <c r="A424" s="35">
        <v>43165</v>
      </c>
      <c r="B424" s="36">
        <v>0.40940118055555552</v>
      </c>
      <c r="C424" s="34">
        <v>7.36</v>
      </c>
      <c r="D424" s="34">
        <v>8.6E-3</v>
      </c>
      <c r="E424" s="34">
        <v>85.673877000000005</v>
      </c>
      <c r="F424" s="34">
        <v>390.6</v>
      </c>
      <c r="G424" s="34">
        <v>76.2</v>
      </c>
      <c r="H424" s="34">
        <v>-10</v>
      </c>
      <c r="I424" s="34"/>
      <c r="J424" s="34">
        <v>10.4</v>
      </c>
      <c r="K424" s="34">
        <v>0.94269999999999998</v>
      </c>
      <c r="L424" s="34">
        <v>6.9383999999999997</v>
      </c>
      <c r="M424" s="34">
        <v>8.0999999999999996E-3</v>
      </c>
      <c r="N424" s="34">
        <v>368.2337</v>
      </c>
      <c r="O424" s="34">
        <v>71.8767</v>
      </c>
      <c r="P424" s="34">
        <v>440.1</v>
      </c>
      <c r="Q424" s="34">
        <v>294.62180000000001</v>
      </c>
      <c r="R424" s="34">
        <v>57.508200000000002</v>
      </c>
      <c r="S424" s="34">
        <v>352.1</v>
      </c>
      <c r="T424" s="34">
        <v>0</v>
      </c>
      <c r="U424" s="34"/>
      <c r="V424" s="34"/>
      <c r="W424" s="34">
        <v>0</v>
      </c>
      <c r="X424" s="34">
        <v>9.8042999999999996</v>
      </c>
      <c r="Y424" s="34">
        <v>12</v>
      </c>
      <c r="Z424" s="34">
        <v>847</v>
      </c>
      <c r="AA424" s="34">
        <v>852</v>
      </c>
      <c r="AB424" s="34">
        <v>884</v>
      </c>
      <c r="AC424" s="34">
        <v>80</v>
      </c>
      <c r="AD424" s="34">
        <v>21.84</v>
      </c>
      <c r="AE424" s="34">
        <v>0.5</v>
      </c>
      <c r="AF424" s="34">
        <v>978</v>
      </c>
      <c r="AG424" s="34">
        <v>0</v>
      </c>
      <c r="AH424" s="34">
        <v>41.094000000000001</v>
      </c>
      <c r="AI424" s="34">
        <v>35</v>
      </c>
      <c r="AJ424" s="34">
        <v>190</v>
      </c>
      <c r="AK424" s="34">
        <v>168</v>
      </c>
      <c r="AL424" s="34">
        <v>4.3</v>
      </c>
      <c r="AM424" s="34">
        <v>175.1</v>
      </c>
      <c r="AN424" s="34" t="s">
        <v>155</v>
      </c>
      <c r="AO424" s="34">
        <v>2</v>
      </c>
      <c r="AP424" s="37">
        <v>0.61853009259259262</v>
      </c>
      <c r="AQ424" s="34">
        <v>47.163980000000002</v>
      </c>
      <c r="AR424" s="34">
        <v>-88.485082000000006</v>
      </c>
      <c r="AS424" s="34">
        <v>319.3</v>
      </c>
      <c r="AT424" s="34">
        <v>35.4</v>
      </c>
      <c r="AU424" s="34">
        <v>12</v>
      </c>
      <c r="AV424" s="34">
        <v>11</v>
      </c>
      <c r="AW424" s="34" t="s">
        <v>205</v>
      </c>
      <c r="AX424" s="34">
        <v>1.7367999999999999</v>
      </c>
      <c r="AY424" s="34">
        <v>1.0631999999999999</v>
      </c>
      <c r="AZ424" s="34">
        <v>2.5684</v>
      </c>
      <c r="BA424" s="34">
        <v>14.186999999999999</v>
      </c>
      <c r="BB424" s="34">
        <v>29.16</v>
      </c>
      <c r="BC424" s="34">
        <v>2.06</v>
      </c>
      <c r="BD424" s="34">
        <v>6.0759999999999996</v>
      </c>
      <c r="BE424" s="34">
        <v>3179.3119999999999</v>
      </c>
      <c r="BF424" s="34">
        <v>2.355</v>
      </c>
      <c r="BG424" s="34">
        <v>17.670000000000002</v>
      </c>
      <c r="BH424" s="34">
        <v>3.4489999999999998</v>
      </c>
      <c r="BI424" s="34">
        <v>21.119</v>
      </c>
      <c r="BJ424" s="34">
        <v>14.138</v>
      </c>
      <c r="BK424" s="34">
        <v>2.76</v>
      </c>
      <c r="BL424" s="34">
        <v>16.896999999999998</v>
      </c>
      <c r="BM424" s="34">
        <v>0</v>
      </c>
      <c r="BN424" s="34"/>
      <c r="BO424" s="34"/>
      <c r="BP424" s="34"/>
      <c r="BQ424" s="34">
        <v>3266.5349999999999</v>
      </c>
      <c r="BR424" s="34">
        <v>0.20588000000000001</v>
      </c>
      <c r="BS424" s="34">
        <v>-5</v>
      </c>
      <c r="BT424" s="34">
        <v>8.9060000000000007E-3</v>
      </c>
      <c r="BU424" s="34">
        <v>5.031193</v>
      </c>
      <c r="BV424" s="34">
        <v>0</v>
      </c>
      <c r="BW424" s="34" t="s">
        <v>155</v>
      </c>
      <c r="BX424" s="34">
        <v>0.8</v>
      </c>
    </row>
    <row r="425" spans="1:76" x14ac:dyDescent="0.25">
      <c r="A425" s="35">
        <v>43165</v>
      </c>
      <c r="B425" s="36">
        <v>0.40941275462962962</v>
      </c>
      <c r="C425" s="34">
        <v>7.3630000000000004</v>
      </c>
      <c r="D425" s="34">
        <v>8.9999999999999993E-3</v>
      </c>
      <c r="E425" s="34">
        <v>90</v>
      </c>
      <c r="F425" s="34">
        <v>392.3</v>
      </c>
      <c r="G425" s="34">
        <v>76.5</v>
      </c>
      <c r="H425" s="34">
        <v>0</v>
      </c>
      <c r="I425" s="34"/>
      <c r="J425" s="34">
        <v>10.4</v>
      </c>
      <c r="K425" s="34">
        <v>0.94269999999999998</v>
      </c>
      <c r="L425" s="34">
        <v>6.9412000000000003</v>
      </c>
      <c r="M425" s="34">
        <v>8.5000000000000006E-3</v>
      </c>
      <c r="N425" s="34">
        <v>369.85829999999999</v>
      </c>
      <c r="O425" s="34">
        <v>72.156800000000004</v>
      </c>
      <c r="P425" s="34">
        <v>442</v>
      </c>
      <c r="Q425" s="34">
        <v>295.92169999999999</v>
      </c>
      <c r="R425" s="34">
        <v>57.732300000000002</v>
      </c>
      <c r="S425" s="34">
        <v>353.7</v>
      </c>
      <c r="T425" s="34">
        <v>0</v>
      </c>
      <c r="U425" s="34"/>
      <c r="V425" s="34"/>
      <c r="W425" s="34">
        <v>0</v>
      </c>
      <c r="X425" s="34">
        <v>9.8040000000000003</v>
      </c>
      <c r="Y425" s="34">
        <v>12</v>
      </c>
      <c r="Z425" s="34">
        <v>847</v>
      </c>
      <c r="AA425" s="34">
        <v>852</v>
      </c>
      <c r="AB425" s="34">
        <v>885</v>
      </c>
      <c r="AC425" s="34">
        <v>80</v>
      </c>
      <c r="AD425" s="34">
        <v>21.84</v>
      </c>
      <c r="AE425" s="34">
        <v>0.5</v>
      </c>
      <c r="AF425" s="34">
        <v>978</v>
      </c>
      <c r="AG425" s="34">
        <v>0</v>
      </c>
      <c r="AH425" s="34">
        <v>41</v>
      </c>
      <c r="AI425" s="34">
        <v>35</v>
      </c>
      <c r="AJ425" s="34">
        <v>190</v>
      </c>
      <c r="AK425" s="34">
        <v>168</v>
      </c>
      <c r="AL425" s="34">
        <v>4.3</v>
      </c>
      <c r="AM425" s="34">
        <v>174.7</v>
      </c>
      <c r="AN425" s="34" t="s">
        <v>155</v>
      </c>
      <c r="AO425" s="34">
        <v>2</v>
      </c>
      <c r="AP425" s="37">
        <v>0.61854166666666666</v>
      </c>
      <c r="AQ425" s="34">
        <v>47.164076000000001</v>
      </c>
      <c r="AR425" s="34">
        <v>-88.485240000000005</v>
      </c>
      <c r="AS425" s="34">
        <v>319.39999999999998</v>
      </c>
      <c r="AT425" s="34">
        <v>35.299999999999997</v>
      </c>
      <c r="AU425" s="34">
        <v>12</v>
      </c>
      <c r="AV425" s="34">
        <v>11</v>
      </c>
      <c r="AW425" s="34" t="s">
        <v>205</v>
      </c>
      <c r="AX425" s="34">
        <v>1.8684000000000001</v>
      </c>
      <c r="AY425" s="34">
        <v>1</v>
      </c>
      <c r="AZ425" s="34">
        <v>2.6684000000000001</v>
      </c>
      <c r="BA425" s="34">
        <v>14.186999999999999</v>
      </c>
      <c r="BB425" s="34">
        <v>29.15</v>
      </c>
      <c r="BC425" s="34">
        <v>2.0499999999999998</v>
      </c>
      <c r="BD425" s="34">
        <v>6.0789999999999997</v>
      </c>
      <c r="BE425" s="34">
        <v>3179.1190000000001</v>
      </c>
      <c r="BF425" s="34">
        <v>2.4729999999999999</v>
      </c>
      <c r="BG425" s="34">
        <v>17.739999999999998</v>
      </c>
      <c r="BH425" s="34">
        <v>3.4609999999999999</v>
      </c>
      <c r="BI425" s="34">
        <v>21.2</v>
      </c>
      <c r="BJ425" s="34">
        <v>14.193</v>
      </c>
      <c r="BK425" s="34">
        <v>2.7690000000000001</v>
      </c>
      <c r="BL425" s="34">
        <v>16.962</v>
      </c>
      <c r="BM425" s="34">
        <v>0</v>
      </c>
      <c r="BN425" s="34"/>
      <c r="BO425" s="34"/>
      <c r="BP425" s="34"/>
      <c r="BQ425" s="34">
        <v>3264.922</v>
      </c>
      <c r="BR425" s="34">
        <v>0.19675200000000001</v>
      </c>
      <c r="BS425" s="34">
        <v>-5</v>
      </c>
      <c r="BT425" s="34">
        <v>8.0940000000000005E-3</v>
      </c>
      <c r="BU425" s="34">
        <v>4.8081269999999998</v>
      </c>
      <c r="BV425" s="34">
        <v>0</v>
      </c>
      <c r="BW425" s="34" t="s">
        <v>155</v>
      </c>
      <c r="BX425" s="34">
        <v>0.8</v>
      </c>
    </row>
    <row r="426" spans="1:76" x14ac:dyDescent="0.25">
      <c r="A426" s="35">
        <v>43165</v>
      </c>
      <c r="B426" s="36">
        <v>0.40942432870370365</v>
      </c>
      <c r="C426" s="34">
        <v>7.2110000000000003</v>
      </c>
      <c r="D426" s="34">
        <v>8.0999999999999996E-3</v>
      </c>
      <c r="E426" s="34">
        <v>80.710204000000004</v>
      </c>
      <c r="F426" s="34">
        <v>392.5</v>
      </c>
      <c r="G426" s="34">
        <v>76.900000000000006</v>
      </c>
      <c r="H426" s="34">
        <v>0</v>
      </c>
      <c r="I426" s="34"/>
      <c r="J426" s="34">
        <v>10.4</v>
      </c>
      <c r="K426" s="34">
        <v>0.94389999999999996</v>
      </c>
      <c r="L426" s="34">
        <v>6.8064999999999998</v>
      </c>
      <c r="M426" s="34">
        <v>7.6E-3</v>
      </c>
      <c r="N426" s="34">
        <v>370.48230000000001</v>
      </c>
      <c r="O426" s="34">
        <v>72.606899999999996</v>
      </c>
      <c r="P426" s="34">
        <v>443.1</v>
      </c>
      <c r="Q426" s="34">
        <v>296.42090000000002</v>
      </c>
      <c r="R426" s="34">
        <v>58.092399999999998</v>
      </c>
      <c r="S426" s="34">
        <v>354.5</v>
      </c>
      <c r="T426" s="34">
        <v>0</v>
      </c>
      <c r="U426" s="34"/>
      <c r="V426" s="34"/>
      <c r="W426" s="34">
        <v>0</v>
      </c>
      <c r="X426" s="34">
        <v>9.8165999999999993</v>
      </c>
      <c r="Y426" s="34">
        <v>12</v>
      </c>
      <c r="Z426" s="34">
        <v>846</v>
      </c>
      <c r="AA426" s="34">
        <v>851</v>
      </c>
      <c r="AB426" s="34">
        <v>884</v>
      </c>
      <c r="AC426" s="34">
        <v>80</v>
      </c>
      <c r="AD426" s="34">
        <v>21.84</v>
      </c>
      <c r="AE426" s="34">
        <v>0.5</v>
      </c>
      <c r="AF426" s="34">
        <v>978</v>
      </c>
      <c r="AG426" s="34">
        <v>0</v>
      </c>
      <c r="AH426" s="34">
        <v>41</v>
      </c>
      <c r="AI426" s="34">
        <v>35</v>
      </c>
      <c r="AJ426" s="34">
        <v>190</v>
      </c>
      <c r="AK426" s="34">
        <v>168</v>
      </c>
      <c r="AL426" s="34">
        <v>4.4000000000000004</v>
      </c>
      <c r="AM426" s="34">
        <v>174.4</v>
      </c>
      <c r="AN426" s="34" t="s">
        <v>155</v>
      </c>
      <c r="AO426" s="34">
        <v>2</v>
      </c>
      <c r="AP426" s="37">
        <v>0.6185532407407407</v>
      </c>
      <c r="AQ426" s="34">
        <v>47.164146000000002</v>
      </c>
      <c r="AR426" s="34">
        <v>-88.485427999999999</v>
      </c>
      <c r="AS426" s="34">
        <v>319.5</v>
      </c>
      <c r="AT426" s="34">
        <v>35.200000000000003</v>
      </c>
      <c r="AU426" s="34">
        <v>12</v>
      </c>
      <c r="AV426" s="34">
        <v>11</v>
      </c>
      <c r="AW426" s="34" t="s">
        <v>205</v>
      </c>
      <c r="AX426" s="34">
        <v>1.9</v>
      </c>
      <c r="AY426" s="34">
        <v>1</v>
      </c>
      <c r="AZ426" s="34">
        <v>2.7</v>
      </c>
      <c r="BA426" s="34">
        <v>14.186999999999999</v>
      </c>
      <c r="BB426" s="34">
        <v>29.75</v>
      </c>
      <c r="BC426" s="34">
        <v>2.1</v>
      </c>
      <c r="BD426" s="34">
        <v>5.9429999999999996</v>
      </c>
      <c r="BE426" s="34">
        <v>3179.81</v>
      </c>
      <c r="BF426" s="34">
        <v>2.2650000000000001</v>
      </c>
      <c r="BG426" s="34">
        <v>18.125</v>
      </c>
      <c r="BH426" s="34">
        <v>3.552</v>
      </c>
      <c r="BI426" s="34">
        <v>21.677</v>
      </c>
      <c r="BJ426" s="34">
        <v>14.502000000000001</v>
      </c>
      <c r="BK426" s="34">
        <v>2.8420000000000001</v>
      </c>
      <c r="BL426" s="34">
        <v>17.344000000000001</v>
      </c>
      <c r="BM426" s="34">
        <v>0</v>
      </c>
      <c r="BN426" s="34"/>
      <c r="BO426" s="34"/>
      <c r="BP426" s="34"/>
      <c r="BQ426" s="34">
        <v>3334.529</v>
      </c>
      <c r="BR426" s="34">
        <v>0.19509399999999999</v>
      </c>
      <c r="BS426" s="34">
        <v>-5</v>
      </c>
      <c r="BT426" s="34">
        <v>8.0000000000000002E-3</v>
      </c>
      <c r="BU426" s="34">
        <v>4.7676100000000003</v>
      </c>
      <c r="BV426" s="34">
        <v>0</v>
      </c>
      <c r="BW426" s="34" t="s">
        <v>155</v>
      </c>
      <c r="BX426" s="34">
        <v>0.8</v>
      </c>
    </row>
    <row r="427" spans="1:76" x14ac:dyDescent="0.25">
      <c r="A427" s="35">
        <v>43165</v>
      </c>
      <c r="B427" s="36">
        <v>0.4094359027777778</v>
      </c>
      <c r="C427" s="34">
        <v>6.3559999999999999</v>
      </c>
      <c r="D427" s="34">
        <v>4.8999999999999998E-3</v>
      </c>
      <c r="E427" s="34">
        <v>49.205526999999996</v>
      </c>
      <c r="F427" s="34">
        <v>390.2</v>
      </c>
      <c r="G427" s="34">
        <v>77</v>
      </c>
      <c r="H427" s="34">
        <v>-10</v>
      </c>
      <c r="I427" s="34"/>
      <c r="J427" s="34">
        <v>10.4</v>
      </c>
      <c r="K427" s="34">
        <v>0.95050000000000001</v>
      </c>
      <c r="L427" s="34">
        <v>6.0419999999999998</v>
      </c>
      <c r="M427" s="34">
        <v>4.7000000000000002E-3</v>
      </c>
      <c r="N427" s="34">
        <v>370.88909999999998</v>
      </c>
      <c r="O427" s="34">
        <v>73.190399999999997</v>
      </c>
      <c r="P427" s="34">
        <v>444.1</v>
      </c>
      <c r="Q427" s="34">
        <v>296.74639999999999</v>
      </c>
      <c r="R427" s="34">
        <v>58.5593</v>
      </c>
      <c r="S427" s="34">
        <v>355.3</v>
      </c>
      <c r="T427" s="34">
        <v>0</v>
      </c>
      <c r="U427" s="34"/>
      <c r="V427" s="34"/>
      <c r="W427" s="34">
        <v>0</v>
      </c>
      <c r="X427" s="34">
        <v>9.8855000000000004</v>
      </c>
      <c r="Y427" s="34">
        <v>11.9</v>
      </c>
      <c r="Z427" s="34">
        <v>847</v>
      </c>
      <c r="AA427" s="34">
        <v>850</v>
      </c>
      <c r="AB427" s="34">
        <v>885</v>
      </c>
      <c r="AC427" s="34">
        <v>80</v>
      </c>
      <c r="AD427" s="34">
        <v>21.84</v>
      </c>
      <c r="AE427" s="34">
        <v>0.5</v>
      </c>
      <c r="AF427" s="34">
        <v>978</v>
      </c>
      <c r="AG427" s="34">
        <v>0</v>
      </c>
      <c r="AH427" s="34">
        <v>41</v>
      </c>
      <c r="AI427" s="34">
        <v>35</v>
      </c>
      <c r="AJ427" s="34">
        <v>190</v>
      </c>
      <c r="AK427" s="34">
        <v>168.9</v>
      </c>
      <c r="AL427" s="34">
        <v>4.3</v>
      </c>
      <c r="AM427" s="34">
        <v>174</v>
      </c>
      <c r="AN427" s="34" t="s">
        <v>155</v>
      </c>
      <c r="AO427" s="34">
        <v>2</v>
      </c>
      <c r="AP427" s="37">
        <v>0.61856481481481485</v>
      </c>
      <c r="AQ427" s="34">
        <v>47.164200000000001</v>
      </c>
      <c r="AR427" s="34">
        <v>-88.485635000000002</v>
      </c>
      <c r="AS427" s="34">
        <v>319.7</v>
      </c>
      <c r="AT427" s="34">
        <v>35.200000000000003</v>
      </c>
      <c r="AU427" s="34">
        <v>12</v>
      </c>
      <c r="AV427" s="34">
        <v>11</v>
      </c>
      <c r="AW427" s="34" t="s">
        <v>205</v>
      </c>
      <c r="AX427" s="34">
        <v>1.9</v>
      </c>
      <c r="AY427" s="34">
        <v>1</v>
      </c>
      <c r="AZ427" s="34">
        <v>2.7</v>
      </c>
      <c r="BA427" s="34">
        <v>14.186999999999999</v>
      </c>
      <c r="BB427" s="34">
        <v>33.64</v>
      </c>
      <c r="BC427" s="34">
        <v>2.37</v>
      </c>
      <c r="BD427" s="34">
        <v>5.2050000000000001</v>
      </c>
      <c r="BE427" s="34">
        <v>3183.2809999999999</v>
      </c>
      <c r="BF427" s="34">
        <v>1.5680000000000001</v>
      </c>
      <c r="BG427" s="34">
        <v>20.463000000000001</v>
      </c>
      <c r="BH427" s="34">
        <v>4.0380000000000003</v>
      </c>
      <c r="BI427" s="34">
        <v>24.501000000000001</v>
      </c>
      <c r="BJ427" s="34">
        <v>16.373000000000001</v>
      </c>
      <c r="BK427" s="34">
        <v>3.2309999999999999</v>
      </c>
      <c r="BL427" s="34">
        <v>19.603000000000002</v>
      </c>
      <c r="BM427" s="34">
        <v>0</v>
      </c>
      <c r="BN427" s="34"/>
      <c r="BO427" s="34"/>
      <c r="BP427" s="34"/>
      <c r="BQ427" s="34">
        <v>3786.9490000000001</v>
      </c>
      <c r="BR427" s="34">
        <v>0.20134199999999999</v>
      </c>
      <c r="BS427" s="34">
        <v>-5</v>
      </c>
      <c r="BT427" s="34">
        <v>8.9060000000000007E-3</v>
      </c>
      <c r="BU427" s="34">
        <v>4.9202950000000003</v>
      </c>
      <c r="BV427" s="34">
        <v>0</v>
      </c>
      <c r="BW427" s="34" t="s">
        <v>155</v>
      </c>
      <c r="BX427" s="34">
        <v>0.8</v>
      </c>
    </row>
    <row r="428" spans="1:76" x14ac:dyDescent="0.25">
      <c r="A428" s="35">
        <v>43165</v>
      </c>
      <c r="B428" s="36">
        <v>0.40944747685185184</v>
      </c>
      <c r="C428" s="34">
        <v>4.6520000000000001</v>
      </c>
      <c r="D428" s="34">
        <v>8.9999999999999998E-4</v>
      </c>
      <c r="E428" s="34">
        <v>8.9638550000000006</v>
      </c>
      <c r="F428" s="34">
        <v>368.4</v>
      </c>
      <c r="G428" s="34">
        <v>77.099999999999994</v>
      </c>
      <c r="H428" s="34">
        <v>0</v>
      </c>
      <c r="I428" s="34"/>
      <c r="J428" s="34">
        <v>10.49</v>
      </c>
      <c r="K428" s="34">
        <v>0.96399999999999997</v>
      </c>
      <c r="L428" s="34">
        <v>4.4851999999999999</v>
      </c>
      <c r="M428" s="34">
        <v>8.9999999999999998E-4</v>
      </c>
      <c r="N428" s="34">
        <v>355.16480000000001</v>
      </c>
      <c r="O428" s="34">
        <v>74.328199999999995</v>
      </c>
      <c r="P428" s="34">
        <v>429.5</v>
      </c>
      <c r="Q428" s="34">
        <v>284.16539999999998</v>
      </c>
      <c r="R428" s="34">
        <v>59.4696</v>
      </c>
      <c r="S428" s="34">
        <v>343.6</v>
      </c>
      <c r="T428" s="34">
        <v>0</v>
      </c>
      <c r="U428" s="34"/>
      <c r="V428" s="34"/>
      <c r="W428" s="34">
        <v>0</v>
      </c>
      <c r="X428" s="34">
        <v>10.109500000000001</v>
      </c>
      <c r="Y428" s="34">
        <v>12</v>
      </c>
      <c r="Z428" s="34">
        <v>845</v>
      </c>
      <c r="AA428" s="34">
        <v>847</v>
      </c>
      <c r="AB428" s="34">
        <v>884</v>
      </c>
      <c r="AC428" s="34">
        <v>80</v>
      </c>
      <c r="AD428" s="34">
        <v>21.84</v>
      </c>
      <c r="AE428" s="34">
        <v>0.5</v>
      </c>
      <c r="AF428" s="34">
        <v>978</v>
      </c>
      <c r="AG428" s="34">
        <v>0</v>
      </c>
      <c r="AH428" s="34">
        <v>41</v>
      </c>
      <c r="AI428" s="34">
        <v>35</v>
      </c>
      <c r="AJ428" s="34">
        <v>190</v>
      </c>
      <c r="AK428" s="34">
        <v>169</v>
      </c>
      <c r="AL428" s="34">
        <v>4.3</v>
      </c>
      <c r="AM428" s="34">
        <v>174.4</v>
      </c>
      <c r="AN428" s="34" t="s">
        <v>155</v>
      </c>
      <c r="AO428" s="34">
        <v>2</v>
      </c>
      <c r="AP428" s="37">
        <v>0.61857638888888888</v>
      </c>
      <c r="AQ428" s="34">
        <v>47.164270000000002</v>
      </c>
      <c r="AR428" s="34">
        <v>-88.485817999999995</v>
      </c>
      <c r="AS428" s="34">
        <v>319.7</v>
      </c>
      <c r="AT428" s="34">
        <v>35.299999999999997</v>
      </c>
      <c r="AU428" s="34">
        <v>12</v>
      </c>
      <c r="AV428" s="34">
        <v>11</v>
      </c>
      <c r="AW428" s="34" t="s">
        <v>205</v>
      </c>
      <c r="AX428" s="34">
        <v>2.1052</v>
      </c>
      <c r="AY428" s="34">
        <v>1</v>
      </c>
      <c r="AZ428" s="34">
        <v>2.8368000000000002</v>
      </c>
      <c r="BA428" s="34">
        <v>14.186999999999999</v>
      </c>
      <c r="BB428" s="34">
        <v>45.66</v>
      </c>
      <c r="BC428" s="34">
        <v>3.22</v>
      </c>
      <c r="BD428" s="34">
        <v>3.7290000000000001</v>
      </c>
      <c r="BE428" s="34">
        <v>3192.491</v>
      </c>
      <c r="BF428" s="34">
        <v>0.39100000000000001</v>
      </c>
      <c r="BG428" s="34">
        <v>26.474</v>
      </c>
      <c r="BH428" s="34">
        <v>5.54</v>
      </c>
      <c r="BI428" s="34">
        <v>32.014000000000003</v>
      </c>
      <c r="BJ428" s="34">
        <v>21.181999999999999</v>
      </c>
      <c r="BK428" s="34">
        <v>4.4329999999999998</v>
      </c>
      <c r="BL428" s="34">
        <v>25.614000000000001</v>
      </c>
      <c r="BM428" s="34">
        <v>0</v>
      </c>
      <c r="BN428" s="34"/>
      <c r="BO428" s="34"/>
      <c r="BP428" s="34"/>
      <c r="BQ428" s="34">
        <v>5232.1480000000001</v>
      </c>
      <c r="BR428" s="34">
        <v>0.16575999999999999</v>
      </c>
      <c r="BS428" s="34">
        <v>-5</v>
      </c>
      <c r="BT428" s="34">
        <v>8.0940000000000005E-3</v>
      </c>
      <c r="BU428" s="34">
        <v>4.0507600000000004</v>
      </c>
      <c r="BV428" s="34">
        <v>0</v>
      </c>
      <c r="BW428" s="34" t="s">
        <v>155</v>
      </c>
      <c r="BX428" s="34">
        <v>0.8</v>
      </c>
    </row>
    <row r="429" spans="1:76" x14ac:dyDescent="0.25">
      <c r="A429" s="35">
        <v>43165</v>
      </c>
      <c r="B429" s="36">
        <v>0.40945905092592594</v>
      </c>
      <c r="C429" s="34">
        <v>3.6320000000000001</v>
      </c>
      <c r="D429" s="34">
        <v>5.7000000000000002E-3</v>
      </c>
      <c r="E429" s="34">
        <v>57.156627</v>
      </c>
      <c r="F429" s="34">
        <v>336.6</v>
      </c>
      <c r="G429" s="34">
        <v>77.099999999999994</v>
      </c>
      <c r="H429" s="34">
        <v>-10</v>
      </c>
      <c r="I429" s="34"/>
      <c r="J429" s="34">
        <v>11.24</v>
      </c>
      <c r="K429" s="34">
        <v>0.97230000000000005</v>
      </c>
      <c r="L429" s="34">
        <v>3.5314999999999999</v>
      </c>
      <c r="M429" s="34">
        <v>5.5999999999999999E-3</v>
      </c>
      <c r="N429" s="34">
        <v>327.24779999999998</v>
      </c>
      <c r="O429" s="34">
        <v>74.962100000000007</v>
      </c>
      <c r="P429" s="34">
        <v>402.2</v>
      </c>
      <c r="Q429" s="34">
        <v>261.82920000000001</v>
      </c>
      <c r="R429" s="34">
        <v>59.976799999999997</v>
      </c>
      <c r="S429" s="34">
        <v>321.8</v>
      </c>
      <c r="T429" s="34">
        <v>0</v>
      </c>
      <c r="U429" s="34"/>
      <c r="V429" s="34"/>
      <c r="W429" s="34">
        <v>0</v>
      </c>
      <c r="X429" s="34">
        <v>10.930300000000001</v>
      </c>
      <c r="Y429" s="34">
        <v>12</v>
      </c>
      <c r="Z429" s="34">
        <v>845</v>
      </c>
      <c r="AA429" s="34">
        <v>847</v>
      </c>
      <c r="AB429" s="34">
        <v>884</v>
      </c>
      <c r="AC429" s="34">
        <v>80</v>
      </c>
      <c r="AD429" s="34">
        <v>21.84</v>
      </c>
      <c r="AE429" s="34">
        <v>0.5</v>
      </c>
      <c r="AF429" s="34">
        <v>978</v>
      </c>
      <c r="AG429" s="34">
        <v>0</v>
      </c>
      <c r="AH429" s="34">
        <v>41</v>
      </c>
      <c r="AI429" s="34">
        <v>35</v>
      </c>
      <c r="AJ429" s="34">
        <v>190</v>
      </c>
      <c r="AK429" s="34">
        <v>169</v>
      </c>
      <c r="AL429" s="34">
        <v>4.3</v>
      </c>
      <c r="AM429" s="34">
        <v>174.8</v>
      </c>
      <c r="AN429" s="34" t="s">
        <v>155</v>
      </c>
      <c r="AO429" s="34">
        <v>2</v>
      </c>
      <c r="AP429" s="37">
        <v>0.61858796296296303</v>
      </c>
      <c r="AQ429" s="34">
        <v>47.164318000000002</v>
      </c>
      <c r="AR429" s="34">
        <v>-88.486023000000003</v>
      </c>
      <c r="AS429" s="34">
        <v>319.7</v>
      </c>
      <c r="AT429" s="34">
        <v>35.6</v>
      </c>
      <c r="AU429" s="34">
        <v>12</v>
      </c>
      <c r="AV429" s="34">
        <v>11</v>
      </c>
      <c r="AW429" s="34" t="s">
        <v>205</v>
      </c>
      <c r="AX429" s="34">
        <v>2.1316000000000002</v>
      </c>
      <c r="AY429" s="34">
        <v>1.1368</v>
      </c>
      <c r="AZ429" s="34">
        <v>2.9683999999999999</v>
      </c>
      <c r="BA429" s="34">
        <v>14.186999999999999</v>
      </c>
      <c r="BB429" s="34">
        <v>58.16</v>
      </c>
      <c r="BC429" s="34">
        <v>4.0999999999999996</v>
      </c>
      <c r="BD429" s="34">
        <v>2.8519999999999999</v>
      </c>
      <c r="BE429" s="34">
        <v>3195.7629999999999</v>
      </c>
      <c r="BF429" s="34">
        <v>3.2010000000000001</v>
      </c>
      <c r="BG429" s="34">
        <v>31.012</v>
      </c>
      <c r="BH429" s="34">
        <v>7.1040000000000001</v>
      </c>
      <c r="BI429" s="34">
        <v>38.116</v>
      </c>
      <c r="BJ429" s="34">
        <v>24.812999999999999</v>
      </c>
      <c r="BK429" s="34">
        <v>5.6840000000000002</v>
      </c>
      <c r="BL429" s="34">
        <v>30.497</v>
      </c>
      <c r="BM429" s="34">
        <v>0</v>
      </c>
      <c r="BN429" s="34"/>
      <c r="BO429" s="34"/>
      <c r="BP429" s="34"/>
      <c r="BQ429" s="34">
        <v>7192.0159999999996</v>
      </c>
      <c r="BR429" s="34">
        <v>9.2238000000000001E-2</v>
      </c>
      <c r="BS429" s="34">
        <v>-5</v>
      </c>
      <c r="BT429" s="34">
        <v>8.0000000000000002E-3</v>
      </c>
      <c r="BU429" s="34">
        <v>2.254067</v>
      </c>
      <c r="BV429" s="34">
        <v>0</v>
      </c>
      <c r="BW429" s="34" t="s">
        <v>155</v>
      </c>
      <c r="BX429" s="34">
        <v>0.8</v>
      </c>
    </row>
    <row r="430" spans="1:76" x14ac:dyDescent="0.25">
      <c r="A430" s="35">
        <v>43165</v>
      </c>
      <c r="B430" s="36">
        <v>0.40947062499999998</v>
      </c>
      <c r="C430" s="34">
        <v>3.2040000000000002</v>
      </c>
      <c r="D430" s="34">
        <v>6.7999999999999996E-3</v>
      </c>
      <c r="E430" s="34">
        <v>67.848207000000002</v>
      </c>
      <c r="F430" s="34">
        <v>303.89999999999998</v>
      </c>
      <c r="G430" s="34">
        <v>77</v>
      </c>
      <c r="H430" s="34">
        <v>-3</v>
      </c>
      <c r="I430" s="34"/>
      <c r="J430" s="34">
        <v>12.61</v>
      </c>
      <c r="K430" s="34">
        <v>0.9758</v>
      </c>
      <c r="L430" s="34">
        <v>3.1267</v>
      </c>
      <c r="M430" s="34">
        <v>6.6E-3</v>
      </c>
      <c r="N430" s="34">
        <v>296.54899999999998</v>
      </c>
      <c r="O430" s="34">
        <v>75.112399999999994</v>
      </c>
      <c r="P430" s="34">
        <v>371.7</v>
      </c>
      <c r="Q430" s="34">
        <v>237.26730000000001</v>
      </c>
      <c r="R430" s="34">
        <v>60.097000000000001</v>
      </c>
      <c r="S430" s="34">
        <v>297.39999999999998</v>
      </c>
      <c r="T430" s="34">
        <v>0</v>
      </c>
      <c r="U430" s="34"/>
      <c r="V430" s="34"/>
      <c r="W430" s="34">
        <v>0</v>
      </c>
      <c r="X430" s="34">
        <v>12.303900000000001</v>
      </c>
      <c r="Y430" s="34">
        <v>12</v>
      </c>
      <c r="Z430" s="34">
        <v>844</v>
      </c>
      <c r="AA430" s="34">
        <v>847</v>
      </c>
      <c r="AB430" s="34">
        <v>883</v>
      </c>
      <c r="AC430" s="34">
        <v>80</v>
      </c>
      <c r="AD430" s="34">
        <v>21.84</v>
      </c>
      <c r="AE430" s="34">
        <v>0.5</v>
      </c>
      <c r="AF430" s="34">
        <v>978</v>
      </c>
      <c r="AG430" s="34">
        <v>0</v>
      </c>
      <c r="AH430" s="34">
        <v>41</v>
      </c>
      <c r="AI430" s="34">
        <v>35</v>
      </c>
      <c r="AJ430" s="34">
        <v>190</v>
      </c>
      <c r="AK430" s="34">
        <v>169</v>
      </c>
      <c r="AL430" s="34">
        <v>4.3</v>
      </c>
      <c r="AM430" s="34">
        <v>175</v>
      </c>
      <c r="AN430" s="34" t="s">
        <v>155</v>
      </c>
      <c r="AO430" s="34">
        <v>2</v>
      </c>
      <c r="AP430" s="37">
        <v>0.61859953703703707</v>
      </c>
      <c r="AQ430" s="34">
        <v>47.164327999999998</v>
      </c>
      <c r="AR430" s="34">
        <v>-88.486091999999999</v>
      </c>
      <c r="AS430" s="34">
        <v>319.7</v>
      </c>
      <c r="AT430" s="34">
        <v>35.700000000000003</v>
      </c>
      <c r="AU430" s="34">
        <v>12</v>
      </c>
      <c r="AV430" s="34">
        <v>11</v>
      </c>
      <c r="AW430" s="34" t="s">
        <v>205</v>
      </c>
      <c r="AX430" s="34">
        <v>2.1</v>
      </c>
      <c r="AY430" s="34">
        <v>1.2</v>
      </c>
      <c r="AZ430" s="34">
        <v>3</v>
      </c>
      <c r="BA430" s="34">
        <v>14.186999999999999</v>
      </c>
      <c r="BB430" s="34">
        <v>65.77</v>
      </c>
      <c r="BC430" s="34">
        <v>4.6399999999999997</v>
      </c>
      <c r="BD430" s="34">
        <v>2.4830000000000001</v>
      </c>
      <c r="BE430" s="34">
        <v>3198.7190000000001</v>
      </c>
      <c r="BF430" s="34">
        <v>4.3109999999999999</v>
      </c>
      <c r="BG430" s="34">
        <v>31.77</v>
      </c>
      <c r="BH430" s="34">
        <v>8.0470000000000006</v>
      </c>
      <c r="BI430" s="34">
        <v>39.817</v>
      </c>
      <c r="BJ430" s="34">
        <v>25.419</v>
      </c>
      <c r="BK430" s="34">
        <v>6.4379999999999997</v>
      </c>
      <c r="BL430" s="34">
        <v>31.858000000000001</v>
      </c>
      <c r="BM430" s="34">
        <v>0</v>
      </c>
      <c r="BN430" s="34"/>
      <c r="BO430" s="34"/>
      <c r="BP430" s="34"/>
      <c r="BQ430" s="34">
        <v>9152.2929999999997</v>
      </c>
      <c r="BR430" s="34">
        <v>5.2416999999999998E-2</v>
      </c>
      <c r="BS430" s="34">
        <v>-5</v>
      </c>
      <c r="BT430" s="34">
        <v>8.9049999999999997E-3</v>
      </c>
      <c r="BU430" s="34">
        <v>1.280931</v>
      </c>
      <c r="BV430" s="34">
        <v>0</v>
      </c>
      <c r="BW430" s="34" t="s">
        <v>155</v>
      </c>
      <c r="BX430" s="34">
        <v>0.8</v>
      </c>
    </row>
    <row r="431" spans="1:76" x14ac:dyDescent="0.25">
      <c r="A431" s="35">
        <v>43165</v>
      </c>
      <c r="B431" s="36">
        <v>0.40948219907407407</v>
      </c>
      <c r="C431" s="34">
        <v>3.2330000000000001</v>
      </c>
      <c r="D431" s="34">
        <v>8.2000000000000007E-3</v>
      </c>
      <c r="E431" s="34">
        <v>82.366667000000007</v>
      </c>
      <c r="F431" s="34">
        <v>293.8</v>
      </c>
      <c r="G431" s="34">
        <v>76.900000000000006</v>
      </c>
      <c r="H431" s="34">
        <v>0</v>
      </c>
      <c r="I431" s="34"/>
      <c r="J431" s="34">
        <v>13.67</v>
      </c>
      <c r="K431" s="34">
        <v>0.97560000000000002</v>
      </c>
      <c r="L431" s="34">
        <v>3.1539000000000001</v>
      </c>
      <c r="M431" s="34">
        <v>8.0000000000000002E-3</v>
      </c>
      <c r="N431" s="34">
        <v>286.59690000000001</v>
      </c>
      <c r="O431" s="34">
        <v>75.042500000000004</v>
      </c>
      <c r="P431" s="34">
        <v>361.6</v>
      </c>
      <c r="Q431" s="34">
        <v>229.3047</v>
      </c>
      <c r="R431" s="34">
        <v>60.0411</v>
      </c>
      <c r="S431" s="34">
        <v>289.3</v>
      </c>
      <c r="T431" s="34">
        <v>0</v>
      </c>
      <c r="U431" s="34"/>
      <c r="V431" s="34"/>
      <c r="W431" s="34">
        <v>0</v>
      </c>
      <c r="X431" s="34">
        <v>13.339600000000001</v>
      </c>
      <c r="Y431" s="34">
        <v>12</v>
      </c>
      <c r="Z431" s="34">
        <v>844</v>
      </c>
      <c r="AA431" s="34">
        <v>847</v>
      </c>
      <c r="AB431" s="34">
        <v>883</v>
      </c>
      <c r="AC431" s="34">
        <v>80</v>
      </c>
      <c r="AD431" s="34">
        <v>21.84</v>
      </c>
      <c r="AE431" s="34">
        <v>0.5</v>
      </c>
      <c r="AF431" s="34">
        <v>978</v>
      </c>
      <c r="AG431" s="34">
        <v>0</v>
      </c>
      <c r="AH431" s="34">
        <v>41</v>
      </c>
      <c r="AI431" s="34">
        <v>35</v>
      </c>
      <c r="AJ431" s="34">
        <v>190</v>
      </c>
      <c r="AK431" s="34">
        <v>169</v>
      </c>
      <c r="AL431" s="34">
        <v>4.4000000000000004</v>
      </c>
      <c r="AM431" s="34">
        <v>175</v>
      </c>
      <c r="AN431" s="34" t="s">
        <v>155</v>
      </c>
      <c r="AO431" s="34">
        <v>2</v>
      </c>
      <c r="AP431" s="37">
        <v>0.61859953703703707</v>
      </c>
      <c r="AQ431" s="34">
        <v>47.164413000000003</v>
      </c>
      <c r="AR431" s="34">
        <v>-88.486350999999999</v>
      </c>
      <c r="AS431" s="34">
        <v>319.8</v>
      </c>
      <c r="AT431" s="34">
        <v>35.700000000000003</v>
      </c>
      <c r="AU431" s="34">
        <v>12</v>
      </c>
      <c r="AV431" s="34">
        <v>11</v>
      </c>
      <c r="AW431" s="34" t="s">
        <v>205</v>
      </c>
      <c r="AX431" s="34">
        <v>2.1</v>
      </c>
      <c r="AY431" s="34">
        <v>1.2</v>
      </c>
      <c r="AZ431" s="34">
        <v>3</v>
      </c>
      <c r="BA431" s="34">
        <v>14.186999999999999</v>
      </c>
      <c r="BB431" s="34">
        <v>65.17</v>
      </c>
      <c r="BC431" s="34">
        <v>4.59</v>
      </c>
      <c r="BD431" s="34">
        <v>2.5049999999999999</v>
      </c>
      <c r="BE431" s="34">
        <v>3196.973</v>
      </c>
      <c r="BF431" s="34">
        <v>5.1840000000000002</v>
      </c>
      <c r="BG431" s="34">
        <v>30.422999999999998</v>
      </c>
      <c r="BH431" s="34">
        <v>7.9660000000000002</v>
      </c>
      <c r="BI431" s="34">
        <v>38.389000000000003</v>
      </c>
      <c r="BJ431" s="34">
        <v>24.341000000000001</v>
      </c>
      <c r="BK431" s="34">
        <v>6.3730000000000002</v>
      </c>
      <c r="BL431" s="34">
        <v>30.713999999999999</v>
      </c>
      <c r="BM431" s="34">
        <v>0</v>
      </c>
      <c r="BN431" s="34"/>
      <c r="BO431" s="34"/>
      <c r="BP431" s="34"/>
      <c r="BQ431" s="34">
        <v>9831.77</v>
      </c>
      <c r="BR431" s="34">
        <v>3.9035E-2</v>
      </c>
      <c r="BS431" s="34">
        <v>-5</v>
      </c>
      <c r="BT431" s="34">
        <v>8.0940000000000005E-3</v>
      </c>
      <c r="BU431" s="34">
        <v>0.95391899999999996</v>
      </c>
      <c r="BV431" s="34">
        <v>0</v>
      </c>
      <c r="BW431" s="34" t="s">
        <v>155</v>
      </c>
      <c r="BX431" s="34">
        <v>0.8</v>
      </c>
    </row>
    <row r="432" spans="1:76" x14ac:dyDescent="0.25">
      <c r="A432" s="35">
        <v>43165</v>
      </c>
      <c r="B432" s="36">
        <v>0.40949377314814811</v>
      </c>
      <c r="C432" s="34">
        <v>3.4830000000000001</v>
      </c>
      <c r="D432" s="34">
        <v>8.5000000000000006E-3</v>
      </c>
      <c r="E432" s="34">
        <v>85.319515999999993</v>
      </c>
      <c r="F432" s="34">
        <v>301</v>
      </c>
      <c r="G432" s="34">
        <v>78</v>
      </c>
      <c r="H432" s="34">
        <v>0</v>
      </c>
      <c r="I432" s="34"/>
      <c r="J432" s="34">
        <v>14.38</v>
      </c>
      <c r="K432" s="34">
        <v>0.97350000000000003</v>
      </c>
      <c r="L432" s="34">
        <v>3.3904999999999998</v>
      </c>
      <c r="M432" s="34">
        <v>8.3000000000000001E-3</v>
      </c>
      <c r="N432" s="34">
        <v>292.99669999999998</v>
      </c>
      <c r="O432" s="34">
        <v>75.950900000000004</v>
      </c>
      <c r="P432" s="34">
        <v>368.9</v>
      </c>
      <c r="Q432" s="34">
        <v>234.42509999999999</v>
      </c>
      <c r="R432" s="34">
        <v>60.767899999999997</v>
      </c>
      <c r="S432" s="34">
        <v>295.2</v>
      </c>
      <c r="T432" s="34">
        <v>0</v>
      </c>
      <c r="U432" s="34"/>
      <c r="V432" s="34"/>
      <c r="W432" s="34">
        <v>0</v>
      </c>
      <c r="X432" s="34">
        <v>14.002800000000001</v>
      </c>
      <c r="Y432" s="34">
        <v>11.9</v>
      </c>
      <c r="Z432" s="34">
        <v>844</v>
      </c>
      <c r="AA432" s="34">
        <v>848</v>
      </c>
      <c r="AB432" s="34">
        <v>883</v>
      </c>
      <c r="AC432" s="34">
        <v>80</v>
      </c>
      <c r="AD432" s="34">
        <v>21.84</v>
      </c>
      <c r="AE432" s="34">
        <v>0.5</v>
      </c>
      <c r="AF432" s="34">
        <v>978</v>
      </c>
      <c r="AG432" s="34">
        <v>0</v>
      </c>
      <c r="AH432" s="34">
        <v>41</v>
      </c>
      <c r="AI432" s="34">
        <v>35</v>
      </c>
      <c r="AJ432" s="34">
        <v>190</v>
      </c>
      <c r="AK432" s="34">
        <v>169</v>
      </c>
      <c r="AL432" s="34">
        <v>4.3</v>
      </c>
      <c r="AM432" s="34">
        <v>175</v>
      </c>
      <c r="AN432" s="34" t="s">
        <v>155</v>
      </c>
      <c r="AO432" s="34">
        <v>2</v>
      </c>
      <c r="AP432" s="37">
        <v>0.61862268518518515</v>
      </c>
      <c r="AQ432" s="34">
        <v>47.164447000000003</v>
      </c>
      <c r="AR432" s="34">
        <v>-88.486598000000001</v>
      </c>
      <c r="AS432" s="34">
        <v>319.7</v>
      </c>
      <c r="AT432" s="34">
        <v>34.5</v>
      </c>
      <c r="AU432" s="34">
        <v>12</v>
      </c>
      <c r="AV432" s="34">
        <v>11</v>
      </c>
      <c r="AW432" s="34" t="s">
        <v>205</v>
      </c>
      <c r="AX432" s="34">
        <v>2.1</v>
      </c>
      <c r="AY432" s="34">
        <v>1.2684</v>
      </c>
      <c r="AZ432" s="34">
        <v>3</v>
      </c>
      <c r="BA432" s="34">
        <v>14.186999999999999</v>
      </c>
      <c r="BB432" s="34">
        <v>60.56</v>
      </c>
      <c r="BC432" s="34">
        <v>4.2699999999999996</v>
      </c>
      <c r="BD432" s="34">
        <v>2.7250000000000001</v>
      </c>
      <c r="BE432" s="34">
        <v>3194.4479999999999</v>
      </c>
      <c r="BF432" s="34">
        <v>4.9809999999999999</v>
      </c>
      <c r="BG432" s="34">
        <v>28.908999999999999</v>
      </c>
      <c r="BH432" s="34">
        <v>7.4939999999999998</v>
      </c>
      <c r="BI432" s="34">
        <v>36.402000000000001</v>
      </c>
      <c r="BJ432" s="34">
        <v>23.13</v>
      </c>
      <c r="BK432" s="34">
        <v>5.9960000000000004</v>
      </c>
      <c r="BL432" s="34">
        <v>29.125</v>
      </c>
      <c r="BM432" s="34">
        <v>0</v>
      </c>
      <c r="BN432" s="34"/>
      <c r="BO432" s="34"/>
      <c r="BP432" s="34"/>
      <c r="BQ432" s="34">
        <v>9592.7090000000007</v>
      </c>
      <c r="BR432" s="34">
        <v>2.6221999999999999E-2</v>
      </c>
      <c r="BS432" s="34">
        <v>-5</v>
      </c>
      <c r="BT432" s="34">
        <v>8.0000000000000002E-3</v>
      </c>
      <c r="BU432" s="34">
        <v>0.64080099999999995</v>
      </c>
      <c r="BV432" s="34">
        <v>0</v>
      </c>
      <c r="BW432" s="34" t="s">
        <v>155</v>
      </c>
      <c r="BX432" s="34">
        <v>0.8</v>
      </c>
    </row>
    <row r="433" spans="1:76" x14ac:dyDescent="0.25">
      <c r="A433" s="35">
        <v>43165</v>
      </c>
      <c r="B433" s="36">
        <v>0.40950534722222226</v>
      </c>
      <c r="C433" s="34">
        <v>3.66</v>
      </c>
      <c r="D433" s="34">
        <v>8.9999999999999993E-3</v>
      </c>
      <c r="E433" s="34">
        <v>89.616027000000003</v>
      </c>
      <c r="F433" s="34">
        <v>313.3</v>
      </c>
      <c r="G433" s="34">
        <v>79.8</v>
      </c>
      <c r="H433" s="34">
        <v>0</v>
      </c>
      <c r="I433" s="34"/>
      <c r="J433" s="34">
        <v>14.69</v>
      </c>
      <c r="K433" s="34">
        <v>0.97209999999999996</v>
      </c>
      <c r="L433" s="34">
        <v>3.5575999999999999</v>
      </c>
      <c r="M433" s="34">
        <v>8.6999999999999994E-3</v>
      </c>
      <c r="N433" s="34">
        <v>304.52890000000002</v>
      </c>
      <c r="O433" s="34">
        <v>77.524299999999997</v>
      </c>
      <c r="P433" s="34">
        <v>382.1</v>
      </c>
      <c r="Q433" s="34">
        <v>243.65199999999999</v>
      </c>
      <c r="R433" s="34">
        <v>62.026800000000001</v>
      </c>
      <c r="S433" s="34">
        <v>305.7</v>
      </c>
      <c r="T433" s="34">
        <v>0</v>
      </c>
      <c r="U433" s="34"/>
      <c r="V433" s="34"/>
      <c r="W433" s="34">
        <v>0</v>
      </c>
      <c r="X433" s="34">
        <v>14.2766</v>
      </c>
      <c r="Y433" s="34">
        <v>12</v>
      </c>
      <c r="Z433" s="34">
        <v>844</v>
      </c>
      <c r="AA433" s="34">
        <v>848</v>
      </c>
      <c r="AB433" s="34">
        <v>883</v>
      </c>
      <c r="AC433" s="34">
        <v>80</v>
      </c>
      <c r="AD433" s="34">
        <v>21.84</v>
      </c>
      <c r="AE433" s="34">
        <v>0.5</v>
      </c>
      <c r="AF433" s="34">
        <v>978</v>
      </c>
      <c r="AG433" s="34">
        <v>0</v>
      </c>
      <c r="AH433" s="34">
        <v>41</v>
      </c>
      <c r="AI433" s="34">
        <v>35</v>
      </c>
      <c r="AJ433" s="34">
        <v>190</v>
      </c>
      <c r="AK433" s="34">
        <v>169</v>
      </c>
      <c r="AL433" s="34">
        <v>4.4000000000000004</v>
      </c>
      <c r="AM433" s="34">
        <v>174.8</v>
      </c>
      <c r="AN433" s="34" t="s">
        <v>155</v>
      </c>
      <c r="AO433" s="34">
        <v>2</v>
      </c>
      <c r="AP433" s="37">
        <v>0.61863425925925919</v>
      </c>
      <c r="AQ433" s="34">
        <v>47.164422999999999</v>
      </c>
      <c r="AR433" s="34">
        <v>-88.486757999999995</v>
      </c>
      <c r="AS433" s="34">
        <v>319.3</v>
      </c>
      <c r="AT433" s="34">
        <v>31.2</v>
      </c>
      <c r="AU433" s="34">
        <v>12</v>
      </c>
      <c r="AV433" s="34">
        <v>11</v>
      </c>
      <c r="AW433" s="34" t="s">
        <v>205</v>
      </c>
      <c r="AX433" s="34">
        <v>2.1684000000000001</v>
      </c>
      <c r="AY433" s="34">
        <v>1.4368000000000001</v>
      </c>
      <c r="AZ433" s="34">
        <v>3.1368</v>
      </c>
      <c r="BA433" s="34">
        <v>14.186999999999999</v>
      </c>
      <c r="BB433" s="34">
        <v>57.67</v>
      </c>
      <c r="BC433" s="34">
        <v>4.07</v>
      </c>
      <c r="BD433" s="34">
        <v>2.875</v>
      </c>
      <c r="BE433" s="34">
        <v>3192.6750000000002</v>
      </c>
      <c r="BF433" s="34">
        <v>4.976</v>
      </c>
      <c r="BG433" s="34">
        <v>28.619</v>
      </c>
      <c r="BH433" s="34">
        <v>7.2859999999999996</v>
      </c>
      <c r="BI433" s="34">
        <v>35.905000000000001</v>
      </c>
      <c r="BJ433" s="34">
        <v>22.898</v>
      </c>
      <c r="BK433" s="34">
        <v>5.8289999999999997</v>
      </c>
      <c r="BL433" s="34">
        <v>28.727</v>
      </c>
      <c r="BM433" s="34">
        <v>0</v>
      </c>
      <c r="BN433" s="34"/>
      <c r="BO433" s="34"/>
      <c r="BP433" s="34"/>
      <c r="BQ433" s="34">
        <v>9315.7540000000008</v>
      </c>
      <c r="BR433" s="34">
        <v>3.9496000000000003E-2</v>
      </c>
      <c r="BS433" s="34">
        <v>-5</v>
      </c>
      <c r="BT433" s="34">
        <v>8.0000000000000002E-3</v>
      </c>
      <c r="BU433" s="34">
        <v>0.96518400000000004</v>
      </c>
      <c r="BV433" s="34">
        <v>0</v>
      </c>
      <c r="BW433" s="34" t="s">
        <v>155</v>
      </c>
      <c r="BX433" s="34">
        <v>0.8</v>
      </c>
    </row>
    <row r="434" spans="1:76" x14ac:dyDescent="0.25">
      <c r="A434" s="35">
        <v>43165</v>
      </c>
      <c r="B434" s="36">
        <v>0.4095169212962963</v>
      </c>
      <c r="C434" s="34">
        <v>3.992</v>
      </c>
      <c r="D434" s="34">
        <v>1.06E-2</v>
      </c>
      <c r="E434" s="34">
        <v>105.521669</v>
      </c>
      <c r="F434" s="34">
        <v>327.9</v>
      </c>
      <c r="G434" s="34">
        <v>80.900000000000006</v>
      </c>
      <c r="H434" s="34">
        <v>-6.7</v>
      </c>
      <c r="I434" s="34"/>
      <c r="J434" s="34">
        <v>14.8</v>
      </c>
      <c r="K434" s="34">
        <v>0.96930000000000005</v>
      </c>
      <c r="L434" s="34">
        <v>3.8693</v>
      </c>
      <c r="M434" s="34">
        <v>1.0200000000000001E-2</v>
      </c>
      <c r="N434" s="34">
        <v>317.80669999999998</v>
      </c>
      <c r="O434" s="34">
        <v>78.441199999999995</v>
      </c>
      <c r="P434" s="34">
        <v>396.2</v>
      </c>
      <c r="Q434" s="34">
        <v>254.27539999999999</v>
      </c>
      <c r="R434" s="34">
        <v>62.760399999999997</v>
      </c>
      <c r="S434" s="34">
        <v>317</v>
      </c>
      <c r="T434" s="34">
        <v>0</v>
      </c>
      <c r="U434" s="34"/>
      <c r="V434" s="34"/>
      <c r="W434" s="34">
        <v>0</v>
      </c>
      <c r="X434" s="34">
        <v>14.346299999999999</v>
      </c>
      <c r="Y434" s="34">
        <v>12</v>
      </c>
      <c r="Z434" s="34">
        <v>844</v>
      </c>
      <c r="AA434" s="34">
        <v>847</v>
      </c>
      <c r="AB434" s="34">
        <v>883</v>
      </c>
      <c r="AC434" s="34">
        <v>80</v>
      </c>
      <c r="AD434" s="34">
        <v>21.84</v>
      </c>
      <c r="AE434" s="34">
        <v>0.5</v>
      </c>
      <c r="AF434" s="34">
        <v>978</v>
      </c>
      <c r="AG434" s="34">
        <v>0</v>
      </c>
      <c r="AH434" s="34">
        <v>41</v>
      </c>
      <c r="AI434" s="34">
        <v>35</v>
      </c>
      <c r="AJ434" s="34">
        <v>190</v>
      </c>
      <c r="AK434" s="34">
        <v>169</v>
      </c>
      <c r="AL434" s="34">
        <v>4.4000000000000004</v>
      </c>
      <c r="AM434" s="34">
        <v>174.4</v>
      </c>
      <c r="AN434" s="34" t="s">
        <v>155</v>
      </c>
      <c r="AO434" s="34">
        <v>2</v>
      </c>
      <c r="AP434" s="37">
        <v>0.61864583333333334</v>
      </c>
      <c r="AQ434" s="34">
        <v>47.164399000000003</v>
      </c>
      <c r="AR434" s="34">
        <v>-88.486903999999996</v>
      </c>
      <c r="AS434" s="34">
        <v>319.3</v>
      </c>
      <c r="AT434" s="34">
        <v>27.9</v>
      </c>
      <c r="AU434" s="34">
        <v>12</v>
      </c>
      <c r="AV434" s="34">
        <v>11</v>
      </c>
      <c r="AW434" s="34" t="s">
        <v>205</v>
      </c>
      <c r="AX434" s="34">
        <v>1.9263999999999999</v>
      </c>
      <c r="AY434" s="34">
        <v>1.6368</v>
      </c>
      <c r="AZ434" s="34">
        <v>3.2</v>
      </c>
      <c r="BA434" s="34">
        <v>14.186999999999999</v>
      </c>
      <c r="BB434" s="34">
        <v>52.94</v>
      </c>
      <c r="BC434" s="34">
        <v>3.73</v>
      </c>
      <c r="BD434" s="34">
        <v>3.1629999999999998</v>
      </c>
      <c r="BE434" s="34">
        <v>3189.1480000000001</v>
      </c>
      <c r="BF434" s="34">
        <v>5.3659999999999997</v>
      </c>
      <c r="BG434" s="34">
        <v>27.431000000000001</v>
      </c>
      <c r="BH434" s="34">
        <v>6.7709999999999999</v>
      </c>
      <c r="BI434" s="34">
        <v>34.201999999999998</v>
      </c>
      <c r="BJ434" s="34">
        <v>21.946999999999999</v>
      </c>
      <c r="BK434" s="34">
        <v>5.4169999999999998</v>
      </c>
      <c r="BL434" s="34">
        <v>27.364999999999998</v>
      </c>
      <c r="BM434" s="34">
        <v>0</v>
      </c>
      <c r="BN434" s="34"/>
      <c r="BO434" s="34"/>
      <c r="BP434" s="34"/>
      <c r="BQ434" s="34">
        <v>8597.6939999999995</v>
      </c>
      <c r="BR434" s="34">
        <v>2.4691999999999999E-2</v>
      </c>
      <c r="BS434" s="34">
        <v>-5</v>
      </c>
      <c r="BT434" s="34">
        <v>8.0000000000000002E-3</v>
      </c>
      <c r="BU434" s="34">
        <v>0.60341100000000003</v>
      </c>
      <c r="BV434" s="34">
        <v>0</v>
      </c>
      <c r="BW434" s="34" t="s">
        <v>155</v>
      </c>
      <c r="BX434" s="34">
        <v>0.8</v>
      </c>
    </row>
    <row r="435" spans="1:76" x14ac:dyDescent="0.25">
      <c r="A435" s="35">
        <v>43165</v>
      </c>
      <c r="B435" s="36">
        <v>0.40952849537037039</v>
      </c>
      <c r="C435" s="34">
        <v>4.1539999999999999</v>
      </c>
      <c r="D435" s="34">
        <v>8.0999999999999996E-3</v>
      </c>
      <c r="E435" s="34">
        <v>81.444623000000007</v>
      </c>
      <c r="F435" s="34">
        <v>343.7</v>
      </c>
      <c r="G435" s="34">
        <v>81.099999999999994</v>
      </c>
      <c r="H435" s="34">
        <v>-3.9</v>
      </c>
      <c r="I435" s="34"/>
      <c r="J435" s="34">
        <v>14.8</v>
      </c>
      <c r="K435" s="34">
        <v>0.96799999999999997</v>
      </c>
      <c r="L435" s="34">
        <v>4.0212000000000003</v>
      </c>
      <c r="M435" s="34">
        <v>7.9000000000000008E-3</v>
      </c>
      <c r="N435" s="34">
        <v>332.74419999999998</v>
      </c>
      <c r="O435" s="34">
        <v>78.505600000000001</v>
      </c>
      <c r="P435" s="34">
        <v>411.2</v>
      </c>
      <c r="Q435" s="34">
        <v>266.2269</v>
      </c>
      <c r="R435" s="34">
        <v>62.811900000000001</v>
      </c>
      <c r="S435" s="34">
        <v>329</v>
      </c>
      <c r="T435" s="34">
        <v>0</v>
      </c>
      <c r="U435" s="34"/>
      <c r="V435" s="34"/>
      <c r="W435" s="34">
        <v>0</v>
      </c>
      <c r="X435" s="34">
        <v>14.326599999999999</v>
      </c>
      <c r="Y435" s="34">
        <v>12</v>
      </c>
      <c r="Z435" s="34">
        <v>845</v>
      </c>
      <c r="AA435" s="34">
        <v>848</v>
      </c>
      <c r="AB435" s="34">
        <v>883</v>
      </c>
      <c r="AC435" s="34">
        <v>80</v>
      </c>
      <c r="AD435" s="34">
        <v>21.84</v>
      </c>
      <c r="AE435" s="34">
        <v>0.5</v>
      </c>
      <c r="AF435" s="34">
        <v>978</v>
      </c>
      <c r="AG435" s="34">
        <v>0</v>
      </c>
      <c r="AH435" s="34">
        <v>41</v>
      </c>
      <c r="AI435" s="34">
        <v>35</v>
      </c>
      <c r="AJ435" s="34">
        <v>190</v>
      </c>
      <c r="AK435" s="34">
        <v>169</v>
      </c>
      <c r="AL435" s="34">
        <v>4.3</v>
      </c>
      <c r="AM435" s="34">
        <v>174.1</v>
      </c>
      <c r="AN435" s="34" t="s">
        <v>155</v>
      </c>
      <c r="AO435" s="34">
        <v>2</v>
      </c>
      <c r="AP435" s="37">
        <v>0.61865740740740738</v>
      </c>
      <c r="AQ435" s="34">
        <v>47.164375999999997</v>
      </c>
      <c r="AR435" s="34">
        <v>-88.487046000000007</v>
      </c>
      <c r="AS435" s="34">
        <v>319.39999999999998</v>
      </c>
      <c r="AT435" s="34">
        <v>25.9</v>
      </c>
      <c r="AU435" s="34">
        <v>12</v>
      </c>
      <c r="AV435" s="34">
        <v>11</v>
      </c>
      <c r="AW435" s="34" t="s">
        <v>205</v>
      </c>
      <c r="AX435" s="34">
        <v>1.8</v>
      </c>
      <c r="AY435" s="34">
        <v>1.2212000000000001</v>
      </c>
      <c r="AZ435" s="34">
        <v>2.4476</v>
      </c>
      <c r="BA435" s="34">
        <v>14.186999999999999</v>
      </c>
      <c r="BB435" s="34">
        <v>50.94</v>
      </c>
      <c r="BC435" s="34">
        <v>3.59</v>
      </c>
      <c r="BD435" s="34">
        <v>3.3050000000000002</v>
      </c>
      <c r="BE435" s="34">
        <v>3190.0949999999998</v>
      </c>
      <c r="BF435" s="34">
        <v>3.9809999999999999</v>
      </c>
      <c r="BG435" s="34">
        <v>27.643999999999998</v>
      </c>
      <c r="BH435" s="34">
        <v>6.5220000000000002</v>
      </c>
      <c r="BI435" s="34">
        <v>34.165999999999997</v>
      </c>
      <c r="BJ435" s="34">
        <v>22.117000000000001</v>
      </c>
      <c r="BK435" s="34">
        <v>5.218</v>
      </c>
      <c r="BL435" s="34">
        <v>27.335999999999999</v>
      </c>
      <c r="BM435" s="34">
        <v>0</v>
      </c>
      <c r="BN435" s="34"/>
      <c r="BO435" s="34"/>
      <c r="BP435" s="34"/>
      <c r="BQ435" s="34">
        <v>8263.9369999999999</v>
      </c>
      <c r="BR435" s="34">
        <v>3.9308000000000003E-2</v>
      </c>
      <c r="BS435" s="34">
        <v>-5</v>
      </c>
      <c r="BT435" s="34">
        <v>8.0000000000000002E-3</v>
      </c>
      <c r="BU435" s="34">
        <v>0.96059000000000005</v>
      </c>
      <c r="BV435" s="34">
        <v>0</v>
      </c>
      <c r="BW435" s="34" t="s">
        <v>155</v>
      </c>
      <c r="BX435" s="34">
        <v>0.8</v>
      </c>
    </row>
    <row r="436" spans="1:76" x14ac:dyDescent="0.25">
      <c r="A436" s="35">
        <v>43165</v>
      </c>
      <c r="B436" s="36">
        <v>0.40954006944444443</v>
      </c>
      <c r="C436" s="34">
        <v>4.2279999999999998</v>
      </c>
      <c r="D436" s="34">
        <v>7.1999999999999998E-3</v>
      </c>
      <c r="E436" s="34">
        <v>71.854418999999993</v>
      </c>
      <c r="F436" s="34">
        <v>351</v>
      </c>
      <c r="G436" s="34">
        <v>81.099999999999994</v>
      </c>
      <c r="H436" s="34">
        <v>0</v>
      </c>
      <c r="I436" s="34"/>
      <c r="J436" s="34">
        <v>14.75</v>
      </c>
      <c r="K436" s="34">
        <v>0.96750000000000003</v>
      </c>
      <c r="L436" s="34">
        <v>4.0906000000000002</v>
      </c>
      <c r="M436" s="34">
        <v>7.0000000000000001E-3</v>
      </c>
      <c r="N436" s="34">
        <v>339.55619999999999</v>
      </c>
      <c r="O436" s="34">
        <v>78.439300000000003</v>
      </c>
      <c r="P436" s="34">
        <v>418</v>
      </c>
      <c r="Q436" s="34">
        <v>271.6771</v>
      </c>
      <c r="R436" s="34">
        <v>62.758899999999997</v>
      </c>
      <c r="S436" s="34">
        <v>334.4</v>
      </c>
      <c r="T436" s="34">
        <v>0</v>
      </c>
      <c r="U436" s="34"/>
      <c r="V436" s="34"/>
      <c r="W436" s="34">
        <v>0</v>
      </c>
      <c r="X436" s="34">
        <v>14.273300000000001</v>
      </c>
      <c r="Y436" s="34">
        <v>12</v>
      </c>
      <c r="Z436" s="34">
        <v>844</v>
      </c>
      <c r="AA436" s="34">
        <v>847</v>
      </c>
      <c r="AB436" s="34">
        <v>882</v>
      </c>
      <c r="AC436" s="34">
        <v>80</v>
      </c>
      <c r="AD436" s="34">
        <v>21.84</v>
      </c>
      <c r="AE436" s="34">
        <v>0.5</v>
      </c>
      <c r="AF436" s="34">
        <v>978</v>
      </c>
      <c r="AG436" s="34">
        <v>0</v>
      </c>
      <c r="AH436" s="34">
        <v>41</v>
      </c>
      <c r="AI436" s="34">
        <v>35</v>
      </c>
      <c r="AJ436" s="34">
        <v>190</v>
      </c>
      <c r="AK436" s="34">
        <v>169</v>
      </c>
      <c r="AL436" s="34">
        <v>4.4000000000000004</v>
      </c>
      <c r="AM436" s="34">
        <v>174.3</v>
      </c>
      <c r="AN436" s="34" t="s">
        <v>155</v>
      </c>
      <c r="AO436" s="34">
        <v>2</v>
      </c>
      <c r="AP436" s="37">
        <v>0.61866898148148153</v>
      </c>
      <c r="AQ436" s="34">
        <v>47.164346999999999</v>
      </c>
      <c r="AR436" s="34">
        <v>-88.487178</v>
      </c>
      <c r="AS436" s="34">
        <v>319.3</v>
      </c>
      <c r="AT436" s="34">
        <v>24.6</v>
      </c>
      <c r="AU436" s="34">
        <v>12</v>
      </c>
      <c r="AV436" s="34">
        <v>11</v>
      </c>
      <c r="AW436" s="34" t="s">
        <v>205</v>
      </c>
      <c r="AX436" s="34">
        <v>1.458</v>
      </c>
      <c r="AY436" s="34">
        <v>1.2052</v>
      </c>
      <c r="AZ436" s="34">
        <v>2.2368000000000001</v>
      </c>
      <c r="BA436" s="34">
        <v>14.186999999999999</v>
      </c>
      <c r="BB436" s="34">
        <v>50.08</v>
      </c>
      <c r="BC436" s="34">
        <v>3.53</v>
      </c>
      <c r="BD436" s="34">
        <v>3.3639999999999999</v>
      </c>
      <c r="BE436" s="34">
        <v>3190.395</v>
      </c>
      <c r="BF436" s="34">
        <v>3.4510000000000001</v>
      </c>
      <c r="BG436" s="34">
        <v>27.734000000000002</v>
      </c>
      <c r="BH436" s="34">
        <v>6.407</v>
      </c>
      <c r="BI436" s="34">
        <v>34.140999999999998</v>
      </c>
      <c r="BJ436" s="34">
        <v>22.19</v>
      </c>
      <c r="BK436" s="34">
        <v>5.1260000000000003</v>
      </c>
      <c r="BL436" s="34">
        <v>27.315999999999999</v>
      </c>
      <c r="BM436" s="34">
        <v>0</v>
      </c>
      <c r="BN436" s="34"/>
      <c r="BO436" s="34"/>
      <c r="BP436" s="34"/>
      <c r="BQ436" s="34">
        <v>8094.4059999999999</v>
      </c>
      <c r="BR436" s="34">
        <v>5.2777999999999999E-2</v>
      </c>
      <c r="BS436" s="34">
        <v>-5</v>
      </c>
      <c r="BT436" s="34">
        <v>7.0939999999999996E-3</v>
      </c>
      <c r="BU436" s="34">
        <v>1.2897620000000001</v>
      </c>
      <c r="BV436" s="34">
        <v>0</v>
      </c>
      <c r="BW436" s="34" t="s">
        <v>155</v>
      </c>
      <c r="BX436" s="34">
        <v>0.8</v>
      </c>
    </row>
    <row r="437" spans="1:76" x14ac:dyDescent="0.25">
      <c r="A437" s="35">
        <v>43165</v>
      </c>
      <c r="B437" s="36">
        <v>0.40955164351851853</v>
      </c>
      <c r="C437" s="34">
        <v>4.3090000000000002</v>
      </c>
      <c r="D437" s="34">
        <v>7.0000000000000001E-3</v>
      </c>
      <c r="E437" s="34">
        <v>70</v>
      </c>
      <c r="F437" s="34">
        <v>358.5</v>
      </c>
      <c r="G437" s="34">
        <v>80.7</v>
      </c>
      <c r="H437" s="34">
        <v>0</v>
      </c>
      <c r="I437" s="34"/>
      <c r="J437" s="34">
        <v>14.7</v>
      </c>
      <c r="K437" s="34">
        <v>0.96679999999999999</v>
      </c>
      <c r="L437" s="34">
        <v>4.1653000000000002</v>
      </c>
      <c r="M437" s="34">
        <v>6.7999999999999996E-3</v>
      </c>
      <c r="N437" s="34">
        <v>346.57330000000002</v>
      </c>
      <c r="O437" s="34">
        <v>78.052999999999997</v>
      </c>
      <c r="P437" s="34">
        <v>424.6</v>
      </c>
      <c r="Q437" s="34">
        <v>277.29149999999998</v>
      </c>
      <c r="R437" s="34">
        <v>62.449800000000003</v>
      </c>
      <c r="S437" s="34">
        <v>339.7</v>
      </c>
      <c r="T437" s="34">
        <v>0</v>
      </c>
      <c r="U437" s="34"/>
      <c r="V437" s="34"/>
      <c r="W437" s="34">
        <v>0</v>
      </c>
      <c r="X437" s="34">
        <v>14.211499999999999</v>
      </c>
      <c r="Y437" s="34">
        <v>12</v>
      </c>
      <c r="Z437" s="34">
        <v>845</v>
      </c>
      <c r="AA437" s="34">
        <v>848</v>
      </c>
      <c r="AB437" s="34">
        <v>883</v>
      </c>
      <c r="AC437" s="34">
        <v>80</v>
      </c>
      <c r="AD437" s="34">
        <v>21.84</v>
      </c>
      <c r="AE437" s="34">
        <v>0.5</v>
      </c>
      <c r="AF437" s="34">
        <v>978</v>
      </c>
      <c r="AG437" s="34">
        <v>0</v>
      </c>
      <c r="AH437" s="34">
        <v>41</v>
      </c>
      <c r="AI437" s="34">
        <v>35</v>
      </c>
      <c r="AJ437" s="34">
        <v>190</v>
      </c>
      <c r="AK437" s="34">
        <v>169</v>
      </c>
      <c r="AL437" s="34">
        <v>4.3</v>
      </c>
      <c r="AM437" s="34">
        <v>174.7</v>
      </c>
      <c r="AN437" s="34" t="s">
        <v>155</v>
      </c>
      <c r="AO437" s="34">
        <v>2</v>
      </c>
      <c r="AP437" s="37">
        <v>0.61868055555555557</v>
      </c>
      <c r="AQ437" s="34">
        <v>47.164338000000001</v>
      </c>
      <c r="AR437" s="34">
        <v>-88.487217999999999</v>
      </c>
      <c r="AS437" s="34">
        <v>319.3</v>
      </c>
      <c r="AT437" s="34">
        <v>24.2</v>
      </c>
      <c r="AU437" s="34">
        <v>12</v>
      </c>
      <c r="AV437" s="34">
        <v>11</v>
      </c>
      <c r="AW437" s="34" t="s">
        <v>205</v>
      </c>
      <c r="AX437" s="34">
        <v>1.3</v>
      </c>
      <c r="AY437" s="34">
        <v>1.3</v>
      </c>
      <c r="AZ437" s="34">
        <v>2.2999999999999998</v>
      </c>
      <c r="BA437" s="34">
        <v>14.186999999999999</v>
      </c>
      <c r="BB437" s="34">
        <v>49.17</v>
      </c>
      <c r="BC437" s="34">
        <v>3.47</v>
      </c>
      <c r="BD437" s="34">
        <v>3.4369999999999998</v>
      </c>
      <c r="BE437" s="34">
        <v>3190.0740000000001</v>
      </c>
      <c r="BF437" s="34">
        <v>3.2989999999999999</v>
      </c>
      <c r="BG437" s="34">
        <v>27.795999999999999</v>
      </c>
      <c r="BH437" s="34">
        <v>6.26</v>
      </c>
      <c r="BI437" s="34">
        <v>34.055999999999997</v>
      </c>
      <c r="BJ437" s="34">
        <v>22.239000000000001</v>
      </c>
      <c r="BK437" s="34">
        <v>5.0090000000000003</v>
      </c>
      <c r="BL437" s="34">
        <v>27.248000000000001</v>
      </c>
      <c r="BM437" s="34">
        <v>0</v>
      </c>
      <c r="BN437" s="34"/>
      <c r="BO437" s="34"/>
      <c r="BP437" s="34"/>
      <c r="BQ437" s="34">
        <v>7913.8940000000002</v>
      </c>
      <c r="BR437" s="34">
        <v>5.4906000000000003E-2</v>
      </c>
      <c r="BS437" s="34">
        <v>-5</v>
      </c>
      <c r="BT437" s="34">
        <v>8.8120000000000004E-3</v>
      </c>
      <c r="BU437" s="34">
        <v>1.3417650000000001</v>
      </c>
      <c r="BV437" s="34">
        <v>0</v>
      </c>
      <c r="BW437" s="34" t="s">
        <v>155</v>
      </c>
      <c r="BX437" s="34">
        <v>0.8</v>
      </c>
    </row>
    <row r="438" spans="1:76" x14ac:dyDescent="0.25">
      <c r="A438" s="35">
        <v>43165</v>
      </c>
      <c r="B438" s="36">
        <v>0.40956321759259257</v>
      </c>
      <c r="C438" s="34">
        <v>4.4329999999999998</v>
      </c>
      <c r="D438" s="34">
        <v>6.4999999999999997E-3</v>
      </c>
      <c r="E438" s="34">
        <v>65.256849000000003</v>
      </c>
      <c r="F438" s="34">
        <v>364.3</v>
      </c>
      <c r="G438" s="34">
        <v>79.900000000000006</v>
      </c>
      <c r="H438" s="34">
        <v>0</v>
      </c>
      <c r="I438" s="34"/>
      <c r="J438" s="34">
        <v>14.6</v>
      </c>
      <c r="K438" s="34">
        <v>0.96579999999999999</v>
      </c>
      <c r="L438" s="34">
        <v>4.2813999999999997</v>
      </c>
      <c r="M438" s="34">
        <v>6.3E-3</v>
      </c>
      <c r="N438" s="34">
        <v>351.79930000000002</v>
      </c>
      <c r="O438" s="34">
        <v>77.159599999999998</v>
      </c>
      <c r="P438" s="34">
        <v>429</v>
      </c>
      <c r="Q438" s="34">
        <v>281.47280000000001</v>
      </c>
      <c r="R438" s="34">
        <v>61.734999999999999</v>
      </c>
      <c r="S438" s="34">
        <v>343.2</v>
      </c>
      <c r="T438" s="34">
        <v>0</v>
      </c>
      <c r="U438" s="34"/>
      <c r="V438" s="34"/>
      <c r="W438" s="34">
        <v>0</v>
      </c>
      <c r="X438" s="34">
        <v>14.1007</v>
      </c>
      <c r="Y438" s="34">
        <v>12</v>
      </c>
      <c r="Z438" s="34">
        <v>844</v>
      </c>
      <c r="AA438" s="34">
        <v>847</v>
      </c>
      <c r="AB438" s="34">
        <v>883</v>
      </c>
      <c r="AC438" s="34">
        <v>80</v>
      </c>
      <c r="AD438" s="34">
        <v>21.84</v>
      </c>
      <c r="AE438" s="34">
        <v>0.5</v>
      </c>
      <c r="AF438" s="34">
        <v>978</v>
      </c>
      <c r="AG438" s="34">
        <v>0</v>
      </c>
      <c r="AH438" s="34">
        <v>41</v>
      </c>
      <c r="AI438" s="34">
        <v>35</v>
      </c>
      <c r="AJ438" s="34">
        <v>190</v>
      </c>
      <c r="AK438" s="34">
        <v>169</v>
      </c>
      <c r="AL438" s="34">
        <v>4.4000000000000004</v>
      </c>
      <c r="AM438" s="34">
        <v>175</v>
      </c>
      <c r="AN438" s="34" t="s">
        <v>155</v>
      </c>
      <c r="AO438" s="34">
        <v>2</v>
      </c>
      <c r="AP438" s="37">
        <v>0.61868055555555557</v>
      </c>
      <c r="AQ438" s="34">
        <v>47.164301999999999</v>
      </c>
      <c r="AR438" s="34">
        <v>-88.487392</v>
      </c>
      <c r="AS438" s="34">
        <v>319.60000000000002</v>
      </c>
      <c r="AT438" s="34">
        <v>23.4</v>
      </c>
      <c r="AU438" s="34">
        <v>12</v>
      </c>
      <c r="AV438" s="34">
        <v>11</v>
      </c>
      <c r="AW438" s="34" t="s">
        <v>205</v>
      </c>
      <c r="AX438" s="34">
        <v>1.5734729999999999</v>
      </c>
      <c r="AY438" s="34">
        <v>1.5051049999999999</v>
      </c>
      <c r="AZ438" s="34">
        <v>2.5734729999999999</v>
      </c>
      <c r="BA438" s="34">
        <v>14.186999999999999</v>
      </c>
      <c r="BB438" s="34">
        <v>47.82</v>
      </c>
      <c r="BC438" s="34">
        <v>3.37</v>
      </c>
      <c r="BD438" s="34">
        <v>3.5409999999999999</v>
      </c>
      <c r="BE438" s="34">
        <v>3189.732</v>
      </c>
      <c r="BF438" s="34">
        <v>2.9889999999999999</v>
      </c>
      <c r="BG438" s="34">
        <v>27.446999999999999</v>
      </c>
      <c r="BH438" s="34">
        <v>6.02</v>
      </c>
      <c r="BI438" s="34">
        <v>33.466999999999999</v>
      </c>
      <c r="BJ438" s="34">
        <v>21.96</v>
      </c>
      <c r="BK438" s="34">
        <v>4.8159999999999998</v>
      </c>
      <c r="BL438" s="34">
        <v>26.777000000000001</v>
      </c>
      <c r="BM438" s="34">
        <v>0</v>
      </c>
      <c r="BN438" s="34"/>
      <c r="BO438" s="34"/>
      <c r="BP438" s="34"/>
      <c r="BQ438" s="34">
        <v>7638.43</v>
      </c>
      <c r="BR438" s="34">
        <v>5.7717999999999998E-2</v>
      </c>
      <c r="BS438" s="34">
        <v>-5</v>
      </c>
      <c r="BT438" s="34">
        <v>7.1879999999999999E-3</v>
      </c>
      <c r="BU438" s="34">
        <v>1.4104840000000001</v>
      </c>
      <c r="BV438" s="34">
        <v>0</v>
      </c>
      <c r="BW438" s="34" t="s">
        <v>155</v>
      </c>
      <c r="BX438" s="34">
        <v>0.8</v>
      </c>
    </row>
    <row r="439" spans="1:76" x14ac:dyDescent="0.25">
      <c r="A439" s="35">
        <v>43165</v>
      </c>
      <c r="B439" s="36">
        <v>0.40957479166666672</v>
      </c>
      <c r="C439" s="34">
        <v>4.5570000000000004</v>
      </c>
      <c r="D439" s="34">
        <v>6.3E-3</v>
      </c>
      <c r="E439" s="34">
        <v>63.216667000000001</v>
      </c>
      <c r="F439" s="34">
        <v>369.2</v>
      </c>
      <c r="G439" s="34">
        <v>78.8</v>
      </c>
      <c r="H439" s="34">
        <v>-6.6</v>
      </c>
      <c r="I439" s="34"/>
      <c r="J439" s="34">
        <v>14.6</v>
      </c>
      <c r="K439" s="34">
        <v>0.96479999999999999</v>
      </c>
      <c r="L439" s="34">
        <v>4.3966000000000003</v>
      </c>
      <c r="M439" s="34">
        <v>6.1000000000000004E-3</v>
      </c>
      <c r="N439" s="34">
        <v>356.22739999999999</v>
      </c>
      <c r="O439" s="34">
        <v>76.040199999999999</v>
      </c>
      <c r="P439" s="34">
        <v>432.3</v>
      </c>
      <c r="Q439" s="34">
        <v>285.01569999999998</v>
      </c>
      <c r="R439" s="34">
        <v>60.839300000000001</v>
      </c>
      <c r="S439" s="34">
        <v>345.9</v>
      </c>
      <c r="T439" s="34">
        <v>0</v>
      </c>
      <c r="U439" s="34"/>
      <c r="V439" s="34"/>
      <c r="W439" s="34">
        <v>0</v>
      </c>
      <c r="X439" s="34">
        <v>14.0863</v>
      </c>
      <c r="Y439" s="34">
        <v>12</v>
      </c>
      <c r="Z439" s="34">
        <v>844</v>
      </c>
      <c r="AA439" s="34">
        <v>847</v>
      </c>
      <c r="AB439" s="34">
        <v>883</v>
      </c>
      <c r="AC439" s="34">
        <v>80</v>
      </c>
      <c r="AD439" s="34">
        <v>21.84</v>
      </c>
      <c r="AE439" s="34">
        <v>0.5</v>
      </c>
      <c r="AF439" s="34">
        <v>978</v>
      </c>
      <c r="AG439" s="34">
        <v>0</v>
      </c>
      <c r="AH439" s="34">
        <v>41</v>
      </c>
      <c r="AI439" s="34">
        <v>35</v>
      </c>
      <c r="AJ439" s="34">
        <v>190</v>
      </c>
      <c r="AK439" s="34">
        <v>169</v>
      </c>
      <c r="AL439" s="34">
        <v>4.4000000000000004</v>
      </c>
      <c r="AM439" s="34">
        <v>175</v>
      </c>
      <c r="AN439" s="34" t="s">
        <v>155</v>
      </c>
      <c r="AO439" s="34">
        <v>2</v>
      </c>
      <c r="AP439" s="37">
        <v>0.61870370370370364</v>
      </c>
      <c r="AQ439" s="34">
        <v>47.164285</v>
      </c>
      <c r="AR439" s="34">
        <v>-88.487471999999997</v>
      </c>
      <c r="AS439" s="34">
        <v>319.7</v>
      </c>
      <c r="AT439" s="34">
        <v>22.4</v>
      </c>
      <c r="AU439" s="34">
        <v>12</v>
      </c>
      <c r="AV439" s="34">
        <v>11</v>
      </c>
      <c r="AW439" s="34" t="s">
        <v>205</v>
      </c>
      <c r="AX439" s="34">
        <v>1.7</v>
      </c>
      <c r="AY439" s="34">
        <v>1.6</v>
      </c>
      <c r="AZ439" s="34">
        <v>2.7</v>
      </c>
      <c r="BA439" s="34">
        <v>14.186999999999999</v>
      </c>
      <c r="BB439" s="34">
        <v>46.55</v>
      </c>
      <c r="BC439" s="34">
        <v>3.28</v>
      </c>
      <c r="BD439" s="34">
        <v>3.6469999999999998</v>
      </c>
      <c r="BE439" s="34">
        <v>3189.2220000000002</v>
      </c>
      <c r="BF439" s="34">
        <v>2.8159999999999998</v>
      </c>
      <c r="BG439" s="34">
        <v>27.061</v>
      </c>
      <c r="BH439" s="34">
        <v>5.7759999999999998</v>
      </c>
      <c r="BI439" s="34">
        <v>32.837000000000003</v>
      </c>
      <c r="BJ439" s="34">
        <v>21.651</v>
      </c>
      <c r="BK439" s="34">
        <v>4.6219999999999999</v>
      </c>
      <c r="BL439" s="34">
        <v>26.273</v>
      </c>
      <c r="BM439" s="34">
        <v>0</v>
      </c>
      <c r="BN439" s="34"/>
      <c r="BO439" s="34"/>
      <c r="BP439" s="34"/>
      <c r="BQ439" s="34">
        <v>7429.616</v>
      </c>
      <c r="BR439" s="34">
        <v>4.8939999999999997E-2</v>
      </c>
      <c r="BS439" s="34">
        <v>-5</v>
      </c>
      <c r="BT439" s="34">
        <v>7.0000000000000001E-3</v>
      </c>
      <c r="BU439" s="34">
        <v>1.1959709999999999</v>
      </c>
      <c r="BV439" s="34">
        <v>0</v>
      </c>
      <c r="BW439" s="34" t="s">
        <v>155</v>
      </c>
      <c r="BX439" s="34">
        <v>0.8</v>
      </c>
    </row>
    <row r="440" spans="1:76" x14ac:dyDescent="0.25">
      <c r="A440" s="35">
        <v>43165</v>
      </c>
      <c r="B440" s="36">
        <v>0.40958636574074075</v>
      </c>
      <c r="C440" s="34">
        <v>4.4489999999999998</v>
      </c>
      <c r="D440" s="34">
        <v>7.1999999999999998E-3</v>
      </c>
      <c r="E440" s="34">
        <v>71.515891999999994</v>
      </c>
      <c r="F440" s="34">
        <v>372.4</v>
      </c>
      <c r="G440" s="34">
        <v>77.900000000000006</v>
      </c>
      <c r="H440" s="34">
        <v>-10</v>
      </c>
      <c r="I440" s="34"/>
      <c r="J440" s="34">
        <v>14.5</v>
      </c>
      <c r="K440" s="34">
        <v>0.96560000000000001</v>
      </c>
      <c r="L440" s="34">
        <v>4.2965</v>
      </c>
      <c r="M440" s="34">
        <v>6.8999999999999999E-3</v>
      </c>
      <c r="N440" s="34">
        <v>359.63600000000002</v>
      </c>
      <c r="O440" s="34">
        <v>75.188900000000004</v>
      </c>
      <c r="P440" s="34">
        <v>434.8</v>
      </c>
      <c r="Q440" s="34">
        <v>287.74279999999999</v>
      </c>
      <c r="R440" s="34">
        <v>60.158200000000001</v>
      </c>
      <c r="S440" s="34">
        <v>347.9</v>
      </c>
      <c r="T440" s="34">
        <v>0</v>
      </c>
      <c r="U440" s="34"/>
      <c r="V440" s="34"/>
      <c r="W440" s="34">
        <v>0</v>
      </c>
      <c r="X440" s="34">
        <v>14.0017</v>
      </c>
      <c r="Y440" s="34">
        <v>12</v>
      </c>
      <c r="Z440" s="34">
        <v>845</v>
      </c>
      <c r="AA440" s="34">
        <v>849</v>
      </c>
      <c r="AB440" s="34">
        <v>883</v>
      </c>
      <c r="AC440" s="34">
        <v>80</v>
      </c>
      <c r="AD440" s="34">
        <v>21.84</v>
      </c>
      <c r="AE440" s="34">
        <v>0.5</v>
      </c>
      <c r="AF440" s="34">
        <v>978</v>
      </c>
      <c r="AG440" s="34">
        <v>0</v>
      </c>
      <c r="AH440" s="34">
        <v>41</v>
      </c>
      <c r="AI440" s="34">
        <v>35</v>
      </c>
      <c r="AJ440" s="34">
        <v>190</v>
      </c>
      <c r="AK440" s="34">
        <v>169</v>
      </c>
      <c r="AL440" s="34">
        <v>4.3</v>
      </c>
      <c r="AM440" s="34">
        <v>175</v>
      </c>
      <c r="AN440" s="34" t="s">
        <v>155</v>
      </c>
      <c r="AO440" s="34">
        <v>2</v>
      </c>
      <c r="AP440" s="37">
        <v>0.61870370370370364</v>
      </c>
      <c r="AQ440" s="34">
        <v>47.164265999999998</v>
      </c>
      <c r="AR440" s="34">
        <v>-88.487548000000004</v>
      </c>
      <c r="AS440" s="34">
        <v>319.8</v>
      </c>
      <c r="AT440" s="34">
        <v>22.1</v>
      </c>
      <c r="AU440" s="34">
        <v>12</v>
      </c>
      <c r="AV440" s="34">
        <v>11</v>
      </c>
      <c r="AW440" s="34" t="s">
        <v>205</v>
      </c>
      <c r="AX440" s="34">
        <v>1.9052</v>
      </c>
      <c r="AY440" s="34">
        <v>1.8735999999999999</v>
      </c>
      <c r="AZ440" s="34">
        <v>3.0419999999999998</v>
      </c>
      <c r="BA440" s="34">
        <v>14.186999999999999</v>
      </c>
      <c r="BB440" s="34">
        <v>47.64</v>
      </c>
      <c r="BC440" s="34">
        <v>3.36</v>
      </c>
      <c r="BD440" s="34">
        <v>3.5590000000000002</v>
      </c>
      <c r="BE440" s="34">
        <v>3189.192</v>
      </c>
      <c r="BF440" s="34">
        <v>3.2629999999999999</v>
      </c>
      <c r="BG440" s="34">
        <v>27.956</v>
      </c>
      <c r="BH440" s="34">
        <v>5.8449999999999998</v>
      </c>
      <c r="BI440" s="34">
        <v>33.799999999999997</v>
      </c>
      <c r="BJ440" s="34">
        <v>22.367000000000001</v>
      </c>
      <c r="BK440" s="34">
        <v>4.6760000000000002</v>
      </c>
      <c r="BL440" s="34">
        <v>27.042999999999999</v>
      </c>
      <c r="BM440" s="34">
        <v>0</v>
      </c>
      <c r="BN440" s="34"/>
      <c r="BO440" s="34"/>
      <c r="BP440" s="34"/>
      <c r="BQ440" s="34">
        <v>7556.9650000000001</v>
      </c>
      <c r="BR440" s="34">
        <v>4.5282000000000003E-2</v>
      </c>
      <c r="BS440" s="34">
        <v>-5</v>
      </c>
      <c r="BT440" s="34">
        <v>7.9059999999999998E-3</v>
      </c>
      <c r="BU440" s="34">
        <v>1.1065780000000001</v>
      </c>
      <c r="BV440" s="34">
        <v>0</v>
      </c>
      <c r="BW440" s="34" t="s">
        <v>155</v>
      </c>
      <c r="BX440" s="34">
        <v>0.8</v>
      </c>
    </row>
    <row r="441" spans="1:76" x14ac:dyDescent="0.25">
      <c r="A441" s="35">
        <v>43165</v>
      </c>
      <c r="B441" s="36">
        <v>0.40959793981481485</v>
      </c>
      <c r="C441" s="34">
        <v>4.4139999999999997</v>
      </c>
      <c r="D441" s="34">
        <v>8.0000000000000002E-3</v>
      </c>
      <c r="E441" s="34">
        <v>79.665852000000001</v>
      </c>
      <c r="F441" s="34">
        <v>373.1</v>
      </c>
      <c r="G441" s="34">
        <v>76.8</v>
      </c>
      <c r="H441" s="34">
        <v>0</v>
      </c>
      <c r="I441" s="34"/>
      <c r="J441" s="34">
        <v>14.4</v>
      </c>
      <c r="K441" s="34">
        <v>0.96589999999999998</v>
      </c>
      <c r="L441" s="34">
        <v>4.2634999999999996</v>
      </c>
      <c r="M441" s="34">
        <v>7.7000000000000002E-3</v>
      </c>
      <c r="N441" s="34">
        <v>360.3947</v>
      </c>
      <c r="O441" s="34">
        <v>74.173400000000001</v>
      </c>
      <c r="P441" s="34">
        <v>434.6</v>
      </c>
      <c r="Q441" s="34">
        <v>288.34989999999999</v>
      </c>
      <c r="R441" s="34">
        <v>59.345799999999997</v>
      </c>
      <c r="S441" s="34">
        <v>347.7</v>
      </c>
      <c r="T441" s="34">
        <v>0</v>
      </c>
      <c r="U441" s="34"/>
      <c r="V441" s="34"/>
      <c r="W441" s="34">
        <v>0</v>
      </c>
      <c r="X441" s="34">
        <v>13.909599999999999</v>
      </c>
      <c r="Y441" s="34">
        <v>12</v>
      </c>
      <c r="Z441" s="34">
        <v>845</v>
      </c>
      <c r="AA441" s="34">
        <v>849</v>
      </c>
      <c r="AB441" s="34">
        <v>883</v>
      </c>
      <c r="AC441" s="34">
        <v>80</v>
      </c>
      <c r="AD441" s="34">
        <v>21.84</v>
      </c>
      <c r="AE441" s="34">
        <v>0.5</v>
      </c>
      <c r="AF441" s="34">
        <v>978</v>
      </c>
      <c r="AG441" s="34">
        <v>0</v>
      </c>
      <c r="AH441" s="34">
        <v>41</v>
      </c>
      <c r="AI441" s="34">
        <v>35</v>
      </c>
      <c r="AJ441" s="34">
        <v>190</v>
      </c>
      <c r="AK441" s="34">
        <v>169</v>
      </c>
      <c r="AL441" s="34">
        <v>4.4000000000000004</v>
      </c>
      <c r="AM441" s="34">
        <v>175.1</v>
      </c>
      <c r="AN441" s="34" t="s">
        <v>155</v>
      </c>
      <c r="AO441" s="34">
        <v>2</v>
      </c>
      <c r="AP441" s="37">
        <v>0.61871527777777779</v>
      </c>
      <c r="AQ441" s="34">
        <v>47.164240999999997</v>
      </c>
      <c r="AR441" s="34">
        <v>-88.487654000000006</v>
      </c>
      <c r="AS441" s="34">
        <v>319.8</v>
      </c>
      <c r="AT441" s="34">
        <v>21.2</v>
      </c>
      <c r="AU441" s="34">
        <v>12</v>
      </c>
      <c r="AV441" s="34">
        <v>11</v>
      </c>
      <c r="AW441" s="34" t="s">
        <v>205</v>
      </c>
      <c r="AX441" s="34">
        <v>2</v>
      </c>
      <c r="AY441" s="34">
        <v>2</v>
      </c>
      <c r="AZ441" s="34">
        <v>3.2</v>
      </c>
      <c r="BA441" s="34">
        <v>14.186999999999999</v>
      </c>
      <c r="BB441" s="34">
        <v>48</v>
      </c>
      <c r="BC441" s="34">
        <v>3.38</v>
      </c>
      <c r="BD441" s="34">
        <v>3.5249999999999999</v>
      </c>
      <c r="BE441" s="34">
        <v>3188.7869999999998</v>
      </c>
      <c r="BF441" s="34">
        <v>3.6629999999999998</v>
      </c>
      <c r="BG441" s="34">
        <v>28.227</v>
      </c>
      <c r="BH441" s="34">
        <v>5.81</v>
      </c>
      <c r="BI441" s="34">
        <v>34.036999999999999</v>
      </c>
      <c r="BJ441" s="34">
        <v>22.585000000000001</v>
      </c>
      <c r="BK441" s="34">
        <v>4.6479999999999997</v>
      </c>
      <c r="BL441" s="34">
        <v>27.233000000000001</v>
      </c>
      <c r="BM441" s="34">
        <v>0</v>
      </c>
      <c r="BN441" s="34"/>
      <c r="BO441" s="34"/>
      <c r="BP441" s="34"/>
      <c r="BQ441" s="34">
        <v>7564.3490000000002</v>
      </c>
      <c r="BR441" s="34">
        <v>4.4094000000000001E-2</v>
      </c>
      <c r="BS441" s="34">
        <v>-5</v>
      </c>
      <c r="BT441" s="34">
        <v>7.0939999999999996E-3</v>
      </c>
      <c r="BU441" s="34">
        <v>1.077547</v>
      </c>
      <c r="BV441" s="34">
        <v>0</v>
      </c>
      <c r="BW441" s="34" t="s">
        <v>155</v>
      </c>
      <c r="BX441" s="34">
        <v>0.8</v>
      </c>
    </row>
    <row r="442" spans="1:76" x14ac:dyDescent="0.25">
      <c r="A442" s="35">
        <v>43165</v>
      </c>
      <c r="B442" s="36">
        <v>0.40960951388888889</v>
      </c>
      <c r="C442" s="34">
        <v>4.41</v>
      </c>
      <c r="D442" s="34">
        <v>9.5999999999999992E-3</v>
      </c>
      <c r="E442" s="34">
        <v>96.351236</v>
      </c>
      <c r="F442" s="34">
        <v>372.8</v>
      </c>
      <c r="G442" s="34">
        <v>76.2</v>
      </c>
      <c r="H442" s="34">
        <v>-6.6</v>
      </c>
      <c r="I442" s="34"/>
      <c r="J442" s="34">
        <v>14.4</v>
      </c>
      <c r="K442" s="34">
        <v>0.96599999999999997</v>
      </c>
      <c r="L442" s="34">
        <v>4.2599</v>
      </c>
      <c r="M442" s="34">
        <v>9.2999999999999992E-3</v>
      </c>
      <c r="N442" s="34">
        <v>360.08319999999998</v>
      </c>
      <c r="O442" s="34">
        <v>73.606700000000004</v>
      </c>
      <c r="P442" s="34">
        <v>433.7</v>
      </c>
      <c r="Q442" s="34">
        <v>288.10070000000002</v>
      </c>
      <c r="R442" s="34">
        <v>58.892299999999999</v>
      </c>
      <c r="S442" s="34">
        <v>347</v>
      </c>
      <c r="T442" s="34">
        <v>0</v>
      </c>
      <c r="U442" s="34"/>
      <c r="V442" s="34"/>
      <c r="W442" s="34">
        <v>0</v>
      </c>
      <c r="X442" s="34">
        <v>13.9099</v>
      </c>
      <c r="Y442" s="34">
        <v>12</v>
      </c>
      <c r="Z442" s="34">
        <v>845</v>
      </c>
      <c r="AA442" s="34">
        <v>849</v>
      </c>
      <c r="AB442" s="34">
        <v>883</v>
      </c>
      <c r="AC442" s="34">
        <v>80</v>
      </c>
      <c r="AD442" s="34">
        <v>21.84</v>
      </c>
      <c r="AE442" s="34">
        <v>0.5</v>
      </c>
      <c r="AF442" s="34">
        <v>978</v>
      </c>
      <c r="AG442" s="34">
        <v>0</v>
      </c>
      <c r="AH442" s="34">
        <v>41</v>
      </c>
      <c r="AI442" s="34">
        <v>35</v>
      </c>
      <c r="AJ442" s="34">
        <v>190</v>
      </c>
      <c r="AK442" s="34">
        <v>169</v>
      </c>
      <c r="AL442" s="34">
        <v>4.4000000000000004</v>
      </c>
      <c r="AM442" s="34">
        <v>175.5</v>
      </c>
      <c r="AN442" s="34" t="s">
        <v>155</v>
      </c>
      <c r="AO442" s="34">
        <v>2</v>
      </c>
      <c r="AP442" s="37">
        <v>0.61872685185185183</v>
      </c>
      <c r="AQ442" s="34">
        <v>47.164199000000004</v>
      </c>
      <c r="AR442" s="34">
        <v>-88.487848</v>
      </c>
      <c r="AS442" s="34">
        <v>319.89999999999998</v>
      </c>
      <c r="AT442" s="34">
        <v>20.8</v>
      </c>
      <c r="AU442" s="34">
        <v>12</v>
      </c>
      <c r="AV442" s="34">
        <v>11</v>
      </c>
      <c r="AW442" s="34" t="s">
        <v>205</v>
      </c>
      <c r="AX442" s="34">
        <v>2</v>
      </c>
      <c r="AY442" s="34">
        <v>2</v>
      </c>
      <c r="AZ442" s="34">
        <v>3.2</v>
      </c>
      <c r="BA442" s="34">
        <v>14.186999999999999</v>
      </c>
      <c r="BB442" s="34">
        <v>48.03</v>
      </c>
      <c r="BC442" s="34">
        <v>3.39</v>
      </c>
      <c r="BD442" s="34">
        <v>3.5230000000000001</v>
      </c>
      <c r="BE442" s="34">
        <v>3187.5920000000001</v>
      </c>
      <c r="BF442" s="34">
        <v>4.4329999999999998</v>
      </c>
      <c r="BG442" s="34">
        <v>28.216000000000001</v>
      </c>
      <c r="BH442" s="34">
        <v>5.7679999999999998</v>
      </c>
      <c r="BI442" s="34">
        <v>33.984000000000002</v>
      </c>
      <c r="BJ442" s="34">
        <v>22.576000000000001</v>
      </c>
      <c r="BK442" s="34">
        <v>4.6150000000000002</v>
      </c>
      <c r="BL442" s="34">
        <v>27.190999999999999</v>
      </c>
      <c r="BM442" s="34">
        <v>0</v>
      </c>
      <c r="BN442" s="34"/>
      <c r="BO442" s="34"/>
      <c r="BP442" s="34"/>
      <c r="BQ442" s="34">
        <v>7568.0720000000001</v>
      </c>
      <c r="BR442" s="34">
        <v>5.0341999999999998E-2</v>
      </c>
      <c r="BS442" s="34">
        <v>-5</v>
      </c>
      <c r="BT442" s="34">
        <v>7.9059999999999998E-3</v>
      </c>
      <c r="BU442" s="34">
        <v>1.230232</v>
      </c>
      <c r="BV442" s="34">
        <v>0</v>
      </c>
      <c r="BW442" s="34" t="s">
        <v>155</v>
      </c>
      <c r="BX442" s="34">
        <v>0.8</v>
      </c>
    </row>
    <row r="443" spans="1:76" x14ac:dyDescent="0.25">
      <c r="A443" s="35">
        <v>43165</v>
      </c>
      <c r="B443" s="36">
        <v>0.40962108796296293</v>
      </c>
      <c r="C443" s="34">
        <v>4.4420000000000002</v>
      </c>
      <c r="D443" s="34">
        <v>9.4000000000000004E-3</v>
      </c>
      <c r="E443" s="34">
        <v>93.686746999999997</v>
      </c>
      <c r="F443" s="34">
        <v>371.3</v>
      </c>
      <c r="G443" s="34">
        <v>76.099999999999994</v>
      </c>
      <c r="H443" s="34">
        <v>0</v>
      </c>
      <c r="I443" s="34"/>
      <c r="J443" s="34">
        <v>14.4</v>
      </c>
      <c r="K443" s="34">
        <v>0.9657</v>
      </c>
      <c r="L443" s="34">
        <v>4.2900999999999998</v>
      </c>
      <c r="M443" s="34">
        <v>8.9999999999999993E-3</v>
      </c>
      <c r="N443" s="34">
        <v>358.54820000000001</v>
      </c>
      <c r="O443" s="34">
        <v>73.469099999999997</v>
      </c>
      <c r="P443" s="34">
        <v>432</v>
      </c>
      <c r="Q443" s="34">
        <v>286.8725</v>
      </c>
      <c r="R443" s="34">
        <v>58.782299999999999</v>
      </c>
      <c r="S443" s="34">
        <v>345.7</v>
      </c>
      <c r="T443" s="34">
        <v>0</v>
      </c>
      <c r="U443" s="34"/>
      <c r="V443" s="34"/>
      <c r="W443" s="34">
        <v>0</v>
      </c>
      <c r="X443" s="34">
        <v>13.9062</v>
      </c>
      <c r="Y443" s="34">
        <v>12</v>
      </c>
      <c r="Z443" s="34">
        <v>845</v>
      </c>
      <c r="AA443" s="34">
        <v>848</v>
      </c>
      <c r="AB443" s="34">
        <v>883</v>
      </c>
      <c r="AC443" s="34">
        <v>80</v>
      </c>
      <c r="AD443" s="34">
        <v>21.84</v>
      </c>
      <c r="AE443" s="34">
        <v>0.5</v>
      </c>
      <c r="AF443" s="34">
        <v>978</v>
      </c>
      <c r="AG443" s="34">
        <v>0</v>
      </c>
      <c r="AH443" s="34">
        <v>41</v>
      </c>
      <c r="AI443" s="34">
        <v>35</v>
      </c>
      <c r="AJ443" s="34">
        <v>190</v>
      </c>
      <c r="AK443" s="34">
        <v>169</v>
      </c>
      <c r="AL443" s="34">
        <v>4.4000000000000004</v>
      </c>
      <c r="AM443" s="34">
        <v>175.8</v>
      </c>
      <c r="AN443" s="34" t="s">
        <v>155</v>
      </c>
      <c r="AO443" s="34">
        <v>2</v>
      </c>
      <c r="AP443" s="37">
        <v>0.61875000000000002</v>
      </c>
      <c r="AQ443" s="34">
        <v>47.164175</v>
      </c>
      <c r="AR443" s="34">
        <v>-88.487988999999999</v>
      </c>
      <c r="AS443" s="34">
        <v>320.10000000000002</v>
      </c>
      <c r="AT443" s="34">
        <v>20.100000000000001</v>
      </c>
      <c r="AU443" s="34">
        <v>12</v>
      </c>
      <c r="AV443" s="34">
        <v>11</v>
      </c>
      <c r="AW443" s="34" t="s">
        <v>205</v>
      </c>
      <c r="AX443" s="34">
        <v>2</v>
      </c>
      <c r="AY443" s="34">
        <v>2</v>
      </c>
      <c r="AZ443" s="34">
        <v>3.2</v>
      </c>
      <c r="BA443" s="34">
        <v>14.186999999999999</v>
      </c>
      <c r="BB443" s="34">
        <v>47.69</v>
      </c>
      <c r="BC443" s="34">
        <v>3.36</v>
      </c>
      <c r="BD443" s="34">
        <v>3.5510000000000002</v>
      </c>
      <c r="BE443" s="34">
        <v>3187.625</v>
      </c>
      <c r="BF443" s="34">
        <v>4.2789999999999999</v>
      </c>
      <c r="BG443" s="34">
        <v>27.898</v>
      </c>
      <c r="BH443" s="34">
        <v>5.7169999999999996</v>
      </c>
      <c r="BI443" s="34">
        <v>33.615000000000002</v>
      </c>
      <c r="BJ443" s="34">
        <v>22.321000000000002</v>
      </c>
      <c r="BK443" s="34">
        <v>4.5739999999999998</v>
      </c>
      <c r="BL443" s="34">
        <v>26.895</v>
      </c>
      <c r="BM443" s="34">
        <v>0</v>
      </c>
      <c r="BN443" s="34"/>
      <c r="BO443" s="34"/>
      <c r="BP443" s="34"/>
      <c r="BQ443" s="34">
        <v>7512.8239999999996</v>
      </c>
      <c r="BR443" s="34">
        <v>6.0060000000000002E-2</v>
      </c>
      <c r="BS443" s="34">
        <v>-5</v>
      </c>
      <c r="BT443" s="34">
        <v>8.0000000000000002E-3</v>
      </c>
      <c r="BU443" s="34">
        <v>1.467716</v>
      </c>
      <c r="BV443" s="34">
        <v>0</v>
      </c>
      <c r="BW443" s="34" t="s">
        <v>155</v>
      </c>
      <c r="BX443" s="34">
        <v>0.8</v>
      </c>
    </row>
    <row r="444" spans="1:76" x14ac:dyDescent="0.25">
      <c r="A444" s="35">
        <v>43165</v>
      </c>
      <c r="B444" s="36">
        <v>0.40963266203703702</v>
      </c>
      <c r="C444" s="34">
        <v>4.5199999999999996</v>
      </c>
      <c r="D444" s="34">
        <v>8.5000000000000006E-3</v>
      </c>
      <c r="E444" s="34">
        <v>85.320069000000004</v>
      </c>
      <c r="F444" s="34">
        <v>370.2</v>
      </c>
      <c r="G444" s="34">
        <v>75.7</v>
      </c>
      <c r="H444" s="34">
        <v>-7.8</v>
      </c>
      <c r="I444" s="34"/>
      <c r="J444" s="34">
        <v>14.4</v>
      </c>
      <c r="K444" s="34">
        <v>0.96499999999999997</v>
      </c>
      <c r="L444" s="34">
        <v>4.3620000000000001</v>
      </c>
      <c r="M444" s="34">
        <v>8.2000000000000007E-3</v>
      </c>
      <c r="N444" s="34">
        <v>357.27780000000001</v>
      </c>
      <c r="O444" s="34">
        <v>73.086399999999998</v>
      </c>
      <c r="P444" s="34">
        <v>430.4</v>
      </c>
      <c r="Q444" s="34">
        <v>286.12349999999998</v>
      </c>
      <c r="R444" s="34">
        <v>58.530700000000003</v>
      </c>
      <c r="S444" s="34">
        <v>344.7</v>
      </c>
      <c r="T444" s="34">
        <v>0</v>
      </c>
      <c r="U444" s="34"/>
      <c r="V444" s="34"/>
      <c r="W444" s="34">
        <v>0</v>
      </c>
      <c r="X444" s="34">
        <v>13.8965</v>
      </c>
      <c r="Y444" s="34">
        <v>12</v>
      </c>
      <c r="Z444" s="34">
        <v>844</v>
      </c>
      <c r="AA444" s="34">
        <v>847</v>
      </c>
      <c r="AB444" s="34">
        <v>882</v>
      </c>
      <c r="AC444" s="34">
        <v>80.900000000000006</v>
      </c>
      <c r="AD444" s="34">
        <v>22.09</v>
      </c>
      <c r="AE444" s="34">
        <v>0.51</v>
      </c>
      <c r="AF444" s="34">
        <v>978</v>
      </c>
      <c r="AG444" s="34">
        <v>0</v>
      </c>
      <c r="AH444" s="34">
        <v>41</v>
      </c>
      <c r="AI444" s="34">
        <v>35</v>
      </c>
      <c r="AJ444" s="34">
        <v>190</v>
      </c>
      <c r="AK444" s="34">
        <v>169</v>
      </c>
      <c r="AL444" s="34">
        <v>4.4000000000000004</v>
      </c>
      <c r="AM444" s="34">
        <v>176</v>
      </c>
      <c r="AN444" s="34" t="s">
        <v>155</v>
      </c>
      <c r="AO444" s="34">
        <v>2</v>
      </c>
      <c r="AP444" s="37">
        <v>0.61876157407407406</v>
      </c>
      <c r="AQ444" s="34">
        <v>47.164166000000002</v>
      </c>
      <c r="AR444" s="34">
        <v>-88.48809</v>
      </c>
      <c r="AS444" s="34">
        <v>320.3</v>
      </c>
      <c r="AT444" s="34">
        <v>18.2</v>
      </c>
      <c r="AU444" s="34">
        <v>12</v>
      </c>
      <c r="AV444" s="34">
        <v>11</v>
      </c>
      <c r="AW444" s="34" t="s">
        <v>205</v>
      </c>
      <c r="AX444" s="34">
        <v>1.3160000000000001</v>
      </c>
      <c r="AY444" s="34">
        <v>1.9316</v>
      </c>
      <c r="AZ444" s="34">
        <v>2.4476</v>
      </c>
      <c r="BA444" s="34">
        <v>14.186999999999999</v>
      </c>
      <c r="BB444" s="34">
        <v>46.89</v>
      </c>
      <c r="BC444" s="34">
        <v>3.31</v>
      </c>
      <c r="BD444" s="34">
        <v>3.6230000000000002</v>
      </c>
      <c r="BE444" s="34">
        <v>3187.8429999999998</v>
      </c>
      <c r="BF444" s="34">
        <v>3.83</v>
      </c>
      <c r="BG444" s="34">
        <v>27.344000000000001</v>
      </c>
      <c r="BH444" s="34">
        <v>5.5940000000000003</v>
      </c>
      <c r="BI444" s="34">
        <v>32.936999999999998</v>
      </c>
      <c r="BJ444" s="34">
        <v>21.898</v>
      </c>
      <c r="BK444" s="34">
        <v>4.4800000000000004</v>
      </c>
      <c r="BL444" s="34">
        <v>26.378</v>
      </c>
      <c r="BM444" s="34">
        <v>0</v>
      </c>
      <c r="BN444" s="34"/>
      <c r="BO444" s="34"/>
      <c r="BP444" s="34"/>
      <c r="BQ444" s="34">
        <v>7384.4750000000004</v>
      </c>
      <c r="BR444" s="34">
        <v>5.9187999999999998E-2</v>
      </c>
      <c r="BS444" s="34">
        <v>-5</v>
      </c>
      <c r="BT444" s="34">
        <v>8.0000000000000002E-3</v>
      </c>
      <c r="BU444" s="34">
        <v>1.4464060000000001</v>
      </c>
      <c r="BV444" s="34">
        <v>0</v>
      </c>
      <c r="BW444" s="34" t="s">
        <v>155</v>
      </c>
      <c r="BX444" s="34">
        <v>0.80100000000000005</v>
      </c>
    </row>
    <row r="445" spans="1:76" x14ac:dyDescent="0.25">
      <c r="A445" s="35">
        <v>43165</v>
      </c>
      <c r="B445" s="36">
        <v>0.40964423611111106</v>
      </c>
      <c r="C445" s="34">
        <v>4.5199999999999996</v>
      </c>
      <c r="D445" s="34">
        <v>8.3000000000000001E-3</v>
      </c>
      <c r="E445" s="34">
        <v>83.211009000000004</v>
      </c>
      <c r="F445" s="34">
        <v>372.4</v>
      </c>
      <c r="G445" s="34">
        <v>75.3</v>
      </c>
      <c r="H445" s="34">
        <v>-6.6</v>
      </c>
      <c r="I445" s="34"/>
      <c r="J445" s="34">
        <v>14.4</v>
      </c>
      <c r="K445" s="34">
        <v>0.96499999999999997</v>
      </c>
      <c r="L445" s="34">
        <v>4.3619000000000003</v>
      </c>
      <c r="M445" s="34">
        <v>8.0000000000000002E-3</v>
      </c>
      <c r="N445" s="34">
        <v>359.38630000000001</v>
      </c>
      <c r="O445" s="34">
        <v>72.667000000000002</v>
      </c>
      <c r="P445" s="34">
        <v>432.1</v>
      </c>
      <c r="Q445" s="34">
        <v>287.83999999999997</v>
      </c>
      <c r="R445" s="34">
        <v>58.200499999999998</v>
      </c>
      <c r="S445" s="34">
        <v>346</v>
      </c>
      <c r="T445" s="34">
        <v>0</v>
      </c>
      <c r="U445" s="34"/>
      <c r="V445" s="34"/>
      <c r="W445" s="34">
        <v>0</v>
      </c>
      <c r="X445" s="34">
        <v>13.8965</v>
      </c>
      <c r="Y445" s="34">
        <v>11.9</v>
      </c>
      <c r="Z445" s="34">
        <v>845</v>
      </c>
      <c r="AA445" s="34">
        <v>849</v>
      </c>
      <c r="AB445" s="34">
        <v>883</v>
      </c>
      <c r="AC445" s="34">
        <v>81</v>
      </c>
      <c r="AD445" s="34">
        <v>22.11</v>
      </c>
      <c r="AE445" s="34">
        <v>0.51</v>
      </c>
      <c r="AF445" s="34">
        <v>978</v>
      </c>
      <c r="AG445" s="34">
        <v>0</v>
      </c>
      <c r="AH445" s="34">
        <v>41</v>
      </c>
      <c r="AI445" s="34">
        <v>35</v>
      </c>
      <c r="AJ445" s="34">
        <v>190</v>
      </c>
      <c r="AK445" s="34">
        <v>169</v>
      </c>
      <c r="AL445" s="34">
        <v>4.4000000000000004</v>
      </c>
      <c r="AM445" s="34">
        <v>176</v>
      </c>
      <c r="AN445" s="34" t="s">
        <v>155</v>
      </c>
      <c r="AO445" s="34">
        <v>2</v>
      </c>
      <c r="AP445" s="37">
        <v>0.6187731481481481</v>
      </c>
      <c r="AQ445" s="34">
        <v>47.164169000000001</v>
      </c>
      <c r="AR445" s="34">
        <v>-88.488190000000003</v>
      </c>
      <c r="AS445" s="34">
        <v>320.3</v>
      </c>
      <c r="AT445" s="34">
        <v>17.100000000000001</v>
      </c>
      <c r="AU445" s="34">
        <v>12</v>
      </c>
      <c r="AV445" s="34">
        <v>11</v>
      </c>
      <c r="AW445" s="34" t="s">
        <v>205</v>
      </c>
      <c r="AX445" s="34">
        <v>1.0684</v>
      </c>
      <c r="AY445" s="34">
        <v>1.9</v>
      </c>
      <c r="AZ445" s="34">
        <v>2.1684000000000001</v>
      </c>
      <c r="BA445" s="34">
        <v>14.186999999999999</v>
      </c>
      <c r="BB445" s="34">
        <v>46.9</v>
      </c>
      <c r="BC445" s="34">
        <v>3.31</v>
      </c>
      <c r="BD445" s="34">
        <v>3.6230000000000002</v>
      </c>
      <c r="BE445" s="34">
        <v>3187.9929999999999</v>
      </c>
      <c r="BF445" s="34">
        <v>3.7349999999999999</v>
      </c>
      <c r="BG445" s="34">
        <v>27.506</v>
      </c>
      <c r="BH445" s="34">
        <v>5.5620000000000003</v>
      </c>
      <c r="BI445" s="34">
        <v>33.067999999999998</v>
      </c>
      <c r="BJ445" s="34">
        <v>22.030999999999999</v>
      </c>
      <c r="BK445" s="34">
        <v>4.4550000000000001</v>
      </c>
      <c r="BL445" s="34">
        <v>26.484999999999999</v>
      </c>
      <c r="BM445" s="34">
        <v>0</v>
      </c>
      <c r="BN445" s="34"/>
      <c r="BO445" s="34"/>
      <c r="BP445" s="34"/>
      <c r="BQ445" s="34">
        <v>7384.8220000000001</v>
      </c>
      <c r="BR445" s="34">
        <v>5.7188000000000003E-2</v>
      </c>
      <c r="BS445" s="34">
        <v>-5</v>
      </c>
      <c r="BT445" s="34">
        <v>8.0000000000000002E-3</v>
      </c>
      <c r="BU445" s="34">
        <v>1.3975310000000001</v>
      </c>
      <c r="BV445" s="34">
        <v>0</v>
      </c>
      <c r="BW445" s="34" t="s">
        <v>155</v>
      </c>
      <c r="BX445" s="34">
        <v>0.80100000000000005</v>
      </c>
    </row>
    <row r="446" spans="1:76" x14ac:dyDescent="0.25">
      <c r="A446" s="35">
        <v>43165</v>
      </c>
      <c r="B446" s="36">
        <v>0.40965581018518521</v>
      </c>
      <c r="C446" s="34">
        <v>4.5519999999999996</v>
      </c>
      <c r="D446" s="34">
        <v>8.8999999999999999E-3</v>
      </c>
      <c r="E446" s="34">
        <v>88.508420000000001</v>
      </c>
      <c r="F446" s="34">
        <v>374</v>
      </c>
      <c r="G446" s="34">
        <v>75.2</v>
      </c>
      <c r="H446" s="34">
        <v>0</v>
      </c>
      <c r="I446" s="34"/>
      <c r="J446" s="34">
        <v>14.4</v>
      </c>
      <c r="K446" s="34">
        <v>0.96479999999999999</v>
      </c>
      <c r="L446" s="34">
        <v>4.3914</v>
      </c>
      <c r="M446" s="34">
        <v>8.5000000000000006E-3</v>
      </c>
      <c r="N446" s="34">
        <v>360.846</v>
      </c>
      <c r="O446" s="34">
        <v>72.584599999999995</v>
      </c>
      <c r="P446" s="34">
        <v>433.4</v>
      </c>
      <c r="Q446" s="34">
        <v>289.00909999999999</v>
      </c>
      <c r="R446" s="34">
        <v>58.134599999999999</v>
      </c>
      <c r="S446" s="34">
        <v>347.1</v>
      </c>
      <c r="T446" s="34">
        <v>0</v>
      </c>
      <c r="U446" s="34"/>
      <c r="V446" s="34"/>
      <c r="W446" s="34">
        <v>0</v>
      </c>
      <c r="X446" s="34">
        <v>13.8927</v>
      </c>
      <c r="Y446" s="34">
        <v>12</v>
      </c>
      <c r="Z446" s="34">
        <v>844</v>
      </c>
      <c r="AA446" s="34">
        <v>848</v>
      </c>
      <c r="AB446" s="34">
        <v>883</v>
      </c>
      <c r="AC446" s="34">
        <v>81</v>
      </c>
      <c r="AD446" s="34">
        <v>22.11</v>
      </c>
      <c r="AE446" s="34">
        <v>0.51</v>
      </c>
      <c r="AF446" s="34">
        <v>978</v>
      </c>
      <c r="AG446" s="34">
        <v>0</v>
      </c>
      <c r="AH446" s="34">
        <v>41</v>
      </c>
      <c r="AI446" s="34">
        <v>35</v>
      </c>
      <c r="AJ446" s="34">
        <v>190</v>
      </c>
      <c r="AK446" s="34">
        <v>169</v>
      </c>
      <c r="AL446" s="34">
        <v>4.4000000000000004</v>
      </c>
      <c r="AM446" s="34">
        <v>176</v>
      </c>
      <c r="AN446" s="34" t="s">
        <v>155</v>
      </c>
      <c r="AO446" s="34">
        <v>2</v>
      </c>
      <c r="AP446" s="37">
        <v>0.61878472222222225</v>
      </c>
      <c r="AQ446" s="34">
        <v>47.164181999999997</v>
      </c>
      <c r="AR446" s="34">
        <v>-88.488283999999993</v>
      </c>
      <c r="AS446" s="34">
        <v>320.39999999999998</v>
      </c>
      <c r="AT446" s="34">
        <v>16.7</v>
      </c>
      <c r="AU446" s="34">
        <v>12</v>
      </c>
      <c r="AV446" s="34">
        <v>11</v>
      </c>
      <c r="AW446" s="34" t="s">
        <v>205</v>
      </c>
      <c r="AX446" s="34">
        <v>1.1684000000000001</v>
      </c>
      <c r="AY446" s="34">
        <v>1.2844</v>
      </c>
      <c r="AZ446" s="34">
        <v>2.2000000000000002</v>
      </c>
      <c r="BA446" s="34">
        <v>14.186999999999999</v>
      </c>
      <c r="BB446" s="34">
        <v>46.57</v>
      </c>
      <c r="BC446" s="34">
        <v>3.28</v>
      </c>
      <c r="BD446" s="34">
        <v>3.6509999999999998</v>
      </c>
      <c r="BE446" s="34">
        <v>3187.4639999999999</v>
      </c>
      <c r="BF446" s="34">
        <v>3.9449999999999998</v>
      </c>
      <c r="BG446" s="34">
        <v>27.428000000000001</v>
      </c>
      <c r="BH446" s="34">
        <v>5.5170000000000003</v>
      </c>
      <c r="BI446" s="34">
        <v>32.945</v>
      </c>
      <c r="BJ446" s="34">
        <v>21.968</v>
      </c>
      <c r="BK446" s="34">
        <v>4.4189999999999996</v>
      </c>
      <c r="BL446" s="34">
        <v>26.387</v>
      </c>
      <c r="BM446" s="34">
        <v>0</v>
      </c>
      <c r="BN446" s="34"/>
      <c r="BO446" s="34"/>
      <c r="BP446" s="34"/>
      <c r="BQ446" s="34">
        <v>7332.0379999999996</v>
      </c>
      <c r="BR446" s="34">
        <v>6.062E-2</v>
      </c>
      <c r="BS446" s="34">
        <v>-5</v>
      </c>
      <c r="BT446" s="34">
        <v>8.0000000000000002E-3</v>
      </c>
      <c r="BU446" s="34">
        <v>1.4814099999999999</v>
      </c>
      <c r="BV446" s="34">
        <v>0</v>
      </c>
      <c r="BW446" s="34" t="s">
        <v>155</v>
      </c>
      <c r="BX446" s="34">
        <v>0.80100000000000005</v>
      </c>
    </row>
    <row r="447" spans="1:76" x14ac:dyDescent="0.25">
      <c r="A447" s="35">
        <v>43165</v>
      </c>
      <c r="B447" s="36">
        <v>0.40966738425925925</v>
      </c>
      <c r="C447" s="34">
        <v>4.4729999999999999</v>
      </c>
      <c r="D447" s="34">
        <v>8.0000000000000002E-3</v>
      </c>
      <c r="E447" s="34">
        <v>80.489174000000006</v>
      </c>
      <c r="F447" s="34">
        <v>373.2</v>
      </c>
      <c r="G447" s="34">
        <v>74.599999999999994</v>
      </c>
      <c r="H447" s="34">
        <v>-6.6</v>
      </c>
      <c r="I447" s="34"/>
      <c r="J447" s="34">
        <v>14.4</v>
      </c>
      <c r="K447" s="34">
        <v>0.96540000000000004</v>
      </c>
      <c r="L447" s="34">
        <v>4.3183999999999996</v>
      </c>
      <c r="M447" s="34">
        <v>7.7999999999999996E-3</v>
      </c>
      <c r="N447" s="34">
        <v>360.27679999999998</v>
      </c>
      <c r="O447" s="34">
        <v>72.008300000000006</v>
      </c>
      <c r="P447" s="34">
        <v>432.3</v>
      </c>
      <c r="Q447" s="34">
        <v>288.55329999999998</v>
      </c>
      <c r="R447" s="34">
        <v>57.673000000000002</v>
      </c>
      <c r="S447" s="34">
        <v>346.2</v>
      </c>
      <c r="T447" s="34">
        <v>0</v>
      </c>
      <c r="U447" s="34"/>
      <c r="V447" s="34"/>
      <c r="W447" s="34">
        <v>0</v>
      </c>
      <c r="X447" s="34">
        <v>13.901400000000001</v>
      </c>
      <c r="Y447" s="34">
        <v>12</v>
      </c>
      <c r="Z447" s="34">
        <v>846</v>
      </c>
      <c r="AA447" s="34">
        <v>848</v>
      </c>
      <c r="AB447" s="34">
        <v>883</v>
      </c>
      <c r="AC447" s="34">
        <v>81</v>
      </c>
      <c r="AD447" s="34">
        <v>22.11</v>
      </c>
      <c r="AE447" s="34">
        <v>0.51</v>
      </c>
      <c r="AF447" s="34">
        <v>978</v>
      </c>
      <c r="AG447" s="34">
        <v>0</v>
      </c>
      <c r="AH447" s="34">
        <v>40.094093999999998</v>
      </c>
      <c r="AI447" s="34">
        <v>35</v>
      </c>
      <c r="AJ447" s="34">
        <v>190</v>
      </c>
      <c r="AK447" s="34">
        <v>169</v>
      </c>
      <c r="AL447" s="34">
        <v>4.3</v>
      </c>
      <c r="AM447" s="34">
        <v>175.7</v>
      </c>
      <c r="AN447" s="34" t="s">
        <v>155</v>
      </c>
      <c r="AO447" s="34">
        <v>2</v>
      </c>
      <c r="AP447" s="37">
        <v>0.61879629629629629</v>
      </c>
      <c r="AQ447" s="34">
        <v>47.164203999999998</v>
      </c>
      <c r="AR447" s="34">
        <v>-88.488373999999993</v>
      </c>
      <c r="AS447" s="34">
        <v>320.3</v>
      </c>
      <c r="AT447" s="34">
        <v>16.3</v>
      </c>
      <c r="AU447" s="34">
        <v>12</v>
      </c>
      <c r="AV447" s="34">
        <v>11</v>
      </c>
      <c r="AW447" s="34" t="s">
        <v>205</v>
      </c>
      <c r="AX447" s="34">
        <v>1.3368</v>
      </c>
      <c r="AY447" s="34">
        <v>1.2052</v>
      </c>
      <c r="AZ447" s="34">
        <v>2.4051999999999998</v>
      </c>
      <c r="BA447" s="34">
        <v>14.186999999999999</v>
      </c>
      <c r="BB447" s="34">
        <v>47.38</v>
      </c>
      <c r="BC447" s="34">
        <v>3.34</v>
      </c>
      <c r="BD447" s="34">
        <v>3.5870000000000002</v>
      </c>
      <c r="BE447" s="34">
        <v>3188.422</v>
      </c>
      <c r="BF447" s="34">
        <v>3.6509999999999998</v>
      </c>
      <c r="BG447" s="34">
        <v>27.856000000000002</v>
      </c>
      <c r="BH447" s="34">
        <v>5.5679999999999996</v>
      </c>
      <c r="BI447" s="34">
        <v>33.423999999999999</v>
      </c>
      <c r="BJ447" s="34">
        <v>22.311</v>
      </c>
      <c r="BK447" s="34">
        <v>4.4589999999999996</v>
      </c>
      <c r="BL447" s="34">
        <v>26.77</v>
      </c>
      <c r="BM447" s="34">
        <v>0</v>
      </c>
      <c r="BN447" s="34"/>
      <c r="BO447" s="34"/>
      <c r="BP447" s="34"/>
      <c r="BQ447" s="34">
        <v>7462.857</v>
      </c>
      <c r="BR447" s="34">
        <v>4.3788000000000001E-2</v>
      </c>
      <c r="BS447" s="34">
        <v>-5</v>
      </c>
      <c r="BT447" s="34">
        <v>8.0000000000000002E-3</v>
      </c>
      <c r="BU447" s="34">
        <v>1.0700639999999999</v>
      </c>
      <c r="BV447" s="34">
        <v>0</v>
      </c>
      <c r="BW447" s="34" t="s">
        <v>155</v>
      </c>
      <c r="BX447" s="34">
        <v>0.80100000000000005</v>
      </c>
    </row>
    <row r="448" spans="1:76" x14ac:dyDescent="0.25">
      <c r="A448" s="35">
        <v>43165</v>
      </c>
      <c r="B448" s="36">
        <v>0.40967895833333334</v>
      </c>
      <c r="C448" s="34">
        <v>4.3840000000000003</v>
      </c>
      <c r="D448" s="34">
        <v>8.8000000000000005E-3</v>
      </c>
      <c r="E448" s="34">
        <v>87.811980000000005</v>
      </c>
      <c r="F448" s="34">
        <v>369.3</v>
      </c>
      <c r="G448" s="34">
        <v>73.599999999999994</v>
      </c>
      <c r="H448" s="34">
        <v>-3.3</v>
      </c>
      <c r="I448" s="34"/>
      <c r="J448" s="34">
        <v>14.4</v>
      </c>
      <c r="K448" s="34">
        <v>0.96609999999999996</v>
      </c>
      <c r="L448" s="34">
        <v>4.2348999999999997</v>
      </c>
      <c r="M448" s="34">
        <v>8.5000000000000006E-3</v>
      </c>
      <c r="N448" s="34">
        <v>356.8057</v>
      </c>
      <c r="O448" s="34">
        <v>71.137699999999995</v>
      </c>
      <c r="P448" s="34">
        <v>427.9</v>
      </c>
      <c r="Q448" s="34">
        <v>285.77319999999997</v>
      </c>
      <c r="R448" s="34">
        <v>56.975700000000003</v>
      </c>
      <c r="S448" s="34">
        <v>342.7</v>
      </c>
      <c r="T448" s="34">
        <v>0</v>
      </c>
      <c r="U448" s="34"/>
      <c r="V448" s="34"/>
      <c r="W448" s="34">
        <v>0</v>
      </c>
      <c r="X448" s="34">
        <v>13.9117</v>
      </c>
      <c r="Y448" s="34">
        <v>11.9</v>
      </c>
      <c r="Z448" s="34">
        <v>846</v>
      </c>
      <c r="AA448" s="34">
        <v>849</v>
      </c>
      <c r="AB448" s="34">
        <v>883</v>
      </c>
      <c r="AC448" s="34">
        <v>81</v>
      </c>
      <c r="AD448" s="34">
        <v>22.11</v>
      </c>
      <c r="AE448" s="34">
        <v>0.51</v>
      </c>
      <c r="AF448" s="34">
        <v>978</v>
      </c>
      <c r="AG448" s="34">
        <v>0</v>
      </c>
      <c r="AH448" s="34">
        <v>40</v>
      </c>
      <c r="AI448" s="34">
        <v>35</v>
      </c>
      <c r="AJ448" s="34">
        <v>190</v>
      </c>
      <c r="AK448" s="34">
        <v>169</v>
      </c>
      <c r="AL448" s="34">
        <v>4.3</v>
      </c>
      <c r="AM448" s="34">
        <v>175.3</v>
      </c>
      <c r="AN448" s="34" t="s">
        <v>155</v>
      </c>
      <c r="AO448" s="34">
        <v>2</v>
      </c>
      <c r="AP448" s="37">
        <v>0.61880787037037044</v>
      </c>
      <c r="AQ448" s="34">
        <v>47.164230000000003</v>
      </c>
      <c r="AR448" s="34">
        <v>-88.488461999999998</v>
      </c>
      <c r="AS448" s="34">
        <v>320.3</v>
      </c>
      <c r="AT448" s="34">
        <v>16.3</v>
      </c>
      <c r="AU448" s="34">
        <v>12</v>
      </c>
      <c r="AV448" s="34">
        <v>11</v>
      </c>
      <c r="AW448" s="34" t="s">
        <v>205</v>
      </c>
      <c r="AX448" s="34">
        <v>1.5367999999999999</v>
      </c>
      <c r="AY448" s="34">
        <v>1.6419999999999999</v>
      </c>
      <c r="AZ448" s="34">
        <v>2.8420000000000001</v>
      </c>
      <c r="BA448" s="34">
        <v>14.186999999999999</v>
      </c>
      <c r="BB448" s="34">
        <v>48.32</v>
      </c>
      <c r="BC448" s="34">
        <v>3.41</v>
      </c>
      <c r="BD448" s="34">
        <v>3.51</v>
      </c>
      <c r="BE448" s="34">
        <v>3188.3510000000001</v>
      </c>
      <c r="BF448" s="34">
        <v>4.0650000000000004</v>
      </c>
      <c r="BG448" s="34">
        <v>28.131</v>
      </c>
      <c r="BH448" s="34">
        <v>5.609</v>
      </c>
      <c r="BI448" s="34">
        <v>33.74</v>
      </c>
      <c r="BJ448" s="34">
        <v>22.530999999999999</v>
      </c>
      <c r="BK448" s="34">
        <v>4.492</v>
      </c>
      <c r="BL448" s="34">
        <v>27.023</v>
      </c>
      <c r="BM448" s="34">
        <v>0</v>
      </c>
      <c r="BN448" s="34"/>
      <c r="BO448" s="34"/>
      <c r="BP448" s="34"/>
      <c r="BQ448" s="34">
        <v>7615.549</v>
      </c>
      <c r="BR448" s="34">
        <v>5.1965999999999998E-2</v>
      </c>
      <c r="BS448" s="34">
        <v>-5</v>
      </c>
      <c r="BT448" s="34">
        <v>8.9060000000000007E-3</v>
      </c>
      <c r="BU448" s="34">
        <v>1.269919</v>
      </c>
      <c r="BV448" s="34">
        <v>0</v>
      </c>
      <c r="BW448" s="34" t="s">
        <v>155</v>
      </c>
      <c r="BX448" s="34">
        <v>0.80100000000000005</v>
      </c>
    </row>
    <row r="449" spans="1:76" x14ac:dyDescent="0.25">
      <c r="A449" s="35">
        <v>43165</v>
      </c>
      <c r="B449" s="36">
        <v>0.40969053240740738</v>
      </c>
      <c r="C449" s="34">
        <v>4.2640000000000002</v>
      </c>
      <c r="D449" s="34">
        <v>8.9999999999999993E-3</v>
      </c>
      <c r="E449" s="34">
        <v>90</v>
      </c>
      <c r="F449" s="34">
        <v>366.4</v>
      </c>
      <c r="G449" s="34">
        <v>73.099999999999994</v>
      </c>
      <c r="H449" s="34">
        <v>0</v>
      </c>
      <c r="I449" s="34"/>
      <c r="J449" s="34">
        <v>14.4</v>
      </c>
      <c r="K449" s="34">
        <v>0.96709999999999996</v>
      </c>
      <c r="L449" s="34">
        <v>4.1233000000000004</v>
      </c>
      <c r="M449" s="34">
        <v>8.6999999999999994E-3</v>
      </c>
      <c r="N449" s="34">
        <v>354.38049999999998</v>
      </c>
      <c r="O449" s="34">
        <v>70.686199999999999</v>
      </c>
      <c r="P449" s="34">
        <v>425.1</v>
      </c>
      <c r="Q449" s="34">
        <v>283.83080000000001</v>
      </c>
      <c r="R449" s="34">
        <v>56.614100000000001</v>
      </c>
      <c r="S449" s="34">
        <v>340.4</v>
      </c>
      <c r="T449" s="34">
        <v>0</v>
      </c>
      <c r="U449" s="34"/>
      <c r="V449" s="34"/>
      <c r="W449" s="34">
        <v>0</v>
      </c>
      <c r="X449" s="34">
        <v>13.9261</v>
      </c>
      <c r="Y449" s="34">
        <v>12</v>
      </c>
      <c r="Z449" s="34">
        <v>845</v>
      </c>
      <c r="AA449" s="34">
        <v>848</v>
      </c>
      <c r="AB449" s="34">
        <v>883</v>
      </c>
      <c r="AC449" s="34">
        <v>81</v>
      </c>
      <c r="AD449" s="34">
        <v>22.11</v>
      </c>
      <c r="AE449" s="34">
        <v>0.51</v>
      </c>
      <c r="AF449" s="34">
        <v>978</v>
      </c>
      <c r="AG449" s="34">
        <v>0</v>
      </c>
      <c r="AH449" s="34">
        <v>40</v>
      </c>
      <c r="AI449" s="34">
        <v>35</v>
      </c>
      <c r="AJ449" s="34">
        <v>190</v>
      </c>
      <c r="AK449" s="34">
        <v>169</v>
      </c>
      <c r="AL449" s="34">
        <v>4.4000000000000004</v>
      </c>
      <c r="AM449" s="34">
        <v>175</v>
      </c>
      <c r="AN449" s="34" t="s">
        <v>155</v>
      </c>
      <c r="AO449" s="34">
        <v>2</v>
      </c>
      <c r="AP449" s="37">
        <v>0.61881944444444448</v>
      </c>
      <c r="AQ449" s="34">
        <v>47.164237999999997</v>
      </c>
      <c r="AR449" s="34">
        <v>-88.488489999999999</v>
      </c>
      <c r="AS449" s="34">
        <v>320.39999999999998</v>
      </c>
      <c r="AT449" s="34">
        <v>16.3</v>
      </c>
      <c r="AU449" s="34">
        <v>12</v>
      </c>
      <c r="AV449" s="34">
        <v>11</v>
      </c>
      <c r="AW449" s="34" t="s">
        <v>205</v>
      </c>
      <c r="AX449" s="34">
        <v>1.6</v>
      </c>
      <c r="AY449" s="34">
        <v>1.8</v>
      </c>
      <c r="AZ449" s="34">
        <v>3</v>
      </c>
      <c r="BA449" s="34">
        <v>14.186999999999999</v>
      </c>
      <c r="BB449" s="34">
        <v>49.65</v>
      </c>
      <c r="BC449" s="34">
        <v>3.5</v>
      </c>
      <c r="BD449" s="34">
        <v>3.403</v>
      </c>
      <c r="BE449" s="34">
        <v>3188.8220000000001</v>
      </c>
      <c r="BF449" s="34">
        <v>4.2839999999999998</v>
      </c>
      <c r="BG449" s="34">
        <v>28.701000000000001</v>
      </c>
      <c r="BH449" s="34">
        <v>5.7249999999999996</v>
      </c>
      <c r="BI449" s="34">
        <v>34.424999999999997</v>
      </c>
      <c r="BJ449" s="34">
        <v>22.986999999999998</v>
      </c>
      <c r="BK449" s="34">
        <v>4.585</v>
      </c>
      <c r="BL449" s="34">
        <v>27.571999999999999</v>
      </c>
      <c r="BM449" s="34">
        <v>0</v>
      </c>
      <c r="BN449" s="34"/>
      <c r="BO449" s="34"/>
      <c r="BP449" s="34"/>
      <c r="BQ449" s="34">
        <v>7830.9030000000002</v>
      </c>
      <c r="BR449" s="34">
        <v>4.5752000000000001E-2</v>
      </c>
      <c r="BS449" s="34">
        <v>-5</v>
      </c>
      <c r="BT449" s="34">
        <v>8.9999999999999993E-3</v>
      </c>
      <c r="BU449" s="34">
        <v>1.1180639999999999</v>
      </c>
      <c r="BV449" s="34">
        <v>0</v>
      </c>
      <c r="BW449" s="34" t="s">
        <v>155</v>
      </c>
      <c r="BX449" s="34">
        <v>0.80100000000000005</v>
      </c>
    </row>
    <row r="450" spans="1:76" x14ac:dyDescent="0.25">
      <c r="A450" s="35">
        <v>43165</v>
      </c>
      <c r="B450" s="36">
        <v>0.40970210648148148</v>
      </c>
      <c r="C450" s="34">
        <v>4.0819999999999999</v>
      </c>
      <c r="D450" s="34">
        <v>9.4999999999999998E-3</v>
      </c>
      <c r="E450" s="34">
        <v>94.633305000000007</v>
      </c>
      <c r="F450" s="34">
        <v>363</v>
      </c>
      <c r="G450" s="34">
        <v>72.5</v>
      </c>
      <c r="H450" s="34">
        <v>0</v>
      </c>
      <c r="I450" s="34"/>
      <c r="J450" s="34">
        <v>14.44</v>
      </c>
      <c r="K450" s="34">
        <v>0.96850000000000003</v>
      </c>
      <c r="L450" s="34">
        <v>3.9539</v>
      </c>
      <c r="M450" s="34">
        <v>9.1999999999999998E-3</v>
      </c>
      <c r="N450" s="34">
        <v>351.59640000000002</v>
      </c>
      <c r="O450" s="34">
        <v>70.1755</v>
      </c>
      <c r="P450" s="34">
        <v>421.8</v>
      </c>
      <c r="Q450" s="34">
        <v>281.60090000000002</v>
      </c>
      <c r="R450" s="34">
        <v>56.204999999999998</v>
      </c>
      <c r="S450" s="34">
        <v>337.8</v>
      </c>
      <c r="T450" s="34">
        <v>0</v>
      </c>
      <c r="U450" s="34"/>
      <c r="V450" s="34"/>
      <c r="W450" s="34">
        <v>0</v>
      </c>
      <c r="X450" s="34">
        <v>13.985799999999999</v>
      </c>
      <c r="Y450" s="34">
        <v>12</v>
      </c>
      <c r="Z450" s="34">
        <v>845</v>
      </c>
      <c r="AA450" s="34">
        <v>848</v>
      </c>
      <c r="AB450" s="34">
        <v>883</v>
      </c>
      <c r="AC450" s="34">
        <v>81</v>
      </c>
      <c r="AD450" s="34">
        <v>22.11</v>
      </c>
      <c r="AE450" s="34">
        <v>0.51</v>
      </c>
      <c r="AF450" s="34">
        <v>978</v>
      </c>
      <c r="AG450" s="34">
        <v>0</v>
      </c>
      <c r="AH450" s="34">
        <v>40</v>
      </c>
      <c r="AI450" s="34">
        <v>35</v>
      </c>
      <c r="AJ450" s="34">
        <v>190.9</v>
      </c>
      <c r="AK450" s="34">
        <v>169</v>
      </c>
      <c r="AL450" s="34">
        <v>4.3</v>
      </c>
      <c r="AM450" s="34">
        <v>175</v>
      </c>
      <c r="AN450" s="34" t="s">
        <v>155</v>
      </c>
      <c r="AO450" s="34">
        <v>2</v>
      </c>
      <c r="AP450" s="37">
        <v>0.61881944444444448</v>
      </c>
      <c r="AQ450" s="34">
        <v>47.164265</v>
      </c>
      <c r="AR450" s="34">
        <v>-88.488614999999996</v>
      </c>
      <c r="AS450" s="34">
        <v>320.3</v>
      </c>
      <c r="AT450" s="34">
        <v>16.3</v>
      </c>
      <c r="AU450" s="34">
        <v>12</v>
      </c>
      <c r="AV450" s="34">
        <v>11</v>
      </c>
      <c r="AW450" s="34" t="s">
        <v>205</v>
      </c>
      <c r="AX450" s="34">
        <v>1.7367999999999999</v>
      </c>
      <c r="AY450" s="34">
        <v>2.3472</v>
      </c>
      <c r="AZ450" s="34">
        <v>3.4788000000000001</v>
      </c>
      <c r="BA450" s="34">
        <v>14.186999999999999</v>
      </c>
      <c r="BB450" s="34">
        <v>51.8</v>
      </c>
      <c r="BC450" s="34">
        <v>3.65</v>
      </c>
      <c r="BD450" s="34">
        <v>3.25</v>
      </c>
      <c r="BE450" s="34">
        <v>3189.4850000000001</v>
      </c>
      <c r="BF450" s="34">
        <v>4.7060000000000004</v>
      </c>
      <c r="BG450" s="34">
        <v>29.701000000000001</v>
      </c>
      <c r="BH450" s="34">
        <v>5.9279999999999999</v>
      </c>
      <c r="BI450" s="34">
        <v>35.630000000000003</v>
      </c>
      <c r="BJ450" s="34">
        <v>23.789000000000001</v>
      </c>
      <c r="BK450" s="34">
        <v>4.7480000000000002</v>
      </c>
      <c r="BL450" s="34">
        <v>28.536999999999999</v>
      </c>
      <c r="BM450" s="34">
        <v>0</v>
      </c>
      <c r="BN450" s="34"/>
      <c r="BO450" s="34"/>
      <c r="BP450" s="34"/>
      <c r="BQ450" s="34">
        <v>8203.1759999999995</v>
      </c>
      <c r="BR450" s="34">
        <v>5.7683999999999999E-2</v>
      </c>
      <c r="BS450" s="34">
        <v>-5</v>
      </c>
      <c r="BT450" s="34">
        <v>8.9999999999999993E-3</v>
      </c>
      <c r="BU450" s="34">
        <v>1.4096519999999999</v>
      </c>
      <c r="BV450" s="34">
        <v>0</v>
      </c>
      <c r="BW450" s="34" t="s">
        <v>155</v>
      </c>
      <c r="BX450" s="34">
        <v>0.80100000000000005</v>
      </c>
    </row>
    <row r="451" spans="1:76" x14ac:dyDescent="0.25">
      <c r="A451" s="35">
        <v>43165</v>
      </c>
      <c r="B451" s="36">
        <v>0.40971368055555552</v>
      </c>
      <c r="C451" s="34">
        <v>4.0990000000000002</v>
      </c>
      <c r="D451" s="34">
        <v>0.01</v>
      </c>
      <c r="E451" s="34">
        <v>100</v>
      </c>
      <c r="F451" s="34">
        <v>358.9</v>
      </c>
      <c r="G451" s="34">
        <v>72</v>
      </c>
      <c r="H451" s="34">
        <v>0</v>
      </c>
      <c r="I451" s="34"/>
      <c r="J451" s="34">
        <v>14.59</v>
      </c>
      <c r="K451" s="34">
        <v>0.96840000000000004</v>
      </c>
      <c r="L451" s="34">
        <v>3.9695</v>
      </c>
      <c r="M451" s="34">
        <v>9.7000000000000003E-3</v>
      </c>
      <c r="N451" s="34">
        <v>347.57780000000002</v>
      </c>
      <c r="O451" s="34">
        <v>69.739599999999996</v>
      </c>
      <c r="P451" s="34">
        <v>417.3</v>
      </c>
      <c r="Q451" s="34">
        <v>278.38240000000002</v>
      </c>
      <c r="R451" s="34">
        <v>55.855899999999998</v>
      </c>
      <c r="S451" s="34">
        <v>334.2</v>
      </c>
      <c r="T451" s="34">
        <v>0</v>
      </c>
      <c r="U451" s="34"/>
      <c r="V451" s="34"/>
      <c r="W451" s="34">
        <v>0</v>
      </c>
      <c r="X451" s="34">
        <v>14.125400000000001</v>
      </c>
      <c r="Y451" s="34">
        <v>12</v>
      </c>
      <c r="Z451" s="34">
        <v>845</v>
      </c>
      <c r="AA451" s="34">
        <v>848</v>
      </c>
      <c r="AB451" s="34">
        <v>883</v>
      </c>
      <c r="AC451" s="34">
        <v>81</v>
      </c>
      <c r="AD451" s="34">
        <v>22.11</v>
      </c>
      <c r="AE451" s="34">
        <v>0.51</v>
      </c>
      <c r="AF451" s="34">
        <v>978</v>
      </c>
      <c r="AG451" s="34">
        <v>0</v>
      </c>
      <c r="AH451" s="34">
        <v>40</v>
      </c>
      <c r="AI451" s="34">
        <v>35</v>
      </c>
      <c r="AJ451" s="34">
        <v>191</v>
      </c>
      <c r="AK451" s="34">
        <v>169</v>
      </c>
      <c r="AL451" s="34">
        <v>4.4000000000000004</v>
      </c>
      <c r="AM451" s="34">
        <v>175</v>
      </c>
      <c r="AN451" s="34" t="s">
        <v>155</v>
      </c>
      <c r="AO451" s="34">
        <v>2</v>
      </c>
      <c r="AP451" s="37">
        <v>0.61884259259259256</v>
      </c>
      <c r="AQ451" s="34">
        <v>47.164285</v>
      </c>
      <c r="AR451" s="34">
        <v>-88.488738999999995</v>
      </c>
      <c r="AS451" s="34">
        <v>320.10000000000002</v>
      </c>
      <c r="AT451" s="34">
        <v>16.3</v>
      </c>
      <c r="AU451" s="34">
        <v>12</v>
      </c>
      <c r="AV451" s="34">
        <v>11</v>
      </c>
      <c r="AW451" s="34" t="s">
        <v>205</v>
      </c>
      <c r="AX451" s="34">
        <v>1.9368000000000001</v>
      </c>
      <c r="AY451" s="34">
        <v>1.5056</v>
      </c>
      <c r="AZ451" s="34">
        <v>3.7</v>
      </c>
      <c r="BA451" s="34">
        <v>14.186999999999999</v>
      </c>
      <c r="BB451" s="34">
        <v>51.59</v>
      </c>
      <c r="BC451" s="34">
        <v>3.64</v>
      </c>
      <c r="BD451" s="34">
        <v>3.262</v>
      </c>
      <c r="BE451" s="34">
        <v>3188.9670000000001</v>
      </c>
      <c r="BF451" s="34">
        <v>4.952</v>
      </c>
      <c r="BG451" s="34">
        <v>29.242000000000001</v>
      </c>
      <c r="BH451" s="34">
        <v>5.867</v>
      </c>
      <c r="BI451" s="34">
        <v>35.109000000000002</v>
      </c>
      <c r="BJ451" s="34">
        <v>23.42</v>
      </c>
      <c r="BK451" s="34">
        <v>4.6989999999999998</v>
      </c>
      <c r="BL451" s="34">
        <v>28.119</v>
      </c>
      <c r="BM451" s="34">
        <v>0</v>
      </c>
      <c r="BN451" s="34"/>
      <c r="BO451" s="34"/>
      <c r="BP451" s="34"/>
      <c r="BQ451" s="34">
        <v>8251.0910000000003</v>
      </c>
      <c r="BR451" s="34">
        <v>3.9974000000000003E-2</v>
      </c>
      <c r="BS451" s="34">
        <v>-5</v>
      </c>
      <c r="BT451" s="34">
        <v>8.9999999999999993E-3</v>
      </c>
      <c r="BU451" s="34">
        <v>0.97686499999999998</v>
      </c>
      <c r="BV451" s="34">
        <v>0</v>
      </c>
      <c r="BW451" s="34" t="s">
        <v>155</v>
      </c>
      <c r="BX451" s="34">
        <v>0.80100000000000005</v>
      </c>
    </row>
    <row r="452" spans="1:76" x14ac:dyDescent="0.25">
      <c r="A452" s="35">
        <v>43165</v>
      </c>
      <c r="B452" s="36">
        <v>0.40972525462962966</v>
      </c>
      <c r="C452" s="34">
        <v>4.1159999999999997</v>
      </c>
      <c r="D452" s="34">
        <v>0.01</v>
      </c>
      <c r="E452" s="34">
        <v>100</v>
      </c>
      <c r="F452" s="34">
        <v>359.3</v>
      </c>
      <c r="G452" s="34">
        <v>71.400000000000006</v>
      </c>
      <c r="H452" s="34">
        <v>-7.1</v>
      </c>
      <c r="I452" s="34"/>
      <c r="J452" s="34">
        <v>14.7</v>
      </c>
      <c r="K452" s="34">
        <v>0.96830000000000005</v>
      </c>
      <c r="L452" s="34">
        <v>3.9851000000000001</v>
      </c>
      <c r="M452" s="34">
        <v>9.7000000000000003E-3</v>
      </c>
      <c r="N452" s="34">
        <v>347.94080000000002</v>
      </c>
      <c r="O452" s="34">
        <v>69.166899999999998</v>
      </c>
      <c r="P452" s="34">
        <v>417.1</v>
      </c>
      <c r="Q452" s="34">
        <v>278.67309999999998</v>
      </c>
      <c r="R452" s="34">
        <v>55.397199999999998</v>
      </c>
      <c r="S452" s="34">
        <v>334.1</v>
      </c>
      <c r="T452" s="34">
        <v>0</v>
      </c>
      <c r="U452" s="34"/>
      <c r="V452" s="34"/>
      <c r="W452" s="34">
        <v>0</v>
      </c>
      <c r="X452" s="34">
        <v>14.2338</v>
      </c>
      <c r="Y452" s="34">
        <v>12</v>
      </c>
      <c r="Z452" s="34">
        <v>845</v>
      </c>
      <c r="AA452" s="34">
        <v>848</v>
      </c>
      <c r="AB452" s="34">
        <v>883</v>
      </c>
      <c r="AC452" s="34">
        <v>81</v>
      </c>
      <c r="AD452" s="34">
        <v>22.11</v>
      </c>
      <c r="AE452" s="34">
        <v>0.51</v>
      </c>
      <c r="AF452" s="34">
        <v>978</v>
      </c>
      <c r="AG452" s="34">
        <v>0</v>
      </c>
      <c r="AH452" s="34">
        <v>40</v>
      </c>
      <c r="AI452" s="34">
        <v>35</v>
      </c>
      <c r="AJ452" s="34">
        <v>191</v>
      </c>
      <c r="AK452" s="34">
        <v>169</v>
      </c>
      <c r="AL452" s="34">
        <v>4.4000000000000004</v>
      </c>
      <c r="AM452" s="34">
        <v>175</v>
      </c>
      <c r="AN452" s="34" t="s">
        <v>155</v>
      </c>
      <c r="AO452" s="34">
        <v>2</v>
      </c>
      <c r="AP452" s="37">
        <v>0.61885416666666659</v>
      </c>
      <c r="AQ452" s="34">
        <v>47.164296</v>
      </c>
      <c r="AR452" s="34">
        <v>-88.488833999999997</v>
      </c>
      <c r="AS452" s="34">
        <v>320</v>
      </c>
      <c r="AT452" s="34">
        <v>16.3</v>
      </c>
      <c r="AU452" s="34">
        <v>12</v>
      </c>
      <c r="AV452" s="34">
        <v>11</v>
      </c>
      <c r="AW452" s="34" t="s">
        <v>205</v>
      </c>
      <c r="AX452" s="34">
        <v>2</v>
      </c>
      <c r="AY452" s="34">
        <v>1</v>
      </c>
      <c r="AZ452" s="34">
        <v>3.7</v>
      </c>
      <c r="BA452" s="34">
        <v>14.186999999999999</v>
      </c>
      <c r="BB452" s="34">
        <v>51.39</v>
      </c>
      <c r="BC452" s="34">
        <v>3.62</v>
      </c>
      <c r="BD452" s="34">
        <v>3.2759999999999998</v>
      </c>
      <c r="BE452" s="34">
        <v>3188.873</v>
      </c>
      <c r="BF452" s="34">
        <v>4.931</v>
      </c>
      <c r="BG452" s="34">
        <v>29.157</v>
      </c>
      <c r="BH452" s="34">
        <v>5.7960000000000003</v>
      </c>
      <c r="BI452" s="34">
        <v>34.953000000000003</v>
      </c>
      <c r="BJ452" s="34">
        <v>23.352</v>
      </c>
      <c r="BK452" s="34">
        <v>4.6420000000000003</v>
      </c>
      <c r="BL452" s="34">
        <v>27.994</v>
      </c>
      <c r="BM452" s="34">
        <v>0</v>
      </c>
      <c r="BN452" s="34"/>
      <c r="BO452" s="34"/>
      <c r="BP452" s="34"/>
      <c r="BQ452" s="34">
        <v>8281.6350000000002</v>
      </c>
      <c r="BR452" s="34">
        <v>4.6154000000000001E-2</v>
      </c>
      <c r="BS452" s="34">
        <v>-5</v>
      </c>
      <c r="BT452" s="34">
        <v>8.9999999999999993E-3</v>
      </c>
      <c r="BU452" s="34">
        <v>1.127888</v>
      </c>
      <c r="BV452" s="34">
        <v>0</v>
      </c>
      <c r="BW452" s="34" t="s">
        <v>155</v>
      </c>
      <c r="BX452" s="34">
        <v>0.80100000000000005</v>
      </c>
    </row>
    <row r="453" spans="1:76" x14ac:dyDescent="0.25">
      <c r="A453" s="35">
        <v>43165</v>
      </c>
      <c r="B453" s="36">
        <v>0.4097368287037037</v>
      </c>
      <c r="C453" s="34">
        <v>4.399</v>
      </c>
      <c r="D453" s="34">
        <v>0.01</v>
      </c>
      <c r="E453" s="34">
        <v>100</v>
      </c>
      <c r="F453" s="34">
        <v>361.5</v>
      </c>
      <c r="G453" s="34">
        <v>70.7</v>
      </c>
      <c r="H453" s="34">
        <v>-3.1</v>
      </c>
      <c r="I453" s="34"/>
      <c r="J453" s="34">
        <v>14.7</v>
      </c>
      <c r="K453" s="34">
        <v>0.96599999999999997</v>
      </c>
      <c r="L453" s="34">
        <v>4.2493999999999996</v>
      </c>
      <c r="M453" s="34">
        <v>9.7000000000000003E-3</v>
      </c>
      <c r="N453" s="34">
        <v>349.18090000000001</v>
      </c>
      <c r="O453" s="34">
        <v>68.325999999999993</v>
      </c>
      <c r="P453" s="34">
        <v>417.5</v>
      </c>
      <c r="Q453" s="34">
        <v>279.66629999999998</v>
      </c>
      <c r="R453" s="34">
        <v>54.723799999999997</v>
      </c>
      <c r="S453" s="34">
        <v>334.4</v>
      </c>
      <c r="T453" s="34">
        <v>0</v>
      </c>
      <c r="U453" s="34"/>
      <c r="V453" s="34"/>
      <c r="W453" s="34">
        <v>0</v>
      </c>
      <c r="X453" s="34">
        <v>14.1995</v>
      </c>
      <c r="Y453" s="34">
        <v>11.9</v>
      </c>
      <c r="Z453" s="34">
        <v>846</v>
      </c>
      <c r="AA453" s="34">
        <v>849</v>
      </c>
      <c r="AB453" s="34">
        <v>883</v>
      </c>
      <c r="AC453" s="34">
        <v>81</v>
      </c>
      <c r="AD453" s="34">
        <v>22.11</v>
      </c>
      <c r="AE453" s="34">
        <v>0.51</v>
      </c>
      <c r="AF453" s="34">
        <v>978</v>
      </c>
      <c r="AG453" s="34">
        <v>0</v>
      </c>
      <c r="AH453" s="34">
        <v>40</v>
      </c>
      <c r="AI453" s="34">
        <v>35</v>
      </c>
      <c r="AJ453" s="34">
        <v>191</v>
      </c>
      <c r="AK453" s="34">
        <v>169</v>
      </c>
      <c r="AL453" s="34">
        <v>4.3</v>
      </c>
      <c r="AM453" s="34">
        <v>175</v>
      </c>
      <c r="AN453" s="34" t="s">
        <v>155</v>
      </c>
      <c r="AO453" s="34">
        <v>2</v>
      </c>
      <c r="AP453" s="37">
        <v>0.61886574074074074</v>
      </c>
      <c r="AQ453" s="34">
        <v>47.164309000000003</v>
      </c>
      <c r="AR453" s="34">
        <v>-88.488928000000001</v>
      </c>
      <c r="AS453" s="34">
        <v>320.10000000000002</v>
      </c>
      <c r="AT453" s="34">
        <v>16.3</v>
      </c>
      <c r="AU453" s="34">
        <v>12</v>
      </c>
      <c r="AV453" s="34">
        <v>11</v>
      </c>
      <c r="AW453" s="34" t="s">
        <v>205</v>
      </c>
      <c r="AX453" s="34">
        <v>1.3160000000000001</v>
      </c>
      <c r="AY453" s="34">
        <v>1.0684</v>
      </c>
      <c r="AZ453" s="34">
        <v>2.6055999999999999</v>
      </c>
      <c r="BA453" s="34">
        <v>14.186999999999999</v>
      </c>
      <c r="BB453" s="34">
        <v>48.14</v>
      </c>
      <c r="BC453" s="34">
        <v>3.39</v>
      </c>
      <c r="BD453" s="34">
        <v>3.5249999999999999</v>
      </c>
      <c r="BE453" s="34">
        <v>3187.3809999999999</v>
      </c>
      <c r="BF453" s="34">
        <v>4.6109999999999998</v>
      </c>
      <c r="BG453" s="34">
        <v>27.428000000000001</v>
      </c>
      <c r="BH453" s="34">
        <v>5.367</v>
      </c>
      <c r="BI453" s="34">
        <v>32.795000000000002</v>
      </c>
      <c r="BJ453" s="34">
        <v>21.966999999999999</v>
      </c>
      <c r="BK453" s="34">
        <v>4.298</v>
      </c>
      <c r="BL453" s="34">
        <v>26.265999999999998</v>
      </c>
      <c r="BM453" s="34">
        <v>0</v>
      </c>
      <c r="BN453" s="34"/>
      <c r="BO453" s="34"/>
      <c r="BP453" s="34"/>
      <c r="BQ453" s="34">
        <v>7744.1779999999999</v>
      </c>
      <c r="BR453" s="34">
        <v>3.7033999999999997E-2</v>
      </c>
      <c r="BS453" s="34">
        <v>-5</v>
      </c>
      <c r="BT453" s="34">
        <v>8.9999999999999993E-3</v>
      </c>
      <c r="BU453" s="34">
        <v>0.90501799999999999</v>
      </c>
      <c r="BV453" s="34">
        <v>0</v>
      </c>
      <c r="BW453" s="34" t="s">
        <v>155</v>
      </c>
      <c r="BX453" s="34">
        <v>0.80100000000000005</v>
      </c>
    </row>
    <row r="454" spans="1:76" x14ac:dyDescent="0.25">
      <c r="A454" s="35">
        <v>43165</v>
      </c>
      <c r="B454" s="36">
        <v>0.4097484027777778</v>
      </c>
      <c r="C454" s="34">
        <v>4.835</v>
      </c>
      <c r="D454" s="34">
        <v>0.01</v>
      </c>
      <c r="E454" s="34">
        <v>100</v>
      </c>
      <c r="F454" s="34">
        <v>363.9</v>
      </c>
      <c r="G454" s="34">
        <v>69.7</v>
      </c>
      <c r="H454" s="34">
        <v>0</v>
      </c>
      <c r="I454" s="34"/>
      <c r="J454" s="34">
        <v>14.7</v>
      </c>
      <c r="K454" s="34">
        <v>0.96250000000000002</v>
      </c>
      <c r="L454" s="34">
        <v>4.6538000000000004</v>
      </c>
      <c r="M454" s="34">
        <v>9.5999999999999992E-3</v>
      </c>
      <c r="N454" s="34">
        <v>350.2097</v>
      </c>
      <c r="O454" s="34">
        <v>67.086799999999997</v>
      </c>
      <c r="P454" s="34">
        <v>417.3</v>
      </c>
      <c r="Q454" s="34">
        <v>280.49029999999999</v>
      </c>
      <c r="R454" s="34">
        <v>53.731200000000001</v>
      </c>
      <c r="S454" s="34">
        <v>334.2</v>
      </c>
      <c r="T454" s="34">
        <v>0</v>
      </c>
      <c r="U454" s="34"/>
      <c r="V454" s="34"/>
      <c r="W454" s="34">
        <v>0</v>
      </c>
      <c r="X454" s="34">
        <v>14.1485</v>
      </c>
      <c r="Y454" s="34">
        <v>12</v>
      </c>
      <c r="Z454" s="34">
        <v>845</v>
      </c>
      <c r="AA454" s="34">
        <v>849</v>
      </c>
      <c r="AB454" s="34">
        <v>883</v>
      </c>
      <c r="AC454" s="34">
        <v>81</v>
      </c>
      <c r="AD454" s="34">
        <v>22.11</v>
      </c>
      <c r="AE454" s="34">
        <v>0.51</v>
      </c>
      <c r="AF454" s="34">
        <v>978</v>
      </c>
      <c r="AG454" s="34">
        <v>0</v>
      </c>
      <c r="AH454" s="34">
        <v>40</v>
      </c>
      <c r="AI454" s="34">
        <v>35</v>
      </c>
      <c r="AJ454" s="34">
        <v>191</v>
      </c>
      <c r="AK454" s="34">
        <v>169</v>
      </c>
      <c r="AL454" s="34">
        <v>4.4000000000000004</v>
      </c>
      <c r="AM454" s="34">
        <v>175</v>
      </c>
      <c r="AN454" s="34" t="s">
        <v>155</v>
      </c>
      <c r="AO454" s="34">
        <v>2</v>
      </c>
      <c r="AP454" s="37">
        <v>0.61887731481481478</v>
      </c>
      <c r="AQ454" s="34">
        <v>47.164302999999997</v>
      </c>
      <c r="AR454" s="34">
        <v>-88.489025999999996</v>
      </c>
      <c r="AS454" s="34">
        <v>320</v>
      </c>
      <c r="AT454" s="34">
        <v>17</v>
      </c>
      <c r="AU454" s="34">
        <v>12</v>
      </c>
      <c r="AV454" s="34">
        <v>11</v>
      </c>
      <c r="AW454" s="34" t="s">
        <v>205</v>
      </c>
      <c r="AX454" s="34">
        <v>1</v>
      </c>
      <c r="AY454" s="34">
        <v>1.1684000000000001</v>
      </c>
      <c r="AZ454" s="34">
        <v>2.1</v>
      </c>
      <c r="BA454" s="34">
        <v>14.186999999999999</v>
      </c>
      <c r="BB454" s="34">
        <v>43.89</v>
      </c>
      <c r="BC454" s="34">
        <v>3.09</v>
      </c>
      <c r="BD454" s="34">
        <v>3.8980000000000001</v>
      </c>
      <c r="BE454" s="34">
        <v>3185.4279999999999</v>
      </c>
      <c r="BF454" s="34">
        <v>4.1929999999999996</v>
      </c>
      <c r="BG454" s="34">
        <v>25.103000000000002</v>
      </c>
      <c r="BH454" s="34">
        <v>4.8090000000000002</v>
      </c>
      <c r="BI454" s="34">
        <v>29.911999999999999</v>
      </c>
      <c r="BJ454" s="34">
        <v>20.105</v>
      </c>
      <c r="BK454" s="34">
        <v>3.851</v>
      </c>
      <c r="BL454" s="34">
        <v>23.957000000000001</v>
      </c>
      <c r="BM454" s="34">
        <v>0</v>
      </c>
      <c r="BN454" s="34"/>
      <c r="BO454" s="34"/>
      <c r="BP454" s="34"/>
      <c r="BQ454" s="34">
        <v>7041.5820000000003</v>
      </c>
      <c r="BR454" s="34">
        <v>4.3248000000000002E-2</v>
      </c>
      <c r="BS454" s="34">
        <v>-5</v>
      </c>
      <c r="BT454" s="34">
        <v>8.0940000000000005E-3</v>
      </c>
      <c r="BU454" s="34">
        <v>1.056873</v>
      </c>
      <c r="BV454" s="34">
        <v>0</v>
      </c>
      <c r="BW454" s="34" t="s">
        <v>155</v>
      </c>
      <c r="BX454" s="34">
        <v>0.80100000000000005</v>
      </c>
    </row>
    <row r="455" spans="1:76" x14ac:dyDescent="0.25">
      <c r="A455" s="35">
        <v>43165</v>
      </c>
      <c r="B455" s="36">
        <v>0.40975997685185184</v>
      </c>
      <c r="C455" s="34">
        <v>5.1429999999999998</v>
      </c>
      <c r="D455" s="34">
        <v>7.4999999999999997E-3</v>
      </c>
      <c r="E455" s="34">
        <v>75.494596999999999</v>
      </c>
      <c r="F455" s="34">
        <v>371.6</v>
      </c>
      <c r="G455" s="34">
        <v>67.5</v>
      </c>
      <c r="H455" s="34">
        <v>-7.8</v>
      </c>
      <c r="I455" s="34"/>
      <c r="J455" s="34">
        <v>14.61</v>
      </c>
      <c r="K455" s="34">
        <v>0.96009999999999995</v>
      </c>
      <c r="L455" s="34">
        <v>4.9371999999999998</v>
      </c>
      <c r="M455" s="34">
        <v>7.1999999999999998E-3</v>
      </c>
      <c r="N455" s="34">
        <v>356.72550000000001</v>
      </c>
      <c r="O455" s="34">
        <v>64.8489</v>
      </c>
      <c r="P455" s="34">
        <v>421.6</v>
      </c>
      <c r="Q455" s="34">
        <v>285.709</v>
      </c>
      <c r="R455" s="34">
        <v>51.938899999999997</v>
      </c>
      <c r="S455" s="34">
        <v>337.6</v>
      </c>
      <c r="T455" s="34">
        <v>0</v>
      </c>
      <c r="U455" s="34"/>
      <c r="V455" s="34"/>
      <c r="W455" s="34">
        <v>0</v>
      </c>
      <c r="X455" s="34">
        <v>14.029199999999999</v>
      </c>
      <c r="Y455" s="34">
        <v>12</v>
      </c>
      <c r="Z455" s="34">
        <v>846</v>
      </c>
      <c r="AA455" s="34">
        <v>849</v>
      </c>
      <c r="AB455" s="34">
        <v>883</v>
      </c>
      <c r="AC455" s="34">
        <v>81</v>
      </c>
      <c r="AD455" s="34">
        <v>22.11</v>
      </c>
      <c r="AE455" s="34">
        <v>0.51</v>
      </c>
      <c r="AF455" s="34">
        <v>978</v>
      </c>
      <c r="AG455" s="34">
        <v>0</v>
      </c>
      <c r="AH455" s="34">
        <v>40</v>
      </c>
      <c r="AI455" s="34">
        <v>35</v>
      </c>
      <c r="AJ455" s="34">
        <v>191</v>
      </c>
      <c r="AK455" s="34">
        <v>169</v>
      </c>
      <c r="AL455" s="34">
        <v>4.4000000000000004</v>
      </c>
      <c r="AM455" s="34">
        <v>174.8</v>
      </c>
      <c r="AN455" s="34" t="s">
        <v>155</v>
      </c>
      <c r="AO455" s="34">
        <v>2</v>
      </c>
      <c r="AP455" s="37">
        <v>0.61888888888888893</v>
      </c>
      <c r="AQ455" s="34">
        <v>47.164298000000002</v>
      </c>
      <c r="AR455" s="34">
        <v>-88.489057000000003</v>
      </c>
      <c r="AS455" s="34">
        <v>319.89999999999998</v>
      </c>
      <c r="AT455" s="34">
        <v>17.3</v>
      </c>
      <c r="AU455" s="34">
        <v>12</v>
      </c>
      <c r="AV455" s="34">
        <v>11</v>
      </c>
      <c r="AW455" s="34" t="s">
        <v>205</v>
      </c>
      <c r="AX455" s="34">
        <v>1</v>
      </c>
      <c r="AY455" s="34">
        <v>1.2</v>
      </c>
      <c r="AZ455" s="34">
        <v>2.1</v>
      </c>
      <c r="BA455" s="34">
        <v>14.186999999999999</v>
      </c>
      <c r="BB455" s="34">
        <v>41.34</v>
      </c>
      <c r="BC455" s="34">
        <v>2.91</v>
      </c>
      <c r="BD455" s="34">
        <v>4.1609999999999996</v>
      </c>
      <c r="BE455" s="34">
        <v>3185.779</v>
      </c>
      <c r="BF455" s="34">
        <v>2.9769999999999999</v>
      </c>
      <c r="BG455" s="34">
        <v>24.105</v>
      </c>
      <c r="BH455" s="34">
        <v>4.3819999999999997</v>
      </c>
      <c r="BI455" s="34">
        <v>28.486999999999998</v>
      </c>
      <c r="BJ455" s="34">
        <v>19.306000000000001</v>
      </c>
      <c r="BK455" s="34">
        <v>3.51</v>
      </c>
      <c r="BL455" s="34">
        <v>22.815999999999999</v>
      </c>
      <c r="BM455" s="34">
        <v>0</v>
      </c>
      <c r="BN455" s="34"/>
      <c r="BO455" s="34"/>
      <c r="BP455" s="34"/>
      <c r="BQ455" s="34">
        <v>6582.1090000000004</v>
      </c>
      <c r="BR455" s="34">
        <v>5.7590000000000002E-2</v>
      </c>
      <c r="BS455" s="34">
        <v>-5</v>
      </c>
      <c r="BT455" s="34">
        <v>8.9060000000000007E-3</v>
      </c>
      <c r="BU455" s="34">
        <v>1.4073549999999999</v>
      </c>
      <c r="BV455" s="34">
        <v>0</v>
      </c>
      <c r="BW455" s="34" t="s">
        <v>155</v>
      </c>
      <c r="BX455" s="34">
        <v>0.80100000000000005</v>
      </c>
    </row>
    <row r="456" spans="1:76" x14ac:dyDescent="0.25">
      <c r="A456" s="35">
        <v>43165</v>
      </c>
      <c r="B456" s="36">
        <v>0.40977155092592593</v>
      </c>
      <c r="C456" s="34">
        <v>5.1660000000000004</v>
      </c>
      <c r="D456" s="34">
        <v>6.0000000000000001E-3</v>
      </c>
      <c r="E456" s="34">
        <v>60</v>
      </c>
      <c r="F456" s="34">
        <v>375.5</v>
      </c>
      <c r="G456" s="34">
        <v>66.3</v>
      </c>
      <c r="H456" s="34">
        <v>-3.9</v>
      </c>
      <c r="I456" s="34"/>
      <c r="J456" s="34">
        <v>14.32</v>
      </c>
      <c r="K456" s="34">
        <v>0.95979999999999999</v>
      </c>
      <c r="L456" s="34">
        <v>4.9584000000000001</v>
      </c>
      <c r="M456" s="34">
        <v>5.7999999999999996E-3</v>
      </c>
      <c r="N456" s="34">
        <v>360.3877</v>
      </c>
      <c r="O456" s="34">
        <v>63.630200000000002</v>
      </c>
      <c r="P456" s="34">
        <v>424</v>
      </c>
      <c r="Q456" s="34">
        <v>288.91250000000002</v>
      </c>
      <c r="R456" s="34">
        <v>51.0105</v>
      </c>
      <c r="S456" s="34">
        <v>339.9</v>
      </c>
      <c r="T456" s="34">
        <v>0</v>
      </c>
      <c r="U456" s="34"/>
      <c r="V456" s="34"/>
      <c r="W456" s="34">
        <v>0</v>
      </c>
      <c r="X456" s="34">
        <v>13.745900000000001</v>
      </c>
      <c r="Y456" s="34">
        <v>12</v>
      </c>
      <c r="Z456" s="34">
        <v>846</v>
      </c>
      <c r="AA456" s="34">
        <v>848</v>
      </c>
      <c r="AB456" s="34">
        <v>883</v>
      </c>
      <c r="AC456" s="34">
        <v>81.900000000000006</v>
      </c>
      <c r="AD456" s="34">
        <v>22.36</v>
      </c>
      <c r="AE456" s="34">
        <v>0.51</v>
      </c>
      <c r="AF456" s="34">
        <v>978</v>
      </c>
      <c r="AG456" s="34">
        <v>0</v>
      </c>
      <c r="AH456" s="34">
        <v>40</v>
      </c>
      <c r="AI456" s="34">
        <v>35</v>
      </c>
      <c r="AJ456" s="34">
        <v>191</v>
      </c>
      <c r="AK456" s="34">
        <v>169</v>
      </c>
      <c r="AL456" s="34">
        <v>4.4000000000000004</v>
      </c>
      <c r="AM456" s="34">
        <v>174.4</v>
      </c>
      <c r="AN456" s="34" t="s">
        <v>155</v>
      </c>
      <c r="AO456" s="34">
        <v>2</v>
      </c>
      <c r="AP456" s="37">
        <v>0.61888888888888893</v>
      </c>
      <c r="AQ456" s="34">
        <v>47.164287999999999</v>
      </c>
      <c r="AR456" s="34">
        <v>-88.489125000000001</v>
      </c>
      <c r="AS456" s="34">
        <v>319.89999999999998</v>
      </c>
      <c r="AT456" s="34">
        <v>17.3</v>
      </c>
      <c r="AU456" s="34">
        <v>12</v>
      </c>
      <c r="AV456" s="34">
        <v>11</v>
      </c>
      <c r="AW456" s="34" t="s">
        <v>205</v>
      </c>
      <c r="AX456" s="34">
        <v>1.341658</v>
      </c>
      <c r="AY456" s="34">
        <v>1.063337</v>
      </c>
      <c r="AZ456" s="34">
        <v>2.3733270000000002</v>
      </c>
      <c r="BA456" s="34">
        <v>14.186999999999999</v>
      </c>
      <c r="BB456" s="34">
        <v>41.17</v>
      </c>
      <c r="BC456" s="34">
        <v>2.9</v>
      </c>
      <c r="BD456" s="34">
        <v>4.1849999999999996</v>
      </c>
      <c r="BE456" s="34">
        <v>3186.65</v>
      </c>
      <c r="BF456" s="34">
        <v>2.3559999999999999</v>
      </c>
      <c r="BG456" s="34">
        <v>24.254999999999999</v>
      </c>
      <c r="BH456" s="34">
        <v>4.282</v>
      </c>
      <c r="BI456" s="34">
        <v>28.538</v>
      </c>
      <c r="BJ456" s="34">
        <v>19.445</v>
      </c>
      <c r="BK456" s="34">
        <v>3.4329999999999998</v>
      </c>
      <c r="BL456" s="34">
        <v>22.878</v>
      </c>
      <c r="BM456" s="34">
        <v>0</v>
      </c>
      <c r="BN456" s="34"/>
      <c r="BO456" s="34"/>
      <c r="BP456" s="34"/>
      <c r="BQ456" s="34">
        <v>6423.45</v>
      </c>
      <c r="BR456" s="34">
        <v>7.4401999999999996E-2</v>
      </c>
      <c r="BS456" s="34">
        <v>-5</v>
      </c>
      <c r="BT456" s="34">
        <v>8.0940000000000005E-3</v>
      </c>
      <c r="BU456" s="34">
        <v>1.8181989999999999</v>
      </c>
      <c r="BV456" s="34">
        <v>0</v>
      </c>
      <c r="BW456" s="34" t="s">
        <v>155</v>
      </c>
      <c r="BX456" s="34">
        <v>0.80200000000000005</v>
      </c>
    </row>
    <row r="457" spans="1:76" x14ac:dyDescent="0.25">
      <c r="A457" s="35">
        <v>43165</v>
      </c>
      <c r="B457" s="36">
        <v>0.40978312499999997</v>
      </c>
      <c r="C457" s="34">
        <v>5.1420000000000003</v>
      </c>
      <c r="D457" s="34">
        <v>6.0000000000000001E-3</v>
      </c>
      <c r="E457" s="34">
        <v>60</v>
      </c>
      <c r="F457" s="34">
        <v>376.4</v>
      </c>
      <c r="G457" s="34">
        <v>65.5</v>
      </c>
      <c r="H457" s="34">
        <v>-7.2</v>
      </c>
      <c r="I457" s="34"/>
      <c r="J457" s="34">
        <v>14.01</v>
      </c>
      <c r="K457" s="34">
        <v>0.96</v>
      </c>
      <c r="L457" s="34">
        <v>4.9359000000000002</v>
      </c>
      <c r="M457" s="34">
        <v>5.7999999999999996E-3</v>
      </c>
      <c r="N457" s="34">
        <v>361.37150000000003</v>
      </c>
      <c r="O457" s="34">
        <v>62.860199999999999</v>
      </c>
      <c r="P457" s="34">
        <v>424.2</v>
      </c>
      <c r="Q457" s="34">
        <v>289.7294</v>
      </c>
      <c r="R457" s="34">
        <v>50.398200000000003</v>
      </c>
      <c r="S457" s="34">
        <v>340.1</v>
      </c>
      <c r="T457" s="34">
        <v>0</v>
      </c>
      <c r="U457" s="34"/>
      <c r="V457" s="34"/>
      <c r="W457" s="34">
        <v>0</v>
      </c>
      <c r="X457" s="34">
        <v>13.4536</v>
      </c>
      <c r="Y457" s="34">
        <v>12</v>
      </c>
      <c r="Z457" s="34">
        <v>845</v>
      </c>
      <c r="AA457" s="34">
        <v>848</v>
      </c>
      <c r="AB457" s="34">
        <v>883</v>
      </c>
      <c r="AC457" s="34">
        <v>82</v>
      </c>
      <c r="AD457" s="34">
        <v>22.39</v>
      </c>
      <c r="AE457" s="34">
        <v>0.51</v>
      </c>
      <c r="AF457" s="34">
        <v>978</v>
      </c>
      <c r="AG457" s="34">
        <v>0</v>
      </c>
      <c r="AH457" s="34">
        <v>40</v>
      </c>
      <c r="AI457" s="34">
        <v>35</v>
      </c>
      <c r="AJ457" s="34">
        <v>191</v>
      </c>
      <c r="AK457" s="34">
        <v>169</v>
      </c>
      <c r="AL457" s="34">
        <v>4.4000000000000004</v>
      </c>
      <c r="AM457" s="34">
        <v>174.1</v>
      </c>
      <c r="AN457" s="34" t="s">
        <v>155</v>
      </c>
      <c r="AO457" s="34">
        <v>2</v>
      </c>
      <c r="AP457" s="37">
        <v>0.61890046296296297</v>
      </c>
      <c r="AQ457" s="34">
        <v>47.164262000000001</v>
      </c>
      <c r="AR457" s="34">
        <v>-88.489288000000002</v>
      </c>
      <c r="AS457" s="34">
        <v>319.89999999999998</v>
      </c>
      <c r="AT457" s="34">
        <v>17</v>
      </c>
      <c r="AU457" s="34">
        <v>12</v>
      </c>
      <c r="AV457" s="34">
        <v>11</v>
      </c>
      <c r="AW457" s="34" t="s">
        <v>205</v>
      </c>
      <c r="AX457" s="34">
        <v>1.5</v>
      </c>
      <c r="AY457" s="34">
        <v>1</v>
      </c>
      <c r="AZ457" s="34">
        <v>2.5</v>
      </c>
      <c r="BA457" s="34">
        <v>14.186999999999999</v>
      </c>
      <c r="BB457" s="34">
        <v>41.36</v>
      </c>
      <c r="BC457" s="34">
        <v>2.92</v>
      </c>
      <c r="BD457" s="34">
        <v>4.165</v>
      </c>
      <c r="BE457" s="34">
        <v>3186.75</v>
      </c>
      <c r="BF457" s="34">
        <v>2.367</v>
      </c>
      <c r="BG457" s="34">
        <v>24.433</v>
      </c>
      <c r="BH457" s="34">
        <v>4.25</v>
      </c>
      <c r="BI457" s="34">
        <v>28.683</v>
      </c>
      <c r="BJ457" s="34">
        <v>19.588999999999999</v>
      </c>
      <c r="BK457" s="34">
        <v>3.407</v>
      </c>
      <c r="BL457" s="34">
        <v>22.995999999999999</v>
      </c>
      <c r="BM457" s="34">
        <v>0</v>
      </c>
      <c r="BN457" s="34"/>
      <c r="BO457" s="34"/>
      <c r="BP457" s="34"/>
      <c r="BQ457" s="34">
        <v>6315.6170000000002</v>
      </c>
      <c r="BR457" s="34">
        <v>7.0564000000000002E-2</v>
      </c>
      <c r="BS457" s="34">
        <v>-5</v>
      </c>
      <c r="BT457" s="34">
        <v>8.0000000000000002E-3</v>
      </c>
      <c r="BU457" s="34">
        <v>1.7244079999999999</v>
      </c>
      <c r="BV457" s="34">
        <v>0</v>
      </c>
      <c r="BW457" s="34" t="s">
        <v>155</v>
      </c>
      <c r="BX457" s="34">
        <v>0.80200000000000005</v>
      </c>
    </row>
    <row r="458" spans="1:76" x14ac:dyDescent="0.25">
      <c r="A458" s="35">
        <v>43165</v>
      </c>
      <c r="B458" s="36">
        <v>0.40979469907407412</v>
      </c>
      <c r="C458" s="34">
        <v>4.851</v>
      </c>
      <c r="D458" s="34">
        <v>6.0000000000000001E-3</v>
      </c>
      <c r="E458" s="34">
        <v>60</v>
      </c>
      <c r="F458" s="34">
        <v>376.2</v>
      </c>
      <c r="G458" s="34">
        <v>65.2</v>
      </c>
      <c r="H458" s="34">
        <v>-10</v>
      </c>
      <c r="I458" s="34"/>
      <c r="J458" s="34">
        <v>13.9</v>
      </c>
      <c r="K458" s="34">
        <v>0.96230000000000004</v>
      </c>
      <c r="L458" s="34">
        <v>4.6684000000000001</v>
      </c>
      <c r="M458" s="34">
        <v>5.7999999999999996E-3</v>
      </c>
      <c r="N458" s="34">
        <v>362.01029999999997</v>
      </c>
      <c r="O458" s="34">
        <v>62.720799999999997</v>
      </c>
      <c r="P458" s="34">
        <v>424.7</v>
      </c>
      <c r="Q458" s="34">
        <v>290.24149999999997</v>
      </c>
      <c r="R458" s="34">
        <v>50.286299999999997</v>
      </c>
      <c r="S458" s="34">
        <v>340.5</v>
      </c>
      <c r="T458" s="34">
        <v>0</v>
      </c>
      <c r="U458" s="34"/>
      <c r="V458" s="34"/>
      <c r="W458" s="34">
        <v>0</v>
      </c>
      <c r="X458" s="34">
        <v>13.3759</v>
      </c>
      <c r="Y458" s="34">
        <v>11.9</v>
      </c>
      <c r="Z458" s="34">
        <v>846</v>
      </c>
      <c r="AA458" s="34">
        <v>849</v>
      </c>
      <c r="AB458" s="34">
        <v>883</v>
      </c>
      <c r="AC458" s="34">
        <v>82</v>
      </c>
      <c r="AD458" s="34">
        <v>22.39</v>
      </c>
      <c r="AE458" s="34">
        <v>0.51</v>
      </c>
      <c r="AF458" s="34">
        <v>978</v>
      </c>
      <c r="AG458" s="34">
        <v>0</v>
      </c>
      <c r="AH458" s="34">
        <v>40</v>
      </c>
      <c r="AI458" s="34">
        <v>35</v>
      </c>
      <c r="AJ458" s="34">
        <v>191</v>
      </c>
      <c r="AK458" s="34">
        <v>169.9</v>
      </c>
      <c r="AL458" s="34">
        <v>4.3</v>
      </c>
      <c r="AM458" s="34">
        <v>174.3</v>
      </c>
      <c r="AN458" s="34" t="s">
        <v>155</v>
      </c>
      <c r="AO458" s="34">
        <v>2</v>
      </c>
      <c r="AP458" s="37">
        <v>0.61892361111111105</v>
      </c>
      <c r="AQ458" s="34">
        <v>47.164234</v>
      </c>
      <c r="AR458" s="34">
        <v>-88.489419999999996</v>
      </c>
      <c r="AS458" s="34">
        <v>319.60000000000002</v>
      </c>
      <c r="AT458" s="34">
        <v>18.2</v>
      </c>
      <c r="AU458" s="34">
        <v>12</v>
      </c>
      <c r="AV458" s="34">
        <v>11</v>
      </c>
      <c r="AW458" s="34" t="s">
        <v>205</v>
      </c>
      <c r="AX458" s="34">
        <v>1.5684</v>
      </c>
      <c r="AY458" s="34">
        <v>1.2052</v>
      </c>
      <c r="AZ458" s="34">
        <v>2.6368</v>
      </c>
      <c r="BA458" s="34">
        <v>14.186999999999999</v>
      </c>
      <c r="BB458" s="34">
        <v>43.78</v>
      </c>
      <c r="BC458" s="34">
        <v>3.09</v>
      </c>
      <c r="BD458" s="34">
        <v>3.9180000000000001</v>
      </c>
      <c r="BE458" s="34">
        <v>3188.009</v>
      </c>
      <c r="BF458" s="34">
        <v>2.5099999999999998</v>
      </c>
      <c r="BG458" s="34">
        <v>25.888999999999999</v>
      </c>
      <c r="BH458" s="34">
        <v>4.4850000000000003</v>
      </c>
      <c r="BI458" s="34">
        <v>30.373999999999999</v>
      </c>
      <c r="BJ458" s="34">
        <v>20.756</v>
      </c>
      <c r="BK458" s="34">
        <v>3.5960000000000001</v>
      </c>
      <c r="BL458" s="34">
        <v>24.353000000000002</v>
      </c>
      <c r="BM458" s="34">
        <v>0</v>
      </c>
      <c r="BN458" s="34"/>
      <c r="BO458" s="34"/>
      <c r="BP458" s="34"/>
      <c r="BQ458" s="34">
        <v>6641.68</v>
      </c>
      <c r="BR458" s="34">
        <v>7.5436000000000003E-2</v>
      </c>
      <c r="BS458" s="34">
        <v>-5</v>
      </c>
      <c r="BT458" s="34">
        <v>8.9060000000000007E-3</v>
      </c>
      <c r="BU458" s="34">
        <v>1.843467</v>
      </c>
      <c r="BV458" s="34">
        <v>0</v>
      </c>
      <c r="BW458" s="34" t="s">
        <v>155</v>
      </c>
      <c r="BX458" s="34">
        <v>0.80200000000000005</v>
      </c>
    </row>
    <row r="459" spans="1:76" x14ac:dyDescent="0.25">
      <c r="A459" s="35">
        <v>43165</v>
      </c>
      <c r="B459" s="36">
        <v>0.40980627314814816</v>
      </c>
      <c r="C459" s="34">
        <v>4.5919999999999996</v>
      </c>
      <c r="D459" s="34">
        <v>6.0000000000000001E-3</v>
      </c>
      <c r="E459" s="34">
        <v>60</v>
      </c>
      <c r="F459" s="34">
        <v>371.3</v>
      </c>
      <c r="G459" s="34">
        <v>65.099999999999994</v>
      </c>
      <c r="H459" s="34">
        <v>0</v>
      </c>
      <c r="I459" s="34"/>
      <c r="J459" s="34">
        <v>13.9</v>
      </c>
      <c r="K459" s="34">
        <v>0.96440000000000003</v>
      </c>
      <c r="L459" s="34">
        <v>4.4284999999999997</v>
      </c>
      <c r="M459" s="34">
        <v>5.7999999999999996E-3</v>
      </c>
      <c r="N459" s="34">
        <v>358.06020000000001</v>
      </c>
      <c r="O459" s="34">
        <v>62.7806</v>
      </c>
      <c r="P459" s="34">
        <v>420.8</v>
      </c>
      <c r="Q459" s="34">
        <v>287.0745</v>
      </c>
      <c r="R459" s="34">
        <v>50.334299999999999</v>
      </c>
      <c r="S459" s="34">
        <v>337.4</v>
      </c>
      <c r="T459" s="34">
        <v>0</v>
      </c>
      <c r="U459" s="34"/>
      <c r="V459" s="34"/>
      <c r="W459" s="34">
        <v>0</v>
      </c>
      <c r="X459" s="34">
        <v>13.4048</v>
      </c>
      <c r="Y459" s="34">
        <v>12</v>
      </c>
      <c r="Z459" s="34">
        <v>845</v>
      </c>
      <c r="AA459" s="34">
        <v>848</v>
      </c>
      <c r="AB459" s="34">
        <v>883</v>
      </c>
      <c r="AC459" s="34">
        <v>82</v>
      </c>
      <c r="AD459" s="34">
        <v>22.39</v>
      </c>
      <c r="AE459" s="34">
        <v>0.51</v>
      </c>
      <c r="AF459" s="34">
        <v>978</v>
      </c>
      <c r="AG459" s="34">
        <v>0</v>
      </c>
      <c r="AH459" s="34">
        <v>40</v>
      </c>
      <c r="AI459" s="34">
        <v>35</v>
      </c>
      <c r="AJ459" s="34">
        <v>191</v>
      </c>
      <c r="AK459" s="34">
        <v>170</v>
      </c>
      <c r="AL459" s="34">
        <v>4.3</v>
      </c>
      <c r="AM459" s="34">
        <v>174.7</v>
      </c>
      <c r="AN459" s="34" t="s">
        <v>155</v>
      </c>
      <c r="AO459" s="34">
        <v>2</v>
      </c>
      <c r="AP459" s="37">
        <v>0.6189351851851852</v>
      </c>
      <c r="AQ459" s="34">
        <v>47.164200000000001</v>
      </c>
      <c r="AR459" s="34">
        <v>-88.489524000000003</v>
      </c>
      <c r="AS459" s="34">
        <v>319.39999999999998</v>
      </c>
      <c r="AT459" s="34">
        <v>19.100000000000001</v>
      </c>
      <c r="AU459" s="34">
        <v>12</v>
      </c>
      <c r="AV459" s="34">
        <v>11</v>
      </c>
      <c r="AW459" s="34" t="s">
        <v>205</v>
      </c>
      <c r="AX459" s="34">
        <v>1.3264</v>
      </c>
      <c r="AY459" s="34">
        <v>1.3</v>
      </c>
      <c r="AZ459" s="34">
        <v>2.2896000000000001</v>
      </c>
      <c r="BA459" s="34">
        <v>14.186999999999999</v>
      </c>
      <c r="BB459" s="34">
        <v>46.2</v>
      </c>
      <c r="BC459" s="34">
        <v>3.26</v>
      </c>
      <c r="BD459" s="34">
        <v>3.694</v>
      </c>
      <c r="BE459" s="34">
        <v>3189.268</v>
      </c>
      <c r="BF459" s="34">
        <v>2.6520000000000001</v>
      </c>
      <c r="BG459" s="34">
        <v>27.004000000000001</v>
      </c>
      <c r="BH459" s="34">
        <v>4.7350000000000003</v>
      </c>
      <c r="BI459" s="34">
        <v>31.738</v>
      </c>
      <c r="BJ459" s="34">
        <v>21.65</v>
      </c>
      <c r="BK459" s="34">
        <v>3.7959999999999998</v>
      </c>
      <c r="BL459" s="34">
        <v>25.446000000000002</v>
      </c>
      <c r="BM459" s="34">
        <v>0</v>
      </c>
      <c r="BN459" s="34"/>
      <c r="BO459" s="34"/>
      <c r="BP459" s="34"/>
      <c r="BQ459" s="34">
        <v>7019.2370000000001</v>
      </c>
      <c r="BR459" s="34">
        <v>8.7777999999999995E-2</v>
      </c>
      <c r="BS459" s="34">
        <v>-5</v>
      </c>
      <c r="BT459" s="34">
        <v>8.0940000000000005E-3</v>
      </c>
      <c r="BU459" s="34">
        <v>2.1450749999999998</v>
      </c>
      <c r="BV459" s="34">
        <v>0</v>
      </c>
      <c r="BW459" s="34" t="s">
        <v>155</v>
      </c>
      <c r="BX459" s="34">
        <v>0.80200000000000005</v>
      </c>
    </row>
    <row r="460" spans="1:76" x14ac:dyDescent="0.25">
      <c r="A460" s="35">
        <v>43165</v>
      </c>
      <c r="B460" s="36">
        <v>0.40981784722222225</v>
      </c>
      <c r="C460" s="34">
        <v>4.4800000000000004</v>
      </c>
      <c r="D460" s="34">
        <v>7.6E-3</v>
      </c>
      <c r="E460" s="34">
        <v>75.590682000000001</v>
      </c>
      <c r="F460" s="34">
        <v>365.5</v>
      </c>
      <c r="G460" s="34">
        <v>65.099999999999994</v>
      </c>
      <c r="H460" s="34">
        <v>-14.5</v>
      </c>
      <c r="I460" s="34"/>
      <c r="J460" s="34">
        <v>13.94</v>
      </c>
      <c r="K460" s="34">
        <v>0.96519999999999995</v>
      </c>
      <c r="L460" s="34">
        <v>4.3242000000000003</v>
      </c>
      <c r="M460" s="34">
        <v>7.3000000000000001E-3</v>
      </c>
      <c r="N460" s="34">
        <v>352.83339999999998</v>
      </c>
      <c r="O460" s="34">
        <v>62.877899999999997</v>
      </c>
      <c r="P460" s="34">
        <v>415.7</v>
      </c>
      <c r="Q460" s="34">
        <v>282.88389999999998</v>
      </c>
      <c r="R460" s="34">
        <v>50.412300000000002</v>
      </c>
      <c r="S460" s="34">
        <v>333.3</v>
      </c>
      <c r="T460" s="34">
        <v>0</v>
      </c>
      <c r="U460" s="34"/>
      <c r="V460" s="34"/>
      <c r="W460" s="34">
        <v>0</v>
      </c>
      <c r="X460" s="34">
        <v>13.4564</v>
      </c>
      <c r="Y460" s="34">
        <v>11.9</v>
      </c>
      <c r="Z460" s="34">
        <v>844</v>
      </c>
      <c r="AA460" s="34">
        <v>847</v>
      </c>
      <c r="AB460" s="34">
        <v>883</v>
      </c>
      <c r="AC460" s="34">
        <v>82</v>
      </c>
      <c r="AD460" s="34">
        <v>22.39</v>
      </c>
      <c r="AE460" s="34">
        <v>0.51</v>
      </c>
      <c r="AF460" s="34">
        <v>978</v>
      </c>
      <c r="AG460" s="34">
        <v>0</v>
      </c>
      <c r="AH460" s="34">
        <v>40</v>
      </c>
      <c r="AI460" s="34">
        <v>35</v>
      </c>
      <c r="AJ460" s="34">
        <v>191</v>
      </c>
      <c r="AK460" s="34">
        <v>170</v>
      </c>
      <c r="AL460" s="34">
        <v>4.2</v>
      </c>
      <c r="AM460" s="34">
        <v>175</v>
      </c>
      <c r="AN460" s="34" t="s">
        <v>155</v>
      </c>
      <c r="AO460" s="34">
        <v>2</v>
      </c>
      <c r="AP460" s="37">
        <v>0.61894675925925924</v>
      </c>
      <c r="AQ460" s="34">
        <v>47.164188000000003</v>
      </c>
      <c r="AR460" s="34">
        <v>-88.489557000000005</v>
      </c>
      <c r="AS460" s="34">
        <v>319.39999999999998</v>
      </c>
      <c r="AT460" s="34">
        <v>19.3</v>
      </c>
      <c r="AU460" s="34">
        <v>12</v>
      </c>
      <c r="AV460" s="34">
        <v>10</v>
      </c>
      <c r="AW460" s="34" t="s">
        <v>205</v>
      </c>
      <c r="AX460" s="34">
        <v>1.2</v>
      </c>
      <c r="AY460" s="34">
        <v>1.3</v>
      </c>
      <c r="AZ460" s="34">
        <v>2.1</v>
      </c>
      <c r="BA460" s="34">
        <v>14.186999999999999</v>
      </c>
      <c r="BB460" s="34">
        <v>47.31</v>
      </c>
      <c r="BC460" s="34">
        <v>3.34</v>
      </c>
      <c r="BD460" s="34">
        <v>3.6030000000000002</v>
      </c>
      <c r="BE460" s="34">
        <v>3188.741</v>
      </c>
      <c r="BF460" s="34">
        <v>3.4239999999999999</v>
      </c>
      <c r="BG460" s="34">
        <v>27.247</v>
      </c>
      <c r="BH460" s="34">
        <v>4.8559999999999999</v>
      </c>
      <c r="BI460" s="34">
        <v>32.103000000000002</v>
      </c>
      <c r="BJ460" s="34">
        <v>21.844999999999999</v>
      </c>
      <c r="BK460" s="34">
        <v>3.8929999999999998</v>
      </c>
      <c r="BL460" s="34">
        <v>25.738</v>
      </c>
      <c r="BM460" s="34">
        <v>0</v>
      </c>
      <c r="BN460" s="34"/>
      <c r="BO460" s="34"/>
      <c r="BP460" s="34"/>
      <c r="BQ460" s="34">
        <v>7215.0820000000003</v>
      </c>
      <c r="BR460" s="34">
        <v>7.2692000000000007E-2</v>
      </c>
      <c r="BS460" s="34">
        <v>-5</v>
      </c>
      <c r="BT460" s="34">
        <v>8.9060000000000007E-3</v>
      </c>
      <c r="BU460" s="34">
        <v>1.776411</v>
      </c>
      <c r="BV460" s="34">
        <v>0</v>
      </c>
      <c r="BW460" s="34" t="s">
        <v>155</v>
      </c>
      <c r="BX460" s="34">
        <v>0.80200000000000005</v>
      </c>
    </row>
    <row r="461" spans="1:76" x14ac:dyDescent="0.25">
      <c r="A461" s="35">
        <v>43165</v>
      </c>
      <c r="B461" s="36">
        <v>0.40982942129629629</v>
      </c>
      <c r="C461" s="34">
        <v>4.45</v>
      </c>
      <c r="D461" s="34">
        <v>8.0000000000000002E-3</v>
      </c>
      <c r="E461" s="34">
        <v>80</v>
      </c>
      <c r="F461" s="34">
        <v>361.6</v>
      </c>
      <c r="G461" s="34">
        <v>65.3</v>
      </c>
      <c r="H461" s="34">
        <v>-13.5</v>
      </c>
      <c r="I461" s="34"/>
      <c r="J461" s="34">
        <v>14.1</v>
      </c>
      <c r="K461" s="34">
        <v>0.96550000000000002</v>
      </c>
      <c r="L461" s="34">
        <v>4.2961</v>
      </c>
      <c r="M461" s="34">
        <v>7.7000000000000002E-3</v>
      </c>
      <c r="N461" s="34">
        <v>349.15289999999999</v>
      </c>
      <c r="O461" s="34">
        <v>63.068800000000003</v>
      </c>
      <c r="P461" s="34">
        <v>412.2</v>
      </c>
      <c r="Q461" s="34">
        <v>279.93310000000002</v>
      </c>
      <c r="R461" s="34">
        <v>50.565399999999997</v>
      </c>
      <c r="S461" s="34">
        <v>330.5</v>
      </c>
      <c r="T461" s="34">
        <v>0</v>
      </c>
      <c r="U461" s="34"/>
      <c r="V461" s="34"/>
      <c r="W461" s="34">
        <v>0</v>
      </c>
      <c r="X461" s="34">
        <v>13.6135</v>
      </c>
      <c r="Y461" s="34">
        <v>12</v>
      </c>
      <c r="Z461" s="34">
        <v>845</v>
      </c>
      <c r="AA461" s="34">
        <v>848</v>
      </c>
      <c r="AB461" s="34">
        <v>883</v>
      </c>
      <c r="AC461" s="34">
        <v>82</v>
      </c>
      <c r="AD461" s="34">
        <v>22.39</v>
      </c>
      <c r="AE461" s="34">
        <v>0.51</v>
      </c>
      <c r="AF461" s="34">
        <v>978</v>
      </c>
      <c r="AG461" s="34">
        <v>0</v>
      </c>
      <c r="AH461" s="34">
        <v>40</v>
      </c>
      <c r="AI461" s="34">
        <v>35</v>
      </c>
      <c r="AJ461" s="34">
        <v>191</v>
      </c>
      <c r="AK461" s="34">
        <v>170</v>
      </c>
      <c r="AL461" s="34">
        <v>4.3</v>
      </c>
      <c r="AM461" s="34">
        <v>174.6</v>
      </c>
      <c r="AN461" s="34" t="s">
        <v>155</v>
      </c>
      <c r="AO461" s="34">
        <v>2</v>
      </c>
      <c r="AP461" s="37">
        <v>0.61894675925925924</v>
      </c>
      <c r="AQ461" s="34">
        <v>47.164164999999997</v>
      </c>
      <c r="AR461" s="34">
        <v>-88.489626000000001</v>
      </c>
      <c r="AS461" s="34">
        <v>319.39999999999998</v>
      </c>
      <c r="AT461" s="34">
        <v>19.3</v>
      </c>
      <c r="AU461" s="34">
        <v>12</v>
      </c>
      <c r="AV461" s="34">
        <v>10</v>
      </c>
      <c r="AW461" s="34" t="s">
        <v>205</v>
      </c>
      <c r="AX461" s="34">
        <v>1.2</v>
      </c>
      <c r="AY461" s="34">
        <v>1.3</v>
      </c>
      <c r="AZ461" s="34">
        <v>2.1</v>
      </c>
      <c r="BA461" s="34">
        <v>14.186999999999999</v>
      </c>
      <c r="BB461" s="34">
        <v>47.63</v>
      </c>
      <c r="BC461" s="34">
        <v>3.36</v>
      </c>
      <c r="BD461" s="34">
        <v>3.573</v>
      </c>
      <c r="BE461" s="34">
        <v>3188.5790000000002</v>
      </c>
      <c r="BF461" s="34">
        <v>3.649</v>
      </c>
      <c r="BG461" s="34">
        <v>27.138000000000002</v>
      </c>
      <c r="BH461" s="34">
        <v>4.9020000000000001</v>
      </c>
      <c r="BI461" s="34">
        <v>32.04</v>
      </c>
      <c r="BJ461" s="34">
        <v>21.757999999999999</v>
      </c>
      <c r="BK461" s="34">
        <v>3.93</v>
      </c>
      <c r="BL461" s="34">
        <v>25.687999999999999</v>
      </c>
      <c r="BM461" s="34">
        <v>0</v>
      </c>
      <c r="BN461" s="34"/>
      <c r="BO461" s="34"/>
      <c r="BP461" s="34"/>
      <c r="BQ461" s="34">
        <v>7346.7439999999997</v>
      </c>
      <c r="BR461" s="34">
        <v>6.7376000000000005E-2</v>
      </c>
      <c r="BS461" s="34">
        <v>-5</v>
      </c>
      <c r="BT461" s="34">
        <v>8.0940000000000005E-3</v>
      </c>
      <c r="BU461" s="34">
        <v>1.6465019999999999</v>
      </c>
      <c r="BV461" s="34">
        <v>0</v>
      </c>
      <c r="BW461" s="34" t="s">
        <v>155</v>
      </c>
      <c r="BX461" s="34">
        <v>0.80200000000000005</v>
      </c>
    </row>
    <row r="462" spans="1:76" x14ac:dyDescent="0.25">
      <c r="A462" s="35">
        <v>43165</v>
      </c>
      <c r="B462" s="36">
        <v>0.40984099537037039</v>
      </c>
      <c r="C462" s="34">
        <v>4.38</v>
      </c>
      <c r="D462" s="34">
        <v>8.5000000000000006E-3</v>
      </c>
      <c r="E462" s="34">
        <v>84.833887000000004</v>
      </c>
      <c r="F462" s="34">
        <v>360.4</v>
      </c>
      <c r="G462" s="34">
        <v>65.5</v>
      </c>
      <c r="H462" s="34">
        <v>0</v>
      </c>
      <c r="I462" s="34"/>
      <c r="J462" s="34">
        <v>14.2</v>
      </c>
      <c r="K462" s="34">
        <v>0.96609999999999996</v>
      </c>
      <c r="L462" s="34">
        <v>4.2313000000000001</v>
      </c>
      <c r="M462" s="34">
        <v>8.2000000000000007E-3</v>
      </c>
      <c r="N462" s="34">
        <v>348.14620000000002</v>
      </c>
      <c r="O462" s="34">
        <v>63.298499999999997</v>
      </c>
      <c r="P462" s="34">
        <v>411.4</v>
      </c>
      <c r="Q462" s="34">
        <v>279.1259</v>
      </c>
      <c r="R462" s="34">
        <v>50.749499999999998</v>
      </c>
      <c r="S462" s="34">
        <v>329.9</v>
      </c>
      <c r="T462" s="34">
        <v>0</v>
      </c>
      <c r="U462" s="34"/>
      <c r="V462" s="34"/>
      <c r="W462" s="34">
        <v>0</v>
      </c>
      <c r="X462" s="34">
        <v>13.718</v>
      </c>
      <c r="Y462" s="34">
        <v>12</v>
      </c>
      <c r="Z462" s="34">
        <v>845</v>
      </c>
      <c r="AA462" s="34">
        <v>846</v>
      </c>
      <c r="AB462" s="34">
        <v>883</v>
      </c>
      <c r="AC462" s="34">
        <v>82</v>
      </c>
      <c r="AD462" s="34">
        <v>22.39</v>
      </c>
      <c r="AE462" s="34">
        <v>0.51</v>
      </c>
      <c r="AF462" s="34">
        <v>978</v>
      </c>
      <c r="AG462" s="34">
        <v>0</v>
      </c>
      <c r="AH462" s="34">
        <v>40</v>
      </c>
      <c r="AI462" s="34">
        <v>35</v>
      </c>
      <c r="AJ462" s="34">
        <v>191</v>
      </c>
      <c r="AK462" s="34">
        <v>170</v>
      </c>
      <c r="AL462" s="34">
        <v>4.3</v>
      </c>
      <c r="AM462" s="34">
        <v>174.2</v>
      </c>
      <c r="AN462" s="34" t="s">
        <v>155</v>
      </c>
      <c r="AO462" s="34">
        <v>2</v>
      </c>
      <c r="AP462" s="37">
        <v>0.61895833333333339</v>
      </c>
      <c r="AQ462" s="34">
        <v>47.164107999999999</v>
      </c>
      <c r="AR462" s="34">
        <v>-88.489797999999993</v>
      </c>
      <c r="AS462" s="34">
        <v>319.3</v>
      </c>
      <c r="AT462" s="34">
        <v>19.3</v>
      </c>
      <c r="AU462" s="34">
        <v>12</v>
      </c>
      <c r="AV462" s="34">
        <v>10</v>
      </c>
      <c r="AW462" s="34" t="s">
        <v>205</v>
      </c>
      <c r="AX462" s="34">
        <v>1.2</v>
      </c>
      <c r="AY462" s="34">
        <v>1.3</v>
      </c>
      <c r="AZ462" s="34">
        <v>2.1</v>
      </c>
      <c r="BA462" s="34">
        <v>14.186999999999999</v>
      </c>
      <c r="BB462" s="34">
        <v>48.36</v>
      </c>
      <c r="BC462" s="34">
        <v>3.41</v>
      </c>
      <c r="BD462" s="34">
        <v>3.5129999999999999</v>
      </c>
      <c r="BE462" s="34">
        <v>3188.5880000000002</v>
      </c>
      <c r="BF462" s="34">
        <v>3.931</v>
      </c>
      <c r="BG462" s="34">
        <v>27.474</v>
      </c>
      <c r="BH462" s="34">
        <v>4.9950000000000001</v>
      </c>
      <c r="BI462" s="34">
        <v>32.469000000000001</v>
      </c>
      <c r="BJ462" s="34">
        <v>22.027000000000001</v>
      </c>
      <c r="BK462" s="34">
        <v>4.0049999999999999</v>
      </c>
      <c r="BL462" s="34">
        <v>26.032</v>
      </c>
      <c r="BM462" s="34">
        <v>0</v>
      </c>
      <c r="BN462" s="34"/>
      <c r="BO462" s="34"/>
      <c r="BP462" s="34"/>
      <c r="BQ462" s="34">
        <v>7516.4229999999998</v>
      </c>
      <c r="BR462" s="34">
        <v>7.5146000000000004E-2</v>
      </c>
      <c r="BS462" s="34">
        <v>-5</v>
      </c>
      <c r="BT462" s="34">
        <v>8.9049999999999997E-3</v>
      </c>
      <c r="BU462" s="34">
        <v>1.8363769999999999</v>
      </c>
      <c r="BV462" s="34">
        <v>0</v>
      </c>
      <c r="BW462" s="34" t="s">
        <v>155</v>
      </c>
      <c r="BX462" s="34">
        <v>0.80200000000000005</v>
      </c>
    </row>
    <row r="463" spans="1:76" x14ac:dyDescent="0.25">
      <c r="A463" s="35">
        <v>43165</v>
      </c>
      <c r="B463" s="36">
        <v>0.40985256944444443</v>
      </c>
      <c r="C463" s="34">
        <v>4.38</v>
      </c>
      <c r="D463" s="34">
        <v>8.9999999999999993E-3</v>
      </c>
      <c r="E463" s="34">
        <v>90</v>
      </c>
      <c r="F463" s="34">
        <v>359.6</v>
      </c>
      <c r="G463" s="34">
        <v>65.599999999999994</v>
      </c>
      <c r="H463" s="34">
        <v>-5.8</v>
      </c>
      <c r="I463" s="34"/>
      <c r="J463" s="34">
        <v>14.3</v>
      </c>
      <c r="K463" s="34">
        <v>0.96599999999999997</v>
      </c>
      <c r="L463" s="34">
        <v>4.2312000000000003</v>
      </c>
      <c r="M463" s="34">
        <v>8.6999999999999994E-3</v>
      </c>
      <c r="N463" s="34">
        <v>347.41230000000002</v>
      </c>
      <c r="O463" s="34">
        <v>63.392200000000003</v>
      </c>
      <c r="P463" s="34">
        <v>410.8</v>
      </c>
      <c r="Q463" s="34">
        <v>278.5376</v>
      </c>
      <c r="R463" s="34">
        <v>50.8247</v>
      </c>
      <c r="S463" s="34">
        <v>329.4</v>
      </c>
      <c r="T463" s="34">
        <v>0</v>
      </c>
      <c r="U463" s="34"/>
      <c r="V463" s="34"/>
      <c r="W463" s="34">
        <v>0</v>
      </c>
      <c r="X463" s="34">
        <v>13.8141</v>
      </c>
      <c r="Y463" s="34">
        <v>11.9</v>
      </c>
      <c r="Z463" s="34">
        <v>845</v>
      </c>
      <c r="AA463" s="34">
        <v>847</v>
      </c>
      <c r="AB463" s="34">
        <v>883</v>
      </c>
      <c r="AC463" s="34">
        <v>82</v>
      </c>
      <c r="AD463" s="34">
        <v>22.39</v>
      </c>
      <c r="AE463" s="34">
        <v>0.51</v>
      </c>
      <c r="AF463" s="34">
        <v>978</v>
      </c>
      <c r="AG463" s="34">
        <v>0</v>
      </c>
      <c r="AH463" s="34">
        <v>40</v>
      </c>
      <c r="AI463" s="34">
        <v>35</v>
      </c>
      <c r="AJ463" s="34">
        <v>191</v>
      </c>
      <c r="AK463" s="34">
        <v>169.1</v>
      </c>
      <c r="AL463" s="34">
        <v>4.2</v>
      </c>
      <c r="AM463" s="34">
        <v>174.1</v>
      </c>
      <c r="AN463" s="34" t="s">
        <v>155</v>
      </c>
      <c r="AO463" s="34">
        <v>2</v>
      </c>
      <c r="AP463" s="37">
        <v>0.61898148148148147</v>
      </c>
      <c r="AQ463" s="34">
        <v>47.164019000000003</v>
      </c>
      <c r="AR463" s="34">
        <v>-88.489917000000005</v>
      </c>
      <c r="AS463" s="34">
        <v>319.39999999999998</v>
      </c>
      <c r="AT463" s="34">
        <v>20.399999999999999</v>
      </c>
      <c r="AU463" s="34">
        <v>12</v>
      </c>
      <c r="AV463" s="34">
        <v>10</v>
      </c>
      <c r="AW463" s="34" t="s">
        <v>205</v>
      </c>
      <c r="AX463" s="34">
        <v>1.2</v>
      </c>
      <c r="AY463" s="34">
        <v>1.3684000000000001</v>
      </c>
      <c r="AZ463" s="34">
        <v>2.1684000000000001</v>
      </c>
      <c r="BA463" s="34">
        <v>14.186999999999999</v>
      </c>
      <c r="BB463" s="34">
        <v>48.36</v>
      </c>
      <c r="BC463" s="34">
        <v>3.41</v>
      </c>
      <c r="BD463" s="34">
        <v>3.5179999999999998</v>
      </c>
      <c r="BE463" s="34">
        <v>3188.21</v>
      </c>
      <c r="BF463" s="34">
        <v>4.17</v>
      </c>
      <c r="BG463" s="34">
        <v>27.414000000000001</v>
      </c>
      <c r="BH463" s="34">
        <v>5.0019999999999998</v>
      </c>
      <c r="BI463" s="34">
        <v>32.415999999999997</v>
      </c>
      <c r="BJ463" s="34">
        <v>21.978999999999999</v>
      </c>
      <c r="BK463" s="34">
        <v>4.0110000000000001</v>
      </c>
      <c r="BL463" s="34">
        <v>25.989000000000001</v>
      </c>
      <c r="BM463" s="34">
        <v>0</v>
      </c>
      <c r="BN463" s="34"/>
      <c r="BO463" s="34"/>
      <c r="BP463" s="34"/>
      <c r="BQ463" s="34">
        <v>7568.4589999999998</v>
      </c>
      <c r="BR463" s="34">
        <v>5.5163999999999998E-2</v>
      </c>
      <c r="BS463" s="34">
        <v>-5</v>
      </c>
      <c r="BT463" s="34">
        <v>8.9999999999999993E-3</v>
      </c>
      <c r="BU463" s="34">
        <v>1.348074</v>
      </c>
      <c r="BV463" s="34">
        <v>0</v>
      </c>
      <c r="BW463" s="34" t="s">
        <v>155</v>
      </c>
      <c r="BX463" s="34">
        <v>0.80200000000000005</v>
      </c>
    </row>
    <row r="464" spans="1:76" x14ac:dyDescent="0.25">
      <c r="A464" s="35">
        <v>43165</v>
      </c>
      <c r="B464" s="36">
        <v>0.40986414351851846</v>
      </c>
      <c r="C464" s="34">
        <v>4.774</v>
      </c>
      <c r="D464" s="34">
        <v>8.9999999999999993E-3</v>
      </c>
      <c r="E464" s="34">
        <v>90</v>
      </c>
      <c r="F464" s="34">
        <v>358</v>
      </c>
      <c r="G464" s="34">
        <v>65.7</v>
      </c>
      <c r="H464" s="34">
        <v>6.8</v>
      </c>
      <c r="I464" s="34"/>
      <c r="J464" s="34">
        <v>14.4</v>
      </c>
      <c r="K464" s="34">
        <v>0.96289999999999998</v>
      </c>
      <c r="L464" s="34">
        <v>4.5968</v>
      </c>
      <c r="M464" s="34">
        <v>8.6999999999999994E-3</v>
      </c>
      <c r="N464" s="34">
        <v>344.72019999999998</v>
      </c>
      <c r="O464" s="34">
        <v>63.261099999999999</v>
      </c>
      <c r="P464" s="34">
        <v>408</v>
      </c>
      <c r="Q464" s="34">
        <v>276.37920000000003</v>
      </c>
      <c r="R464" s="34">
        <v>50.719499999999996</v>
      </c>
      <c r="S464" s="34">
        <v>327.10000000000002</v>
      </c>
      <c r="T464" s="34">
        <v>6.7515000000000001</v>
      </c>
      <c r="U464" s="34"/>
      <c r="V464" s="34"/>
      <c r="W464" s="34">
        <v>0</v>
      </c>
      <c r="X464" s="34">
        <v>13.865399999999999</v>
      </c>
      <c r="Y464" s="34">
        <v>12</v>
      </c>
      <c r="Z464" s="34">
        <v>845</v>
      </c>
      <c r="AA464" s="34">
        <v>849</v>
      </c>
      <c r="AB464" s="34">
        <v>883</v>
      </c>
      <c r="AC464" s="34">
        <v>82</v>
      </c>
      <c r="AD464" s="34">
        <v>22.39</v>
      </c>
      <c r="AE464" s="34">
        <v>0.51</v>
      </c>
      <c r="AF464" s="34">
        <v>978</v>
      </c>
      <c r="AG464" s="34">
        <v>0</v>
      </c>
      <c r="AH464" s="34">
        <v>40</v>
      </c>
      <c r="AI464" s="34">
        <v>35</v>
      </c>
      <c r="AJ464" s="34">
        <v>191</v>
      </c>
      <c r="AK464" s="34">
        <v>169.9</v>
      </c>
      <c r="AL464" s="34">
        <v>4.3</v>
      </c>
      <c r="AM464" s="34">
        <v>174.5</v>
      </c>
      <c r="AN464" s="34" t="s">
        <v>155</v>
      </c>
      <c r="AO464" s="34">
        <v>2</v>
      </c>
      <c r="AP464" s="37">
        <v>0.6189930555555555</v>
      </c>
      <c r="AQ464" s="34">
        <v>47.16395</v>
      </c>
      <c r="AR464" s="34">
        <v>-88.490003999999999</v>
      </c>
      <c r="AS464" s="34">
        <v>319.3</v>
      </c>
      <c r="AT464" s="34">
        <v>20.5</v>
      </c>
      <c r="AU464" s="34">
        <v>12</v>
      </c>
      <c r="AV464" s="34">
        <v>9</v>
      </c>
      <c r="AW464" s="34" t="s">
        <v>211</v>
      </c>
      <c r="AX464" s="34">
        <v>0.99480000000000002</v>
      </c>
      <c r="AY464" s="34">
        <v>1.4</v>
      </c>
      <c r="AZ464" s="34">
        <v>1.7896000000000001</v>
      </c>
      <c r="BA464" s="34">
        <v>14.186999999999999</v>
      </c>
      <c r="BB464" s="34">
        <v>44.44</v>
      </c>
      <c r="BC464" s="34">
        <v>3.13</v>
      </c>
      <c r="BD464" s="34">
        <v>3.855</v>
      </c>
      <c r="BE464" s="34">
        <v>3185.8820000000001</v>
      </c>
      <c r="BF464" s="34">
        <v>3.823</v>
      </c>
      <c r="BG464" s="34">
        <v>25.018999999999998</v>
      </c>
      <c r="BH464" s="34">
        <v>4.5910000000000002</v>
      </c>
      <c r="BI464" s="34">
        <v>29.611000000000001</v>
      </c>
      <c r="BJ464" s="34">
        <v>20.059000000000001</v>
      </c>
      <c r="BK464" s="34">
        <v>3.681</v>
      </c>
      <c r="BL464" s="34">
        <v>23.74</v>
      </c>
      <c r="BM464" s="34">
        <v>0.14779999999999999</v>
      </c>
      <c r="BN464" s="34"/>
      <c r="BO464" s="34"/>
      <c r="BP464" s="34"/>
      <c r="BQ464" s="34">
        <v>6987.1940000000004</v>
      </c>
      <c r="BR464" s="34">
        <v>5.9341999999999999E-2</v>
      </c>
      <c r="BS464" s="34">
        <v>-5</v>
      </c>
      <c r="BT464" s="34">
        <v>8.9999999999999993E-3</v>
      </c>
      <c r="BU464" s="34">
        <v>1.45017</v>
      </c>
      <c r="BV464" s="34">
        <v>0</v>
      </c>
      <c r="BW464" s="34" t="s">
        <v>155</v>
      </c>
      <c r="BX464" s="34">
        <v>0.80200000000000005</v>
      </c>
    </row>
    <row r="465" spans="1:76" x14ac:dyDescent="0.25">
      <c r="A465" s="35">
        <v>43165</v>
      </c>
      <c r="B465" s="36">
        <v>0.40987571759259261</v>
      </c>
      <c r="C465" s="34">
        <v>5.1070000000000002</v>
      </c>
      <c r="D465" s="34">
        <v>8.9999999999999993E-3</v>
      </c>
      <c r="E465" s="34">
        <v>90</v>
      </c>
      <c r="F465" s="34">
        <v>363.6</v>
      </c>
      <c r="G465" s="34">
        <v>65.5</v>
      </c>
      <c r="H465" s="34">
        <v>10</v>
      </c>
      <c r="I465" s="34"/>
      <c r="J465" s="34">
        <v>14.4</v>
      </c>
      <c r="K465" s="34">
        <v>0.96030000000000004</v>
      </c>
      <c r="L465" s="34">
        <v>4.9036</v>
      </c>
      <c r="M465" s="34">
        <v>8.6E-3</v>
      </c>
      <c r="N465" s="34">
        <v>349.12419999999997</v>
      </c>
      <c r="O465" s="34">
        <v>62.854399999999998</v>
      </c>
      <c r="P465" s="34">
        <v>412</v>
      </c>
      <c r="Q465" s="34">
        <v>279.9101</v>
      </c>
      <c r="R465" s="34">
        <v>50.393500000000003</v>
      </c>
      <c r="S465" s="34">
        <v>330.3</v>
      </c>
      <c r="T465" s="34">
        <v>10</v>
      </c>
      <c r="U465" s="34"/>
      <c r="V465" s="34"/>
      <c r="W465" s="34">
        <v>0</v>
      </c>
      <c r="X465" s="34">
        <v>13.8277</v>
      </c>
      <c r="Y465" s="34">
        <v>12</v>
      </c>
      <c r="Z465" s="34">
        <v>844</v>
      </c>
      <c r="AA465" s="34">
        <v>848</v>
      </c>
      <c r="AB465" s="34">
        <v>883</v>
      </c>
      <c r="AC465" s="34">
        <v>82</v>
      </c>
      <c r="AD465" s="34">
        <v>22.39</v>
      </c>
      <c r="AE465" s="34">
        <v>0.51</v>
      </c>
      <c r="AF465" s="34">
        <v>978</v>
      </c>
      <c r="AG465" s="34">
        <v>0</v>
      </c>
      <c r="AH465" s="34">
        <v>40</v>
      </c>
      <c r="AI465" s="34">
        <v>35</v>
      </c>
      <c r="AJ465" s="34">
        <v>191</v>
      </c>
      <c r="AK465" s="34">
        <v>170</v>
      </c>
      <c r="AL465" s="34">
        <v>4.4000000000000004</v>
      </c>
      <c r="AM465" s="34">
        <v>174.8</v>
      </c>
      <c r="AN465" s="34" t="s">
        <v>155</v>
      </c>
      <c r="AO465" s="34">
        <v>2</v>
      </c>
      <c r="AP465" s="37">
        <v>0.61900462962962965</v>
      </c>
      <c r="AQ465" s="34">
        <v>47.163894999999997</v>
      </c>
      <c r="AR465" s="34">
        <v>-88.490093999999999</v>
      </c>
      <c r="AS465" s="34">
        <v>319.3</v>
      </c>
      <c r="AT465" s="34">
        <v>20.3</v>
      </c>
      <c r="AU465" s="34">
        <v>12</v>
      </c>
      <c r="AV465" s="34">
        <v>11</v>
      </c>
      <c r="AW465" s="34" t="s">
        <v>212</v>
      </c>
      <c r="AX465" s="34">
        <v>0.9</v>
      </c>
      <c r="AY465" s="34">
        <v>1.3315999999999999</v>
      </c>
      <c r="AZ465" s="34">
        <v>1.6</v>
      </c>
      <c r="BA465" s="34">
        <v>14.186999999999999</v>
      </c>
      <c r="BB465" s="34">
        <v>41.61</v>
      </c>
      <c r="BC465" s="34">
        <v>2.93</v>
      </c>
      <c r="BD465" s="34">
        <v>4.1390000000000002</v>
      </c>
      <c r="BE465" s="34">
        <v>3184.3560000000002</v>
      </c>
      <c r="BF465" s="34">
        <v>3.5720000000000001</v>
      </c>
      <c r="BG465" s="34">
        <v>23.742000000000001</v>
      </c>
      <c r="BH465" s="34">
        <v>4.274</v>
      </c>
      <c r="BI465" s="34">
        <v>28.016999999999999</v>
      </c>
      <c r="BJ465" s="34">
        <v>19.035</v>
      </c>
      <c r="BK465" s="34">
        <v>3.427</v>
      </c>
      <c r="BL465" s="34">
        <v>22.462</v>
      </c>
      <c r="BM465" s="34">
        <v>0.20519999999999999</v>
      </c>
      <c r="BN465" s="34"/>
      <c r="BO465" s="34"/>
      <c r="BP465" s="34"/>
      <c r="BQ465" s="34">
        <v>6529.1210000000001</v>
      </c>
      <c r="BR465" s="34">
        <v>7.6308000000000001E-2</v>
      </c>
      <c r="BS465" s="34">
        <v>-5</v>
      </c>
      <c r="BT465" s="34">
        <v>8.9999999999999993E-3</v>
      </c>
      <c r="BU465" s="34">
        <v>1.8647769999999999</v>
      </c>
      <c r="BV465" s="34">
        <v>0</v>
      </c>
      <c r="BW465" s="34" t="s">
        <v>155</v>
      </c>
      <c r="BX465" s="34">
        <v>0.80200000000000005</v>
      </c>
    </row>
    <row r="466" spans="1:76" x14ac:dyDescent="0.25">
      <c r="A466" s="35">
        <v>43165</v>
      </c>
      <c r="B466" s="36">
        <v>0.40988729166666665</v>
      </c>
      <c r="C466" s="34">
        <v>5.49</v>
      </c>
      <c r="D466" s="34">
        <v>8.9999999999999993E-3</v>
      </c>
      <c r="E466" s="34">
        <v>90</v>
      </c>
      <c r="F466" s="34">
        <v>374.1</v>
      </c>
      <c r="G466" s="34">
        <v>65</v>
      </c>
      <c r="H466" s="34">
        <v>17.5</v>
      </c>
      <c r="I466" s="34"/>
      <c r="J466" s="34">
        <v>14.17</v>
      </c>
      <c r="K466" s="34">
        <v>0.95720000000000005</v>
      </c>
      <c r="L466" s="34">
        <v>5.2550999999999997</v>
      </c>
      <c r="M466" s="34">
        <v>8.6E-3</v>
      </c>
      <c r="N466" s="34">
        <v>358.0881</v>
      </c>
      <c r="O466" s="34">
        <v>62.211500000000001</v>
      </c>
      <c r="P466" s="34">
        <v>420.3</v>
      </c>
      <c r="Q466" s="34">
        <v>287.09690000000001</v>
      </c>
      <c r="R466" s="34">
        <v>49.878</v>
      </c>
      <c r="S466" s="34">
        <v>337</v>
      </c>
      <c r="T466" s="34">
        <v>17.536200000000001</v>
      </c>
      <c r="U466" s="34"/>
      <c r="V466" s="34"/>
      <c r="W466" s="34">
        <v>0</v>
      </c>
      <c r="X466" s="34">
        <v>13.560600000000001</v>
      </c>
      <c r="Y466" s="34">
        <v>12</v>
      </c>
      <c r="Z466" s="34">
        <v>844</v>
      </c>
      <c r="AA466" s="34">
        <v>848</v>
      </c>
      <c r="AB466" s="34">
        <v>883</v>
      </c>
      <c r="AC466" s="34">
        <v>82</v>
      </c>
      <c r="AD466" s="34">
        <v>22.39</v>
      </c>
      <c r="AE466" s="34">
        <v>0.51</v>
      </c>
      <c r="AF466" s="34">
        <v>978</v>
      </c>
      <c r="AG466" s="34">
        <v>0</v>
      </c>
      <c r="AH466" s="34">
        <v>40</v>
      </c>
      <c r="AI466" s="34">
        <v>35</v>
      </c>
      <c r="AJ466" s="34">
        <v>191</v>
      </c>
      <c r="AK466" s="34">
        <v>170</v>
      </c>
      <c r="AL466" s="34">
        <v>4.5</v>
      </c>
      <c r="AM466" s="34">
        <v>175</v>
      </c>
      <c r="AN466" s="34" t="s">
        <v>155</v>
      </c>
      <c r="AO466" s="34">
        <v>2</v>
      </c>
      <c r="AP466" s="37">
        <v>0.61901620370370369</v>
      </c>
      <c r="AQ466" s="34">
        <v>47.163846999999997</v>
      </c>
      <c r="AR466" s="34">
        <v>-88.490190999999996</v>
      </c>
      <c r="AS466" s="34">
        <v>319.10000000000002</v>
      </c>
      <c r="AT466" s="34">
        <v>20.2</v>
      </c>
      <c r="AU466" s="34">
        <v>12</v>
      </c>
      <c r="AV466" s="34">
        <v>12</v>
      </c>
      <c r="AW466" s="34" t="s">
        <v>203</v>
      </c>
      <c r="AX466" s="34">
        <v>1.0367999999999999</v>
      </c>
      <c r="AY466" s="34">
        <v>1.5736000000000001</v>
      </c>
      <c r="AZ466" s="34">
        <v>1.8735999999999999</v>
      </c>
      <c r="BA466" s="34">
        <v>14.186999999999999</v>
      </c>
      <c r="BB466" s="34">
        <v>38.76</v>
      </c>
      <c r="BC466" s="34">
        <v>2.73</v>
      </c>
      <c r="BD466" s="34">
        <v>4.4660000000000002</v>
      </c>
      <c r="BE466" s="34">
        <v>3182.5970000000002</v>
      </c>
      <c r="BF466" s="34">
        <v>3.3210000000000002</v>
      </c>
      <c r="BG466" s="34">
        <v>22.71</v>
      </c>
      <c r="BH466" s="34">
        <v>3.9460000000000002</v>
      </c>
      <c r="BI466" s="34">
        <v>26.655999999999999</v>
      </c>
      <c r="BJ466" s="34">
        <v>18.207999999999998</v>
      </c>
      <c r="BK466" s="34">
        <v>3.1629999999999998</v>
      </c>
      <c r="BL466" s="34">
        <v>21.370999999999999</v>
      </c>
      <c r="BM466" s="34">
        <v>0.33550000000000002</v>
      </c>
      <c r="BN466" s="34"/>
      <c r="BO466" s="34"/>
      <c r="BP466" s="34"/>
      <c r="BQ466" s="34">
        <v>5971.384</v>
      </c>
      <c r="BR466" s="34">
        <v>8.5248000000000004E-2</v>
      </c>
      <c r="BS466" s="34">
        <v>-5</v>
      </c>
      <c r="BT466" s="34">
        <v>8.0940000000000005E-3</v>
      </c>
      <c r="BU466" s="34">
        <v>2.0832480000000002</v>
      </c>
      <c r="BV466" s="34">
        <v>0</v>
      </c>
      <c r="BW466" s="34" t="s">
        <v>155</v>
      </c>
      <c r="BX466" s="34">
        <v>0.80200000000000005</v>
      </c>
    </row>
    <row r="467" spans="1:76" x14ac:dyDescent="0.25">
      <c r="A467" s="35">
        <v>43165</v>
      </c>
      <c r="B467" s="36">
        <v>0.40989886574074075</v>
      </c>
      <c r="C467" s="34">
        <v>5.867</v>
      </c>
      <c r="D467" s="34">
        <v>7.1999999999999998E-3</v>
      </c>
      <c r="E467" s="34">
        <v>71.740216000000004</v>
      </c>
      <c r="F467" s="34">
        <v>382.9</v>
      </c>
      <c r="G467" s="34">
        <v>64</v>
      </c>
      <c r="H467" s="34">
        <v>27.1</v>
      </c>
      <c r="I467" s="34"/>
      <c r="J467" s="34">
        <v>13.91</v>
      </c>
      <c r="K467" s="34">
        <v>0.95420000000000005</v>
      </c>
      <c r="L467" s="34">
        <v>5.5983999999999998</v>
      </c>
      <c r="M467" s="34">
        <v>6.7999999999999996E-3</v>
      </c>
      <c r="N467" s="34">
        <v>365.3297</v>
      </c>
      <c r="O467" s="34">
        <v>61.082999999999998</v>
      </c>
      <c r="P467" s="34">
        <v>426.4</v>
      </c>
      <c r="Q467" s="34">
        <v>293.17750000000001</v>
      </c>
      <c r="R467" s="34">
        <v>49.019199999999998</v>
      </c>
      <c r="S467" s="34">
        <v>342.2</v>
      </c>
      <c r="T467" s="34">
        <v>27.1433</v>
      </c>
      <c r="U467" s="34"/>
      <c r="V467" s="34"/>
      <c r="W467" s="34">
        <v>0</v>
      </c>
      <c r="X467" s="34">
        <v>13.2698</v>
      </c>
      <c r="Y467" s="34">
        <v>12.1</v>
      </c>
      <c r="Z467" s="34">
        <v>844</v>
      </c>
      <c r="AA467" s="34">
        <v>847</v>
      </c>
      <c r="AB467" s="34">
        <v>882</v>
      </c>
      <c r="AC467" s="34">
        <v>82.9</v>
      </c>
      <c r="AD467" s="34">
        <v>22.64</v>
      </c>
      <c r="AE467" s="34">
        <v>0.52</v>
      </c>
      <c r="AF467" s="34">
        <v>978</v>
      </c>
      <c r="AG467" s="34">
        <v>0</v>
      </c>
      <c r="AH467" s="34">
        <v>40</v>
      </c>
      <c r="AI467" s="34">
        <v>35</v>
      </c>
      <c r="AJ467" s="34">
        <v>191</v>
      </c>
      <c r="AK467" s="34">
        <v>170</v>
      </c>
      <c r="AL467" s="34">
        <v>4.5</v>
      </c>
      <c r="AM467" s="34">
        <v>175</v>
      </c>
      <c r="AN467" s="34" t="s">
        <v>155</v>
      </c>
      <c r="AO467" s="34">
        <v>2</v>
      </c>
      <c r="AP467" s="37">
        <v>0.61902777777777784</v>
      </c>
      <c r="AQ467" s="34">
        <v>47.163808000000003</v>
      </c>
      <c r="AR467" s="34">
        <v>-88.490297999999996</v>
      </c>
      <c r="AS467" s="34">
        <v>318.7</v>
      </c>
      <c r="AT467" s="34">
        <v>20.100000000000001</v>
      </c>
      <c r="AU467" s="34">
        <v>12</v>
      </c>
      <c r="AV467" s="34">
        <v>12</v>
      </c>
      <c r="AW467" s="34" t="s">
        <v>203</v>
      </c>
      <c r="AX467" s="34">
        <v>1.1000000000000001</v>
      </c>
      <c r="AY467" s="34">
        <v>1.7</v>
      </c>
      <c r="AZ467" s="34">
        <v>2</v>
      </c>
      <c r="BA467" s="34">
        <v>14.186999999999999</v>
      </c>
      <c r="BB467" s="34">
        <v>36.340000000000003</v>
      </c>
      <c r="BC467" s="34">
        <v>2.56</v>
      </c>
      <c r="BD467" s="34">
        <v>4.7969999999999997</v>
      </c>
      <c r="BE467" s="34">
        <v>3181.9589999999998</v>
      </c>
      <c r="BF467" s="34">
        <v>2.476</v>
      </c>
      <c r="BG467" s="34">
        <v>21.745000000000001</v>
      </c>
      <c r="BH467" s="34">
        <v>3.6360000000000001</v>
      </c>
      <c r="BI467" s="34">
        <v>25.38</v>
      </c>
      <c r="BJ467" s="34">
        <v>17.45</v>
      </c>
      <c r="BK467" s="34">
        <v>2.9180000000000001</v>
      </c>
      <c r="BL467" s="34">
        <v>20.367999999999999</v>
      </c>
      <c r="BM467" s="34">
        <v>0.4874</v>
      </c>
      <c r="BN467" s="34"/>
      <c r="BO467" s="34"/>
      <c r="BP467" s="34"/>
      <c r="BQ467" s="34">
        <v>5483.9970000000003</v>
      </c>
      <c r="BR467" s="34">
        <v>9.5965999999999996E-2</v>
      </c>
      <c r="BS467" s="34">
        <v>-5</v>
      </c>
      <c r="BT467" s="34">
        <v>7.0939999999999996E-3</v>
      </c>
      <c r="BU467" s="34">
        <v>2.34517</v>
      </c>
      <c r="BV467" s="34">
        <v>0</v>
      </c>
      <c r="BW467" s="34" t="s">
        <v>155</v>
      </c>
      <c r="BX467" s="34">
        <v>0.80300000000000005</v>
      </c>
    </row>
    <row r="468" spans="1:76" x14ac:dyDescent="0.25">
      <c r="A468" s="35">
        <v>43165</v>
      </c>
      <c r="B468" s="36">
        <v>0.40991043981481479</v>
      </c>
      <c r="C468" s="34">
        <v>6.0860000000000003</v>
      </c>
      <c r="D468" s="34">
        <v>6.8999999999999999E-3</v>
      </c>
      <c r="E468" s="34">
        <v>69.193409000000003</v>
      </c>
      <c r="F468" s="34">
        <v>387.1</v>
      </c>
      <c r="G468" s="34">
        <v>63.5</v>
      </c>
      <c r="H468" s="34">
        <v>20</v>
      </c>
      <c r="I468" s="34"/>
      <c r="J468" s="34">
        <v>13.53</v>
      </c>
      <c r="K468" s="34">
        <v>0.9526</v>
      </c>
      <c r="L468" s="34">
        <v>5.7973999999999997</v>
      </c>
      <c r="M468" s="34">
        <v>6.6E-3</v>
      </c>
      <c r="N468" s="34">
        <v>368.7285</v>
      </c>
      <c r="O468" s="34">
        <v>60.471800000000002</v>
      </c>
      <c r="P468" s="34">
        <v>429.2</v>
      </c>
      <c r="Q468" s="34">
        <v>295.63330000000002</v>
      </c>
      <c r="R468" s="34">
        <v>48.484099999999998</v>
      </c>
      <c r="S468" s="34">
        <v>344.1</v>
      </c>
      <c r="T468" s="34">
        <v>20</v>
      </c>
      <c r="U468" s="34"/>
      <c r="V468" s="34"/>
      <c r="W468" s="34">
        <v>0</v>
      </c>
      <c r="X468" s="34">
        <v>12.892799999999999</v>
      </c>
      <c r="Y468" s="34">
        <v>12.3</v>
      </c>
      <c r="Z468" s="34">
        <v>843</v>
      </c>
      <c r="AA468" s="34">
        <v>845</v>
      </c>
      <c r="AB468" s="34">
        <v>881</v>
      </c>
      <c r="AC468" s="34">
        <v>82.1</v>
      </c>
      <c r="AD468" s="34">
        <v>22.39</v>
      </c>
      <c r="AE468" s="34">
        <v>0.51</v>
      </c>
      <c r="AF468" s="34">
        <v>979</v>
      </c>
      <c r="AG468" s="34">
        <v>0</v>
      </c>
      <c r="AH468" s="34">
        <v>40</v>
      </c>
      <c r="AI468" s="34">
        <v>35</v>
      </c>
      <c r="AJ468" s="34">
        <v>191.9</v>
      </c>
      <c r="AK468" s="34">
        <v>170</v>
      </c>
      <c r="AL468" s="34">
        <v>4.7</v>
      </c>
      <c r="AM468" s="34">
        <v>175</v>
      </c>
      <c r="AN468" s="34" t="s">
        <v>155</v>
      </c>
      <c r="AO468" s="34">
        <v>2</v>
      </c>
      <c r="AP468" s="37">
        <v>0.61903935185185188</v>
      </c>
      <c r="AQ468" s="34">
        <v>47.16377</v>
      </c>
      <c r="AR468" s="34">
        <v>-88.490402000000003</v>
      </c>
      <c r="AS468" s="34">
        <v>318.5</v>
      </c>
      <c r="AT468" s="34">
        <v>20.100000000000001</v>
      </c>
      <c r="AU468" s="34">
        <v>12</v>
      </c>
      <c r="AV468" s="34">
        <v>12</v>
      </c>
      <c r="AW468" s="34" t="s">
        <v>203</v>
      </c>
      <c r="AX468" s="34">
        <v>1.3735999999999999</v>
      </c>
      <c r="AY468" s="34">
        <v>1.9052</v>
      </c>
      <c r="AZ468" s="34">
        <v>2.3420000000000001</v>
      </c>
      <c r="BA468" s="34">
        <v>14.186999999999999</v>
      </c>
      <c r="BB468" s="34">
        <v>35.07</v>
      </c>
      <c r="BC468" s="34">
        <v>2.4700000000000002</v>
      </c>
      <c r="BD468" s="34">
        <v>4.9720000000000004</v>
      </c>
      <c r="BE468" s="34">
        <v>3181.902</v>
      </c>
      <c r="BF468" s="34">
        <v>2.3029999999999999</v>
      </c>
      <c r="BG468" s="34">
        <v>21.193000000000001</v>
      </c>
      <c r="BH468" s="34">
        <v>3.476</v>
      </c>
      <c r="BI468" s="34">
        <v>24.669</v>
      </c>
      <c r="BJ468" s="34">
        <v>16.992000000000001</v>
      </c>
      <c r="BK468" s="34">
        <v>2.7869999999999999</v>
      </c>
      <c r="BL468" s="34">
        <v>19.779</v>
      </c>
      <c r="BM468" s="34">
        <v>0.3468</v>
      </c>
      <c r="BN468" s="34"/>
      <c r="BO468" s="34"/>
      <c r="BP468" s="34"/>
      <c r="BQ468" s="34">
        <v>5145.1639999999998</v>
      </c>
      <c r="BR468" s="34">
        <v>0.12418</v>
      </c>
      <c r="BS468" s="34">
        <v>-5</v>
      </c>
      <c r="BT468" s="34">
        <v>6.0939999999999996E-3</v>
      </c>
      <c r="BU468" s="34">
        <v>3.0346489999999999</v>
      </c>
      <c r="BV468" s="34">
        <v>0</v>
      </c>
      <c r="BW468" s="34" t="s">
        <v>155</v>
      </c>
      <c r="BX468" s="34">
        <v>0.80200000000000005</v>
      </c>
    </row>
    <row r="469" spans="1:76" x14ac:dyDescent="0.25">
      <c r="A469" s="35">
        <v>43165</v>
      </c>
      <c r="B469" s="36">
        <v>0.40992201388888888</v>
      </c>
      <c r="C469" s="34">
        <v>6.1280000000000001</v>
      </c>
      <c r="D469" s="34">
        <v>8.0000000000000002E-3</v>
      </c>
      <c r="E469" s="34">
        <v>80</v>
      </c>
      <c r="F469" s="34">
        <v>388.3</v>
      </c>
      <c r="G469" s="34">
        <v>63.3</v>
      </c>
      <c r="H469" s="34">
        <v>36.5</v>
      </c>
      <c r="I469" s="34"/>
      <c r="J469" s="34">
        <v>13.21</v>
      </c>
      <c r="K469" s="34">
        <v>0.95230000000000004</v>
      </c>
      <c r="L469" s="34">
        <v>5.8360000000000003</v>
      </c>
      <c r="M469" s="34">
        <v>7.6E-3</v>
      </c>
      <c r="N469" s="34">
        <v>369.74799999999999</v>
      </c>
      <c r="O469" s="34">
        <v>60.258400000000002</v>
      </c>
      <c r="P469" s="34">
        <v>430</v>
      </c>
      <c r="Q469" s="34">
        <v>296.69720000000001</v>
      </c>
      <c r="R469" s="34">
        <v>48.353200000000001</v>
      </c>
      <c r="S469" s="34">
        <v>345.1</v>
      </c>
      <c r="T469" s="34">
        <v>36.503</v>
      </c>
      <c r="U469" s="34"/>
      <c r="V469" s="34"/>
      <c r="W469" s="34">
        <v>0</v>
      </c>
      <c r="X469" s="34">
        <v>12.5783</v>
      </c>
      <c r="Y469" s="34">
        <v>12.4</v>
      </c>
      <c r="Z469" s="34">
        <v>842</v>
      </c>
      <c r="AA469" s="34">
        <v>845</v>
      </c>
      <c r="AB469" s="34">
        <v>881</v>
      </c>
      <c r="AC469" s="34">
        <v>82.9</v>
      </c>
      <c r="AD469" s="34">
        <v>22.61</v>
      </c>
      <c r="AE469" s="34">
        <v>0.52</v>
      </c>
      <c r="AF469" s="34">
        <v>979</v>
      </c>
      <c r="AG469" s="34">
        <v>0</v>
      </c>
      <c r="AH469" s="34">
        <v>40</v>
      </c>
      <c r="AI469" s="34">
        <v>35</v>
      </c>
      <c r="AJ469" s="34">
        <v>192</v>
      </c>
      <c r="AK469" s="34">
        <v>170</v>
      </c>
      <c r="AL469" s="34">
        <v>4.8</v>
      </c>
      <c r="AM469" s="34">
        <v>175</v>
      </c>
      <c r="AN469" s="34" t="s">
        <v>155</v>
      </c>
      <c r="AO469" s="34">
        <v>2</v>
      </c>
      <c r="AP469" s="37">
        <v>0.61905092592592592</v>
      </c>
      <c r="AQ469" s="34">
        <v>47.163756999999997</v>
      </c>
      <c r="AR469" s="34">
        <v>-88.490435000000005</v>
      </c>
      <c r="AS469" s="34">
        <v>318.5</v>
      </c>
      <c r="AT469" s="34">
        <v>20.100000000000001</v>
      </c>
      <c r="AU469" s="34">
        <v>12</v>
      </c>
      <c r="AV469" s="34">
        <v>12</v>
      </c>
      <c r="AW469" s="34" t="s">
        <v>203</v>
      </c>
      <c r="AX469" s="34">
        <v>1.5</v>
      </c>
      <c r="AY469" s="34">
        <v>2</v>
      </c>
      <c r="AZ469" s="34">
        <v>2.5</v>
      </c>
      <c r="BA469" s="34">
        <v>14.186999999999999</v>
      </c>
      <c r="BB469" s="34">
        <v>34.82</v>
      </c>
      <c r="BC469" s="34">
        <v>2.4500000000000002</v>
      </c>
      <c r="BD469" s="34">
        <v>5.0119999999999996</v>
      </c>
      <c r="BE469" s="34">
        <v>3180.32</v>
      </c>
      <c r="BF469" s="34">
        <v>2.6419999999999999</v>
      </c>
      <c r="BG469" s="34">
        <v>21.100999999999999</v>
      </c>
      <c r="BH469" s="34">
        <v>3.4390000000000001</v>
      </c>
      <c r="BI469" s="34">
        <v>24.54</v>
      </c>
      <c r="BJ469" s="34">
        <v>16.931999999999999</v>
      </c>
      <c r="BK469" s="34">
        <v>2.7589999999999999</v>
      </c>
      <c r="BL469" s="34">
        <v>19.690999999999999</v>
      </c>
      <c r="BM469" s="34">
        <v>0.62839999999999996</v>
      </c>
      <c r="BN469" s="34"/>
      <c r="BO469" s="34"/>
      <c r="BP469" s="34"/>
      <c r="BQ469" s="34">
        <v>4984.009</v>
      </c>
      <c r="BR469" s="34">
        <v>0.147838</v>
      </c>
      <c r="BS469" s="34">
        <v>-5</v>
      </c>
      <c r="BT469" s="34">
        <v>6.0000000000000001E-3</v>
      </c>
      <c r="BU469" s="34">
        <v>3.6127910000000001</v>
      </c>
      <c r="BV469" s="34">
        <v>0</v>
      </c>
      <c r="BW469" s="34" t="s">
        <v>155</v>
      </c>
      <c r="BX469" s="34">
        <v>0.80200000000000005</v>
      </c>
    </row>
    <row r="470" spans="1:76" x14ac:dyDescent="0.25">
      <c r="A470" s="35">
        <v>43165</v>
      </c>
      <c r="B470" s="36">
        <v>0.40993358796296292</v>
      </c>
      <c r="C470" s="34">
        <v>6.2080000000000002</v>
      </c>
      <c r="D470" s="34">
        <v>7.7000000000000002E-3</v>
      </c>
      <c r="E470" s="34">
        <v>77.161936999999995</v>
      </c>
      <c r="F470" s="34">
        <v>387.3</v>
      </c>
      <c r="G470" s="34">
        <v>63.2</v>
      </c>
      <c r="H470" s="34">
        <v>23.2</v>
      </c>
      <c r="I470" s="34"/>
      <c r="J470" s="34">
        <v>12.86</v>
      </c>
      <c r="K470" s="34">
        <v>0.95169999999999999</v>
      </c>
      <c r="L470" s="34">
        <v>5.9084000000000003</v>
      </c>
      <c r="M470" s="34">
        <v>7.3000000000000001E-3</v>
      </c>
      <c r="N470" s="34">
        <v>368.56200000000001</v>
      </c>
      <c r="O470" s="34">
        <v>60.147399999999998</v>
      </c>
      <c r="P470" s="34">
        <v>428.7</v>
      </c>
      <c r="Q470" s="34">
        <v>295.77429999999998</v>
      </c>
      <c r="R470" s="34">
        <v>48.268799999999999</v>
      </c>
      <c r="S470" s="34">
        <v>344</v>
      </c>
      <c r="T470" s="34">
        <v>23.229500000000002</v>
      </c>
      <c r="U470" s="34"/>
      <c r="V470" s="34"/>
      <c r="W470" s="34">
        <v>0</v>
      </c>
      <c r="X470" s="34">
        <v>12.2399</v>
      </c>
      <c r="Y470" s="34">
        <v>12.5</v>
      </c>
      <c r="Z470" s="34">
        <v>841</v>
      </c>
      <c r="AA470" s="34">
        <v>845</v>
      </c>
      <c r="AB470" s="34">
        <v>881</v>
      </c>
      <c r="AC470" s="34">
        <v>83</v>
      </c>
      <c r="AD470" s="34">
        <v>22.64</v>
      </c>
      <c r="AE470" s="34">
        <v>0.52</v>
      </c>
      <c r="AF470" s="34">
        <v>979</v>
      </c>
      <c r="AG470" s="34">
        <v>0</v>
      </c>
      <c r="AH470" s="34">
        <v>40</v>
      </c>
      <c r="AI470" s="34">
        <v>35</v>
      </c>
      <c r="AJ470" s="34">
        <v>192</v>
      </c>
      <c r="AK470" s="34">
        <v>170.9</v>
      </c>
      <c r="AL470" s="34">
        <v>4.9000000000000004</v>
      </c>
      <c r="AM470" s="34">
        <v>175</v>
      </c>
      <c r="AN470" s="34" t="s">
        <v>155</v>
      </c>
      <c r="AO470" s="34">
        <v>2</v>
      </c>
      <c r="AP470" s="37">
        <v>0.61905092592592592</v>
      </c>
      <c r="AQ470" s="34">
        <v>47.163730000000001</v>
      </c>
      <c r="AR470" s="34">
        <v>-88.490504999999999</v>
      </c>
      <c r="AS470" s="34">
        <v>318.5</v>
      </c>
      <c r="AT470" s="34">
        <v>20.100000000000001</v>
      </c>
      <c r="AU470" s="34">
        <v>12</v>
      </c>
      <c r="AV470" s="34">
        <v>12</v>
      </c>
      <c r="AW470" s="34" t="s">
        <v>203</v>
      </c>
      <c r="AX470" s="34">
        <v>1.7052</v>
      </c>
      <c r="AY470" s="34">
        <v>1.3160000000000001</v>
      </c>
      <c r="AZ470" s="34">
        <v>2.7052</v>
      </c>
      <c r="BA470" s="34">
        <v>14.186999999999999</v>
      </c>
      <c r="BB470" s="34">
        <v>34.39</v>
      </c>
      <c r="BC470" s="34">
        <v>2.42</v>
      </c>
      <c r="BD470" s="34">
        <v>5.0750000000000002</v>
      </c>
      <c r="BE470" s="34">
        <v>3180.9949999999999</v>
      </c>
      <c r="BF470" s="34">
        <v>2.516</v>
      </c>
      <c r="BG470" s="34">
        <v>20.78</v>
      </c>
      <c r="BH470" s="34">
        <v>3.391</v>
      </c>
      <c r="BI470" s="34">
        <v>24.170999999999999</v>
      </c>
      <c r="BJ470" s="34">
        <v>16.675999999999998</v>
      </c>
      <c r="BK470" s="34">
        <v>2.7210000000000001</v>
      </c>
      <c r="BL470" s="34">
        <v>19.396999999999998</v>
      </c>
      <c r="BM470" s="34">
        <v>0.39510000000000001</v>
      </c>
      <c r="BN470" s="34"/>
      <c r="BO470" s="34"/>
      <c r="BP470" s="34"/>
      <c r="BQ470" s="34">
        <v>4791.442</v>
      </c>
      <c r="BR470" s="34">
        <v>0.157248</v>
      </c>
      <c r="BS470" s="34">
        <v>-5</v>
      </c>
      <c r="BT470" s="34">
        <v>6.9059999999999998E-3</v>
      </c>
      <c r="BU470" s="34">
        <v>3.8427479999999998</v>
      </c>
      <c r="BV470" s="34">
        <v>0</v>
      </c>
      <c r="BW470" s="34" t="s">
        <v>155</v>
      </c>
      <c r="BX470" s="34">
        <v>0.80300000000000005</v>
      </c>
    </row>
    <row r="471" spans="1:76" x14ac:dyDescent="0.25">
      <c r="A471" s="35">
        <v>43165</v>
      </c>
      <c r="B471" s="36">
        <v>0.40994516203703707</v>
      </c>
      <c r="C471" s="34">
        <v>5.7910000000000004</v>
      </c>
      <c r="D471" s="34">
        <v>6.0000000000000001E-3</v>
      </c>
      <c r="E471" s="34">
        <v>60.467446000000002</v>
      </c>
      <c r="F471" s="34">
        <v>382.2</v>
      </c>
      <c r="G471" s="34">
        <v>63.3</v>
      </c>
      <c r="H471" s="34">
        <v>21.1</v>
      </c>
      <c r="I471" s="34"/>
      <c r="J471" s="34">
        <v>12.61</v>
      </c>
      <c r="K471" s="34">
        <v>0.95499999999999996</v>
      </c>
      <c r="L471" s="34">
        <v>5.5307000000000004</v>
      </c>
      <c r="M471" s="34">
        <v>5.7999999999999996E-3</v>
      </c>
      <c r="N471" s="34">
        <v>364.99779999999998</v>
      </c>
      <c r="O471" s="34">
        <v>60.420200000000001</v>
      </c>
      <c r="P471" s="34">
        <v>425.4</v>
      </c>
      <c r="Q471" s="34">
        <v>292.91399999999999</v>
      </c>
      <c r="R471" s="34">
        <v>48.4878</v>
      </c>
      <c r="S471" s="34">
        <v>341.4</v>
      </c>
      <c r="T471" s="34">
        <v>21.1295</v>
      </c>
      <c r="U471" s="34"/>
      <c r="V471" s="34"/>
      <c r="W471" s="34">
        <v>0</v>
      </c>
      <c r="X471" s="34">
        <v>12.0395</v>
      </c>
      <c r="Y471" s="34">
        <v>12.4</v>
      </c>
      <c r="Z471" s="34">
        <v>841</v>
      </c>
      <c r="AA471" s="34">
        <v>845</v>
      </c>
      <c r="AB471" s="34">
        <v>881</v>
      </c>
      <c r="AC471" s="34">
        <v>83</v>
      </c>
      <c r="AD471" s="34">
        <v>22.64</v>
      </c>
      <c r="AE471" s="34">
        <v>0.52</v>
      </c>
      <c r="AF471" s="34">
        <v>979</v>
      </c>
      <c r="AG471" s="34">
        <v>0</v>
      </c>
      <c r="AH471" s="34">
        <v>40</v>
      </c>
      <c r="AI471" s="34">
        <v>35</v>
      </c>
      <c r="AJ471" s="34">
        <v>192</v>
      </c>
      <c r="AK471" s="34">
        <v>171</v>
      </c>
      <c r="AL471" s="34">
        <v>4.9000000000000004</v>
      </c>
      <c r="AM471" s="34">
        <v>175</v>
      </c>
      <c r="AN471" s="34" t="s">
        <v>155</v>
      </c>
      <c r="AO471" s="34">
        <v>2</v>
      </c>
      <c r="AP471" s="37">
        <v>0.61906249999999996</v>
      </c>
      <c r="AQ471" s="34">
        <v>47.163688</v>
      </c>
      <c r="AR471" s="34">
        <v>-88.490606999999997</v>
      </c>
      <c r="AS471" s="34">
        <v>318.39999999999998</v>
      </c>
      <c r="AT471" s="34">
        <v>20.100000000000001</v>
      </c>
      <c r="AU471" s="34">
        <v>12</v>
      </c>
      <c r="AV471" s="34">
        <v>12</v>
      </c>
      <c r="AW471" s="34" t="s">
        <v>203</v>
      </c>
      <c r="AX471" s="34">
        <v>1.8</v>
      </c>
      <c r="AY471" s="34">
        <v>1</v>
      </c>
      <c r="AZ471" s="34">
        <v>2.8</v>
      </c>
      <c r="BA471" s="34">
        <v>14.186999999999999</v>
      </c>
      <c r="BB471" s="34">
        <v>36.81</v>
      </c>
      <c r="BC471" s="34">
        <v>2.59</v>
      </c>
      <c r="BD471" s="34">
        <v>4.7130000000000001</v>
      </c>
      <c r="BE471" s="34">
        <v>3183.1390000000001</v>
      </c>
      <c r="BF471" s="34">
        <v>2.1150000000000002</v>
      </c>
      <c r="BG471" s="34">
        <v>21.998999999999999</v>
      </c>
      <c r="BH471" s="34">
        <v>3.6419999999999999</v>
      </c>
      <c r="BI471" s="34">
        <v>25.640999999999998</v>
      </c>
      <c r="BJ471" s="34">
        <v>17.655000000000001</v>
      </c>
      <c r="BK471" s="34">
        <v>2.9220000000000002</v>
      </c>
      <c r="BL471" s="34">
        <v>20.577000000000002</v>
      </c>
      <c r="BM471" s="34">
        <v>0.38419999999999999</v>
      </c>
      <c r="BN471" s="34"/>
      <c r="BO471" s="34"/>
      <c r="BP471" s="34"/>
      <c r="BQ471" s="34">
        <v>5038.3289999999997</v>
      </c>
      <c r="BR471" s="34">
        <v>0.13625599999999999</v>
      </c>
      <c r="BS471" s="34">
        <v>-5</v>
      </c>
      <c r="BT471" s="34">
        <v>6.0939999999999996E-3</v>
      </c>
      <c r="BU471" s="34">
        <v>3.3297560000000002</v>
      </c>
      <c r="BV471" s="34">
        <v>0</v>
      </c>
      <c r="BW471" s="34" t="s">
        <v>155</v>
      </c>
      <c r="BX471" s="34">
        <v>0.80300000000000005</v>
      </c>
    </row>
    <row r="472" spans="1:76" x14ac:dyDescent="0.25">
      <c r="A472" s="35">
        <v>43165</v>
      </c>
      <c r="B472" s="36">
        <v>0.40995673611111111</v>
      </c>
      <c r="C472" s="34">
        <v>5.3380000000000001</v>
      </c>
      <c r="D472" s="34">
        <v>6.7999999999999996E-3</v>
      </c>
      <c r="E472" s="34">
        <v>67.838710000000006</v>
      </c>
      <c r="F472" s="34">
        <v>376.8</v>
      </c>
      <c r="G472" s="34">
        <v>65.3</v>
      </c>
      <c r="H472" s="34">
        <v>40.1</v>
      </c>
      <c r="I472" s="34"/>
      <c r="J472" s="34">
        <v>12.5</v>
      </c>
      <c r="K472" s="34">
        <v>0.95860000000000001</v>
      </c>
      <c r="L472" s="34">
        <v>5.1173999999999999</v>
      </c>
      <c r="M472" s="34">
        <v>6.4999999999999997E-3</v>
      </c>
      <c r="N472" s="34">
        <v>361.20679999999999</v>
      </c>
      <c r="O472" s="34">
        <v>62.586799999999997</v>
      </c>
      <c r="P472" s="34">
        <v>423.8</v>
      </c>
      <c r="Q472" s="34">
        <v>289.87169999999998</v>
      </c>
      <c r="R472" s="34">
        <v>50.226500000000001</v>
      </c>
      <c r="S472" s="34">
        <v>340.1</v>
      </c>
      <c r="T472" s="34">
        <v>40.1</v>
      </c>
      <c r="U472" s="34"/>
      <c r="V472" s="34"/>
      <c r="W472" s="34">
        <v>0</v>
      </c>
      <c r="X472" s="34">
        <v>11.9824</v>
      </c>
      <c r="Y472" s="34">
        <v>12.5</v>
      </c>
      <c r="Z472" s="34">
        <v>841</v>
      </c>
      <c r="AA472" s="34">
        <v>843</v>
      </c>
      <c r="AB472" s="34">
        <v>880</v>
      </c>
      <c r="AC472" s="34">
        <v>83</v>
      </c>
      <c r="AD472" s="34">
        <v>22.64</v>
      </c>
      <c r="AE472" s="34">
        <v>0.52</v>
      </c>
      <c r="AF472" s="34">
        <v>979</v>
      </c>
      <c r="AG472" s="34">
        <v>0</v>
      </c>
      <c r="AH472" s="34">
        <v>40</v>
      </c>
      <c r="AI472" s="34">
        <v>35</v>
      </c>
      <c r="AJ472" s="34">
        <v>192</v>
      </c>
      <c r="AK472" s="34">
        <v>171</v>
      </c>
      <c r="AL472" s="34">
        <v>5</v>
      </c>
      <c r="AM472" s="34">
        <v>174.6</v>
      </c>
      <c r="AN472" s="34" t="s">
        <v>155</v>
      </c>
      <c r="AO472" s="34">
        <v>2</v>
      </c>
      <c r="AP472" s="37">
        <v>0.61907407407407411</v>
      </c>
      <c r="AQ472" s="34">
        <v>47.163648000000002</v>
      </c>
      <c r="AR472" s="34">
        <v>-88.490710000000007</v>
      </c>
      <c r="AS472" s="34">
        <v>318.39999999999998</v>
      </c>
      <c r="AT472" s="34">
        <v>20.100000000000001</v>
      </c>
      <c r="AU472" s="34">
        <v>12</v>
      </c>
      <c r="AV472" s="34">
        <v>12</v>
      </c>
      <c r="AW472" s="34" t="s">
        <v>203</v>
      </c>
      <c r="AX472" s="34">
        <v>1.8</v>
      </c>
      <c r="AY472" s="34">
        <v>1</v>
      </c>
      <c r="AZ472" s="34">
        <v>2.8</v>
      </c>
      <c r="BA472" s="34">
        <v>14.186999999999999</v>
      </c>
      <c r="BB472" s="34">
        <v>39.840000000000003</v>
      </c>
      <c r="BC472" s="34">
        <v>2.81</v>
      </c>
      <c r="BD472" s="34">
        <v>4.32</v>
      </c>
      <c r="BE472" s="34">
        <v>3182.9879999999998</v>
      </c>
      <c r="BF472" s="34">
        <v>2.5739999999999998</v>
      </c>
      <c r="BG472" s="34">
        <v>23.527999999999999</v>
      </c>
      <c r="BH472" s="34">
        <v>4.077</v>
      </c>
      <c r="BI472" s="34">
        <v>27.603999999999999</v>
      </c>
      <c r="BJ472" s="34">
        <v>18.881</v>
      </c>
      <c r="BK472" s="34">
        <v>3.2719999999999998</v>
      </c>
      <c r="BL472" s="34">
        <v>22.152999999999999</v>
      </c>
      <c r="BM472" s="34">
        <v>0.78800000000000003</v>
      </c>
      <c r="BN472" s="34"/>
      <c r="BO472" s="34"/>
      <c r="BP472" s="34"/>
      <c r="BQ472" s="34">
        <v>5419.116</v>
      </c>
      <c r="BR472" s="34">
        <v>0.13309399999999999</v>
      </c>
      <c r="BS472" s="34">
        <v>-5</v>
      </c>
      <c r="BT472" s="34">
        <v>5.0939999999999996E-3</v>
      </c>
      <c r="BU472" s="34">
        <v>3.2524850000000001</v>
      </c>
      <c r="BV472" s="34">
        <v>0</v>
      </c>
      <c r="BW472" s="34" t="s">
        <v>155</v>
      </c>
      <c r="BX472" s="34">
        <v>0.80300000000000005</v>
      </c>
    </row>
    <row r="473" spans="1:76" x14ac:dyDescent="0.25">
      <c r="A473" s="35">
        <v>43165</v>
      </c>
      <c r="B473" s="36">
        <v>0.4099683101851852</v>
      </c>
      <c r="C473" s="34">
        <v>5.0919999999999996</v>
      </c>
      <c r="D473" s="34">
        <v>8.2000000000000007E-3</v>
      </c>
      <c r="E473" s="34">
        <v>82.2</v>
      </c>
      <c r="F473" s="34">
        <v>374</v>
      </c>
      <c r="G473" s="34">
        <v>68.8</v>
      </c>
      <c r="H473" s="34">
        <v>23.1</v>
      </c>
      <c r="I473" s="34"/>
      <c r="J473" s="34">
        <v>12.67</v>
      </c>
      <c r="K473" s="34">
        <v>0.96050000000000002</v>
      </c>
      <c r="L473" s="34">
        <v>4.8910999999999998</v>
      </c>
      <c r="M473" s="34">
        <v>7.9000000000000008E-3</v>
      </c>
      <c r="N473" s="34">
        <v>359.20389999999998</v>
      </c>
      <c r="O473" s="34">
        <v>66.061000000000007</v>
      </c>
      <c r="P473" s="34">
        <v>425.3</v>
      </c>
      <c r="Q473" s="34">
        <v>288.26429999999999</v>
      </c>
      <c r="R473" s="34">
        <v>53.014600000000002</v>
      </c>
      <c r="S473" s="34">
        <v>341.3</v>
      </c>
      <c r="T473" s="34">
        <v>23.1157</v>
      </c>
      <c r="U473" s="34"/>
      <c r="V473" s="34"/>
      <c r="W473" s="34">
        <v>0</v>
      </c>
      <c r="X473" s="34">
        <v>12.1701</v>
      </c>
      <c r="Y473" s="34">
        <v>12.5</v>
      </c>
      <c r="Z473" s="34">
        <v>840</v>
      </c>
      <c r="AA473" s="34">
        <v>843</v>
      </c>
      <c r="AB473" s="34">
        <v>880</v>
      </c>
      <c r="AC473" s="34">
        <v>83</v>
      </c>
      <c r="AD473" s="34">
        <v>22.64</v>
      </c>
      <c r="AE473" s="34">
        <v>0.52</v>
      </c>
      <c r="AF473" s="34">
        <v>979</v>
      </c>
      <c r="AG473" s="34">
        <v>0</v>
      </c>
      <c r="AH473" s="34">
        <v>40</v>
      </c>
      <c r="AI473" s="34">
        <v>35</v>
      </c>
      <c r="AJ473" s="34">
        <v>192</v>
      </c>
      <c r="AK473" s="34">
        <v>171</v>
      </c>
      <c r="AL473" s="34">
        <v>4.9000000000000004</v>
      </c>
      <c r="AM473" s="34">
        <v>174.2</v>
      </c>
      <c r="AN473" s="34" t="s">
        <v>155</v>
      </c>
      <c r="AO473" s="34">
        <v>2</v>
      </c>
      <c r="AP473" s="37">
        <v>0.61908564814814815</v>
      </c>
      <c r="AQ473" s="34">
        <v>47.163612999999998</v>
      </c>
      <c r="AR473" s="34">
        <v>-88.490914000000004</v>
      </c>
      <c r="AS473" s="34">
        <v>318.2</v>
      </c>
      <c r="AT473" s="34">
        <v>20.3</v>
      </c>
      <c r="AU473" s="34">
        <v>12</v>
      </c>
      <c r="AV473" s="34">
        <v>12</v>
      </c>
      <c r="AW473" s="34" t="s">
        <v>203</v>
      </c>
      <c r="AX473" s="34">
        <v>1.8</v>
      </c>
      <c r="AY473" s="34">
        <v>1</v>
      </c>
      <c r="AZ473" s="34">
        <v>2.8</v>
      </c>
      <c r="BA473" s="34">
        <v>14.186999999999999</v>
      </c>
      <c r="BB473" s="34">
        <v>41.72</v>
      </c>
      <c r="BC473" s="34">
        <v>2.94</v>
      </c>
      <c r="BD473" s="34">
        <v>4.1100000000000003</v>
      </c>
      <c r="BE473" s="34">
        <v>3184.0349999999999</v>
      </c>
      <c r="BF473" s="34">
        <v>3.2709999999999999</v>
      </c>
      <c r="BG473" s="34">
        <v>24.488</v>
      </c>
      <c r="BH473" s="34">
        <v>4.5039999999999996</v>
      </c>
      <c r="BI473" s="34">
        <v>28.991</v>
      </c>
      <c r="BJ473" s="34">
        <v>19.652000000000001</v>
      </c>
      <c r="BK473" s="34">
        <v>3.6139999999999999</v>
      </c>
      <c r="BL473" s="34">
        <v>23.265999999999998</v>
      </c>
      <c r="BM473" s="34">
        <v>0.47539999999999999</v>
      </c>
      <c r="BN473" s="34"/>
      <c r="BO473" s="34"/>
      <c r="BP473" s="34"/>
      <c r="BQ473" s="34">
        <v>5760.5330000000004</v>
      </c>
      <c r="BR473" s="34">
        <v>0.116692</v>
      </c>
      <c r="BS473" s="34">
        <v>-5</v>
      </c>
      <c r="BT473" s="34">
        <v>6.8120000000000003E-3</v>
      </c>
      <c r="BU473" s="34">
        <v>2.851661</v>
      </c>
      <c r="BV473" s="34">
        <v>0</v>
      </c>
      <c r="BW473" s="34" t="s">
        <v>155</v>
      </c>
      <c r="BX473" s="34">
        <v>0.80300000000000005</v>
      </c>
    </row>
    <row r="474" spans="1:76" x14ac:dyDescent="0.25">
      <c r="A474" s="35">
        <v>43165</v>
      </c>
      <c r="B474" s="36">
        <v>0.40997988425925924</v>
      </c>
      <c r="C474" s="34">
        <v>5.0229999999999997</v>
      </c>
      <c r="D474" s="34">
        <v>9.4999999999999998E-3</v>
      </c>
      <c r="E474" s="34">
        <v>94.512298999999999</v>
      </c>
      <c r="F474" s="34">
        <v>370.3</v>
      </c>
      <c r="G474" s="34">
        <v>71.5</v>
      </c>
      <c r="H474" s="34">
        <v>33.700000000000003</v>
      </c>
      <c r="I474" s="34"/>
      <c r="J474" s="34">
        <v>12.93</v>
      </c>
      <c r="K474" s="34">
        <v>0.96099999999999997</v>
      </c>
      <c r="L474" s="34">
        <v>4.8273999999999999</v>
      </c>
      <c r="M474" s="34">
        <v>9.1000000000000004E-3</v>
      </c>
      <c r="N474" s="34">
        <v>355.90839999999997</v>
      </c>
      <c r="O474" s="34">
        <v>68.6721</v>
      </c>
      <c r="P474" s="34">
        <v>424.6</v>
      </c>
      <c r="Q474" s="34">
        <v>285.61970000000002</v>
      </c>
      <c r="R474" s="34">
        <v>55.11</v>
      </c>
      <c r="S474" s="34">
        <v>340.7</v>
      </c>
      <c r="T474" s="34">
        <v>33.695799999999998</v>
      </c>
      <c r="U474" s="34"/>
      <c r="V474" s="34"/>
      <c r="W474" s="34">
        <v>0</v>
      </c>
      <c r="X474" s="34">
        <v>12.4297</v>
      </c>
      <c r="Y474" s="34">
        <v>12.5</v>
      </c>
      <c r="Z474" s="34">
        <v>839</v>
      </c>
      <c r="AA474" s="34">
        <v>840</v>
      </c>
      <c r="AB474" s="34">
        <v>879</v>
      </c>
      <c r="AC474" s="34">
        <v>83</v>
      </c>
      <c r="AD474" s="34">
        <v>22.64</v>
      </c>
      <c r="AE474" s="34">
        <v>0.52</v>
      </c>
      <c r="AF474" s="34">
        <v>979</v>
      </c>
      <c r="AG474" s="34">
        <v>0</v>
      </c>
      <c r="AH474" s="34">
        <v>40</v>
      </c>
      <c r="AI474" s="34">
        <v>35</v>
      </c>
      <c r="AJ474" s="34">
        <v>192</v>
      </c>
      <c r="AK474" s="34">
        <v>171</v>
      </c>
      <c r="AL474" s="34">
        <v>4.9000000000000004</v>
      </c>
      <c r="AM474" s="34">
        <v>174</v>
      </c>
      <c r="AN474" s="34" t="s">
        <v>155</v>
      </c>
      <c r="AO474" s="34">
        <v>2</v>
      </c>
      <c r="AP474" s="37">
        <v>0.61910879629629634</v>
      </c>
      <c r="AQ474" s="34">
        <v>47.163603000000002</v>
      </c>
      <c r="AR474" s="34">
        <v>-88.490993000000003</v>
      </c>
      <c r="AS474" s="34">
        <v>318.10000000000002</v>
      </c>
      <c r="AT474" s="34">
        <v>20.399999999999999</v>
      </c>
      <c r="AU474" s="34">
        <v>12</v>
      </c>
      <c r="AV474" s="34">
        <v>12</v>
      </c>
      <c r="AW474" s="34" t="s">
        <v>203</v>
      </c>
      <c r="AX474" s="34">
        <v>1.8</v>
      </c>
      <c r="AY474" s="34">
        <v>1</v>
      </c>
      <c r="AZ474" s="34">
        <v>2.8</v>
      </c>
      <c r="BA474" s="34">
        <v>14.186999999999999</v>
      </c>
      <c r="BB474" s="34">
        <v>42.26</v>
      </c>
      <c r="BC474" s="34">
        <v>2.98</v>
      </c>
      <c r="BD474" s="34">
        <v>4.0529999999999999</v>
      </c>
      <c r="BE474" s="34">
        <v>3182.8009999999999</v>
      </c>
      <c r="BF474" s="34">
        <v>3.8119999999999998</v>
      </c>
      <c r="BG474" s="34">
        <v>24.574000000000002</v>
      </c>
      <c r="BH474" s="34">
        <v>4.7409999999999997</v>
      </c>
      <c r="BI474" s="34">
        <v>29.315000000000001</v>
      </c>
      <c r="BJ474" s="34">
        <v>19.721</v>
      </c>
      <c r="BK474" s="34">
        <v>3.8050000000000002</v>
      </c>
      <c r="BL474" s="34">
        <v>23.526</v>
      </c>
      <c r="BM474" s="34">
        <v>0.70189999999999997</v>
      </c>
      <c r="BN474" s="34"/>
      <c r="BO474" s="34"/>
      <c r="BP474" s="34"/>
      <c r="BQ474" s="34">
        <v>5958.7479999999996</v>
      </c>
      <c r="BR474" s="34">
        <v>0.129496</v>
      </c>
      <c r="BS474" s="34">
        <v>-5</v>
      </c>
      <c r="BT474" s="34">
        <v>6.0939999999999996E-3</v>
      </c>
      <c r="BU474" s="34">
        <v>3.1645590000000001</v>
      </c>
      <c r="BV474" s="34">
        <v>0</v>
      </c>
      <c r="BW474" s="34" t="s">
        <v>155</v>
      </c>
      <c r="BX474" s="34">
        <v>0.80300000000000005</v>
      </c>
    </row>
    <row r="475" spans="1:76" x14ac:dyDescent="0.25">
      <c r="A475" s="35">
        <v>43165</v>
      </c>
      <c r="B475" s="36">
        <v>0.40999145833333334</v>
      </c>
      <c r="C475" s="34">
        <v>5.1970000000000001</v>
      </c>
      <c r="D475" s="34">
        <v>9.4000000000000004E-3</v>
      </c>
      <c r="E475" s="34">
        <v>94.232026000000005</v>
      </c>
      <c r="F475" s="34">
        <v>368.9</v>
      </c>
      <c r="G475" s="34">
        <v>72.400000000000006</v>
      </c>
      <c r="H475" s="34">
        <v>33.6</v>
      </c>
      <c r="I475" s="34"/>
      <c r="J475" s="34">
        <v>13.19</v>
      </c>
      <c r="K475" s="34">
        <v>0.9597</v>
      </c>
      <c r="L475" s="34">
        <v>4.9870999999999999</v>
      </c>
      <c r="M475" s="34">
        <v>8.9999999999999993E-3</v>
      </c>
      <c r="N475" s="34">
        <v>354.05529999999999</v>
      </c>
      <c r="O475" s="34">
        <v>69.523600000000002</v>
      </c>
      <c r="P475" s="34">
        <v>423.6</v>
      </c>
      <c r="Q475" s="34">
        <v>284.13249999999999</v>
      </c>
      <c r="R475" s="34">
        <v>55.793300000000002</v>
      </c>
      <c r="S475" s="34">
        <v>339.9</v>
      </c>
      <c r="T475" s="34">
        <v>33.609400000000001</v>
      </c>
      <c r="U475" s="34"/>
      <c r="V475" s="34"/>
      <c r="W475" s="34">
        <v>0</v>
      </c>
      <c r="X475" s="34">
        <v>12.6629</v>
      </c>
      <c r="Y475" s="34">
        <v>12.5</v>
      </c>
      <c r="Z475" s="34">
        <v>838</v>
      </c>
      <c r="AA475" s="34">
        <v>840</v>
      </c>
      <c r="AB475" s="34">
        <v>878</v>
      </c>
      <c r="AC475" s="34">
        <v>83</v>
      </c>
      <c r="AD475" s="34">
        <v>22.64</v>
      </c>
      <c r="AE475" s="34">
        <v>0.52</v>
      </c>
      <c r="AF475" s="34">
        <v>979</v>
      </c>
      <c r="AG475" s="34">
        <v>0</v>
      </c>
      <c r="AH475" s="34">
        <v>40</v>
      </c>
      <c r="AI475" s="34">
        <v>35</v>
      </c>
      <c r="AJ475" s="34">
        <v>192</v>
      </c>
      <c r="AK475" s="34">
        <v>171</v>
      </c>
      <c r="AL475" s="34">
        <v>5</v>
      </c>
      <c r="AM475" s="34">
        <v>174</v>
      </c>
      <c r="AN475" s="34" t="s">
        <v>155</v>
      </c>
      <c r="AO475" s="34">
        <v>2</v>
      </c>
      <c r="AP475" s="37">
        <v>0.61910879629629634</v>
      </c>
      <c r="AQ475" s="34">
        <v>47.163584999999998</v>
      </c>
      <c r="AR475" s="34">
        <v>-88.491247000000001</v>
      </c>
      <c r="AS475" s="34">
        <v>318</v>
      </c>
      <c r="AT475" s="34">
        <v>22.1</v>
      </c>
      <c r="AU475" s="34">
        <v>12</v>
      </c>
      <c r="AV475" s="34">
        <v>12</v>
      </c>
      <c r="AW475" s="34" t="s">
        <v>203</v>
      </c>
      <c r="AX475" s="34">
        <v>1.8</v>
      </c>
      <c r="AY475" s="34">
        <v>1</v>
      </c>
      <c r="AZ475" s="34">
        <v>2.8</v>
      </c>
      <c r="BA475" s="34">
        <v>14.186999999999999</v>
      </c>
      <c r="BB475" s="34">
        <v>40.880000000000003</v>
      </c>
      <c r="BC475" s="34">
        <v>2.88</v>
      </c>
      <c r="BD475" s="34">
        <v>4.1989999999999998</v>
      </c>
      <c r="BE475" s="34">
        <v>3182.252</v>
      </c>
      <c r="BF475" s="34">
        <v>3.673</v>
      </c>
      <c r="BG475" s="34">
        <v>23.658999999999999</v>
      </c>
      <c r="BH475" s="34">
        <v>4.6459999999999999</v>
      </c>
      <c r="BI475" s="34">
        <v>28.303999999999998</v>
      </c>
      <c r="BJ475" s="34">
        <v>18.986000000000001</v>
      </c>
      <c r="BK475" s="34">
        <v>3.7280000000000002</v>
      </c>
      <c r="BL475" s="34">
        <v>22.715</v>
      </c>
      <c r="BM475" s="34">
        <v>0.67749999999999999</v>
      </c>
      <c r="BN475" s="34"/>
      <c r="BO475" s="34"/>
      <c r="BP475" s="34"/>
      <c r="BQ475" s="34">
        <v>5875.125</v>
      </c>
      <c r="BR475" s="34">
        <v>8.5699999999999998E-2</v>
      </c>
      <c r="BS475" s="34">
        <v>-5</v>
      </c>
      <c r="BT475" s="34">
        <v>6.0000000000000001E-3</v>
      </c>
      <c r="BU475" s="34">
        <v>2.0942940000000001</v>
      </c>
      <c r="BV475" s="34">
        <v>0</v>
      </c>
      <c r="BW475" s="34" t="s">
        <v>155</v>
      </c>
      <c r="BX475" s="34">
        <v>0.80300000000000005</v>
      </c>
    </row>
    <row r="476" spans="1:76" x14ac:dyDescent="0.25">
      <c r="A476" s="35">
        <v>43165</v>
      </c>
      <c r="B476" s="36">
        <v>0.41000303240740738</v>
      </c>
      <c r="C476" s="34">
        <v>5.5129999999999999</v>
      </c>
      <c r="D476" s="34">
        <v>7.7999999999999996E-3</v>
      </c>
      <c r="E476" s="34">
        <v>77.841003999999998</v>
      </c>
      <c r="F476" s="34">
        <v>372.3</v>
      </c>
      <c r="G476" s="34">
        <v>72.7</v>
      </c>
      <c r="H476" s="34">
        <v>20</v>
      </c>
      <c r="I476" s="34"/>
      <c r="J476" s="34">
        <v>13.3</v>
      </c>
      <c r="K476" s="34">
        <v>0.95720000000000005</v>
      </c>
      <c r="L476" s="34">
        <v>5.2773000000000003</v>
      </c>
      <c r="M476" s="34">
        <v>7.4999999999999997E-3</v>
      </c>
      <c r="N476" s="34">
        <v>356.39190000000002</v>
      </c>
      <c r="O476" s="34">
        <v>69.587000000000003</v>
      </c>
      <c r="P476" s="34">
        <v>426</v>
      </c>
      <c r="Q476" s="34">
        <v>286.0077</v>
      </c>
      <c r="R476" s="34">
        <v>55.844200000000001</v>
      </c>
      <c r="S476" s="34">
        <v>341.9</v>
      </c>
      <c r="T476" s="34">
        <v>20</v>
      </c>
      <c r="U476" s="34"/>
      <c r="V476" s="34"/>
      <c r="W476" s="34">
        <v>0</v>
      </c>
      <c r="X476" s="34">
        <v>12.730499999999999</v>
      </c>
      <c r="Y476" s="34">
        <v>12.5</v>
      </c>
      <c r="Z476" s="34">
        <v>839</v>
      </c>
      <c r="AA476" s="34">
        <v>841</v>
      </c>
      <c r="AB476" s="34">
        <v>878</v>
      </c>
      <c r="AC476" s="34">
        <v>83</v>
      </c>
      <c r="AD476" s="34">
        <v>22.64</v>
      </c>
      <c r="AE476" s="34">
        <v>0.52</v>
      </c>
      <c r="AF476" s="34">
        <v>979</v>
      </c>
      <c r="AG476" s="34">
        <v>0</v>
      </c>
      <c r="AH476" s="34">
        <v>40</v>
      </c>
      <c r="AI476" s="34">
        <v>35</v>
      </c>
      <c r="AJ476" s="34">
        <v>192</v>
      </c>
      <c r="AK476" s="34">
        <v>170.1</v>
      </c>
      <c r="AL476" s="34">
        <v>4.9000000000000004</v>
      </c>
      <c r="AM476" s="34">
        <v>174</v>
      </c>
      <c r="AN476" s="34" t="s">
        <v>155</v>
      </c>
      <c r="AO476" s="34">
        <v>2</v>
      </c>
      <c r="AP476" s="37">
        <v>0.61913194444444442</v>
      </c>
      <c r="AQ476" s="34">
        <v>47.163556999999997</v>
      </c>
      <c r="AR476" s="34">
        <v>-88.491453000000007</v>
      </c>
      <c r="AS476" s="34">
        <v>318</v>
      </c>
      <c r="AT476" s="34">
        <v>22.9</v>
      </c>
      <c r="AU476" s="34">
        <v>12</v>
      </c>
      <c r="AV476" s="34">
        <v>12</v>
      </c>
      <c r="AW476" s="34" t="s">
        <v>203</v>
      </c>
      <c r="AX476" s="34">
        <v>1.8</v>
      </c>
      <c r="AY476" s="34">
        <v>1</v>
      </c>
      <c r="AZ476" s="34">
        <v>2.8</v>
      </c>
      <c r="BA476" s="34">
        <v>14.186999999999999</v>
      </c>
      <c r="BB476" s="34">
        <v>38.61</v>
      </c>
      <c r="BC476" s="34">
        <v>2.72</v>
      </c>
      <c r="BD476" s="34">
        <v>4.4729999999999999</v>
      </c>
      <c r="BE476" s="34">
        <v>3183.0770000000002</v>
      </c>
      <c r="BF476" s="34">
        <v>2.86</v>
      </c>
      <c r="BG476" s="34">
        <v>22.510999999999999</v>
      </c>
      <c r="BH476" s="34">
        <v>4.3949999999999996</v>
      </c>
      <c r="BI476" s="34">
        <v>26.907</v>
      </c>
      <c r="BJ476" s="34">
        <v>18.065999999999999</v>
      </c>
      <c r="BK476" s="34">
        <v>3.5270000000000001</v>
      </c>
      <c r="BL476" s="34">
        <v>21.593</v>
      </c>
      <c r="BM476" s="34">
        <v>0.38109999999999999</v>
      </c>
      <c r="BN476" s="34"/>
      <c r="BO476" s="34"/>
      <c r="BP476" s="34"/>
      <c r="BQ476" s="34">
        <v>5583.183</v>
      </c>
      <c r="BR476" s="34">
        <v>0.10093199999999999</v>
      </c>
      <c r="BS476" s="34">
        <v>-5</v>
      </c>
      <c r="BT476" s="34">
        <v>6.9059999999999998E-3</v>
      </c>
      <c r="BU476" s="34">
        <v>2.4665249999999999</v>
      </c>
      <c r="BV476" s="34">
        <v>0</v>
      </c>
      <c r="BW476" s="34" t="s">
        <v>155</v>
      </c>
      <c r="BX476" s="34">
        <v>0.80300000000000005</v>
      </c>
    </row>
    <row r="477" spans="1:76" x14ac:dyDescent="0.25">
      <c r="A477" s="35">
        <v>43165</v>
      </c>
      <c r="B477" s="36">
        <v>0.41001460648148152</v>
      </c>
      <c r="C477" s="34">
        <v>5.5049999999999999</v>
      </c>
      <c r="D477" s="34">
        <v>6.1000000000000004E-3</v>
      </c>
      <c r="E477" s="34">
        <v>61.104602999999997</v>
      </c>
      <c r="F477" s="34">
        <v>378.7</v>
      </c>
      <c r="G477" s="34">
        <v>72.7</v>
      </c>
      <c r="H477" s="34">
        <v>45.5</v>
      </c>
      <c r="I477" s="34"/>
      <c r="J477" s="34">
        <v>13.3</v>
      </c>
      <c r="K477" s="34">
        <v>0.95720000000000005</v>
      </c>
      <c r="L477" s="34">
        <v>5.2694999999999999</v>
      </c>
      <c r="M477" s="34">
        <v>5.7999999999999996E-3</v>
      </c>
      <c r="N477" s="34">
        <v>362.5521</v>
      </c>
      <c r="O477" s="34">
        <v>69.590999999999994</v>
      </c>
      <c r="P477" s="34">
        <v>432.1</v>
      </c>
      <c r="Q477" s="34">
        <v>290.9513</v>
      </c>
      <c r="R477" s="34">
        <v>55.8474</v>
      </c>
      <c r="S477" s="34">
        <v>346.8</v>
      </c>
      <c r="T477" s="34">
        <v>45.527000000000001</v>
      </c>
      <c r="U477" s="34"/>
      <c r="V477" s="34"/>
      <c r="W477" s="34">
        <v>0</v>
      </c>
      <c r="X477" s="34">
        <v>12.731199999999999</v>
      </c>
      <c r="Y477" s="34">
        <v>12.5</v>
      </c>
      <c r="Z477" s="34">
        <v>839</v>
      </c>
      <c r="AA477" s="34">
        <v>839</v>
      </c>
      <c r="AB477" s="34">
        <v>879</v>
      </c>
      <c r="AC477" s="34">
        <v>83</v>
      </c>
      <c r="AD477" s="34">
        <v>22.64</v>
      </c>
      <c r="AE477" s="34">
        <v>0.52</v>
      </c>
      <c r="AF477" s="34">
        <v>979</v>
      </c>
      <c r="AG477" s="34">
        <v>0</v>
      </c>
      <c r="AH477" s="34">
        <v>40</v>
      </c>
      <c r="AI477" s="34">
        <v>35</v>
      </c>
      <c r="AJ477" s="34">
        <v>192</v>
      </c>
      <c r="AK477" s="34">
        <v>170.9</v>
      </c>
      <c r="AL477" s="34">
        <v>4.9000000000000004</v>
      </c>
      <c r="AM477" s="34">
        <v>174.2</v>
      </c>
      <c r="AN477" s="34" t="s">
        <v>155</v>
      </c>
      <c r="AO477" s="34">
        <v>2</v>
      </c>
      <c r="AP477" s="37">
        <v>0.61914351851851845</v>
      </c>
      <c r="AQ477" s="34">
        <v>47.163547999999999</v>
      </c>
      <c r="AR477" s="34">
        <v>-88.491493000000006</v>
      </c>
      <c r="AS477" s="34">
        <v>318</v>
      </c>
      <c r="AT477" s="34">
        <v>24.3</v>
      </c>
      <c r="AU477" s="34">
        <v>12</v>
      </c>
      <c r="AV477" s="34">
        <v>12</v>
      </c>
      <c r="AW477" s="34" t="s">
        <v>203</v>
      </c>
      <c r="AX477" s="34">
        <v>1.8</v>
      </c>
      <c r="AY477" s="34">
        <v>1</v>
      </c>
      <c r="AZ477" s="34">
        <v>2.8</v>
      </c>
      <c r="BA477" s="34">
        <v>14.186999999999999</v>
      </c>
      <c r="BB477" s="34">
        <v>38.659999999999997</v>
      </c>
      <c r="BC477" s="34">
        <v>2.73</v>
      </c>
      <c r="BD477" s="34">
        <v>4.4669999999999996</v>
      </c>
      <c r="BE477" s="34">
        <v>3182.527</v>
      </c>
      <c r="BF477" s="34">
        <v>2.2480000000000002</v>
      </c>
      <c r="BG477" s="34">
        <v>22.93</v>
      </c>
      <c r="BH477" s="34">
        <v>4.4009999999999998</v>
      </c>
      <c r="BI477" s="34">
        <v>27.332000000000001</v>
      </c>
      <c r="BJ477" s="34">
        <v>18.402000000000001</v>
      </c>
      <c r="BK477" s="34">
        <v>3.532</v>
      </c>
      <c r="BL477" s="34">
        <v>21.934000000000001</v>
      </c>
      <c r="BM477" s="34">
        <v>0.86870000000000003</v>
      </c>
      <c r="BN477" s="34"/>
      <c r="BO477" s="34"/>
      <c r="BP477" s="34"/>
      <c r="BQ477" s="34">
        <v>5590.7730000000001</v>
      </c>
      <c r="BR477" s="34">
        <v>0.123838</v>
      </c>
      <c r="BS477" s="34">
        <v>-5</v>
      </c>
      <c r="BT477" s="34">
        <v>5.1879999999999999E-3</v>
      </c>
      <c r="BU477" s="34">
        <v>3.0262910000000001</v>
      </c>
      <c r="BV477" s="34">
        <v>0</v>
      </c>
      <c r="BW477" s="34" t="s">
        <v>155</v>
      </c>
      <c r="BX477" s="34">
        <v>0.80300000000000005</v>
      </c>
    </row>
    <row r="478" spans="1:76" x14ac:dyDescent="0.25">
      <c r="A478" s="35">
        <v>43165</v>
      </c>
      <c r="B478" s="36">
        <v>0.41002618055555556</v>
      </c>
      <c r="C478" s="34">
        <v>5.5970000000000004</v>
      </c>
      <c r="D478" s="34">
        <v>6.7999999999999996E-3</v>
      </c>
      <c r="E478" s="34">
        <v>67.751036999999997</v>
      </c>
      <c r="F478" s="34">
        <v>380.2</v>
      </c>
      <c r="G478" s="34">
        <v>72.7</v>
      </c>
      <c r="H478" s="34">
        <v>30.1</v>
      </c>
      <c r="I478" s="34"/>
      <c r="J478" s="34">
        <v>13.16</v>
      </c>
      <c r="K478" s="34">
        <v>0.95650000000000002</v>
      </c>
      <c r="L478" s="34">
        <v>5.3533999999999997</v>
      </c>
      <c r="M478" s="34">
        <v>6.4999999999999997E-3</v>
      </c>
      <c r="N478" s="34">
        <v>363.66759999999999</v>
      </c>
      <c r="O478" s="34">
        <v>69.497200000000007</v>
      </c>
      <c r="P478" s="34">
        <v>433.2</v>
      </c>
      <c r="Q478" s="34">
        <v>291.84649999999999</v>
      </c>
      <c r="R478" s="34">
        <v>55.772100000000002</v>
      </c>
      <c r="S478" s="34">
        <v>347.6</v>
      </c>
      <c r="T478" s="34">
        <v>30.1</v>
      </c>
      <c r="U478" s="34"/>
      <c r="V478" s="34"/>
      <c r="W478" s="34">
        <v>0</v>
      </c>
      <c r="X478" s="34">
        <v>12.5871</v>
      </c>
      <c r="Y478" s="34">
        <v>12.5</v>
      </c>
      <c r="Z478" s="34">
        <v>839</v>
      </c>
      <c r="AA478" s="34">
        <v>841</v>
      </c>
      <c r="AB478" s="34">
        <v>879</v>
      </c>
      <c r="AC478" s="34">
        <v>83</v>
      </c>
      <c r="AD478" s="34">
        <v>22.64</v>
      </c>
      <c r="AE478" s="34">
        <v>0.52</v>
      </c>
      <c r="AF478" s="34">
        <v>979</v>
      </c>
      <c r="AG478" s="34">
        <v>0</v>
      </c>
      <c r="AH478" s="34">
        <v>40</v>
      </c>
      <c r="AI478" s="34">
        <v>35</v>
      </c>
      <c r="AJ478" s="34">
        <v>192</v>
      </c>
      <c r="AK478" s="34">
        <v>171</v>
      </c>
      <c r="AL478" s="34">
        <v>4.9000000000000004</v>
      </c>
      <c r="AM478" s="34">
        <v>174.6</v>
      </c>
      <c r="AN478" s="34" t="s">
        <v>155</v>
      </c>
      <c r="AO478" s="34">
        <v>2</v>
      </c>
      <c r="AP478" s="37">
        <v>0.61914351851851845</v>
      </c>
      <c r="AQ478" s="34">
        <v>47.163429999999998</v>
      </c>
      <c r="AR478" s="34">
        <v>-88.491667000000007</v>
      </c>
      <c r="AS478" s="34">
        <v>317.7</v>
      </c>
      <c r="AT478" s="34">
        <v>24.7</v>
      </c>
      <c r="AU478" s="34">
        <v>12</v>
      </c>
      <c r="AV478" s="34">
        <v>12</v>
      </c>
      <c r="AW478" s="34" t="s">
        <v>203</v>
      </c>
      <c r="AX478" s="34">
        <v>2.1419999999999999</v>
      </c>
      <c r="AY478" s="34">
        <v>1.5471999999999999</v>
      </c>
      <c r="AZ478" s="34">
        <v>3.2787999999999999</v>
      </c>
      <c r="BA478" s="34">
        <v>14.186999999999999</v>
      </c>
      <c r="BB478" s="34">
        <v>38.049999999999997</v>
      </c>
      <c r="BC478" s="34">
        <v>2.68</v>
      </c>
      <c r="BD478" s="34">
        <v>4.5460000000000003</v>
      </c>
      <c r="BE478" s="34">
        <v>3182.7919999999999</v>
      </c>
      <c r="BF478" s="34">
        <v>2.452</v>
      </c>
      <c r="BG478" s="34">
        <v>22.641999999999999</v>
      </c>
      <c r="BH478" s="34">
        <v>4.327</v>
      </c>
      <c r="BI478" s="34">
        <v>26.969000000000001</v>
      </c>
      <c r="BJ478" s="34">
        <v>18.170999999999999</v>
      </c>
      <c r="BK478" s="34">
        <v>3.472</v>
      </c>
      <c r="BL478" s="34">
        <v>21.643000000000001</v>
      </c>
      <c r="BM478" s="34">
        <v>0.56540000000000001</v>
      </c>
      <c r="BN478" s="34"/>
      <c r="BO478" s="34"/>
      <c r="BP478" s="34"/>
      <c r="BQ478" s="34">
        <v>5441.3010000000004</v>
      </c>
      <c r="BR478" s="34">
        <v>0.13867099999999999</v>
      </c>
      <c r="BS478" s="34">
        <v>-5</v>
      </c>
      <c r="BT478" s="34">
        <v>5.9049999999999997E-3</v>
      </c>
      <c r="BU478" s="34">
        <v>3.3887809999999998</v>
      </c>
      <c r="BV478" s="34">
        <v>0</v>
      </c>
      <c r="BW478" s="34" t="s">
        <v>155</v>
      </c>
      <c r="BX478" s="34">
        <v>0.80300000000000005</v>
      </c>
    </row>
    <row r="479" spans="1:76" x14ac:dyDescent="0.25">
      <c r="A479" s="35">
        <v>43165</v>
      </c>
      <c r="B479" s="36">
        <v>0.41003775462962966</v>
      </c>
      <c r="C479" s="34">
        <v>5.8789999999999996</v>
      </c>
      <c r="D479" s="34">
        <v>8.2000000000000007E-3</v>
      </c>
      <c r="E479" s="34">
        <v>82.15</v>
      </c>
      <c r="F479" s="34">
        <v>380.1</v>
      </c>
      <c r="G479" s="34">
        <v>72.3</v>
      </c>
      <c r="H479" s="34">
        <v>30.1</v>
      </c>
      <c r="I479" s="34"/>
      <c r="J479" s="34">
        <v>13.1</v>
      </c>
      <c r="K479" s="34">
        <v>0.95420000000000005</v>
      </c>
      <c r="L479" s="34">
        <v>5.6098999999999997</v>
      </c>
      <c r="M479" s="34">
        <v>7.7999999999999996E-3</v>
      </c>
      <c r="N479" s="34">
        <v>362.70710000000003</v>
      </c>
      <c r="O479" s="34">
        <v>68.950199999999995</v>
      </c>
      <c r="P479" s="34">
        <v>431.7</v>
      </c>
      <c r="Q479" s="34">
        <v>291.07569999999998</v>
      </c>
      <c r="R479" s="34">
        <v>55.333100000000002</v>
      </c>
      <c r="S479" s="34">
        <v>346.4</v>
      </c>
      <c r="T479" s="34">
        <v>30.1</v>
      </c>
      <c r="U479" s="34"/>
      <c r="V479" s="34"/>
      <c r="W479" s="34">
        <v>0</v>
      </c>
      <c r="X479" s="34">
        <v>12.5006</v>
      </c>
      <c r="Y479" s="34">
        <v>12.5</v>
      </c>
      <c r="Z479" s="34">
        <v>838</v>
      </c>
      <c r="AA479" s="34">
        <v>843</v>
      </c>
      <c r="AB479" s="34">
        <v>879</v>
      </c>
      <c r="AC479" s="34">
        <v>83</v>
      </c>
      <c r="AD479" s="34">
        <v>22.64</v>
      </c>
      <c r="AE479" s="34">
        <v>0.52</v>
      </c>
      <c r="AF479" s="34">
        <v>979</v>
      </c>
      <c r="AG479" s="34">
        <v>0</v>
      </c>
      <c r="AH479" s="34">
        <v>40</v>
      </c>
      <c r="AI479" s="34">
        <v>35</v>
      </c>
      <c r="AJ479" s="34">
        <v>192</v>
      </c>
      <c r="AK479" s="34">
        <v>171</v>
      </c>
      <c r="AL479" s="34">
        <v>4.8</v>
      </c>
      <c r="AM479" s="34">
        <v>175</v>
      </c>
      <c r="AN479" s="34" t="s">
        <v>155</v>
      </c>
      <c r="AO479" s="34">
        <v>2</v>
      </c>
      <c r="AP479" s="37">
        <v>0.61916666666666664</v>
      </c>
      <c r="AQ479" s="34">
        <v>47.163313000000002</v>
      </c>
      <c r="AR479" s="34">
        <v>-88.491803000000004</v>
      </c>
      <c r="AS479" s="34">
        <v>317.39999999999998</v>
      </c>
      <c r="AT479" s="34">
        <v>24.8</v>
      </c>
      <c r="AU479" s="34">
        <v>12</v>
      </c>
      <c r="AV479" s="34">
        <v>11</v>
      </c>
      <c r="AW479" s="34" t="s">
        <v>203</v>
      </c>
      <c r="AX479" s="34">
        <v>2.4367999999999999</v>
      </c>
      <c r="AY479" s="34">
        <v>2.0051999999999999</v>
      </c>
      <c r="AZ479" s="34">
        <v>3.7736000000000001</v>
      </c>
      <c r="BA479" s="34">
        <v>14.186999999999999</v>
      </c>
      <c r="BB479" s="34">
        <v>36.26</v>
      </c>
      <c r="BC479" s="34">
        <v>2.56</v>
      </c>
      <c r="BD479" s="34">
        <v>4.7949999999999999</v>
      </c>
      <c r="BE479" s="34">
        <v>3181.1889999999999</v>
      </c>
      <c r="BF479" s="34">
        <v>2.8290000000000002</v>
      </c>
      <c r="BG479" s="34">
        <v>21.539000000000001</v>
      </c>
      <c r="BH479" s="34">
        <v>4.0949999999999998</v>
      </c>
      <c r="BI479" s="34">
        <v>25.632999999999999</v>
      </c>
      <c r="BJ479" s="34">
        <v>17.285</v>
      </c>
      <c r="BK479" s="34">
        <v>3.286</v>
      </c>
      <c r="BL479" s="34">
        <v>20.571000000000002</v>
      </c>
      <c r="BM479" s="34">
        <v>0.53920000000000001</v>
      </c>
      <c r="BN479" s="34"/>
      <c r="BO479" s="34"/>
      <c r="BP479" s="34"/>
      <c r="BQ479" s="34">
        <v>5154.174</v>
      </c>
      <c r="BR479" s="34">
        <v>0.13184699999999999</v>
      </c>
      <c r="BS479" s="34">
        <v>-5</v>
      </c>
      <c r="BT479" s="34">
        <v>6.0000000000000001E-3</v>
      </c>
      <c r="BU479" s="34">
        <v>3.2220080000000002</v>
      </c>
      <c r="BV479" s="34">
        <v>0</v>
      </c>
      <c r="BW479" s="34" t="s">
        <v>155</v>
      </c>
      <c r="BX479" s="34">
        <v>0.80300000000000005</v>
      </c>
    </row>
    <row r="480" spans="1:76" x14ac:dyDescent="0.25">
      <c r="A480" s="35">
        <v>43165</v>
      </c>
      <c r="B480" s="36">
        <v>0.4100493287037037</v>
      </c>
      <c r="C480" s="34">
        <v>6.17</v>
      </c>
      <c r="D480" s="34">
        <v>7.7000000000000002E-3</v>
      </c>
      <c r="E480" s="34">
        <v>76.505101999999994</v>
      </c>
      <c r="F480" s="34">
        <v>381.4</v>
      </c>
      <c r="G480" s="34">
        <v>71.2</v>
      </c>
      <c r="H480" s="34">
        <v>36.6</v>
      </c>
      <c r="I480" s="34"/>
      <c r="J480" s="34">
        <v>13</v>
      </c>
      <c r="K480" s="34">
        <v>0.95199999999999996</v>
      </c>
      <c r="L480" s="34">
        <v>5.8738000000000001</v>
      </c>
      <c r="M480" s="34">
        <v>7.3000000000000001E-3</v>
      </c>
      <c r="N480" s="34">
        <v>363.1</v>
      </c>
      <c r="O480" s="34">
        <v>67.773600000000002</v>
      </c>
      <c r="P480" s="34">
        <v>430.9</v>
      </c>
      <c r="Q480" s="34">
        <v>291.39100000000002</v>
      </c>
      <c r="R480" s="34">
        <v>54.3889</v>
      </c>
      <c r="S480" s="34">
        <v>345.8</v>
      </c>
      <c r="T480" s="34">
        <v>36.623399999999997</v>
      </c>
      <c r="U480" s="34"/>
      <c r="V480" s="34"/>
      <c r="W480" s="34">
        <v>0</v>
      </c>
      <c r="X480" s="34">
        <v>12.3759</v>
      </c>
      <c r="Y480" s="34">
        <v>12.5</v>
      </c>
      <c r="Z480" s="34">
        <v>839</v>
      </c>
      <c r="AA480" s="34">
        <v>843</v>
      </c>
      <c r="AB480" s="34">
        <v>880</v>
      </c>
      <c r="AC480" s="34">
        <v>83</v>
      </c>
      <c r="AD480" s="34">
        <v>22.64</v>
      </c>
      <c r="AE480" s="34">
        <v>0.52</v>
      </c>
      <c r="AF480" s="34">
        <v>979</v>
      </c>
      <c r="AG480" s="34">
        <v>0</v>
      </c>
      <c r="AH480" s="34">
        <v>40</v>
      </c>
      <c r="AI480" s="34">
        <v>35</v>
      </c>
      <c r="AJ480" s="34">
        <v>192</v>
      </c>
      <c r="AK480" s="34">
        <v>171</v>
      </c>
      <c r="AL480" s="34">
        <v>4.9000000000000004</v>
      </c>
      <c r="AM480" s="34">
        <v>175</v>
      </c>
      <c r="AN480" s="34" t="s">
        <v>155</v>
      </c>
      <c r="AO480" s="34">
        <v>2</v>
      </c>
      <c r="AP480" s="37">
        <v>0.61917824074074079</v>
      </c>
      <c r="AQ480" s="34">
        <v>47.163285000000002</v>
      </c>
      <c r="AR480" s="34">
        <v>-88.491827999999998</v>
      </c>
      <c r="AS480" s="34">
        <v>317.3</v>
      </c>
      <c r="AT480" s="34">
        <v>24.9</v>
      </c>
      <c r="AU480" s="34">
        <v>12</v>
      </c>
      <c r="AV480" s="34">
        <v>11</v>
      </c>
      <c r="AW480" s="34" t="s">
        <v>203</v>
      </c>
      <c r="AX480" s="34">
        <v>2.5</v>
      </c>
      <c r="AY480" s="34">
        <v>2.1</v>
      </c>
      <c r="AZ480" s="34">
        <v>3.9</v>
      </c>
      <c r="BA480" s="34">
        <v>14.186999999999999</v>
      </c>
      <c r="BB480" s="34">
        <v>34.590000000000003</v>
      </c>
      <c r="BC480" s="34">
        <v>2.44</v>
      </c>
      <c r="BD480" s="34">
        <v>5.0430000000000001</v>
      </c>
      <c r="BE480" s="34">
        <v>3180.395</v>
      </c>
      <c r="BF480" s="34">
        <v>2.5099999999999998</v>
      </c>
      <c r="BG480" s="34">
        <v>20.588999999999999</v>
      </c>
      <c r="BH480" s="34">
        <v>3.843</v>
      </c>
      <c r="BI480" s="34">
        <v>24.431999999999999</v>
      </c>
      <c r="BJ480" s="34">
        <v>16.523</v>
      </c>
      <c r="BK480" s="34">
        <v>3.0840000000000001</v>
      </c>
      <c r="BL480" s="34">
        <v>19.606999999999999</v>
      </c>
      <c r="BM480" s="34">
        <v>0.62649999999999995</v>
      </c>
      <c r="BN480" s="34"/>
      <c r="BO480" s="34"/>
      <c r="BP480" s="34"/>
      <c r="BQ480" s="34">
        <v>4872.3440000000001</v>
      </c>
      <c r="BR480" s="34">
        <v>0.131906</v>
      </c>
      <c r="BS480" s="34">
        <v>-5</v>
      </c>
      <c r="BT480" s="34">
        <v>6.0000000000000001E-3</v>
      </c>
      <c r="BU480" s="34">
        <v>3.2234530000000001</v>
      </c>
      <c r="BV480" s="34">
        <v>0</v>
      </c>
      <c r="BW480" s="34" t="s">
        <v>155</v>
      </c>
      <c r="BX480" s="34">
        <v>0.80300000000000005</v>
      </c>
    </row>
    <row r="481" spans="1:76" x14ac:dyDescent="0.25">
      <c r="A481" s="35">
        <v>43165</v>
      </c>
      <c r="B481" s="36">
        <v>0.41006090277777779</v>
      </c>
      <c r="C481" s="34">
        <v>6.17</v>
      </c>
      <c r="D481" s="34">
        <v>6.6E-3</v>
      </c>
      <c r="E481" s="34">
        <v>65.749185999999995</v>
      </c>
      <c r="F481" s="34">
        <v>384.4</v>
      </c>
      <c r="G481" s="34">
        <v>70.5</v>
      </c>
      <c r="H481" s="34">
        <v>20</v>
      </c>
      <c r="I481" s="34"/>
      <c r="J481" s="34">
        <v>12.71</v>
      </c>
      <c r="K481" s="34">
        <v>0.95199999999999996</v>
      </c>
      <c r="L481" s="34">
        <v>5.8737000000000004</v>
      </c>
      <c r="M481" s="34">
        <v>6.3E-3</v>
      </c>
      <c r="N481" s="34">
        <v>365.91489999999999</v>
      </c>
      <c r="O481" s="34">
        <v>67.073300000000003</v>
      </c>
      <c r="P481" s="34">
        <v>433</v>
      </c>
      <c r="Q481" s="34">
        <v>293.64999999999998</v>
      </c>
      <c r="R481" s="34">
        <v>53.826900000000002</v>
      </c>
      <c r="S481" s="34">
        <v>347.5</v>
      </c>
      <c r="T481" s="34">
        <v>20</v>
      </c>
      <c r="U481" s="34"/>
      <c r="V481" s="34"/>
      <c r="W481" s="34">
        <v>0</v>
      </c>
      <c r="X481" s="34">
        <v>12.1015</v>
      </c>
      <c r="Y481" s="34">
        <v>12.5</v>
      </c>
      <c r="Z481" s="34">
        <v>839</v>
      </c>
      <c r="AA481" s="34">
        <v>845</v>
      </c>
      <c r="AB481" s="34">
        <v>880</v>
      </c>
      <c r="AC481" s="34">
        <v>83</v>
      </c>
      <c r="AD481" s="34">
        <v>22.64</v>
      </c>
      <c r="AE481" s="34">
        <v>0.52</v>
      </c>
      <c r="AF481" s="34">
        <v>979</v>
      </c>
      <c r="AG481" s="34">
        <v>0</v>
      </c>
      <c r="AH481" s="34">
        <v>40</v>
      </c>
      <c r="AI481" s="34">
        <v>35</v>
      </c>
      <c r="AJ481" s="34">
        <v>192</v>
      </c>
      <c r="AK481" s="34">
        <v>171</v>
      </c>
      <c r="AL481" s="34">
        <v>4.8</v>
      </c>
      <c r="AM481" s="34">
        <v>175</v>
      </c>
      <c r="AN481" s="34" t="s">
        <v>155</v>
      </c>
      <c r="AO481" s="34">
        <v>2</v>
      </c>
      <c r="AP481" s="37">
        <v>0.61917824074074079</v>
      </c>
      <c r="AQ481" s="34">
        <v>47.163158000000003</v>
      </c>
      <c r="AR481" s="34">
        <v>-88.491919999999993</v>
      </c>
      <c r="AS481" s="34">
        <v>317.3</v>
      </c>
      <c r="AT481" s="34">
        <v>25</v>
      </c>
      <c r="AU481" s="34">
        <v>12</v>
      </c>
      <c r="AV481" s="34">
        <v>11</v>
      </c>
      <c r="AW481" s="34" t="s">
        <v>203</v>
      </c>
      <c r="AX481" s="34">
        <v>2.5</v>
      </c>
      <c r="AY481" s="34">
        <v>2.1</v>
      </c>
      <c r="AZ481" s="34">
        <v>3.9</v>
      </c>
      <c r="BA481" s="34">
        <v>14.186999999999999</v>
      </c>
      <c r="BB481" s="34">
        <v>34.61</v>
      </c>
      <c r="BC481" s="34">
        <v>2.44</v>
      </c>
      <c r="BD481" s="34">
        <v>5.0439999999999996</v>
      </c>
      <c r="BE481" s="34">
        <v>3181.8580000000002</v>
      </c>
      <c r="BF481" s="34">
        <v>2.1579999999999999</v>
      </c>
      <c r="BG481" s="34">
        <v>20.757999999999999</v>
      </c>
      <c r="BH481" s="34">
        <v>3.8050000000000002</v>
      </c>
      <c r="BI481" s="34">
        <v>24.562999999999999</v>
      </c>
      <c r="BJ481" s="34">
        <v>16.658000000000001</v>
      </c>
      <c r="BK481" s="34">
        <v>3.0539999999999998</v>
      </c>
      <c r="BL481" s="34">
        <v>19.712</v>
      </c>
      <c r="BM481" s="34">
        <v>0.34229999999999999</v>
      </c>
      <c r="BN481" s="34"/>
      <c r="BO481" s="34"/>
      <c r="BP481" s="34"/>
      <c r="BQ481" s="34">
        <v>4766.5820000000003</v>
      </c>
      <c r="BR481" s="34">
        <v>0.12747</v>
      </c>
      <c r="BS481" s="34">
        <v>-5</v>
      </c>
      <c r="BT481" s="34">
        <v>6.0000000000000001E-3</v>
      </c>
      <c r="BU481" s="34">
        <v>3.115049</v>
      </c>
      <c r="BV481" s="34">
        <v>0</v>
      </c>
      <c r="BW481" s="34" t="s">
        <v>155</v>
      </c>
      <c r="BX481" s="34">
        <v>0.80300000000000005</v>
      </c>
    </row>
    <row r="482" spans="1:76" x14ac:dyDescent="0.25">
      <c r="A482" s="35">
        <v>43165</v>
      </c>
      <c r="B482" s="36">
        <v>0.41007247685185183</v>
      </c>
      <c r="C482" s="34">
        <v>6.5529999999999999</v>
      </c>
      <c r="D482" s="34">
        <v>7.9000000000000008E-3</v>
      </c>
      <c r="E482" s="34">
        <v>78.949579999999997</v>
      </c>
      <c r="F482" s="34">
        <v>385.8</v>
      </c>
      <c r="G482" s="34">
        <v>70.2</v>
      </c>
      <c r="H482" s="34">
        <v>29.1</v>
      </c>
      <c r="I482" s="34"/>
      <c r="J482" s="34">
        <v>12.5</v>
      </c>
      <c r="K482" s="34">
        <v>0.94899999999999995</v>
      </c>
      <c r="L482" s="34">
        <v>6.2183000000000002</v>
      </c>
      <c r="M482" s="34">
        <v>7.4999999999999997E-3</v>
      </c>
      <c r="N482" s="34">
        <v>366.11430000000001</v>
      </c>
      <c r="O482" s="34">
        <v>66.574799999999996</v>
      </c>
      <c r="P482" s="34">
        <v>432.7</v>
      </c>
      <c r="Q482" s="34">
        <v>293.81</v>
      </c>
      <c r="R482" s="34">
        <v>53.4268</v>
      </c>
      <c r="S482" s="34">
        <v>347.2</v>
      </c>
      <c r="T482" s="34">
        <v>29.1432</v>
      </c>
      <c r="U482" s="34"/>
      <c r="V482" s="34"/>
      <c r="W482" s="34">
        <v>0</v>
      </c>
      <c r="X482" s="34">
        <v>11.8621</v>
      </c>
      <c r="Y482" s="34">
        <v>12.5</v>
      </c>
      <c r="Z482" s="34">
        <v>839</v>
      </c>
      <c r="AA482" s="34">
        <v>844</v>
      </c>
      <c r="AB482" s="34">
        <v>880</v>
      </c>
      <c r="AC482" s="34">
        <v>83</v>
      </c>
      <c r="AD482" s="34">
        <v>22.64</v>
      </c>
      <c r="AE482" s="34">
        <v>0.52</v>
      </c>
      <c r="AF482" s="34">
        <v>979</v>
      </c>
      <c r="AG482" s="34">
        <v>0</v>
      </c>
      <c r="AH482" s="34">
        <v>39.094000000000001</v>
      </c>
      <c r="AI482" s="34">
        <v>35</v>
      </c>
      <c r="AJ482" s="34">
        <v>192</v>
      </c>
      <c r="AK482" s="34">
        <v>170.1</v>
      </c>
      <c r="AL482" s="34">
        <v>4.8</v>
      </c>
      <c r="AM482" s="34">
        <v>175</v>
      </c>
      <c r="AN482" s="34" t="s">
        <v>155</v>
      </c>
      <c r="AO482" s="34">
        <v>2</v>
      </c>
      <c r="AP482" s="37">
        <v>0.61920138888888887</v>
      </c>
      <c r="AQ482" s="34">
        <v>47.163041999999997</v>
      </c>
      <c r="AR482" s="34">
        <v>-88.492013999999998</v>
      </c>
      <c r="AS482" s="34">
        <v>317.3</v>
      </c>
      <c r="AT482" s="34">
        <v>25</v>
      </c>
      <c r="AU482" s="34">
        <v>12</v>
      </c>
      <c r="AV482" s="34">
        <v>11</v>
      </c>
      <c r="AW482" s="34" t="s">
        <v>203</v>
      </c>
      <c r="AX482" s="34">
        <v>2.5</v>
      </c>
      <c r="AY482" s="34">
        <v>2.1</v>
      </c>
      <c r="AZ482" s="34">
        <v>3.9</v>
      </c>
      <c r="BA482" s="34">
        <v>14.186999999999999</v>
      </c>
      <c r="BB482" s="34">
        <v>32.630000000000003</v>
      </c>
      <c r="BC482" s="34">
        <v>2.2999999999999998</v>
      </c>
      <c r="BD482" s="34">
        <v>5.3780000000000001</v>
      </c>
      <c r="BE482" s="34">
        <v>3179.8029999999999</v>
      </c>
      <c r="BF482" s="34">
        <v>2.4380000000000002</v>
      </c>
      <c r="BG482" s="34">
        <v>19.606000000000002</v>
      </c>
      <c r="BH482" s="34">
        <v>3.5649999999999999</v>
      </c>
      <c r="BI482" s="34">
        <v>23.170999999999999</v>
      </c>
      <c r="BJ482" s="34">
        <v>15.734</v>
      </c>
      <c r="BK482" s="34">
        <v>2.8610000000000002</v>
      </c>
      <c r="BL482" s="34">
        <v>18.594999999999999</v>
      </c>
      <c r="BM482" s="34">
        <v>0.4708</v>
      </c>
      <c r="BN482" s="34"/>
      <c r="BO482" s="34"/>
      <c r="BP482" s="34"/>
      <c r="BQ482" s="34">
        <v>4410.4979999999996</v>
      </c>
      <c r="BR482" s="34">
        <v>0.135154</v>
      </c>
      <c r="BS482" s="34">
        <v>-5</v>
      </c>
      <c r="BT482" s="34">
        <v>5.0939999999999996E-3</v>
      </c>
      <c r="BU482" s="34">
        <v>3.302826</v>
      </c>
      <c r="BV482" s="34">
        <v>0</v>
      </c>
      <c r="BW482" s="34" t="s">
        <v>155</v>
      </c>
      <c r="BX482" s="34">
        <v>0.80300000000000005</v>
      </c>
    </row>
    <row r="483" spans="1:76" x14ac:dyDescent="0.25">
      <c r="A483" s="35">
        <v>43165</v>
      </c>
      <c r="B483" s="36">
        <v>0.41008405092592598</v>
      </c>
      <c r="C483" s="34">
        <v>6.867</v>
      </c>
      <c r="D483" s="34">
        <v>7.1000000000000004E-3</v>
      </c>
      <c r="E483" s="34">
        <v>70.546217999999996</v>
      </c>
      <c r="F483" s="34">
        <v>387.7</v>
      </c>
      <c r="G483" s="34">
        <v>70</v>
      </c>
      <c r="H483" s="34">
        <v>20</v>
      </c>
      <c r="I483" s="34"/>
      <c r="J483" s="34">
        <v>12.31</v>
      </c>
      <c r="K483" s="34">
        <v>0.94650000000000001</v>
      </c>
      <c r="L483" s="34">
        <v>6.5003000000000002</v>
      </c>
      <c r="M483" s="34">
        <v>6.7000000000000002E-3</v>
      </c>
      <c r="N483" s="34">
        <v>366.95650000000001</v>
      </c>
      <c r="O483" s="34">
        <v>66.2577</v>
      </c>
      <c r="P483" s="34">
        <v>433.2</v>
      </c>
      <c r="Q483" s="34">
        <v>294.48590000000002</v>
      </c>
      <c r="R483" s="34">
        <v>53.172400000000003</v>
      </c>
      <c r="S483" s="34">
        <v>347.7</v>
      </c>
      <c r="T483" s="34">
        <v>20</v>
      </c>
      <c r="U483" s="34"/>
      <c r="V483" s="34"/>
      <c r="W483" s="34">
        <v>0</v>
      </c>
      <c r="X483" s="34">
        <v>11.6563</v>
      </c>
      <c r="Y483" s="34">
        <v>12.5</v>
      </c>
      <c r="Z483" s="34">
        <v>840</v>
      </c>
      <c r="AA483" s="34">
        <v>844</v>
      </c>
      <c r="AB483" s="34">
        <v>880</v>
      </c>
      <c r="AC483" s="34">
        <v>83</v>
      </c>
      <c r="AD483" s="34">
        <v>22.64</v>
      </c>
      <c r="AE483" s="34">
        <v>0.52</v>
      </c>
      <c r="AF483" s="34">
        <v>979</v>
      </c>
      <c r="AG483" s="34">
        <v>0</v>
      </c>
      <c r="AH483" s="34">
        <v>39</v>
      </c>
      <c r="AI483" s="34">
        <v>35</v>
      </c>
      <c r="AJ483" s="34">
        <v>192</v>
      </c>
      <c r="AK483" s="34">
        <v>170.9</v>
      </c>
      <c r="AL483" s="34">
        <v>4.8</v>
      </c>
      <c r="AM483" s="34">
        <v>175</v>
      </c>
      <c r="AN483" s="34" t="s">
        <v>155</v>
      </c>
      <c r="AO483" s="34">
        <v>2</v>
      </c>
      <c r="AP483" s="37">
        <v>0.61921296296296291</v>
      </c>
      <c r="AQ483" s="34">
        <v>47.162928000000001</v>
      </c>
      <c r="AR483" s="34">
        <v>-88.492029000000002</v>
      </c>
      <c r="AS483" s="34">
        <v>316.8</v>
      </c>
      <c r="AT483" s="34">
        <v>25.3</v>
      </c>
      <c r="AU483" s="34">
        <v>12</v>
      </c>
      <c r="AV483" s="34">
        <v>11</v>
      </c>
      <c r="AW483" s="34" t="s">
        <v>203</v>
      </c>
      <c r="AX483" s="34">
        <v>2.5</v>
      </c>
      <c r="AY483" s="34">
        <v>2.1</v>
      </c>
      <c r="AZ483" s="34">
        <v>3.9</v>
      </c>
      <c r="BA483" s="34">
        <v>14.186999999999999</v>
      </c>
      <c r="BB483" s="34">
        <v>31.19</v>
      </c>
      <c r="BC483" s="34">
        <v>2.2000000000000002</v>
      </c>
      <c r="BD483" s="34">
        <v>5.6479999999999997</v>
      </c>
      <c r="BE483" s="34">
        <v>3179.998</v>
      </c>
      <c r="BF483" s="34">
        <v>2.0790000000000002</v>
      </c>
      <c r="BG483" s="34">
        <v>18.798999999999999</v>
      </c>
      <c r="BH483" s="34">
        <v>3.3940000000000001</v>
      </c>
      <c r="BI483" s="34">
        <v>22.193999999999999</v>
      </c>
      <c r="BJ483" s="34">
        <v>15.087</v>
      </c>
      <c r="BK483" s="34">
        <v>2.7240000000000002</v>
      </c>
      <c r="BL483" s="34">
        <v>17.811</v>
      </c>
      <c r="BM483" s="34">
        <v>0.30909999999999999</v>
      </c>
      <c r="BN483" s="34"/>
      <c r="BO483" s="34"/>
      <c r="BP483" s="34"/>
      <c r="BQ483" s="34">
        <v>4146.2030000000004</v>
      </c>
      <c r="BR483" s="34">
        <v>0.14777799999999999</v>
      </c>
      <c r="BS483" s="34">
        <v>-5</v>
      </c>
      <c r="BT483" s="34">
        <v>5.0000000000000001E-3</v>
      </c>
      <c r="BU483" s="34">
        <v>3.6113249999999999</v>
      </c>
      <c r="BV483" s="34">
        <v>0</v>
      </c>
      <c r="BW483" s="34" t="s">
        <v>155</v>
      </c>
      <c r="BX483" s="34">
        <v>0.80300000000000005</v>
      </c>
    </row>
    <row r="484" spans="1:76" x14ac:dyDescent="0.25">
      <c r="A484" s="35">
        <v>43165</v>
      </c>
      <c r="B484" s="36">
        <v>0.41009562500000002</v>
      </c>
      <c r="C484" s="34">
        <v>7.3490000000000002</v>
      </c>
      <c r="D484" s="34">
        <v>1.0800000000000001E-2</v>
      </c>
      <c r="E484" s="34">
        <v>108.319672</v>
      </c>
      <c r="F484" s="34">
        <v>388.6</v>
      </c>
      <c r="G484" s="34">
        <v>70.099999999999994</v>
      </c>
      <c r="H484" s="34">
        <v>10</v>
      </c>
      <c r="I484" s="34"/>
      <c r="J484" s="34">
        <v>12.07</v>
      </c>
      <c r="K484" s="34">
        <v>0.94279999999999997</v>
      </c>
      <c r="L484" s="34">
        <v>6.9283999999999999</v>
      </c>
      <c r="M484" s="34">
        <v>1.0200000000000001E-2</v>
      </c>
      <c r="N484" s="34">
        <v>366.38330000000002</v>
      </c>
      <c r="O484" s="34">
        <v>66.090500000000006</v>
      </c>
      <c r="P484" s="34">
        <v>432.5</v>
      </c>
      <c r="Q484" s="34">
        <v>294.02589999999998</v>
      </c>
      <c r="R484" s="34">
        <v>53.038200000000003</v>
      </c>
      <c r="S484" s="34">
        <v>347.1</v>
      </c>
      <c r="T484" s="34">
        <v>10</v>
      </c>
      <c r="U484" s="34"/>
      <c r="V484" s="34"/>
      <c r="W484" s="34">
        <v>0</v>
      </c>
      <c r="X484" s="34">
        <v>11.3779</v>
      </c>
      <c r="Y484" s="34">
        <v>12.5</v>
      </c>
      <c r="Z484" s="34">
        <v>841</v>
      </c>
      <c r="AA484" s="34">
        <v>844</v>
      </c>
      <c r="AB484" s="34">
        <v>881</v>
      </c>
      <c r="AC484" s="34">
        <v>83</v>
      </c>
      <c r="AD484" s="34">
        <v>22.64</v>
      </c>
      <c r="AE484" s="34">
        <v>0.52</v>
      </c>
      <c r="AF484" s="34">
        <v>979</v>
      </c>
      <c r="AG484" s="34">
        <v>0</v>
      </c>
      <c r="AH484" s="34">
        <v>39</v>
      </c>
      <c r="AI484" s="34">
        <v>35</v>
      </c>
      <c r="AJ484" s="34">
        <v>192</v>
      </c>
      <c r="AK484" s="34">
        <v>170.1</v>
      </c>
      <c r="AL484" s="34">
        <v>4.8</v>
      </c>
      <c r="AM484" s="34">
        <v>175</v>
      </c>
      <c r="AN484" s="34" t="s">
        <v>155</v>
      </c>
      <c r="AO484" s="34">
        <v>2</v>
      </c>
      <c r="AP484" s="37">
        <v>0.61922453703703706</v>
      </c>
      <c r="AQ484" s="34">
        <v>47.162787000000002</v>
      </c>
      <c r="AR484" s="34">
        <v>-88.491955000000004</v>
      </c>
      <c r="AS484" s="34">
        <v>316.8</v>
      </c>
      <c r="AT484" s="34">
        <v>26.4</v>
      </c>
      <c r="AU484" s="34">
        <v>12</v>
      </c>
      <c r="AV484" s="34">
        <v>11</v>
      </c>
      <c r="AW484" s="34" t="s">
        <v>203</v>
      </c>
      <c r="AX484" s="34">
        <v>2.5684</v>
      </c>
      <c r="AY484" s="34">
        <v>2.5788000000000002</v>
      </c>
      <c r="AZ484" s="34">
        <v>4.3103999999999996</v>
      </c>
      <c r="BA484" s="34">
        <v>14.186999999999999</v>
      </c>
      <c r="BB484" s="34">
        <v>29.19</v>
      </c>
      <c r="BC484" s="34">
        <v>2.06</v>
      </c>
      <c r="BD484" s="34">
        <v>6.0670000000000002</v>
      </c>
      <c r="BE484" s="34">
        <v>3177.8850000000002</v>
      </c>
      <c r="BF484" s="34">
        <v>2.9809999999999999</v>
      </c>
      <c r="BG484" s="34">
        <v>17.599</v>
      </c>
      <c r="BH484" s="34">
        <v>3.1749999999999998</v>
      </c>
      <c r="BI484" s="34">
        <v>20.773</v>
      </c>
      <c r="BJ484" s="34">
        <v>14.122999999999999</v>
      </c>
      <c r="BK484" s="34">
        <v>2.548</v>
      </c>
      <c r="BL484" s="34">
        <v>16.670999999999999</v>
      </c>
      <c r="BM484" s="34">
        <v>0.1449</v>
      </c>
      <c r="BN484" s="34"/>
      <c r="BO484" s="34"/>
      <c r="BP484" s="34"/>
      <c r="BQ484" s="34">
        <v>3794.6060000000002</v>
      </c>
      <c r="BR484" s="34">
        <v>0.191582</v>
      </c>
      <c r="BS484" s="34">
        <v>-5</v>
      </c>
      <c r="BT484" s="34">
        <v>5.9059999999999998E-3</v>
      </c>
      <c r="BU484" s="34">
        <v>4.6817849999999996</v>
      </c>
      <c r="BV484" s="34">
        <v>0</v>
      </c>
      <c r="BW484" s="34" t="s">
        <v>155</v>
      </c>
      <c r="BX484" s="34">
        <v>0.80300000000000005</v>
      </c>
    </row>
    <row r="485" spans="1:76" x14ac:dyDescent="0.25">
      <c r="A485" s="35">
        <v>43165</v>
      </c>
      <c r="B485" s="36">
        <v>0.41010719907407406</v>
      </c>
      <c r="C485" s="34">
        <v>7.7549999999999999</v>
      </c>
      <c r="D485" s="34">
        <v>8.9999999999999993E-3</v>
      </c>
      <c r="E485" s="34">
        <v>90.183486000000002</v>
      </c>
      <c r="F485" s="34">
        <v>389.5</v>
      </c>
      <c r="G485" s="34">
        <v>70</v>
      </c>
      <c r="H485" s="34">
        <v>3.4</v>
      </c>
      <c r="I485" s="34"/>
      <c r="J485" s="34">
        <v>11.72</v>
      </c>
      <c r="K485" s="34">
        <v>0.93969999999999998</v>
      </c>
      <c r="L485" s="34">
        <v>7.2877000000000001</v>
      </c>
      <c r="M485" s="34">
        <v>8.5000000000000006E-3</v>
      </c>
      <c r="N485" s="34">
        <v>366.07350000000002</v>
      </c>
      <c r="O485" s="34">
        <v>65.782499999999999</v>
      </c>
      <c r="P485" s="34">
        <v>431.9</v>
      </c>
      <c r="Q485" s="34">
        <v>293.77719999999999</v>
      </c>
      <c r="R485" s="34">
        <v>52.790999999999997</v>
      </c>
      <c r="S485" s="34">
        <v>346.6</v>
      </c>
      <c r="T485" s="34">
        <v>3.4085999999999999</v>
      </c>
      <c r="U485" s="34"/>
      <c r="V485" s="34"/>
      <c r="W485" s="34">
        <v>0</v>
      </c>
      <c r="X485" s="34">
        <v>11.0183</v>
      </c>
      <c r="Y485" s="34">
        <v>12.6</v>
      </c>
      <c r="Z485" s="34">
        <v>840</v>
      </c>
      <c r="AA485" s="34">
        <v>844</v>
      </c>
      <c r="AB485" s="34">
        <v>881</v>
      </c>
      <c r="AC485" s="34">
        <v>83</v>
      </c>
      <c r="AD485" s="34">
        <v>22.64</v>
      </c>
      <c r="AE485" s="34">
        <v>0.52</v>
      </c>
      <c r="AF485" s="34">
        <v>979</v>
      </c>
      <c r="AG485" s="34">
        <v>0</v>
      </c>
      <c r="AH485" s="34">
        <v>39</v>
      </c>
      <c r="AI485" s="34">
        <v>35</v>
      </c>
      <c r="AJ485" s="34">
        <v>192</v>
      </c>
      <c r="AK485" s="34">
        <v>170</v>
      </c>
      <c r="AL485" s="34">
        <v>4.9000000000000004</v>
      </c>
      <c r="AM485" s="34">
        <v>175</v>
      </c>
      <c r="AN485" s="34" t="s">
        <v>155</v>
      </c>
      <c r="AO485" s="34">
        <v>2</v>
      </c>
      <c r="AP485" s="37">
        <v>0.6192361111111111</v>
      </c>
      <c r="AQ485" s="34">
        <v>47.162666000000002</v>
      </c>
      <c r="AR485" s="34">
        <v>-88.491932000000006</v>
      </c>
      <c r="AS485" s="34">
        <v>316.89999999999998</v>
      </c>
      <c r="AT485" s="34">
        <v>26.9</v>
      </c>
      <c r="AU485" s="34">
        <v>12</v>
      </c>
      <c r="AV485" s="34">
        <v>11</v>
      </c>
      <c r="AW485" s="34" t="s">
        <v>203</v>
      </c>
      <c r="AX485" s="34">
        <v>2.6</v>
      </c>
      <c r="AY485" s="34">
        <v>2.8</v>
      </c>
      <c r="AZ485" s="34">
        <v>4.5</v>
      </c>
      <c r="BA485" s="34">
        <v>14.186999999999999</v>
      </c>
      <c r="BB485" s="34">
        <v>27.72</v>
      </c>
      <c r="BC485" s="34">
        <v>1.95</v>
      </c>
      <c r="BD485" s="34">
        <v>6.4109999999999996</v>
      </c>
      <c r="BE485" s="34">
        <v>3178.2849999999999</v>
      </c>
      <c r="BF485" s="34">
        <v>2.3519999999999999</v>
      </c>
      <c r="BG485" s="34">
        <v>16.719000000000001</v>
      </c>
      <c r="BH485" s="34">
        <v>3.004</v>
      </c>
      <c r="BI485" s="34">
        <v>19.722999999999999</v>
      </c>
      <c r="BJ485" s="34">
        <v>13.417</v>
      </c>
      <c r="BK485" s="34">
        <v>2.411</v>
      </c>
      <c r="BL485" s="34">
        <v>15.827999999999999</v>
      </c>
      <c r="BM485" s="34">
        <v>4.7E-2</v>
      </c>
      <c r="BN485" s="34"/>
      <c r="BO485" s="34"/>
      <c r="BP485" s="34"/>
      <c r="BQ485" s="34">
        <v>3493.9540000000002</v>
      </c>
      <c r="BR485" s="34">
        <v>0.234958</v>
      </c>
      <c r="BS485" s="34">
        <v>-5</v>
      </c>
      <c r="BT485" s="34">
        <v>6.0000000000000001E-3</v>
      </c>
      <c r="BU485" s="34">
        <v>5.7417860000000003</v>
      </c>
      <c r="BV485" s="34">
        <v>0</v>
      </c>
      <c r="BW485" s="34" t="s">
        <v>155</v>
      </c>
      <c r="BX485" s="34">
        <v>0.80300000000000005</v>
      </c>
    </row>
    <row r="486" spans="1:76" x14ac:dyDescent="0.25">
      <c r="A486" s="35">
        <v>43165</v>
      </c>
      <c r="B486" s="36">
        <v>0.41011877314814815</v>
      </c>
      <c r="C486" s="34">
        <v>7.79</v>
      </c>
      <c r="D486" s="34">
        <v>7.0000000000000001E-3</v>
      </c>
      <c r="E486" s="34">
        <v>70</v>
      </c>
      <c r="F486" s="34">
        <v>389.5</v>
      </c>
      <c r="G486" s="34">
        <v>70.2</v>
      </c>
      <c r="H486" s="34">
        <v>0</v>
      </c>
      <c r="I486" s="34"/>
      <c r="J486" s="34">
        <v>11.24</v>
      </c>
      <c r="K486" s="34">
        <v>0.9395</v>
      </c>
      <c r="L486" s="34">
        <v>7.3185000000000002</v>
      </c>
      <c r="M486" s="34">
        <v>6.6E-3</v>
      </c>
      <c r="N486" s="34">
        <v>365.96690000000001</v>
      </c>
      <c r="O486" s="34">
        <v>65.971199999999996</v>
      </c>
      <c r="P486" s="34">
        <v>431.9</v>
      </c>
      <c r="Q486" s="34">
        <v>293.69170000000003</v>
      </c>
      <c r="R486" s="34">
        <v>52.942500000000003</v>
      </c>
      <c r="S486" s="34">
        <v>346.6</v>
      </c>
      <c r="T486" s="34">
        <v>0</v>
      </c>
      <c r="U486" s="34"/>
      <c r="V486" s="34"/>
      <c r="W486" s="34">
        <v>0</v>
      </c>
      <c r="X486" s="34">
        <v>10.557700000000001</v>
      </c>
      <c r="Y486" s="34">
        <v>12.5</v>
      </c>
      <c r="Z486" s="34">
        <v>842</v>
      </c>
      <c r="AA486" s="34">
        <v>846</v>
      </c>
      <c r="AB486" s="34">
        <v>882</v>
      </c>
      <c r="AC486" s="34">
        <v>83</v>
      </c>
      <c r="AD486" s="34">
        <v>22.64</v>
      </c>
      <c r="AE486" s="34">
        <v>0.52</v>
      </c>
      <c r="AF486" s="34">
        <v>979</v>
      </c>
      <c r="AG486" s="34">
        <v>0</v>
      </c>
      <c r="AH486" s="34">
        <v>39</v>
      </c>
      <c r="AI486" s="34">
        <v>35</v>
      </c>
      <c r="AJ486" s="34">
        <v>192</v>
      </c>
      <c r="AK486" s="34">
        <v>170</v>
      </c>
      <c r="AL486" s="34">
        <v>4.8</v>
      </c>
      <c r="AM486" s="34">
        <v>175</v>
      </c>
      <c r="AN486" s="34" t="s">
        <v>155</v>
      </c>
      <c r="AO486" s="34">
        <v>2</v>
      </c>
      <c r="AP486" s="37">
        <v>0.61924768518518525</v>
      </c>
      <c r="AQ486" s="34">
        <v>47.162537999999998</v>
      </c>
      <c r="AR486" s="34">
        <v>-88.491874999999993</v>
      </c>
      <c r="AS486" s="34">
        <v>316.60000000000002</v>
      </c>
      <c r="AT486" s="34">
        <v>28.5</v>
      </c>
      <c r="AU486" s="34">
        <v>12</v>
      </c>
      <c r="AV486" s="34">
        <v>11</v>
      </c>
      <c r="AW486" s="34" t="s">
        <v>203</v>
      </c>
      <c r="AX486" s="34">
        <v>2.1212</v>
      </c>
      <c r="AY486" s="34">
        <v>2.8</v>
      </c>
      <c r="AZ486" s="34">
        <v>4.1580000000000004</v>
      </c>
      <c r="BA486" s="34">
        <v>14.186999999999999</v>
      </c>
      <c r="BB486" s="34">
        <v>27.61</v>
      </c>
      <c r="BC486" s="34">
        <v>1.95</v>
      </c>
      <c r="BD486" s="34">
        <v>6.4429999999999996</v>
      </c>
      <c r="BE486" s="34">
        <v>3179.2060000000001</v>
      </c>
      <c r="BF486" s="34">
        <v>1.8180000000000001</v>
      </c>
      <c r="BG486" s="34">
        <v>16.649000000000001</v>
      </c>
      <c r="BH486" s="34">
        <v>3.0009999999999999</v>
      </c>
      <c r="BI486" s="34">
        <v>19.649999999999999</v>
      </c>
      <c r="BJ486" s="34">
        <v>13.361000000000001</v>
      </c>
      <c r="BK486" s="34">
        <v>2.4079999999999999</v>
      </c>
      <c r="BL486" s="34">
        <v>15.769</v>
      </c>
      <c r="BM486" s="34">
        <v>0</v>
      </c>
      <c r="BN486" s="34"/>
      <c r="BO486" s="34"/>
      <c r="BP486" s="34"/>
      <c r="BQ486" s="34">
        <v>3334.788</v>
      </c>
      <c r="BR486" s="34">
        <v>0.25440200000000002</v>
      </c>
      <c r="BS486" s="34">
        <v>-5</v>
      </c>
      <c r="BT486" s="34">
        <v>5.0939999999999996E-3</v>
      </c>
      <c r="BU486" s="34">
        <v>6.2169489999999996</v>
      </c>
      <c r="BV486" s="34">
        <v>0</v>
      </c>
      <c r="BW486" s="34" t="s">
        <v>155</v>
      </c>
      <c r="BX486" s="34">
        <v>0.80300000000000005</v>
      </c>
    </row>
    <row r="487" spans="1:76" x14ac:dyDescent="0.25">
      <c r="A487" s="35">
        <v>43165</v>
      </c>
      <c r="B487" s="36">
        <v>0.41013034722222219</v>
      </c>
      <c r="C487" s="34">
        <v>7.79</v>
      </c>
      <c r="D487" s="34">
        <v>7.0000000000000001E-3</v>
      </c>
      <c r="E487" s="34">
        <v>70</v>
      </c>
      <c r="F487" s="34">
        <v>386.3</v>
      </c>
      <c r="G487" s="34">
        <v>70.900000000000006</v>
      </c>
      <c r="H487" s="34">
        <v>6.4</v>
      </c>
      <c r="I487" s="34"/>
      <c r="J487" s="34">
        <v>10.82</v>
      </c>
      <c r="K487" s="34">
        <v>0.93940000000000001</v>
      </c>
      <c r="L487" s="34">
        <v>7.3181000000000003</v>
      </c>
      <c r="M487" s="34">
        <v>6.6E-3</v>
      </c>
      <c r="N487" s="34">
        <v>362.90309999999999</v>
      </c>
      <c r="O487" s="34">
        <v>66.644300000000001</v>
      </c>
      <c r="P487" s="34">
        <v>429.5</v>
      </c>
      <c r="Q487" s="34">
        <v>291.23289999999997</v>
      </c>
      <c r="R487" s="34">
        <v>53.482599999999998</v>
      </c>
      <c r="S487" s="34">
        <v>344.7</v>
      </c>
      <c r="T487" s="34">
        <v>6.3707000000000003</v>
      </c>
      <c r="U487" s="34"/>
      <c r="V487" s="34"/>
      <c r="W487" s="34">
        <v>0</v>
      </c>
      <c r="X487" s="34">
        <v>10.1617</v>
      </c>
      <c r="Y487" s="34">
        <v>12.3</v>
      </c>
      <c r="Z487" s="34">
        <v>844</v>
      </c>
      <c r="AA487" s="34">
        <v>848</v>
      </c>
      <c r="AB487" s="34">
        <v>883</v>
      </c>
      <c r="AC487" s="34">
        <v>83</v>
      </c>
      <c r="AD487" s="34">
        <v>22.64</v>
      </c>
      <c r="AE487" s="34">
        <v>0.52</v>
      </c>
      <c r="AF487" s="34">
        <v>979</v>
      </c>
      <c r="AG487" s="34">
        <v>0</v>
      </c>
      <c r="AH487" s="34">
        <v>39</v>
      </c>
      <c r="AI487" s="34">
        <v>35</v>
      </c>
      <c r="AJ487" s="34">
        <v>192</v>
      </c>
      <c r="AK487" s="34">
        <v>170</v>
      </c>
      <c r="AL487" s="34">
        <v>4.7</v>
      </c>
      <c r="AM487" s="34">
        <v>175</v>
      </c>
      <c r="AN487" s="34" t="s">
        <v>155</v>
      </c>
      <c r="AO487" s="34">
        <v>2</v>
      </c>
      <c r="AP487" s="37">
        <v>0.61925925925925929</v>
      </c>
      <c r="AQ487" s="34">
        <v>47.162495</v>
      </c>
      <c r="AR487" s="34">
        <v>-88.491847000000007</v>
      </c>
      <c r="AS487" s="34">
        <v>316.5</v>
      </c>
      <c r="AT487" s="34">
        <v>30.6</v>
      </c>
      <c r="AU487" s="34">
        <v>12</v>
      </c>
      <c r="AV487" s="34">
        <v>11</v>
      </c>
      <c r="AW487" s="34" t="s">
        <v>203</v>
      </c>
      <c r="AX487" s="34">
        <v>1.9</v>
      </c>
      <c r="AY487" s="34">
        <v>2.8</v>
      </c>
      <c r="AZ487" s="34">
        <v>4</v>
      </c>
      <c r="BA487" s="34">
        <v>14.186999999999999</v>
      </c>
      <c r="BB487" s="34">
        <v>27.61</v>
      </c>
      <c r="BC487" s="34">
        <v>1.95</v>
      </c>
      <c r="BD487" s="34">
        <v>6.4480000000000004</v>
      </c>
      <c r="BE487" s="34">
        <v>3178.9279999999999</v>
      </c>
      <c r="BF487" s="34">
        <v>1.8180000000000001</v>
      </c>
      <c r="BG487" s="34">
        <v>16.509</v>
      </c>
      <c r="BH487" s="34">
        <v>3.032</v>
      </c>
      <c r="BI487" s="34">
        <v>19.54</v>
      </c>
      <c r="BJ487" s="34">
        <v>13.247999999999999</v>
      </c>
      <c r="BK487" s="34">
        <v>2.4329999999999998</v>
      </c>
      <c r="BL487" s="34">
        <v>15.680999999999999</v>
      </c>
      <c r="BM487" s="34">
        <v>8.7400000000000005E-2</v>
      </c>
      <c r="BN487" s="34"/>
      <c r="BO487" s="34"/>
      <c r="BP487" s="34"/>
      <c r="BQ487" s="34">
        <v>3209.5889999999999</v>
      </c>
      <c r="BR487" s="34">
        <v>0.23969199999999999</v>
      </c>
      <c r="BS487" s="34">
        <v>-5</v>
      </c>
      <c r="BT487" s="34">
        <v>5.9059999999999998E-3</v>
      </c>
      <c r="BU487" s="34">
        <v>5.8574729999999997</v>
      </c>
      <c r="BV487" s="34">
        <v>0</v>
      </c>
      <c r="BW487" s="34" t="s">
        <v>155</v>
      </c>
      <c r="BX487" s="34">
        <v>0.80300000000000005</v>
      </c>
    </row>
    <row r="488" spans="1:76" x14ac:dyDescent="0.25">
      <c r="A488" s="35">
        <v>43165</v>
      </c>
      <c r="B488" s="36">
        <v>0.41014192129629629</v>
      </c>
      <c r="C488" s="34">
        <v>7.4429999999999996</v>
      </c>
      <c r="D488" s="34">
        <v>6.6E-3</v>
      </c>
      <c r="E488" s="34">
        <v>65.892080000000007</v>
      </c>
      <c r="F488" s="34">
        <v>383.2</v>
      </c>
      <c r="G488" s="34">
        <v>73.2</v>
      </c>
      <c r="H488" s="34">
        <v>2.6</v>
      </c>
      <c r="I488" s="34"/>
      <c r="J488" s="34">
        <v>10.6</v>
      </c>
      <c r="K488" s="34">
        <v>0.94199999999999995</v>
      </c>
      <c r="L488" s="34">
        <v>7.0117000000000003</v>
      </c>
      <c r="M488" s="34">
        <v>6.1999999999999998E-3</v>
      </c>
      <c r="N488" s="34">
        <v>361.01049999999998</v>
      </c>
      <c r="O488" s="34">
        <v>69.003100000000003</v>
      </c>
      <c r="P488" s="34">
        <v>430</v>
      </c>
      <c r="Q488" s="34">
        <v>289.71409999999997</v>
      </c>
      <c r="R488" s="34">
        <v>55.375599999999999</v>
      </c>
      <c r="S488" s="34">
        <v>345.1</v>
      </c>
      <c r="T488" s="34">
        <v>2.6423999999999999</v>
      </c>
      <c r="U488" s="34"/>
      <c r="V488" s="34"/>
      <c r="W488" s="34">
        <v>0</v>
      </c>
      <c r="X488" s="34">
        <v>9.9856999999999996</v>
      </c>
      <c r="Y488" s="34">
        <v>12.2</v>
      </c>
      <c r="Z488" s="34">
        <v>844</v>
      </c>
      <c r="AA488" s="34">
        <v>847</v>
      </c>
      <c r="AB488" s="34">
        <v>883</v>
      </c>
      <c r="AC488" s="34">
        <v>83</v>
      </c>
      <c r="AD488" s="34">
        <v>22.64</v>
      </c>
      <c r="AE488" s="34">
        <v>0.52</v>
      </c>
      <c r="AF488" s="34">
        <v>979</v>
      </c>
      <c r="AG488" s="34">
        <v>0</v>
      </c>
      <c r="AH488" s="34">
        <v>39</v>
      </c>
      <c r="AI488" s="34">
        <v>35</v>
      </c>
      <c r="AJ488" s="34">
        <v>192</v>
      </c>
      <c r="AK488" s="34">
        <v>170</v>
      </c>
      <c r="AL488" s="34">
        <v>4.5999999999999996</v>
      </c>
      <c r="AM488" s="34">
        <v>175</v>
      </c>
      <c r="AN488" s="34" t="s">
        <v>155</v>
      </c>
      <c r="AO488" s="34">
        <v>2</v>
      </c>
      <c r="AP488" s="37">
        <v>0.61925925925925929</v>
      </c>
      <c r="AQ488" s="34">
        <v>47.162314000000002</v>
      </c>
      <c r="AR488" s="34">
        <v>-88.491771999999997</v>
      </c>
      <c r="AS488" s="34">
        <v>316.3</v>
      </c>
      <c r="AT488" s="34">
        <v>32.200000000000003</v>
      </c>
      <c r="AU488" s="34">
        <v>12</v>
      </c>
      <c r="AV488" s="34">
        <v>11</v>
      </c>
      <c r="AW488" s="34" t="s">
        <v>203</v>
      </c>
      <c r="AX488" s="34">
        <v>1.3533470000000001</v>
      </c>
      <c r="AY488" s="34">
        <v>2.2533470000000002</v>
      </c>
      <c r="AZ488" s="34">
        <v>2.8383620000000001</v>
      </c>
      <c r="BA488" s="34">
        <v>14.186999999999999</v>
      </c>
      <c r="BB488" s="34">
        <v>28.86</v>
      </c>
      <c r="BC488" s="34">
        <v>2.0299999999999998</v>
      </c>
      <c r="BD488" s="34">
        <v>6.1520000000000001</v>
      </c>
      <c r="BE488" s="34">
        <v>3179.8870000000002</v>
      </c>
      <c r="BF488" s="34">
        <v>1.792</v>
      </c>
      <c r="BG488" s="34">
        <v>17.145</v>
      </c>
      <c r="BH488" s="34">
        <v>3.2770000000000001</v>
      </c>
      <c r="BI488" s="34">
        <v>20.422000000000001</v>
      </c>
      <c r="BJ488" s="34">
        <v>13.759</v>
      </c>
      <c r="BK488" s="34">
        <v>2.63</v>
      </c>
      <c r="BL488" s="34">
        <v>16.388999999999999</v>
      </c>
      <c r="BM488" s="34">
        <v>3.7900000000000003E-2</v>
      </c>
      <c r="BN488" s="34"/>
      <c r="BO488" s="34"/>
      <c r="BP488" s="34"/>
      <c r="BQ488" s="34">
        <v>3292.7629999999999</v>
      </c>
      <c r="BR488" s="34">
        <v>0.24071799999999999</v>
      </c>
      <c r="BS488" s="34">
        <v>-5</v>
      </c>
      <c r="BT488" s="34">
        <v>6.9059999999999998E-3</v>
      </c>
      <c r="BU488" s="34">
        <v>5.8825459999999996</v>
      </c>
      <c r="BV488" s="34">
        <v>0</v>
      </c>
      <c r="BW488" s="34" t="s">
        <v>155</v>
      </c>
      <c r="BX488" s="34">
        <v>0.80300000000000005</v>
      </c>
    </row>
    <row r="489" spans="1:76" x14ac:dyDescent="0.25">
      <c r="A489" s="35">
        <v>43165</v>
      </c>
      <c r="B489" s="36">
        <v>0.41015349537037032</v>
      </c>
      <c r="C489" s="34">
        <v>5.875</v>
      </c>
      <c r="D489" s="34">
        <v>3.0999999999999999E-3</v>
      </c>
      <c r="E489" s="34">
        <v>31.079198999999999</v>
      </c>
      <c r="F489" s="34">
        <v>368.1</v>
      </c>
      <c r="G489" s="34">
        <v>75.5</v>
      </c>
      <c r="H489" s="34">
        <v>-3.4</v>
      </c>
      <c r="I489" s="34"/>
      <c r="J489" s="34">
        <v>10.51</v>
      </c>
      <c r="K489" s="34">
        <v>0.95430000000000004</v>
      </c>
      <c r="L489" s="34">
        <v>5.6066000000000003</v>
      </c>
      <c r="M489" s="34">
        <v>3.0000000000000001E-3</v>
      </c>
      <c r="N489" s="34">
        <v>351.29640000000001</v>
      </c>
      <c r="O489" s="34">
        <v>72.055000000000007</v>
      </c>
      <c r="P489" s="34">
        <v>423.4</v>
      </c>
      <c r="Q489" s="34">
        <v>281.91849999999999</v>
      </c>
      <c r="R489" s="34">
        <v>57.824800000000003</v>
      </c>
      <c r="S489" s="34">
        <v>339.7</v>
      </c>
      <c r="T489" s="34">
        <v>0</v>
      </c>
      <c r="U489" s="34"/>
      <c r="V489" s="34"/>
      <c r="W489" s="34">
        <v>0</v>
      </c>
      <c r="X489" s="34">
        <v>10.027699999999999</v>
      </c>
      <c r="Y489" s="34">
        <v>12.1</v>
      </c>
      <c r="Z489" s="34">
        <v>845</v>
      </c>
      <c r="AA489" s="34">
        <v>848</v>
      </c>
      <c r="AB489" s="34">
        <v>884</v>
      </c>
      <c r="AC489" s="34">
        <v>83</v>
      </c>
      <c r="AD489" s="34">
        <v>22.64</v>
      </c>
      <c r="AE489" s="34">
        <v>0.52</v>
      </c>
      <c r="AF489" s="34">
        <v>979</v>
      </c>
      <c r="AG489" s="34">
        <v>0</v>
      </c>
      <c r="AH489" s="34">
        <v>39</v>
      </c>
      <c r="AI489" s="34">
        <v>35</v>
      </c>
      <c r="AJ489" s="34">
        <v>191.1</v>
      </c>
      <c r="AK489" s="34">
        <v>170</v>
      </c>
      <c r="AL489" s="34">
        <v>4.5999999999999996</v>
      </c>
      <c r="AM489" s="34">
        <v>175</v>
      </c>
      <c r="AN489" s="34" t="s">
        <v>155</v>
      </c>
      <c r="AO489" s="34">
        <v>2</v>
      </c>
      <c r="AP489" s="37">
        <v>0.61928240740740736</v>
      </c>
      <c r="AQ489" s="34">
        <v>47.162143</v>
      </c>
      <c r="AR489" s="34">
        <v>-88.491703000000001</v>
      </c>
      <c r="AS489" s="34">
        <v>316.10000000000002</v>
      </c>
      <c r="AT489" s="34">
        <v>32.6</v>
      </c>
      <c r="AU489" s="34">
        <v>12</v>
      </c>
      <c r="AV489" s="34">
        <v>10</v>
      </c>
      <c r="AW489" s="34" t="s">
        <v>202</v>
      </c>
      <c r="AX489" s="34">
        <v>1.1000000000000001</v>
      </c>
      <c r="AY489" s="34">
        <v>2</v>
      </c>
      <c r="AZ489" s="34">
        <v>2.2999999999999998</v>
      </c>
      <c r="BA489" s="34">
        <v>14.186999999999999</v>
      </c>
      <c r="BB489" s="34">
        <v>36.33</v>
      </c>
      <c r="BC489" s="34">
        <v>2.56</v>
      </c>
      <c r="BD489" s="34">
        <v>4.7939999999999996</v>
      </c>
      <c r="BE489" s="34">
        <v>3185.701</v>
      </c>
      <c r="BF489" s="34">
        <v>1.073</v>
      </c>
      <c r="BG489" s="34">
        <v>20.902999999999999</v>
      </c>
      <c r="BH489" s="34">
        <v>4.2869999999999999</v>
      </c>
      <c r="BI489" s="34">
        <v>25.190999999999999</v>
      </c>
      <c r="BJ489" s="34">
        <v>16.774999999999999</v>
      </c>
      <c r="BK489" s="34">
        <v>3.4409999999999998</v>
      </c>
      <c r="BL489" s="34">
        <v>20.216000000000001</v>
      </c>
      <c r="BM489" s="34">
        <v>0</v>
      </c>
      <c r="BN489" s="34"/>
      <c r="BO489" s="34"/>
      <c r="BP489" s="34"/>
      <c r="BQ489" s="34">
        <v>4142.8779999999997</v>
      </c>
      <c r="BR489" s="34">
        <v>0.221974</v>
      </c>
      <c r="BS489" s="34">
        <v>-5</v>
      </c>
      <c r="BT489" s="34">
        <v>7.0000000000000001E-3</v>
      </c>
      <c r="BU489" s="34">
        <v>5.4244899999999996</v>
      </c>
      <c r="BV489" s="34">
        <v>0</v>
      </c>
      <c r="BW489" s="34" t="s">
        <v>155</v>
      </c>
      <c r="BX489" s="34">
        <v>0.80300000000000005</v>
      </c>
    </row>
    <row r="490" spans="1:76" x14ac:dyDescent="0.25">
      <c r="A490" s="35">
        <v>43165</v>
      </c>
      <c r="B490" s="36">
        <v>0.41016506944444447</v>
      </c>
      <c r="C490" s="34">
        <v>4.516</v>
      </c>
      <c r="D490" s="34">
        <v>2.2000000000000001E-3</v>
      </c>
      <c r="E490" s="34">
        <v>22.241793000000001</v>
      </c>
      <c r="F490" s="34">
        <v>337.7</v>
      </c>
      <c r="G490" s="34">
        <v>76.099999999999994</v>
      </c>
      <c r="H490" s="34">
        <v>0</v>
      </c>
      <c r="I490" s="34"/>
      <c r="J490" s="34">
        <v>10.7</v>
      </c>
      <c r="K490" s="34">
        <v>0.96509999999999996</v>
      </c>
      <c r="L490" s="34">
        <v>4.3582000000000001</v>
      </c>
      <c r="M490" s="34">
        <v>2.0999999999999999E-3</v>
      </c>
      <c r="N490" s="34">
        <v>325.86709999999999</v>
      </c>
      <c r="O490" s="34">
        <v>73.408699999999996</v>
      </c>
      <c r="P490" s="34">
        <v>399.3</v>
      </c>
      <c r="Q490" s="34">
        <v>261.51130000000001</v>
      </c>
      <c r="R490" s="34">
        <v>58.911099999999998</v>
      </c>
      <c r="S490" s="34">
        <v>320.39999999999998</v>
      </c>
      <c r="T490" s="34">
        <v>0</v>
      </c>
      <c r="U490" s="34"/>
      <c r="V490" s="34"/>
      <c r="W490" s="34">
        <v>0</v>
      </c>
      <c r="X490" s="34">
        <v>10.323499999999999</v>
      </c>
      <c r="Y490" s="34">
        <v>12.1</v>
      </c>
      <c r="Z490" s="34">
        <v>844</v>
      </c>
      <c r="AA490" s="34">
        <v>846</v>
      </c>
      <c r="AB490" s="34">
        <v>882</v>
      </c>
      <c r="AC490" s="34">
        <v>83</v>
      </c>
      <c r="AD490" s="34">
        <v>22.64</v>
      </c>
      <c r="AE490" s="34">
        <v>0.52</v>
      </c>
      <c r="AF490" s="34">
        <v>979</v>
      </c>
      <c r="AG490" s="34">
        <v>0</v>
      </c>
      <c r="AH490" s="34">
        <v>39</v>
      </c>
      <c r="AI490" s="34">
        <v>35</v>
      </c>
      <c r="AJ490" s="34">
        <v>191</v>
      </c>
      <c r="AK490" s="34">
        <v>170</v>
      </c>
      <c r="AL490" s="34">
        <v>4.5999999999999996</v>
      </c>
      <c r="AM490" s="34">
        <v>175</v>
      </c>
      <c r="AN490" s="34" t="s">
        <v>155</v>
      </c>
      <c r="AO490" s="34">
        <v>2</v>
      </c>
      <c r="AP490" s="37">
        <v>0.61929398148148151</v>
      </c>
      <c r="AQ490" s="34">
        <v>47.162005000000001</v>
      </c>
      <c r="AR490" s="34">
        <v>-88.491628000000006</v>
      </c>
      <c r="AS490" s="34">
        <v>315.89999999999998</v>
      </c>
      <c r="AT490" s="34">
        <v>33.799999999999997</v>
      </c>
      <c r="AU490" s="34">
        <v>12</v>
      </c>
      <c r="AV490" s="34">
        <v>10</v>
      </c>
      <c r="AW490" s="34" t="s">
        <v>202</v>
      </c>
      <c r="AX490" s="34">
        <v>1.1000000000000001</v>
      </c>
      <c r="AY490" s="34">
        <v>2</v>
      </c>
      <c r="AZ490" s="34">
        <v>2.2999999999999998</v>
      </c>
      <c r="BA490" s="34">
        <v>14.186999999999999</v>
      </c>
      <c r="BB490" s="34">
        <v>47</v>
      </c>
      <c r="BC490" s="34">
        <v>3.31</v>
      </c>
      <c r="BD490" s="34">
        <v>3.6190000000000002</v>
      </c>
      <c r="BE490" s="34">
        <v>3192.3519999999999</v>
      </c>
      <c r="BF490" s="34">
        <v>1.0009999999999999</v>
      </c>
      <c r="BG490" s="34">
        <v>24.997</v>
      </c>
      <c r="BH490" s="34">
        <v>5.6310000000000002</v>
      </c>
      <c r="BI490" s="34">
        <v>30.628</v>
      </c>
      <c r="BJ490" s="34">
        <v>20.059999999999999</v>
      </c>
      <c r="BK490" s="34">
        <v>4.5190000000000001</v>
      </c>
      <c r="BL490" s="34">
        <v>24.579000000000001</v>
      </c>
      <c r="BM490" s="34">
        <v>0</v>
      </c>
      <c r="BN490" s="34"/>
      <c r="BO490" s="34"/>
      <c r="BP490" s="34"/>
      <c r="BQ490" s="34">
        <v>5498.3310000000001</v>
      </c>
      <c r="BR490" s="34">
        <v>0.16835800000000001</v>
      </c>
      <c r="BS490" s="34">
        <v>-5</v>
      </c>
      <c r="BT490" s="34">
        <v>7.0000000000000001E-3</v>
      </c>
      <c r="BU490" s="34">
        <v>4.114249</v>
      </c>
      <c r="BV490" s="34">
        <v>0</v>
      </c>
      <c r="BW490" s="34" t="s">
        <v>155</v>
      </c>
      <c r="BX490" s="34">
        <v>0.80300000000000005</v>
      </c>
    </row>
    <row r="491" spans="1:76" x14ac:dyDescent="0.25">
      <c r="A491" s="35">
        <v>43165</v>
      </c>
      <c r="B491" s="36">
        <v>0.41017664351851851</v>
      </c>
      <c r="C491" s="34">
        <v>4.04</v>
      </c>
      <c r="D491" s="34">
        <v>6.1999999999999998E-3</v>
      </c>
      <c r="E491" s="34">
        <v>62.035029000000002</v>
      </c>
      <c r="F491" s="34">
        <v>320</v>
      </c>
      <c r="G491" s="34">
        <v>78.7</v>
      </c>
      <c r="H491" s="34">
        <v>0</v>
      </c>
      <c r="I491" s="34"/>
      <c r="J491" s="34">
        <v>11.85</v>
      </c>
      <c r="K491" s="34">
        <v>0.96889999999999998</v>
      </c>
      <c r="L491" s="34">
        <v>3.9142999999999999</v>
      </c>
      <c r="M491" s="34">
        <v>6.0000000000000001E-3</v>
      </c>
      <c r="N491" s="34">
        <v>310.0256</v>
      </c>
      <c r="O491" s="34">
        <v>76.223399999999998</v>
      </c>
      <c r="P491" s="34">
        <v>386.2</v>
      </c>
      <c r="Q491" s="34">
        <v>248.79830000000001</v>
      </c>
      <c r="R491" s="34">
        <v>61.169899999999998</v>
      </c>
      <c r="S491" s="34">
        <v>310</v>
      </c>
      <c r="T491" s="34">
        <v>0</v>
      </c>
      <c r="U491" s="34"/>
      <c r="V491" s="34"/>
      <c r="W491" s="34">
        <v>0</v>
      </c>
      <c r="X491" s="34">
        <v>11.483000000000001</v>
      </c>
      <c r="Y491" s="34">
        <v>12.1</v>
      </c>
      <c r="Z491" s="34">
        <v>843</v>
      </c>
      <c r="AA491" s="34">
        <v>844</v>
      </c>
      <c r="AB491" s="34">
        <v>882</v>
      </c>
      <c r="AC491" s="34">
        <v>83</v>
      </c>
      <c r="AD491" s="34">
        <v>22.64</v>
      </c>
      <c r="AE491" s="34">
        <v>0.52</v>
      </c>
      <c r="AF491" s="34">
        <v>979</v>
      </c>
      <c r="AG491" s="34">
        <v>0</v>
      </c>
      <c r="AH491" s="34">
        <v>39</v>
      </c>
      <c r="AI491" s="34">
        <v>35</v>
      </c>
      <c r="AJ491" s="34">
        <v>191</v>
      </c>
      <c r="AK491" s="34">
        <v>169.1</v>
      </c>
      <c r="AL491" s="34">
        <v>4.5999999999999996</v>
      </c>
      <c r="AM491" s="34">
        <v>175</v>
      </c>
      <c r="AN491" s="34" t="s">
        <v>155</v>
      </c>
      <c r="AO491" s="34">
        <v>2</v>
      </c>
      <c r="AP491" s="37">
        <v>0.61930555555555555</v>
      </c>
      <c r="AQ491" s="34">
        <v>47.161861999999999</v>
      </c>
      <c r="AR491" s="34">
        <v>-88.491545000000002</v>
      </c>
      <c r="AS491" s="34">
        <v>315.5</v>
      </c>
      <c r="AT491" s="34">
        <v>35.299999999999997</v>
      </c>
      <c r="AU491" s="34">
        <v>12</v>
      </c>
      <c r="AV491" s="34">
        <v>10</v>
      </c>
      <c r="AW491" s="34" t="s">
        <v>202</v>
      </c>
      <c r="AX491" s="34">
        <v>1.3051999999999999</v>
      </c>
      <c r="AY491" s="34">
        <v>2.1368</v>
      </c>
      <c r="AZ491" s="34">
        <v>2.5051999999999999</v>
      </c>
      <c r="BA491" s="34">
        <v>14.186999999999999</v>
      </c>
      <c r="BB491" s="34">
        <v>52.38</v>
      </c>
      <c r="BC491" s="34">
        <v>3.69</v>
      </c>
      <c r="BD491" s="34">
        <v>3.2109999999999999</v>
      </c>
      <c r="BE491" s="34">
        <v>3192.3270000000002</v>
      </c>
      <c r="BF491" s="34">
        <v>3.12</v>
      </c>
      <c r="BG491" s="34">
        <v>26.478000000000002</v>
      </c>
      <c r="BH491" s="34">
        <v>6.51</v>
      </c>
      <c r="BI491" s="34">
        <v>32.988</v>
      </c>
      <c r="BJ491" s="34">
        <v>21.248999999999999</v>
      </c>
      <c r="BK491" s="34">
        <v>5.2240000000000002</v>
      </c>
      <c r="BL491" s="34">
        <v>26.472999999999999</v>
      </c>
      <c r="BM491" s="34">
        <v>0</v>
      </c>
      <c r="BN491" s="34"/>
      <c r="BO491" s="34"/>
      <c r="BP491" s="34"/>
      <c r="BQ491" s="34">
        <v>6809.348</v>
      </c>
      <c r="BR491" s="34">
        <v>9.6862000000000004E-2</v>
      </c>
      <c r="BS491" s="34">
        <v>-5</v>
      </c>
      <c r="BT491" s="34">
        <v>7.9059999999999998E-3</v>
      </c>
      <c r="BU491" s="34">
        <v>2.3670650000000002</v>
      </c>
      <c r="BV491" s="34">
        <v>0</v>
      </c>
      <c r="BW491" s="34" t="s">
        <v>155</v>
      </c>
      <c r="BX491" s="34">
        <v>0.80300000000000005</v>
      </c>
    </row>
    <row r="492" spans="1:76" x14ac:dyDescent="0.25">
      <c r="A492" s="35">
        <v>43165</v>
      </c>
      <c r="B492" s="36">
        <v>0.41018821759259261</v>
      </c>
      <c r="C492" s="34">
        <v>4.1029999999999998</v>
      </c>
      <c r="D492" s="34">
        <v>8.9999999999999993E-3</v>
      </c>
      <c r="E492" s="34">
        <v>90</v>
      </c>
      <c r="F492" s="34">
        <v>316.60000000000002</v>
      </c>
      <c r="G492" s="34">
        <v>83.3</v>
      </c>
      <c r="H492" s="34">
        <v>0</v>
      </c>
      <c r="I492" s="34"/>
      <c r="J492" s="34">
        <v>12.92</v>
      </c>
      <c r="K492" s="34">
        <v>0.96830000000000005</v>
      </c>
      <c r="L492" s="34">
        <v>3.9725999999999999</v>
      </c>
      <c r="M492" s="34">
        <v>8.6999999999999994E-3</v>
      </c>
      <c r="N492" s="34">
        <v>306.60399999999998</v>
      </c>
      <c r="O492" s="34">
        <v>80.695099999999996</v>
      </c>
      <c r="P492" s="34">
        <v>387.3</v>
      </c>
      <c r="Q492" s="34">
        <v>246.05240000000001</v>
      </c>
      <c r="R492" s="34">
        <v>64.758600000000001</v>
      </c>
      <c r="S492" s="34">
        <v>310.8</v>
      </c>
      <c r="T492" s="34">
        <v>0</v>
      </c>
      <c r="U492" s="34"/>
      <c r="V492" s="34"/>
      <c r="W492" s="34">
        <v>0</v>
      </c>
      <c r="X492" s="34">
        <v>12.5093</v>
      </c>
      <c r="Y492" s="34">
        <v>12.1</v>
      </c>
      <c r="Z492" s="34">
        <v>842</v>
      </c>
      <c r="AA492" s="34">
        <v>844</v>
      </c>
      <c r="AB492" s="34">
        <v>881</v>
      </c>
      <c r="AC492" s="34">
        <v>83</v>
      </c>
      <c r="AD492" s="34">
        <v>22.64</v>
      </c>
      <c r="AE492" s="34">
        <v>0.52</v>
      </c>
      <c r="AF492" s="34">
        <v>979</v>
      </c>
      <c r="AG492" s="34">
        <v>0</v>
      </c>
      <c r="AH492" s="34">
        <v>39</v>
      </c>
      <c r="AI492" s="34">
        <v>35</v>
      </c>
      <c r="AJ492" s="34">
        <v>191</v>
      </c>
      <c r="AK492" s="34">
        <v>169</v>
      </c>
      <c r="AL492" s="34">
        <v>4.5</v>
      </c>
      <c r="AM492" s="34">
        <v>175</v>
      </c>
      <c r="AN492" s="34" t="s">
        <v>155</v>
      </c>
      <c r="AO492" s="34">
        <v>2</v>
      </c>
      <c r="AP492" s="37">
        <v>0.6193171296296297</v>
      </c>
      <c r="AQ492" s="34">
        <v>47.161729999999999</v>
      </c>
      <c r="AR492" s="34">
        <v>-88.491467</v>
      </c>
      <c r="AS492" s="34">
        <v>315.10000000000002</v>
      </c>
      <c r="AT492" s="34">
        <v>35.299999999999997</v>
      </c>
      <c r="AU492" s="34">
        <v>12</v>
      </c>
      <c r="AV492" s="34">
        <v>10</v>
      </c>
      <c r="AW492" s="34" t="s">
        <v>202</v>
      </c>
      <c r="AX492" s="34">
        <v>1.4341999999999999</v>
      </c>
      <c r="AY492" s="34">
        <v>1.7896000000000001</v>
      </c>
      <c r="AZ492" s="34">
        <v>2.6</v>
      </c>
      <c r="BA492" s="34">
        <v>14.186999999999999</v>
      </c>
      <c r="BB492" s="34">
        <v>51.56</v>
      </c>
      <c r="BC492" s="34">
        <v>3.63</v>
      </c>
      <c r="BD492" s="34">
        <v>3.2719999999999998</v>
      </c>
      <c r="BE492" s="34">
        <v>3189.7289999999998</v>
      </c>
      <c r="BF492" s="34">
        <v>4.4539999999999997</v>
      </c>
      <c r="BG492" s="34">
        <v>25.780999999999999</v>
      </c>
      <c r="BH492" s="34">
        <v>6.7850000000000001</v>
      </c>
      <c r="BI492" s="34">
        <v>32.566000000000003</v>
      </c>
      <c r="BJ492" s="34">
        <v>20.689</v>
      </c>
      <c r="BK492" s="34">
        <v>5.4450000000000003</v>
      </c>
      <c r="BL492" s="34">
        <v>26.134</v>
      </c>
      <c r="BM492" s="34">
        <v>0</v>
      </c>
      <c r="BN492" s="34"/>
      <c r="BO492" s="34"/>
      <c r="BP492" s="34"/>
      <c r="BQ492" s="34">
        <v>7303.1580000000004</v>
      </c>
      <c r="BR492" s="34">
        <v>7.0068000000000005E-2</v>
      </c>
      <c r="BS492" s="34">
        <v>-5</v>
      </c>
      <c r="BT492" s="34">
        <v>7.0939999999999996E-3</v>
      </c>
      <c r="BU492" s="34">
        <v>1.7122869999999999</v>
      </c>
      <c r="BV492" s="34">
        <v>0</v>
      </c>
      <c r="BW492" s="34" t="s">
        <v>155</v>
      </c>
      <c r="BX492" s="34">
        <v>0.80300000000000005</v>
      </c>
    </row>
    <row r="493" spans="1:76" x14ac:dyDescent="0.25">
      <c r="A493" s="35">
        <v>43165</v>
      </c>
      <c r="B493" s="36">
        <v>0.41019979166666665</v>
      </c>
      <c r="C493" s="34">
        <v>4.46</v>
      </c>
      <c r="D493" s="34">
        <v>9.2999999999999992E-3</v>
      </c>
      <c r="E493" s="34">
        <v>93.006379999999993</v>
      </c>
      <c r="F493" s="34">
        <v>319.2</v>
      </c>
      <c r="G493" s="34">
        <v>86.2</v>
      </c>
      <c r="H493" s="34">
        <v>-0.7</v>
      </c>
      <c r="I493" s="34"/>
      <c r="J493" s="34">
        <v>13.59</v>
      </c>
      <c r="K493" s="34">
        <v>0.96540000000000004</v>
      </c>
      <c r="L493" s="34">
        <v>4.3057999999999996</v>
      </c>
      <c r="M493" s="34">
        <v>8.9999999999999993E-3</v>
      </c>
      <c r="N493" s="34">
        <v>308.13080000000002</v>
      </c>
      <c r="O493" s="34">
        <v>83.199200000000005</v>
      </c>
      <c r="P493" s="34">
        <v>391.3</v>
      </c>
      <c r="Q493" s="34">
        <v>247.27770000000001</v>
      </c>
      <c r="R493" s="34">
        <v>66.768100000000004</v>
      </c>
      <c r="S493" s="34">
        <v>314</v>
      </c>
      <c r="T493" s="34">
        <v>0</v>
      </c>
      <c r="U493" s="34"/>
      <c r="V493" s="34"/>
      <c r="W493" s="34">
        <v>0</v>
      </c>
      <c r="X493" s="34">
        <v>13.1165</v>
      </c>
      <c r="Y493" s="34">
        <v>12.1</v>
      </c>
      <c r="Z493" s="34">
        <v>842</v>
      </c>
      <c r="AA493" s="34">
        <v>843</v>
      </c>
      <c r="AB493" s="34">
        <v>881</v>
      </c>
      <c r="AC493" s="34">
        <v>83</v>
      </c>
      <c r="AD493" s="34">
        <v>22.64</v>
      </c>
      <c r="AE493" s="34">
        <v>0.52</v>
      </c>
      <c r="AF493" s="34">
        <v>979</v>
      </c>
      <c r="AG493" s="34">
        <v>0</v>
      </c>
      <c r="AH493" s="34">
        <v>39</v>
      </c>
      <c r="AI493" s="34">
        <v>35</v>
      </c>
      <c r="AJ493" s="34">
        <v>191</v>
      </c>
      <c r="AK493" s="34">
        <v>169</v>
      </c>
      <c r="AL493" s="34">
        <v>4.5</v>
      </c>
      <c r="AM493" s="34">
        <v>175</v>
      </c>
      <c r="AN493" s="34" t="s">
        <v>155</v>
      </c>
      <c r="AO493" s="34">
        <v>2</v>
      </c>
      <c r="AP493" s="37">
        <v>0.6193171296296297</v>
      </c>
      <c r="AQ493" s="34">
        <v>47.161602999999999</v>
      </c>
      <c r="AR493" s="34">
        <v>-88.491388999999998</v>
      </c>
      <c r="AS493" s="34">
        <v>314.89999999999998</v>
      </c>
      <c r="AT493" s="34">
        <v>34.700000000000003</v>
      </c>
      <c r="AU493" s="34">
        <v>12</v>
      </c>
      <c r="AV493" s="34">
        <v>10</v>
      </c>
      <c r="AW493" s="34" t="s">
        <v>202</v>
      </c>
      <c r="AX493" s="34">
        <v>1.4842</v>
      </c>
      <c r="AY493" s="34">
        <v>1.1896</v>
      </c>
      <c r="AZ493" s="34">
        <v>2.6</v>
      </c>
      <c r="BA493" s="34">
        <v>14.186999999999999</v>
      </c>
      <c r="BB493" s="34">
        <v>47.5</v>
      </c>
      <c r="BC493" s="34">
        <v>3.35</v>
      </c>
      <c r="BD493" s="34">
        <v>3.581</v>
      </c>
      <c r="BE493" s="34">
        <v>3187.587</v>
      </c>
      <c r="BF493" s="34">
        <v>4.2309999999999999</v>
      </c>
      <c r="BG493" s="34">
        <v>23.888000000000002</v>
      </c>
      <c r="BH493" s="34">
        <v>6.45</v>
      </c>
      <c r="BI493" s="34">
        <v>30.338000000000001</v>
      </c>
      <c r="BJ493" s="34">
        <v>19.170000000000002</v>
      </c>
      <c r="BK493" s="34">
        <v>5.1760000000000002</v>
      </c>
      <c r="BL493" s="34">
        <v>24.347000000000001</v>
      </c>
      <c r="BM493" s="34">
        <v>0</v>
      </c>
      <c r="BN493" s="34"/>
      <c r="BO493" s="34"/>
      <c r="BP493" s="34"/>
      <c r="BQ493" s="34">
        <v>7060.3090000000002</v>
      </c>
      <c r="BR493" s="34">
        <v>5.1692000000000002E-2</v>
      </c>
      <c r="BS493" s="34">
        <v>-5</v>
      </c>
      <c r="BT493" s="34">
        <v>7.9059999999999998E-3</v>
      </c>
      <c r="BU493" s="34">
        <v>1.263223</v>
      </c>
      <c r="BV493" s="34">
        <v>0</v>
      </c>
      <c r="BW493" s="34" t="s">
        <v>155</v>
      </c>
      <c r="BX493" s="34">
        <v>0.80300000000000005</v>
      </c>
    </row>
    <row r="494" spans="1:76" x14ac:dyDescent="0.25">
      <c r="A494" s="35">
        <v>43165</v>
      </c>
      <c r="B494" s="36">
        <v>0.41021136574074074</v>
      </c>
      <c r="C494" s="34">
        <v>4.5250000000000004</v>
      </c>
      <c r="D494" s="34">
        <v>9.7999999999999997E-3</v>
      </c>
      <c r="E494" s="34">
        <v>97.929293000000001</v>
      </c>
      <c r="F494" s="34">
        <v>335.8</v>
      </c>
      <c r="G494" s="34">
        <v>87.5</v>
      </c>
      <c r="H494" s="34">
        <v>-10</v>
      </c>
      <c r="I494" s="34"/>
      <c r="J494" s="34">
        <v>13.83</v>
      </c>
      <c r="K494" s="34">
        <v>0.96489999999999998</v>
      </c>
      <c r="L494" s="34">
        <v>4.3658000000000001</v>
      </c>
      <c r="M494" s="34">
        <v>9.4000000000000004E-3</v>
      </c>
      <c r="N494" s="34">
        <v>324.04000000000002</v>
      </c>
      <c r="O494" s="34">
        <v>84.425700000000006</v>
      </c>
      <c r="P494" s="34">
        <v>408.5</v>
      </c>
      <c r="Q494" s="34">
        <v>260.04500000000002</v>
      </c>
      <c r="R494" s="34">
        <v>67.752399999999994</v>
      </c>
      <c r="S494" s="34">
        <v>327.8</v>
      </c>
      <c r="T494" s="34">
        <v>0</v>
      </c>
      <c r="U494" s="34"/>
      <c r="V494" s="34"/>
      <c r="W494" s="34">
        <v>0</v>
      </c>
      <c r="X494" s="34">
        <v>13.3453</v>
      </c>
      <c r="Y494" s="34">
        <v>12.1</v>
      </c>
      <c r="Z494" s="34">
        <v>843</v>
      </c>
      <c r="AA494" s="34">
        <v>844</v>
      </c>
      <c r="AB494" s="34">
        <v>882</v>
      </c>
      <c r="AC494" s="34">
        <v>83</v>
      </c>
      <c r="AD494" s="34">
        <v>22.64</v>
      </c>
      <c r="AE494" s="34">
        <v>0.52</v>
      </c>
      <c r="AF494" s="34">
        <v>979</v>
      </c>
      <c r="AG494" s="34">
        <v>0</v>
      </c>
      <c r="AH494" s="34">
        <v>39</v>
      </c>
      <c r="AI494" s="34">
        <v>35</v>
      </c>
      <c r="AJ494" s="34">
        <v>191</v>
      </c>
      <c r="AK494" s="34">
        <v>169</v>
      </c>
      <c r="AL494" s="34">
        <v>4.4000000000000004</v>
      </c>
      <c r="AM494" s="34">
        <v>174.6</v>
      </c>
      <c r="AN494" s="34" t="s">
        <v>155</v>
      </c>
      <c r="AO494" s="34">
        <v>2</v>
      </c>
      <c r="AP494" s="37">
        <v>0.61934027777777778</v>
      </c>
      <c r="AQ494" s="34">
        <v>47.161493</v>
      </c>
      <c r="AR494" s="34">
        <v>-88.491298</v>
      </c>
      <c r="AS494" s="34">
        <v>314.8</v>
      </c>
      <c r="AT494" s="34">
        <v>33.4</v>
      </c>
      <c r="AU494" s="34">
        <v>12</v>
      </c>
      <c r="AV494" s="34">
        <v>10</v>
      </c>
      <c r="AW494" s="34" t="s">
        <v>202</v>
      </c>
      <c r="AX494" s="34">
        <v>1.5684</v>
      </c>
      <c r="AY494" s="34">
        <v>1.2052</v>
      </c>
      <c r="AZ494" s="34">
        <v>2.7368000000000001</v>
      </c>
      <c r="BA494" s="34">
        <v>14.186999999999999</v>
      </c>
      <c r="BB494" s="34">
        <v>46.83</v>
      </c>
      <c r="BC494" s="34">
        <v>3.3</v>
      </c>
      <c r="BD494" s="34">
        <v>3.641</v>
      </c>
      <c r="BE494" s="34">
        <v>3186.9259999999999</v>
      </c>
      <c r="BF494" s="34">
        <v>4.3899999999999997</v>
      </c>
      <c r="BG494" s="34">
        <v>24.771000000000001</v>
      </c>
      <c r="BH494" s="34">
        <v>6.4539999999999997</v>
      </c>
      <c r="BI494" s="34">
        <v>31.225000000000001</v>
      </c>
      <c r="BJ494" s="34">
        <v>19.879000000000001</v>
      </c>
      <c r="BK494" s="34">
        <v>5.1790000000000003</v>
      </c>
      <c r="BL494" s="34">
        <v>25.058</v>
      </c>
      <c r="BM494" s="34">
        <v>0</v>
      </c>
      <c r="BN494" s="34"/>
      <c r="BO494" s="34"/>
      <c r="BP494" s="34"/>
      <c r="BQ494" s="34">
        <v>7083.3310000000001</v>
      </c>
      <c r="BR494" s="34">
        <v>8.5333999999999993E-2</v>
      </c>
      <c r="BS494" s="34">
        <v>-5</v>
      </c>
      <c r="BT494" s="34">
        <v>8.0000000000000002E-3</v>
      </c>
      <c r="BU494" s="34">
        <v>2.08535</v>
      </c>
      <c r="BV494" s="34">
        <v>0</v>
      </c>
      <c r="BW494" s="34" t="s">
        <v>155</v>
      </c>
      <c r="BX494" s="34">
        <v>0.80300000000000005</v>
      </c>
    </row>
    <row r="495" spans="1:76" x14ac:dyDescent="0.25">
      <c r="A495" s="35">
        <v>43165</v>
      </c>
      <c r="B495" s="36">
        <v>0.41022293981481478</v>
      </c>
      <c r="C495" s="34">
        <v>4.5519999999999996</v>
      </c>
      <c r="D495" s="34">
        <v>8.0999999999999996E-3</v>
      </c>
      <c r="E495" s="34">
        <v>81.094275999999994</v>
      </c>
      <c r="F495" s="34">
        <v>341.3</v>
      </c>
      <c r="G495" s="34">
        <v>87.3</v>
      </c>
      <c r="H495" s="34">
        <v>-1.5</v>
      </c>
      <c r="I495" s="34"/>
      <c r="J495" s="34">
        <v>13.9</v>
      </c>
      <c r="K495" s="34">
        <v>0.9647</v>
      </c>
      <c r="L495" s="34">
        <v>4.3914999999999997</v>
      </c>
      <c r="M495" s="34">
        <v>7.7999999999999996E-3</v>
      </c>
      <c r="N495" s="34">
        <v>329.27609999999999</v>
      </c>
      <c r="O495" s="34">
        <v>84.230699999999999</v>
      </c>
      <c r="P495" s="34">
        <v>413.5</v>
      </c>
      <c r="Q495" s="34">
        <v>263.99970000000002</v>
      </c>
      <c r="R495" s="34">
        <v>67.532600000000002</v>
      </c>
      <c r="S495" s="34">
        <v>331.5</v>
      </c>
      <c r="T495" s="34">
        <v>0</v>
      </c>
      <c r="U495" s="34"/>
      <c r="V495" s="34"/>
      <c r="W495" s="34">
        <v>0</v>
      </c>
      <c r="X495" s="34">
        <v>13.4094</v>
      </c>
      <c r="Y495" s="34">
        <v>12</v>
      </c>
      <c r="Z495" s="34">
        <v>843</v>
      </c>
      <c r="AA495" s="34">
        <v>844</v>
      </c>
      <c r="AB495" s="34">
        <v>882</v>
      </c>
      <c r="AC495" s="34">
        <v>82.1</v>
      </c>
      <c r="AD495" s="34">
        <v>22.39</v>
      </c>
      <c r="AE495" s="34">
        <v>0.51</v>
      </c>
      <c r="AF495" s="34">
        <v>979</v>
      </c>
      <c r="AG495" s="34">
        <v>0</v>
      </c>
      <c r="AH495" s="34">
        <v>38.094000000000001</v>
      </c>
      <c r="AI495" s="34">
        <v>35</v>
      </c>
      <c r="AJ495" s="34">
        <v>191</v>
      </c>
      <c r="AK495" s="34">
        <v>169</v>
      </c>
      <c r="AL495" s="34">
        <v>4.4000000000000004</v>
      </c>
      <c r="AM495" s="34">
        <v>174.2</v>
      </c>
      <c r="AN495" s="34" t="s">
        <v>155</v>
      </c>
      <c r="AO495" s="34">
        <v>2</v>
      </c>
      <c r="AP495" s="37">
        <v>0.61935185185185182</v>
      </c>
      <c r="AQ495" s="34">
        <v>47.161396000000003</v>
      </c>
      <c r="AR495" s="34">
        <v>-88.491186999999996</v>
      </c>
      <c r="AS495" s="34">
        <v>314.7</v>
      </c>
      <c r="AT495" s="34">
        <v>31.1</v>
      </c>
      <c r="AU495" s="34">
        <v>12</v>
      </c>
      <c r="AV495" s="34">
        <v>10</v>
      </c>
      <c r="AW495" s="34" t="s">
        <v>202</v>
      </c>
      <c r="AX495" s="34">
        <v>1.3264</v>
      </c>
      <c r="AY495" s="34">
        <v>1.3</v>
      </c>
      <c r="AZ495" s="34">
        <v>2.2528000000000001</v>
      </c>
      <c r="BA495" s="34">
        <v>14.186999999999999</v>
      </c>
      <c r="BB495" s="34">
        <v>46.57</v>
      </c>
      <c r="BC495" s="34">
        <v>3.28</v>
      </c>
      <c r="BD495" s="34">
        <v>3.6579999999999999</v>
      </c>
      <c r="BE495" s="34">
        <v>3187.9850000000001</v>
      </c>
      <c r="BF495" s="34">
        <v>3.6150000000000002</v>
      </c>
      <c r="BG495" s="34">
        <v>25.032</v>
      </c>
      <c r="BH495" s="34">
        <v>6.4029999999999996</v>
      </c>
      <c r="BI495" s="34">
        <v>31.436</v>
      </c>
      <c r="BJ495" s="34">
        <v>20.07</v>
      </c>
      <c r="BK495" s="34">
        <v>5.1340000000000003</v>
      </c>
      <c r="BL495" s="34">
        <v>25.204000000000001</v>
      </c>
      <c r="BM495" s="34">
        <v>0</v>
      </c>
      <c r="BN495" s="34"/>
      <c r="BO495" s="34"/>
      <c r="BP495" s="34"/>
      <c r="BQ495" s="34">
        <v>7078.0420000000004</v>
      </c>
      <c r="BR495" s="34">
        <v>6.182E-2</v>
      </c>
      <c r="BS495" s="34">
        <v>-5</v>
      </c>
      <c r="BT495" s="34">
        <v>7.0939999999999996E-3</v>
      </c>
      <c r="BU495" s="34">
        <v>1.510726</v>
      </c>
      <c r="BV495" s="34">
        <v>0</v>
      </c>
      <c r="BW495" s="34" t="s">
        <v>155</v>
      </c>
      <c r="BX495" s="34">
        <v>0.80200000000000005</v>
      </c>
    </row>
    <row r="496" spans="1:76" x14ac:dyDescent="0.25">
      <c r="A496" s="35">
        <v>43165</v>
      </c>
      <c r="B496" s="36">
        <v>0.41023451388888893</v>
      </c>
      <c r="C496" s="34">
        <v>5.2670000000000003</v>
      </c>
      <c r="D496" s="34">
        <v>1.34E-2</v>
      </c>
      <c r="E496" s="34">
        <v>133.60360399999999</v>
      </c>
      <c r="F496" s="34">
        <v>344.9</v>
      </c>
      <c r="G496" s="34">
        <v>85.8</v>
      </c>
      <c r="H496" s="34">
        <v>0</v>
      </c>
      <c r="I496" s="34"/>
      <c r="J496" s="34">
        <v>13.9</v>
      </c>
      <c r="K496" s="34">
        <v>0.95899999999999996</v>
      </c>
      <c r="L496" s="34">
        <v>5.0507</v>
      </c>
      <c r="M496" s="34">
        <v>1.2800000000000001E-2</v>
      </c>
      <c r="N496" s="34">
        <v>330.76780000000002</v>
      </c>
      <c r="O496" s="34">
        <v>82.301199999999994</v>
      </c>
      <c r="P496" s="34">
        <v>413.1</v>
      </c>
      <c r="Q496" s="34">
        <v>265.16989999999998</v>
      </c>
      <c r="R496" s="34">
        <v>65.979200000000006</v>
      </c>
      <c r="S496" s="34">
        <v>331.1</v>
      </c>
      <c r="T496" s="34">
        <v>0</v>
      </c>
      <c r="U496" s="34"/>
      <c r="V496" s="34"/>
      <c r="W496" s="34">
        <v>0</v>
      </c>
      <c r="X496" s="34">
        <v>13.329499999999999</v>
      </c>
      <c r="Y496" s="34">
        <v>12</v>
      </c>
      <c r="Z496" s="34">
        <v>844</v>
      </c>
      <c r="AA496" s="34">
        <v>845</v>
      </c>
      <c r="AB496" s="34">
        <v>883</v>
      </c>
      <c r="AC496" s="34">
        <v>82</v>
      </c>
      <c r="AD496" s="34">
        <v>22.37</v>
      </c>
      <c r="AE496" s="34">
        <v>0.51</v>
      </c>
      <c r="AF496" s="34">
        <v>979</v>
      </c>
      <c r="AG496" s="34">
        <v>0</v>
      </c>
      <c r="AH496" s="34">
        <v>38</v>
      </c>
      <c r="AI496" s="34">
        <v>35</v>
      </c>
      <c r="AJ496" s="34">
        <v>191</v>
      </c>
      <c r="AK496" s="34">
        <v>169</v>
      </c>
      <c r="AL496" s="34">
        <v>4.4000000000000004</v>
      </c>
      <c r="AM496" s="34">
        <v>174.1</v>
      </c>
      <c r="AN496" s="34" t="s">
        <v>155</v>
      </c>
      <c r="AO496" s="34">
        <v>2</v>
      </c>
      <c r="AP496" s="37">
        <v>0.61936342592592586</v>
      </c>
      <c r="AQ496" s="34">
        <v>47.161304999999999</v>
      </c>
      <c r="AR496" s="34">
        <v>-88.491074999999995</v>
      </c>
      <c r="AS496" s="34">
        <v>314.5</v>
      </c>
      <c r="AT496" s="34">
        <v>29.7</v>
      </c>
      <c r="AU496" s="34">
        <v>12</v>
      </c>
      <c r="AV496" s="34">
        <v>10</v>
      </c>
      <c r="AW496" s="34" t="s">
        <v>202</v>
      </c>
      <c r="AX496" s="34">
        <v>1.2684</v>
      </c>
      <c r="AY496" s="34">
        <v>1.0948</v>
      </c>
      <c r="AZ496" s="34">
        <v>2.0684</v>
      </c>
      <c r="BA496" s="34">
        <v>14.186999999999999</v>
      </c>
      <c r="BB496" s="34">
        <v>40.340000000000003</v>
      </c>
      <c r="BC496" s="34">
        <v>2.84</v>
      </c>
      <c r="BD496" s="34">
        <v>4.28</v>
      </c>
      <c r="BE496" s="34">
        <v>3181.7739999999999</v>
      </c>
      <c r="BF496" s="34">
        <v>5.1369999999999996</v>
      </c>
      <c r="BG496" s="34">
        <v>21.821000000000002</v>
      </c>
      <c r="BH496" s="34">
        <v>5.43</v>
      </c>
      <c r="BI496" s="34">
        <v>27.251000000000001</v>
      </c>
      <c r="BJ496" s="34">
        <v>17.494</v>
      </c>
      <c r="BK496" s="34">
        <v>4.3529999999999998</v>
      </c>
      <c r="BL496" s="34">
        <v>21.846</v>
      </c>
      <c r="BM496" s="34">
        <v>0</v>
      </c>
      <c r="BN496" s="34"/>
      <c r="BO496" s="34"/>
      <c r="BP496" s="34"/>
      <c r="BQ496" s="34">
        <v>6105.6660000000002</v>
      </c>
      <c r="BR496" s="34">
        <v>4.4504000000000002E-2</v>
      </c>
      <c r="BS496" s="34">
        <v>-5</v>
      </c>
      <c r="BT496" s="34">
        <v>7.9059999999999998E-3</v>
      </c>
      <c r="BU496" s="34">
        <v>1.087566</v>
      </c>
      <c r="BV496" s="34">
        <v>0</v>
      </c>
      <c r="BW496" s="34" t="s">
        <v>155</v>
      </c>
      <c r="BX496" s="34">
        <v>0.80200000000000005</v>
      </c>
    </row>
    <row r="497" spans="1:76" x14ac:dyDescent="0.25">
      <c r="A497" s="35">
        <v>43165</v>
      </c>
      <c r="B497" s="36">
        <v>0.41024608796296297</v>
      </c>
      <c r="C497" s="34">
        <v>6.13</v>
      </c>
      <c r="D497" s="34">
        <v>8.9999999999999993E-3</v>
      </c>
      <c r="E497" s="34">
        <v>90.450374999999994</v>
      </c>
      <c r="F497" s="34">
        <v>366.8</v>
      </c>
      <c r="G497" s="34">
        <v>81.5</v>
      </c>
      <c r="H497" s="34">
        <v>0</v>
      </c>
      <c r="I497" s="34"/>
      <c r="J497" s="34">
        <v>13.9</v>
      </c>
      <c r="K497" s="34">
        <v>0.95209999999999995</v>
      </c>
      <c r="L497" s="34">
        <v>5.8365999999999998</v>
      </c>
      <c r="M497" s="34">
        <v>8.6E-3</v>
      </c>
      <c r="N497" s="34">
        <v>349.21140000000003</v>
      </c>
      <c r="O497" s="34">
        <v>77.558899999999994</v>
      </c>
      <c r="P497" s="34">
        <v>426.8</v>
      </c>
      <c r="Q497" s="34">
        <v>279.95569999999998</v>
      </c>
      <c r="R497" s="34">
        <v>62.177399999999999</v>
      </c>
      <c r="S497" s="34">
        <v>342.1</v>
      </c>
      <c r="T497" s="34">
        <v>0</v>
      </c>
      <c r="U497" s="34"/>
      <c r="V497" s="34"/>
      <c r="W497" s="34">
        <v>0</v>
      </c>
      <c r="X497" s="34">
        <v>13.2348</v>
      </c>
      <c r="Y497" s="34">
        <v>12</v>
      </c>
      <c r="Z497" s="34">
        <v>844</v>
      </c>
      <c r="AA497" s="34">
        <v>846</v>
      </c>
      <c r="AB497" s="34">
        <v>883</v>
      </c>
      <c r="AC497" s="34">
        <v>82</v>
      </c>
      <c r="AD497" s="34">
        <v>22.37</v>
      </c>
      <c r="AE497" s="34">
        <v>0.51</v>
      </c>
      <c r="AF497" s="34">
        <v>979</v>
      </c>
      <c r="AG497" s="34">
        <v>0</v>
      </c>
      <c r="AH497" s="34">
        <v>38</v>
      </c>
      <c r="AI497" s="34">
        <v>35</v>
      </c>
      <c r="AJ497" s="34">
        <v>191</v>
      </c>
      <c r="AK497" s="34">
        <v>169</v>
      </c>
      <c r="AL497" s="34">
        <v>4.3</v>
      </c>
      <c r="AM497" s="34">
        <v>174.5</v>
      </c>
      <c r="AN497" s="34" t="s">
        <v>155</v>
      </c>
      <c r="AO497" s="34">
        <v>2</v>
      </c>
      <c r="AP497" s="37">
        <v>0.61937500000000001</v>
      </c>
      <c r="AQ497" s="34">
        <v>47.161214000000001</v>
      </c>
      <c r="AR497" s="34">
        <v>-88.490965000000003</v>
      </c>
      <c r="AS497" s="34">
        <v>314.39999999999998</v>
      </c>
      <c r="AT497" s="34">
        <v>29.2</v>
      </c>
      <c r="AU497" s="34">
        <v>12</v>
      </c>
      <c r="AV497" s="34">
        <v>10</v>
      </c>
      <c r="AW497" s="34" t="s">
        <v>202</v>
      </c>
      <c r="AX497" s="34">
        <v>1.0948</v>
      </c>
      <c r="AY497" s="34">
        <v>1.0684</v>
      </c>
      <c r="AZ497" s="34">
        <v>2.1</v>
      </c>
      <c r="BA497" s="34">
        <v>14.186999999999999</v>
      </c>
      <c r="BB497" s="34">
        <v>34.83</v>
      </c>
      <c r="BC497" s="34">
        <v>2.4500000000000002</v>
      </c>
      <c r="BD497" s="34">
        <v>5.0259999999999998</v>
      </c>
      <c r="BE497" s="34">
        <v>3181.7750000000001</v>
      </c>
      <c r="BF497" s="34">
        <v>2.988</v>
      </c>
      <c r="BG497" s="34">
        <v>19.936</v>
      </c>
      <c r="BH497" s="34">
        <v>4.4279999999999999</v>
      </c>
      <c r="BI497" s="34">
        <v>24.363</v>
      </c>
      <c r="BJ497" s="34">
        <v>15.981999999999999</v>
      </c>
      <c r="BK497" s="34">
        <v>3.55</v>
      </c>
      <c r="BL497" s="34">
        <v>19.532</v>
      </c>
      <c r="BM497" s="34">
        <v>0</v>
      </c>
      <c r="BN497" s="34"/>
      <c r="BO497" s="34"/>
      <c r="BP497" s="34"/>
      <c r="BQ497" s="34">
        <v>5245.9279999999999</v>
      </c>
      <c r="BR497" s="34">
        <v>7.5582999999999997E-2</v>
      </c>
      <c r="BS497" s="34">
        <v>-5</v>
      </c>
      <c r="BT497" s="34">
        <v>8.9049999999999997E-3</v>
      </c>
      <c r="BU497" s="34">
        <v>1.84707</v>
      </c>
      <c r="BV497" s="34">
        <v>0</v>
      </c>
      <c r="BW497" s="34" t="s">
        <v>155</v>
      </c>
      <c r="BX497" s="34">
        <v>0.80200000000000005</v>
      </c>
    </row>
    <row r="498" spans="1:76" x14ac:dyDescent="0.25">
      <c r="A498" s="35">
        <v>43165</v>
      </c>
      <c r="B498" s="36">
        <v>0.41025766203703706</v>
      </c>
      <c r="C498" s="34">
        <v>6.13</v>
      </c>
      <c r="D498" s="34">
        <v>5.4000000000000003E-3</v>
      </c>
      <c r="E498" s="34">
        <v>54.497816999999998</v>
      </c>
      <c r="F498" s="34">
        <v>379.4</v>
      </c>
      <c r="G498" s="34">
        <v>77.7</v>
      </c>
      <c r="H498" s="34">
        <v>0</v>
      </c>
      <c r="I498" s="34"/>
      <c r="J498" s="34">
        <v>13.41</v>
      </c>
      <c r="K498" s="34">
        <v>0.95220000000000005</v>
      </c>
      <c r="L498" s="34">
        <v>5.8369999999999997</v>
      </c>
      <c r="M498" s="34">
        <v>5.1999999999999998E-3</v>
      </c>
      <c r="N498" s="34">
        <v>361.2946</v>
      </c>
      <c r="O498" s="34">
        <v>74.031400000000005</v>
      </c>
      <c r="P498" s="34">
        <v>435.3</v>
      </c>
      <c r="Q498" s="34">
        <v>289.64260000000002</v>
      </c>
      <c r="R498" s="34">
        <v>59.349499999999999</v>
      </c>
      <c r="S498" s="34">
        <v>349</v>
      </c>
      <c r="T498" s="34">
        <v>0</v>
      </c>
      <c r="U498" s="34"/>
      <c r="V498" s="34"/>
      <c r="W498" s="34">
        <v>0</v>
      </c>
      <c r="X498" s="34">
        <v>12.7689</v>
      </c>
      <c r="Y498" s="34">
        <v>12</v>
      </c>
      <c r="Z498" s="34">
        <v>844</v>
      </c>
      <c r="AA498" s="34">
        <v>845</v>
      </c>
      <c r="AB498" s="34">
        <v>883</v>
      </c>
      <c r="AC498" s="34">
        <v>82</v>
      </c>
      <c r="AD498" s="34">
        <v>22.37</v>
      </c>
      <c r="AE498" s="34">
        <v>0.51</v>
      </c>
      <c r="AF498" s="34">
        <v>979</v>
      </c>
      <c r="AG498" s="34">
        <v>0</v>
      </c>
      <c r="AH498" s="34">
        <v>38</v>
      </c>
      <c r="AI498" s="34">
        <v>35</v>
      </c>
      <c r="AJ498" s="34">
        <v>191</v>
      </c>
      <c r="AK498" s="34">
        <v>169</v>
      </c>
      <c r="AL498" s="34">
        <v>4.4000000000000004</v>
      </c>
      <c r="AM498" s="34">
        <v>174.8</v>
      </c>
      <c r="AN498" s="34" t="s">
        <v>155</v>
      </c>
      <c r="AO498" s="34">
        <v>2</v>
      </c>
      <c r="AP498" s="37">
        <v>0.61938657407407405</v>
      </c>
      <c r="AQ498" s="34">
        <v>47.161185000000003</v>
      </c>
      <c r="AR498" s="34">
        <v>-88.490930000000006</v>
      </c>
      <c r="AS498" s="34">
        <v>314.39999999999998</v>
      </c>
      <c r="AT498" s="34">
        <v>29</v>
      </c>
      <c r="AU498" s="34">
        <v>12</v>
      </c>
      <c r="AV498" s="34">
        <v>10</v>
      </c>
      <c r="AW498" s="34" t="s">
        <v>202</v>
      </c>
      <c r="AX498" s="34">
        <v>1</v>
      </c>
      <c r="AY498" s="34">
        <v>1.1000000000000001</v>
      </c>
      <c r="AZ498" s="34">
        <v>2.1</v>
      </c>
      <c r="BA498" s="34">
        <v>14.186999999999999</v>
      </c>
      <c r="BB498" s="34">
        <v>34.85</v>
      </c>
      <c r="BC498" s="34">
        <v>2.46</v>
      </c>
      <c r="BD498" s="34">
        <v>5.0190000000000001</v>
      </c>
      <c r="BE498" s="34">
        <v>3183.6509999999998</v>
      </c>
      <c r="BF498" s="34">
        <v>1.8009999999999999</v>
      </c>
      <c r="BG498" s="34">
        <v>20.635999999999999</v>
      </c>
      <c r="BH498" s="34">
        <v>4.2290000000000001</v>
      </c>
      <c r="BI498" s="34">
        <v>24.864999999999998</v>
      </c>
      <c r="BJ498" s="34">
        <v>16.544</v>
      </c>
      <c r="BK498" s="34">
        <v>3.39</v>
      </c>
      <c r="BL498" s="34">
        <v>19.934000000000001</v>
      </c>
      <c r="BM498" s="34">
        <v>0</v>
      </c>
      <c r="BN498" s="34"/>
      <c r="BO498" s="34"/>
      <c r="BP498" s="34"/>
      <c r="BQ498" s="34">
        <v>5063.9269999999997</v>
      </c>
      <c r="BR498" s="34">
        <v>0.110707</v>
      </c>
      <c r="BS498" s="34">
        <v>-5</v>
      </c>
      <c r="BT498" s="34">
        <v>8.0940000000000005E-3</v>
      </c>
      <c r="BU498" s="34">
        <v>2.7053950000000002</v>
      </c>
      <c r="BV498" s="34">
        <v>0</v>
      </c>
      <c r="BW498" s="34" t="s">
        <v>155</v>
      </c>
      <c r="BX498" s="34">
        <v>0.80200000000000005</v>
      </c>
    </row>
    <row r="499" spans="1:76" x14ac:dyDescent="0.25">
      <c r="A499" s="35">
        <v>43165</v>
      </c>
      <c r="B499" s="36">
        <v>0.4102692361111111</v>
      </c>
      <c r="C499" s="34">
        <v>6.13</v>
      </c>
      <c r="D499" s="34">
        <v>6.3E-3</v>
      </c>
      <c r="E499" s="34">
        <v>63.057850999999999</v>
      </c>
      <c r="F499" s="34">
        <v>384.8</v>
      </c>
      <c r="G499" s="34">
        <v>76.599999999999994</v>
      </c>
      <c r="H499" s="34">
        <v>-7.5</v>
      </c>
      <c r="I499" s="34"/>
      <c r="J499" s="34">
        <v>12.91</v>
      </c>
      <c r="K499" s="34">
        <v>0.95220000000000005</v>
      </c>
      <c r="L499" s="34">
        <v>5.8368000000000002</v>
      </c>
      <c r="M499" s="34">
        <v>6.0000000000000001E-3</v>
      </c>
      <c r="N499" s="34">
        <v>366.34719999999999</v>
      </c>
      <c r="O499" s="34">
        <v>72.982299999999995</v>
      </c>
      <c r="P499" s="34">
        <v>439.3</v>
      </c>
      <c r="Q499" s="34">
        <v>293.69319999999999</v>
      </c>
      <c r="R499" s="34">
        <v>58.508400000000002</v>
      </c>
      <c r="S499" s="34">
        <v>352.2</v>
      </c>
      <c r="T499" s="34">
        <v>0</v>
      </c>
      <c r="U499" s="34"/>
      <c r="V499" s="34"/>
      <c r="W499" s="34">
        <v>0</v>
      </c>
      <c r="X499" s="34">
        <v>12.2972</v>
      </c>
      <c r="Y499" s="34">
        <v>12</v>
      </c>
      <c r="Z499" s="34">
        <v>845</v>
      </c>
      <c r="AA499" s="34">
        <v>846</v>
      </c>
      <c r="AB499" s="34">
        <v>884</v>
      </c>
      <c r="AC499" s="34">
        <v>82</v>
      </c>
      <c r="AD499" s="34">
        <v>22.37</v>
      </c>
      <c r="AE499" s="34">
        <v>0.51</v>
      </c>
      <c r="AF499" s="34">
        <v>979</v>
      </c>
      <c r="AG499" s="34">
        <v>0</v>
      </c>
      <c r="AH499" s="34">
        <v>38</v>
      </c>
      <c r="AI499" s="34">
        <v>35</v>
      </c>
      <c r="AJ499" s="34">
        <v>190.1</v>
      </c>
      <c r="AK499" s="34">
        <v>168.1</v>
      </c>
      <c r="AL499" s="34">
        <v>4.3</v>
      </c>
      <c r="AM499" s="34">
        <v>174.8</v>
      </c>
      <c r="AN499" s="34" t="s">
        <v>155</v>
      </c>
      <c r="AO499" s="34">
        <v>2</v>
      </c>
      <c r="AP499" s="37">
        <v>0.61938657407407405</v>
      </c>
      <c r="AQ499" s="34">
        <v>47.161059999999999</v>
      </c>
      <c r="AR499" s="34">
        <v>-88.490801000000005</v>
      </c>
      <c r="AS499" s="34">
        <v>314.5</v>
      </c>
      <c r="AT499" s="34">
        <v>28</v>
      </c>
      <c r="AU499" s="34">
        <v>12</v>
      </c>
      <c r="AV499" s="34">
        <v>10</v>
      </c>
      <c r="AW499" s="34" t="s">
        <v>202</v>
      </c>
      <c r="AX499" s="34">
        <v>1.1368</v>
      </c>
      <c r="AY499" s="34">
        <v>1.3735999999999999</v>
      </c>
      <c r="AZ499" s="34">
        <v>2.3052000000000001</v>
      </c>
      <c r="BA499" s="34">
        <v>14.186999999999999</v>
      </c>
      <c r="BB499" s="34">
        <v>34.840000000000003</v>
      </c>
      <c r="BC499" s="34">
        <v>2.46</v>
      </c>
      <c r="BD499" s="34">
        <v>5.024</v>
      </c>
      <c r="BE499" s="34">
        <v>3183.2049999999999</v>
      </c>
      <c r="BF499" s="34">
        <v>2.0840000000000001</v>
      </c>
      <c r="BG499" s="34">
        <v>20.922999999999998</v>
      </c>
      <c r="BH499" s="34">
        <v>4.1680000000000001</v>
      </c>
      <c r="BI499" s="34">
        <v>25.091000000000001</v>
      </c>
      <c r="BJ499" s="34">
        <v>16.773</v>
      </c>
      <c r="BK499" s="34">
        <v>3.3420000000000001</v>
      </c>
      <c r="BL499" s="34">
        <v>20.114999999999998</v>
      </c>
      <c r="BM499" s="34">
        <v>0</v>
      </c>
      <c r="BN499" s="34"/>
      <c r="BO499" s="34"/>
      <c r="BP499" s="34"/>
      <c r="BQ499" s="34">
        <v>4876.3530000000001</v>
      </c>
      <c r="BR499" s="34">
        <v>0.101316</v>
      </c>
      <c r="BS499" s="34">
        <v>-5</v>
      </c>
      <c r="BT499" s="34">
        <v>8.9060000000000007E-3</v>
      </c>
      <c r="BU499" s="34">
        <v>2.4759099999999998</v>
      </c>
      <c r="BV499" s="34">
        <v>0</v>
      </c>
      <c r="BW499" s="34" t="s">
        <v>155</v>
      </c>
      <c r="BX499" s="34">
        <v>0.80200000000000005</v>
      </c>
    </row>
    <row r="500" spans="1:76" x14ac:dyDescent="0.25">
      <c r="A500" s="35">
        <v>43165</v>
      </c>
      <c r="B500" s="36">
        <v>0.4102808101851852</v>
      </c>
      <c r="C500" s="34">
        <v>6.13</v>
      </c>
      <c r="D500" s="34">
        <v>7.0000000000000001E-3</v>
      </c>
      <c r="E500" s="34">
        <v>70</v>
      </c>
      <c r="F500" s="34">
        <v>385.6</v>
      </c>
      <c r="G500" s="34">
        <v>75.900000000000006</v>
      </c>
      <c r="H500" s="34">
        <v>0</v>
      </c>
      <c r="I500" s="34"/>
      <c r="J500" s="34">
        <v>12.66</v>
      </c>
      <c r="K500" s="34">
        <v>0.95220000000000005</v>
      </c>
      <c r="L500" s="34">
        <v>5.8367000000000004</v>
      </c>
      <c r="M500" s="34">
        <v>6.7000000000000002E-3</v>
      </c>
      <c r="N500" s="34">
        <v>367.15159999999997</v>
      </c>
      <c r="O500" s="34">
        <v>72.248000000000005</v>
      </c>
      <c r="P500" s="34">
        <v>439.4</v>
      </c>
      <c r="Q500" s="34">
        <v>294.3381</v>
      </c>
      <c r="R500" s="34">
        <v>57.919800000000002</v>
      </c>
      <c r="S500" s="34">
        <v>352.3</v>
      </c>
      <c r="T500" s="34">
        <v>0</v>
      </c>
      <c r="U500" s="34"/>
      <c r="V500" s="34"/>
      <c r="W500" s="34">
        <v>0</v>
      </c>
      <c r="X500" s="34">
        <v>12.053100000000001</v>
      </c>
      <c r="Y500" s="34">
        <v>12</v>
      </c>
      <c r="Z500" s="34">
        <v>845</v>
      </c>
      <c r="AA500" s="34">
        <v>846</v>
      </c>
      <c r="AB500" s="34">
        <v>884</v>
      </c>
      <c r="AC500" s="34">
        <v>82</v>
      </c>
      <c r="AD500" s="34">
        <v>22.37</v>
      </c>
      <c r="AE500" s="34">
        <v>0.51</v>
      </c>
      <c r="AF500" s="34">
        <v>979</v>
      </c>
      <c r="AG500" s="34">
        <v>0</v>
      </c>
      <c r="AH500" s="34">
        <v>38</v>
      </c>
      <c r="AI500" s="34">
        <v>35</v>
      </c>
      <c r="AJ500" s="34">
        <v>190</v>
      </c>
      <c r="AK500" s="34">
        <v>168</v>
      </c>
      <c r="AL500" s="34">
        <v>4.3</v>
      </c>
      <c r="AM500" s="34">
        <v>174.5</v>
      </c>
      <c r="AN500" s="34" t="s">
        <v>155</v>
      </c>
      <c r="AO500" s="34">
        <v>2</v>
      </c>
      <c r="AP500" s="37">
        <v>0.61940972222222224</v>
      </c>
      <c r="AQ500" s="34">
        <v>47.160924999999999</v>
      </c>
      <c r="AR500" s="34">
        <v>-88.490714999999994</v>
      </c>
      <c r="AS500" s="34">
        <v>314.3</v>
      </c>
      <c r="AT500" s="34">
        <v>27.5</v>
      </c>
      <c r="AU500" s="34">
        <v>12</v>
      </c>
      <c r="AV500" s="34">
        <v>10</v>
      </c>
      <c r="AW500" s="34" t="s">
        <v>202</v>
      </c>
      <c r="AX500" s="34">
        <v>1.3368</v>
      </c>
      <c r="AY500" s="34">
        <v>1.1579999999999999</v>
      </c>
      <c r="AZ500" s="34">
        <v>2.4683999999999999</v>
      </c>
      <c r="BA500" s="34">
        <v>14.186999999999999</v>
      </c>
      <c r="BB500" s="34">
        <v>34.840000000000003</v>
      </c>
      <c r="BC500" s="34">
        <v>2.46</v>
      </c>
      <c r="BD500" s="34">
        <v>5.0250000000000004</v>
      </c>
      <c r="BE500" s="34">
        <v>3182.8420000000001</v>
      </c>
      <c r="BF500" s="34">
        <v>2.3130000000000002</v>
      </c>
      <c r="BG500" s="34">
        <v>20.966999999999999</v>
      </c>
      <c r="BH500" s="34">
        <v>4.1260000000000003</v>
      </c>
      <c r="BI500" s="34">
        <v>25.091999999999999</v>
      </c>
      <c r="BJ500" s="34">
        <v>16.809000000000001</v>
      </c>
      <c r="BK500" s="34">
        <v>3.3079999999999998</v>
      </c>
      <c r="BL500" s="34">
        <v>20.116</v>
      </c>
      <c r="BM500" s="34">
        <v>0</v>
      </c>
      <c r="BN500" s="34"/>
      <c r="BO500" s="34"/>
      <c r="BP500" s="34"/>
      <c r="BQ500" s="34">
        <v>4779.0820000000003</v>
      </c>
      <c r="BR500" s="34">
        <v>0.13805200000000001</v>
      </c>
      <c r="BS500" s="34">
        <v>-5</v>
      </c>
      <c r="BT500" s="34">
        <v>8.0940000000000005E-3</v>
      </c>
      <c r="BU500" s="34">
        <v>3.3736459999999999</v>
      </c>
      <c r="BV500" s="34">
        <v>0</v>
      </c>
      <c r="BW500" s="34" t="s">
        <v>155</v>
      </c>
      <c r="BX500" s="34">
        <v>0.80200000000000005</v>
      </c>
    </row>
    <row r="501" spans="1:76" x14ac:dyDescent="0.25">
      <c r="A501" s="35">
        <v>43165</v>
      </c>
      <c r="B501" s="36">
        <v>0.41029238425925924</v>
      </c>
      <c r="C501" s="34">
        <v>6.2350000000000003</v>
      </c>
      <c r="D501" s="34">
        <v>7.0000000000000001E-3</v>
      </c>
      <c r="E501" s="34">
        <v>70</v>
      </c>
      <c r="F501" s="34">
        <v>385.8</v>
      </c>
      <c r="G501" s="34">
        <v>75.7</v>
      </c>
      <c r="H501" s="34">
        <v>-5.0999999999999996</v>
      </c>
      <c r="I501" s="34"/>
      <c r="J501" s="34">
        <v>12.51</v>
      </c>
      <c r="K501" s="34">
        <v>0.95140000000000002</v>
      </c>
      <c r="L501" s="34">
        <v>5.9318</v>
      </c>
      <c r="M501" s="34">
        <v>6.7000000000000002E-3</v>
      </c>
      <c r="N501" s="34">
        <v>366.99310000000003</v>
      </c>
      <c r="O501" s="34">
        <v>72.018799999999999</v>
      </c>
      <c r="P501" s="34">
        <v>439</v>
      </c>
      <c r="Q501" s="34">
        <v>294.21100000000001</v>
      </c>
      <c r="R501" s="34">
        <v>57.735999999999997</v>
      </c>
      <c r="S501" s="34">
        <v>351.9</v>
      </c>
      <c r="T501" s="34">
        <v>0</v>
      </c>
      <c r="U501" s="34"/>
      <c r="V501" s="34"/>
      <c r="W501" s="34">
        <v>0</v>
      </c>
      <c r="X501" s="34">
        <v>11.9061</v>
      </c>
      <c r="Y501" s="34">
        <v>12</v>
      </c>
      <c r="Z501" s="34">
        <v>845</v>
      </c>
      <c r="AA501" s="34">
        <v>846</v>
      </c>
      <c r="AB501" s="34">
        <v>884</v>
      </c>
      <c r="AC501" s="34">
        <v>82</v>
      </c>
      <c r="AD501" s="34">
        <v>22.37</v>
      </c>
      <c r="AE501" s="34">
        <v>0.51</v>
      </c>
      <c r="AF501" s="34">
        <v>979</v>
      </c>
      <c r="AG501" s="34">
        <v>0</v>
      </c>
      <c r="AH501" s="34">
        <v>38</v>
      </c>
      <c r="AI501" s="34">
        <v>35</v>
      </c>
      <c r="AJ501" s="34">
        <v>190</v>
      </c>
      <c r="AK501" s="34">
        <v>168.9</v>
      </c>
      <c r="AL501" s="34">
        <v>4.4000000000000004</v>
      </c>
      <c r="AM501" s="34">
        <v>174.1</v>
      </c>
      <c r="AN501" s="34" t="s">
        <v>155</v>
      </c>
      <c r="AO501" s="34">
        <v>2</v>
      </c>
      <c r="AP501" s="37">
        <v>0.61942129629629628</v>
      </c>
      <c r="AQ501" s="34">
        <v>47.160817000000002</v>
      </c>
      <c r="AR501" s="34">
        <v>-88.490673000000001</v>
      </c>
      <c r="AS501" s="34">
        <v>314.10000000000002</v>
      </c>
      <c r="AT501" s="34">
        <v>27.4</v>
      </c>
      <c r="AU501" s="34">
        <v>12</v>
      </c>
      <c r="AV501" s="34">
        <v>10</v>
      </c>
      <c r="AW501" s="34" t="s">
        <v>202</v>
      </c>
      <c r="AX501" s="34">
        <v>1.1264000000000001</v>
      </c>
      <c r="AY501" s="34">
        <v>1.0684</v>
      </c>
      <c r="AZ501" s="34">
        <v>2.2263999999999999</v>
      </c>
      <c r="BA501" s="34">
        <v>14.186999999999999</v>
      </c>
      <c r="BB501" s="34">
        <v>34.270000000000003</v>
      </c>
      <c r="BC501" s="34">
        <v>2.42</v>
      </c>
      <c r="BD501" s="34">
        <v>5.1109999999999998</v>
      </c>
      <c r="BE501" s="34">
        <v>3182.5540000000001</v>
      </c>
      <c r="BF501" s="34">
        <v>2.274</v>
      </c>
      <c r="BG501" s="34">
        <v>20.62</v>
      </c>
      <c r="BH501" s="34">
        <v>4.0460000000000003</v>
      </c>
      <c r="BI501" s="34">
        <v>24.666</v>
      </c>
      <c r="BJ501" s="34">
        <v>16.53</v>
      </c>
      <c r="BK501" s="34">
        <v>3.2440000000000002</v>
      </c>
      <c r="BL501" s="34">
        <v>19.774000000000001</v>
      </c>
      <c r="BM501" s="34">
        <v>0</v>
      </c>
      <c r="BN501" s="34"/>
      <c r="BO501" s="34"/>
      <c r="BP501" s="34"/>
      <c r="BQ501" s="34">
        <v>4644.7160000000003</v>
      </c>
      <c r="BR501" s="34">
        <v>0.13656399999999999</v>
      </c>
      <c r="BS501" s="34">
        <v>-5</v>
      </c>
      <c r="BT501" s="34">
        <v>8.0000000000000002E-3</v>
      </c>
      <c r="BU501" s="34">
        <v>3.3372830000000002</v>
      </c>
      <c r="BV501" s="34">
        <v>0</v>
      </c>
      <c r="BW501" s="34" t="s">
        <v>155</v>
      </c>
      <c r="BX501" s="34">
        <v>0.80200000000000005</v>
      </c>
    </row>
    <row r="502" spans="1:76" x14ac:dyDescent="0.25">
      <c r="A502" s="35">
        <v>43165</v>
      </c>
      <c r="B502" s="36">
        <v>0.41030395833333339</v>
      </c>
      <c r="C502" s="34">
        <v>5.83</v>
      </c>
      <c r="D502" s="34">
        <v>6.1999999999999998E-3</v>
      </c>
      <c r="E502" s="34">
        <v>62.310854999999997</v>
      </c>
      <c r="F502" s="34">
        <v>387.7</v>
      </c>
      <c r="G502" s="34">
        <v>75.7</v>
      </c>
      <c r="H502" s="34">
        <v>-3.5</v>
      </c>
      <c r="I502" s="34"/>
      <c r="J502" s="34">
        <v>12.5</v>
      </c>
      <c r="K502" s="34">
        <v>0.95450000000000002</v>
      </c>
      <c r="L502" s="34">
        <v>5.5651999999999999</v>
      </c>
      <c r="M502" s="34">
        <v>5.8999999999999999E-3</v>
      </c>
      <c r="N502" s="34">
        <v>370.05430000000001</v>
      </c>
      <c r="O502" s="34">
        <v>72.257199999999997</v>
      </c>
      <c r="P502" s="34">
        <v>442.3</v>
      </c>
      <c r="Q502" s="34">
        <v>296.6651</v>
      </c>
      <c r="R502" s="34">
        <v>57.927199999999999</v>
      </c>
      <c r="S502" s="34">
        <v>354.6</v>
      </c>
      <c r="T502" s="34">
        <v>0</v>
      </c>
      <c r="U502" s="34"/>
      <c r="V502" s="34"/>
      <c r="W502" s="34">
        <v>0</v>
      </c>
      <c r="X502" s="34">
        <v>11.9315</v>
      </c>
      <c r="Y502" s="34">
        <v>11.9</v>
      </c>
      <c r="Z502" s="34">
        <v>845</v>
      </c>
      <c r="AA502" s="34">
        <v>847</v>
      </c>
      <c r="AB502" s="34">
        <v>884</v>
      </c>
      <c r="AC502" s="34">
        <v>82</v>
      </c>
      <c r="AD502" s="34">
        <v>22.37</v>
      </c>
      <c r="AE502" s="34">
        <v>0.51</v>
      </c>
      <c r="AF502" s="34">
        <v>979</v>
      </c>
      <c r="AG502" s="34">
        <v>0</v>
      </c>
      <c r="AH502" s="34">
        <v>38</v>
      </c>
      <c r="AI502" s="34">
        <v>35</v>
      </c>
      <c r="AJ502" s="34">
        <v>190</v>
      </c>
      <c r="AK502" s="34">
        <v>168.1</v>
      </c>
      <c r="AL502" s="34">
        <v>4.3</v>
      </c>
      <c r="AM502" s="34">
        <v>174.3</v>
      </c>
      <c r="AN502" s="34" t="s">
        <v>155</v>
      </c>
      <c r="AO502" s="34">
        <v>2</v>
      </c>
      <c r="AP502" s="37">
        <v>0.61943287037037031</v>
      </c>
      <c r="AQ502" s="34">
        <v>47.160783000000002</v>
      </c>
      <c r="AR502" s="34">
        <v>-88.490660000000005</v>
      </c>
      <c r="AS502" s="34">
        <v>314</v>
      </c>
      <c r="AT502" s="34">
        <v>27.9</v>
      </c>
      <c r="AU502" s="34">
        <v>12</v>
      </c>
      <c r="AV502" s="34">
        <v>9</v>
      </c>
      <c r="AW502" s="34" t="s">
        <v>201</v>
      </c>
      <c r="AX502" s="34">
        <v>1</v>
      </c>
      <c r="AY502" s="34">
        <v>1.1000000000000001</v>
      </c>
      <c r="AZ502" s="34">
        <v>2.1</v>
      </c>
      <c r="BA502" s="34">
        <v>14.186999999999999</v>
      </c>
      <c r="BB502" s="34">
        <v>36.590000000000003</v>
      </c>
      <c r="BC502" s="34">
        <v>2.58</v>
      </c>
      <c r="BD502" s="34">
        <v>4.7649999999999997</v>
      </c>
      <c r="BE502" s="34">
        <v>3184.1419999999998</v>
      </c>
      <c r="BF502" s="34">
        <v>2.1659999999999999</v>
      </c>
      <c r="BG502" s="34">
        <v>22.172999999999998</v>
      </c>
      <c r="BH502" s="34">
        <v>4.3289999999999997</v>
      </c>
      <c r="BI502" s="34">
        <v>26.501999999999999</v>
      </c>
      <c r="BJ502" s="34">
        <v>17.774999999999999</v>
      </c>
      <c r="BK502" s="34">
        <v>3.4710000000000001</v>
      </c>
      <c r="BL502" s="34">
        <v>21.245999999999999</v>
      </c>
      <c r="BM502" s="34">
        <v>0</v>
      </c>
      <c r="BN502" s="34"/>
      <c r="BO502" s="34"/>
      <c r="BP502" s="34"/>
      <c r="BQ502" s="34">
        <v>4963.7240000000002</v>
      </c>
      <c r="BR502" s="34">
        <v>0.13056400000000001</v>
      </c>
      <c r="BS502" s="34">
        <v>-5</v>
      </c>
      <c r="BT502" s="34">
        <v>8.9060000000000007E-3</v>
      </c>
      <c r="BU502" s="34">
        <v>3.190658</v>
      </c>
      <c r="BV502" s="34">
        <v>0</v>
      </c>
      <c r="BW502" s="34" t="s">
        <v>155</v>
      </c>
      <c r="BX502" s="34">
        <v>0.80200000000000005</v>
      </c>
    </row>
    <row r="503" spans="1:76" x14ac:dyDescent="0.25">
      <c r="A503" s="35">
        <v>43165</v>
      </c>
      <c r="B503" s="36">
        <v>0.41031553240740742</v>
      </c>
      <c r="C503" s="34">
        <v>4.6070000000000002</v>
      </c>
      <c r="D503" s="34">
        <v>1.8E-3</v>
      </c>
      <c r="E503" s="34">
        <v>18.023353</v>
      </c>
      <c r="F503" s="34">
        <v>368.6</v>
      </c>
      <c r="G503" s="34">
        <v>75.7</v>
      </c>
      <c r="H503" s="34">
        <v>0</v>
      </c>
      <c r="I503" s="34"/>
      <c r="J503" s="34">
        <v>12.4</v>
      </c>
      <c r="K503" s="34">
        <v>0.96430000000000005</v>
      </c>
      <c r="L503" s="34">
        <v>4.4424999999999999</v>
      </c>
      <c r="M503" s="34">
        <v>1.6999999999999999E-3</v>
      </c>
      <c r="N503" s="34">
        <v>355.48630000000003</v>
      </c>
      <c r="O503" s="34">
        <v>72.999200000000002</v>
      </c>
      <c r="P503" s="34">
        <v>428.5</v>
      </c>
      <c r="Q503" s="34">
        <v>284.9862</v>
      </c>
      <c r="R503" s="34">
        <v>58.521999999999998</v>
      </c>
      <c r="S503" s="34">
        <v>343.5</v>
      </c>
      <c r="T503" s="34">
        <v>0</v>
      </c>
      <c r="U503" s="34"/>
      <c r="V503" s="34"/>
      <c r="W503" s="34">
        <v>0</v>
      </c>
      <c r="X503" s="34">
        <v>11.957599999999999</v>
      </c>
      <c r="Y503" s="34">
        <v>12</v>
      </c>
      <c r="Z503" s="34">
        <v>844</v>
      </c>
      <c r="AA503" s="34">
        <v>846</v>
      </c>
      <c r="AB503" s="34">
        <v>884</v>
      </c>
      <c r="AC503" s="34">
        <v>82</v>
      </c>
      <c r="AD503" s="34">
        <v>22.37</v>
      </c>
      <c r="AE503" s="34">
        <v>0.51</v>
      </c>
      <c r="AF503" s="34">
        <v>979</v>
      </c>
      <c r="AG503" s="34">
        <v>0</v>
      </c>
      <c r="AH503" s="34">
        <v>38</v>
      </c>
      <c r="AI503" s="34">
        <v>35</v>
      </c>
      <c r="AJ503" s="34">
        <v>190</v>
      </c>
      <c r="AK503" s="34">
        <v>168.9</v>
      </c>
      <c r="AL503" s="34">
        <v>4.4000000000000004</v>
      </c>
      <c r="AM503" s="34">
        <v>174.6</v>
      </c>
      <c r="AN503" s="34" t="s">
        <v>155</v>
      </c>
      <c r="AO503" s="34">
        <v>2</v>
      </c>
      <c r="AP503" s="37">
        <v>0.61943287037037031</v>
      </c>
      <c r="AQ503" s="34">
        <v>47.160626000000001</v>
      </c>
      <c r="AR503" s="34">
        <v>-88.490627000000003</v>
      </c>
      <c r="AS503" s="34">
        <v>313.39999999999998</v>
      </c>
      <c r="AT503" s="34">
        <v>28.2</v>
      </c>
      <c r="AU503" s="34">
        <v>12</v>
      </c>
      <c r="AV503" s="34">
        <v>9</v>
      </c>
      <c r="AW503" s="34" t="s">
        <v>201</v>
      </c>
      <c r="AX503" s="34">
        <v>1.0684</v>
      </c>
      <c r="AY503" s="34">
        <v>1.2367999999999999</v>
      </c>
      <c r="AZ503" s="34">
        <v>2.2368000000000001</v>
      </c>
      <c r="BA503" s="34">
        <v>14.186999999999999</v>
      </c>
      <c r="BB503" s="34">
        <v>46.1</v>
      </c>
      <c r="BC503" s="34">
        <v>3.25</v>
      </c>
      <c r="BD503" s="34">
        <v>3.7</v>
      </c>
      <c r="BE503" s="34">
        <v>3192.1219999999998</v>
      </c>
      <c r="BF503" s="34">
        <v>0.79500000000000004</v>
      </c>
      <c r="BG503" s="34">
        <v>26.748999999999999</v>
      </c>
      <c r="BH503" s="34">
        <v>5.4930000000000003</v>
      </c>
      <c r="BI503" s="34">
        <v>32.241999999999997</v>
      </c>
      <c r="BJ503" s="34">
        <v>21.443999999999999</v>
      </c>
      <c r="BK503" s="34">
        <v>4.4039999999999999</v>
      </c>
      <c r="BL503" s="34">
        <v>25.847999999999999</v>
      </c>
      <c r="BM503" s="34">
        <v>0</v>
      </c>
      <c r="BN503" s="34"/>
      <c r="BO503" s="34"/>
      <c r="BP503" s="34"/>
      <c r="BQ503" s="34">
        <v>6247.2730000000001</v>
      </c>
      <c r="BR503" s="34">
        <v>0.19251399999999999</v>
      </c>
      <c r="BS503" s="34">
        <v>-5</v>
      </c>
      <c r="BT503" s="34">
        <v>8.0940000000000005E-3</v>
      </c>
      <c r="BU503" s="34">
        <v>4.7045599999999999</v>
      </c>
      <c r="BV503" s="34">
        <v>0</v>
      </c>
      <c r="BW503" s="34" t="s">
        <v>155</v>
      </c>
      <c r="BX503" s="34">
        <v>0.80200000000000005</v>
      </c>
    </row>
    <row r="504" spans="1:76" x14ac:dyDescent="0.25">
      <c r="A504" s="35">
        <v>43165</v>
      </c>
      <c r="B504" s="36">
        <v>0.41032710648148152</v>
      </c>
      <c r="C504" s="34">
        <v>3.0270000000000001</v>
      </c>
      <c r="D504" s="34">
        <v>3.8999999999999998E-3</v>
      </c>
      <c r="E504" s="34">
        <v>38.639456000000003</v>
      </c>
      <c r="F504" s="34">
        <v>313.3</v>
      </c>
      <c r="G504" s="34">
        <v>75</v>
      </c>
      <c r="H504" s="34">
        <v>-9.3000000000000007</v>
      </c>
      <c r="I504" s="34"/>
      <c r="J504" s="34">
        <v>12.43</v>
      </c>
      <c r="K504" s="34">
        <v>0.97709999999999997</v>
      </c>
      <c r="L504" s="34">
        <v>2.9581</v>
      </c>
      <c r="M504" s="34">
        <v>3.8E-3</v>
      </c>
      <c r="N504" s="34">
        <v>306.16789999999997</v>
      </c>
      <c r="O504" s="34">
        <v>73.283900000000003</v>
      </c>
      <c r="P504" s="34">
        <v>379.5</v>
      </c>
      <c r="Q504" s="34">
        <v>245.4486</v>
      </c>
      <c r="R504" s="34">
        <v>58.7502</v>
      </c>
      <c r="S504" s="34">
        <v>304.2</v>
      </c>
      <c r="T504" s="34">
        <v>0</v>
      </c>
      <c r="U504" s="34"/>
      <c r="V504" s="34"/>
      <c r="W504" s="34">
        <v>0</v>
      </c>
      <c r="X504" s="34">
        <v>12.141999999999999</v>
      </c>
      <c r="Y504" s="34">
        <v>12</v>
      </c>
      <c r="Z504" s="34">
        <v>845</v>
      </c>
      <c r="AA504" s="34">
        <v>845</v>
      </c>
      <c r="AB504" s="34">
        <v>884</v>
      </c>
      <c r="AC504" s="34">
        <v>82</v>
      </c>
      <c r="AD504" s="34">
        <v>22.37</v>
      </c>
      <c r="AE504" s="34">
        <v>0.51</v>
      </c>
      <c r="AF504" s="34">
        <v>979</v>
      </c>
      <c r="AG504" s="34">
        <v>0</v>
      </c>
      <c r="AH504" s="34">
        <v>38</v>
      </c>
      <c r="AI504" s="34">
        <v>35</v>
      </c>
      <c r="AJ504" s="34">
        <v>190</v>
      </c>
      <c r="AK504" s="34">
        <v>168.1</v>
      </c>
      <c r="AL504" s="34">
        <v>4.3</v>
      </c>
      <c r="AM504" s="34">
        <v>175</v>
      </c>
      <c r="AN504" s="34" t="s">
        <v>155</v>
      </c>
      <c r="AO504" s="34">
        <v>2</v>
      </c>
      <c r="AP504" s="37">
        <v>0.6194560185185185</v>
      </c>
      <c r="AQ504" s="34">
        <v>47.160468999999999</v>
      </c>
      <c r="AR504" s="34">
        <v>-88.490623999999997</v>
      </c>
      <c r="AS504" s="34">
        <v>312.7</v>
      </c>
      <c r="AT504" s="34">
        <v>28.5</v>
      </c>
      <c r="AU504" s="34">
        <v>12</v>
      </c>
      <c r="AV504" s="34">
        <v>9</v>
      </c>
      <c r="AW504" s="34" t="s">
        <v>201</v>
      </c>
      <c r="AX504" s="34">
        <v>1.1683319999999999</v>
      </c>
      <c r="AY504" s="34">
        <v>1.436663</v>
      </c>
      <c r="AZ504" s="34">
        <v>2.4366629999999998</v>
      </c>
      <c r="BA504" s="34">
        <v>14.186999999999999</v>
      </c>
      <c r="BB504" s="34">
        <v>69.62</v>
      </c>
      <c r="BC504" s="34">
        <v>4.91</v>
      </c>
      <c r="BD504" s="34">
        <v>2.34</v>
      </c>
      <c r="BE504" s="34">
        <v>3203.788</v>
      </c>
      <c r="BF504" s="34">
        <v>2.6030000000000002</v>
      </c>
      <c r="BG504" s="34">
        <v>34.725999999999999</v>
      </c>
      <c r="BH504" s="34">
        <v>8.3119999999999994</v>
      </c>
      <c r="BI504" s="34">
        <v>43.037999999999997</v>
      </c>
      <c r="BJ504" s="34">
        <v>27.838999999999999</v>
      </c>
      <c r="BK504" s="34">
        <v>6.6630000000000003</v>
      </c>
      <c r="BL504" s="34">
        <v>34.502000000000002</v>
      </c>
      <c r="BM504" s="34">
        <v>0</v>
      </c>
      <c r="BN504" s="34"/>
      <c r="BO504" s="34"/>
      <c r="BP504" s="34"/>
      <c r="BQ504" s="34">
        <v>9561.9279999999999</v>
      </c>
      <c r="BR504" s="34">
        <v>8.4844000000000003E-2</v>
      </c>
      <c r="BS504" s="34">
        <v>-5</v>
      </c>
      <c r="BT504" s="34">
        <v>8.9060000000000007E-3</v>
      </c>
      <c r="BU504" s="34">
        <v>2.0733760000000001</v>
      </c>
      <c r="BV504" s="34">
        <v>0</v>
      </c>
      <c r="BW504" s="34" t="s">
        <v>155</v>
      </c>
      <c r="BX504" s="34">
        <v>0.80200000000000005</v>
      </c>
    </row>
    <row r="505" spans="1:76" x14ac:dyDescent="0.25">
      <c r="A505" s="35">
        <v>43165</v>
      </c>
      <c r="B505" s="36">
        <v>0.41033868055555556</v>
      </c>
      <c r="C505" s="34">
        <v>3.0859999999999999</v>
      </c>
      <c r="D505" s="34">
        <v>1.17E-2</v>
      </c>
      <c r="E505" s="34">
        <v>116.890344</v>
      </c>
      <c r="F505" s="34">
        <v>277.3</v>
      </c>
      <c r="G505" s="34">
        <v>73.5</v>
      </c>
      <c r="H505" s="34">
        <v>0</v>
      </c>
      <c r="I505" s="34"/>
      <c r="J505" s="34">
        <v>13.52</v>
      </c>
      <c r="K505" s="34">
        <v>0.97660000000000002</v>
      </c>
      <c r="L505" s="34">
        <v>3.0139</v>
      </c>
      <c r="M505" s="34">
        <v>1.14E-2</v>
      </c>
      <c r="N505" s="34">
        <v>270.8381</v>
      </c>
      <c r="O505" s="34">
        <v>71.735100000000003</v>
      </c>
      <c r="P505" s="34">
        <v>342.6</v>
      </c>
      <c r="Q505" s="34">
        <v>217.12540000000001</v>
      </c>
      <c r="R505" s="34">
        <v>57.508600000000001</v>
      </c>
      <c r="S505" s="34">
        <v>274.60000000000002</v>
      </c>
      <c r="T505" s="34">
        <v>0</v>
      </c>
      <c r="U505" s="34"/>
      <c r="V505" s="34"/>
      <c r="W505" s="34">
        <v>0</v>
      </c>
      <c r="X505" s="34">
        <v>13.203799999999999</v>
      </c>
      <c r="Y505" s="34">
        <v>12</v>
      </c>
      <c r="Z505" s="34">
        <v>844</v>
      </c>
      <c r="AA505" s="34">
        <v>845</v>
      </c>
      <c r="AB505" s="34">
        <v>884</v>
      </c>
      <c r="AC505" s="34">
        <v>82</v>
      </c>
      <c r="AD505" s="34">
        <v>22.37</v>
      </c>
      <c r="AE505" s="34">
        <v>0.51</v>
      </c>
      <c r="AF505" s="34">
        <v>979</v>
      </c>
      <c r="AG505" s="34">
        <v>0</v>
      </c>
      <c r="AH505" s="34">
        <v>38</v>
      </c>
      <c r="AI505" s="34">
        <v>35</v>
      </c>
      <c r="AJ505" s="34">
        <v>190</v>
      </c>
      <c r="AK505" s="34">
        <v>168</v>
      </c>
      <c r="AL505" s="34">
        <v>4.3</v>
      </c>
      <c r="AM505" s="34">
        <v>175</v>
      </c>
      <c r="AN505" s="34" t="s">
        <v>155</v>
      </c>
      <c r="AO505" s="34">
        <v>2</v>
      </c>
      <c r="AP505" s="37">
        <v>0.61946759259259265</v>
      </c>
      <c r="AQ505" s="34">
        <v>47.160345</v>
      </c>
      <c r="AR505" s="34">
        <v>-88.490638000000004</v>
      </c>
      <c r="AS505" s="34">
        <v>312</v>
      </c>
      <c r="AT505" s="34">
        <v>29.2</v>
      </c>
      <c r="AU505" s="34">
        <v>12</v>
      </c>
      <c r="AV505" s="34">
        <v>9</v>
      </c>
      <c r="AW505" s="34" t="s">
        <v>201</v>
      </c>
      <c r="AX505" s="34">
        <v>1.2</v>
      </c>
      <c r="AY505" s="34">
        <v>1.5</v>
      </c>
      <c r="AZ505" s="34">
        <v>2.5</v>
      </c>
      <c r="BA505" s="34">
        <v>14.186999999999999</v>
      </c>
      <c r="BB505" s="34">
        <v>68.14</v>
      </c>
      <c r="BC505" s="34">
        <v>4.8</v>
      </c>
      <c r="BD505" s="34">
        <v>2.399</v>
      </c>
      <c r="BE505" s="34">
        <v>3194.8589999999999</v>
      </c>
      <c r="BF505" s="34">
        <v>7.702</v>
      </c>
      <c r="BG505" s="34">
        <v>30.065999999999999</v>
      </c>
      <c r="BH505" s="34">
        <v>7.9630000000000001</v>
      </c>
      <c r="BI505" s="34">
        <v>38.029000000000003</v>
      </c>
      <c r="BJ505" s="34">
        <v>24.103000000000002</v>
      </c>
      <c r="BK505" s="34">
        <v>6.3840000000000003</v>
      </c>
      <c r="BL505" s="34">
        <v>30.486999999999998</v>
      </c>
      <c r="BM505" s="34">
        <v>0</v>
      </c>
      <c r="BN505" s="34"/>
      <c r="BO505" s="34"/>
      <c r="BP505" s="34"/>
      <c r="BQ505" s="34">
        <v>10177.097</v>
      </c>
      <c r="BR505" s="34">
        <v>4.9444000000000002E-2</v>
      </c>
      <c r="BS505" s="34">
        <v>-5</v>
      </c>
      <c r="BT505" s="34">
        <v>8.9999999999999993E-3</v>
      </c>
      <c r="BU505" s="34">
        <v>1.2082870000000001</v>
      </c>
      <c r="BV505" s="34">
        <v>0</v>
      </c>
      <c r="BW505" s="34" t="s">
        <v>155</v>
      </c>
      <c r="BX505" s="34">
        <v>0.80200000000000005</v>
      </c>
    </row>
    <row r="506" spans="1:76" x14ac:dyDescent="0.25">
      <c r="A506" s="35">
        <v>43165</v>
      </c>
      <c r="B506" s="36">
        <v>0.4103502546296296</v>
      </c>
      <c r="C506" s="34">
        <v>4.2709999999999999</v>
      </c>
      <c r="D506" s="34">
        <v>1.5800000000000002E-2</v>
      </c>
      <c r="E506" s="34">
        <v>157.907376</v>
      </c>
      <c r="F506" s="34">
        <v>290.2</v>
      </c>
      <c r="G506" s="34">
        <v>73.599999999999994</v>
      </c>
      <c r="H506" s="34">
        <v>0</v>
      </c>
      <c r="I506" s="34"/>
      <c r="J506" s="34">
        <v>14.59</v>
      </c>
      <c r="K506" s="34">
        <v>0.96689999999999998</v>
      </c>
      <c r="L506" s="34">
        <v>4.13</v>
      </c>
      <c r="M506" s="34">
        <v>1.5299999999999999E-2</v>
      </c>
      <c r="N506" s="34">
        <v>280.62</v>
      </c>
      <c r="O506" s="34">
        <v>71.195800000000006</v>
      </c>
      <c r="P506" s="34">
        <v>351.8</v>
      </c>
      <c r="Q506" s="34">
        <v>224.9674</v>
      </c>
      <c r="R506" s="34">
        <v>57.076300000000003</v>
      </c>
      <c r="S506" s="34">
        <v>282</v>
      </c>
      <c r="T506" s="34">
        <v>0</v>
      </c>
      <c r="U506" s="34"/>
      <c r="V506" s="34"/>
      <c r="W506" s="34">
        <v>0</v>
      </c>
      <c r="X506" s="34">
        <v>14.110900000000001</v>
      </c>
      <c r="Y506" s="34">
        <v>12</v>
      </c>
      <c r="Z506" s="34">
        <v>844</v>
      </c>
      <c r="AA506" s="34">
        <v>845</v>
      </c>
      <c r="AB506" s="34">
        <v>883</v>
      </c>
      <c r="AC506" s="34">
        <v>82</v>
      </c>
      <c r="AD506" s="34">
        <v>22.37</v>
      </c>
      <c r="AE506" s="34">
        <v>0.51</v>
      </c>
      <c r="AF506" s="34">
        <v>979</v>
      </c>
      <c r="AG506" s="34">
        <v>0</v>
      </c>
      <c r="AH506" s="34">
        <v>38</v>
      </c>
      <c r="AI506" s="34">
        <v>35</v>
      </c>
      <c r="AJ506" s="34">
        <v>190</v>
      </c>
      <c r="AK506" s="34">
        <v>168</v>
      </c>
      <c r="AL506" s="34">
        <v>4.4000000000000004</v>
      </c>
      <c r="AM506" s="34">
        <v>175</v>
      </c>
      <c r="AN506" s="34" t="s">
        <v>155</v>
      </c>
      <c r="AO506" s="34">
        <v>2</v>
      </c>
      <c r="AP506" s="37">
        <v>0.61947916666666669</v>
      </c>
      <c r="AQ506" s="34">
        <v>47.160232000000001</v>
      </c>
      <c r="AR506" s="34">
        <v>-88.490637000000007</v>
      </c>
      <c r="AS506" s="34">
        <v>311.60000000000002</v>
      </c>
      <c r="AT506" s="34">
        <v>28.5</v>
      </c>
      <c r="AU506" s="34">
        <v>12</v>
      </c>
      <c r="AV506" s="34">
        <v>8</v>
      </c>
      <c r="AW506" s="34" t="s">
        <v>201</v>
      </c>
      <c r="AX506" s="34">
        <v>1.4052</v>
      </c>
      <c r="AY506" s="34">
        <v>1.3632</v>
      </c>
      <c r="AZ506" s="34">
        <v>2.6368</v>
      </c>
      <c r="BA506" s="34">
        <v>14.186999999999999</v>
      </c>
      <c r="BB506" s="34">
        <v>49.48</v>
      </c>
      <c r="BC506" s="34">
        <v>3.49</v>
      </c>
      <c r="BD506" s="34">
        <v>3.4220000000000002</v>
      </c>
      <c r="BE506" s="34">
        <v>3183.681</v>
      </c>
      <c r="BF506" s="34">
        <v>7.4909999999999997</v>
      </c>
      <c r="BG506" s="34">
        <v>22.652999999999999</v>
      </c>
      <c r="BH506" s="34">
        <v>5.7469999999999999</v>
      </c>
      <c r="BI506" s="34">
        <v>28.401</v>
      </c>
      <c r="BJ506" s="34">
        <v>18.161000000000001</v>
      </c>
      <c r="BK506" s="34">
        <v>4.6079999999999997</v>
      </c>
      <c r="BL506" s="34">
        <v>22.768000000000001</v>
      </c>
      <c r="BM506" s="34">
        <v>0</v>
      </c>
      <c r="BN506" s="34"/>
      <c r="BO506" s="34"/>
      <c r="BP506" s="34"/>
      <c r="BQ506" s="34">
        <v>7909.1490000000003</v>
      </c>
      <c r="BR506" s="34">
        <v>2.7973999999999999E-2</v>
      </c>
      <c r="BS506" s="34">
        <v>-5</v>
      </c>
      <c r="BT506" s="34">
        <v>8.9999999999999993E-3</v>
      </c>
      <c r="BU506" s="34">
        <v>0.68361499999999997</v>
      </c>
      <c r="BV506" s="34">
        <v>0</v>
      </c>
      <c r="BW506" s="34" t="s">
        <v>155</v>
      </c>
      <c r="BX506" s="34">
        <v>0.80200000000000005</v>
      </c>
    </row>
    <row r="507" spans="1:76" x14ac:dyDescent="0.25">
      <c r="A507" s="35">
        <v>43165</v>
      </c>
      <c r="B507" s="36">
        <v>0.41036182870370369</v>
      </c>
      <c r="C507" s="34">
        <v>5.3929999999999998</v>
      </c>
      <c r="D507" s="34">
        <v>1.41E-2</v>
      </c>
      <c r="E507" s="34">
        <v>140.754717</v>
      </c>
      <c r="F507" s="34">
        <v>326</v>
      </c>
      <c r="G507" s="34">
        <v>74.7</v>
      </c>
      <c r="H507" s="34">
        <v>-6.7</v>
      </c>
      <c r="I507" s="34"/>
      <c r="J507" s="34">
        <v>14.9</v>
      </c>
      <c r="K507" s="34">
        <v>0.95799999999999996</v>
      </c>
      <c r="L507" s="34">
        <v>5.1657999999999999</v>
      </c>
      <c r="M507" s="34">
        <v>1.35E-2</v>
      </c>
      <c r="N507" s="34">
        <v>312.3048</v>
      </c>
      <c r="O507" s="34">
        <v>71.601500000000001</v>
      </c>
      <c r="P507" s="34">
        <v>383.9</v>
      </c>
      <c r="Q507" s="34">
        <v>250.36850000000001</v>
      </c>
      <c r="R507" s="34">
        <v>57.401499999999999</v>
      </c>
      <c r="S507" s="34">
        <v>307.8</v>
      </c>
      <c r="T507" s="34">
        <v>0</v>
      </c>
      <c r="U507" s="34"/>
      <c r="V507" s="34"/>
      <c r="W507" s="34">
        <v>0</v>
      </c>
      <c r="X507" s="34">
        <v>14.2735</v>
      </c>
      <c r="Y507" s="34">
        <v>12</v>
      </c>
      <c r="Z507" s="34">
        <v>844</v>
      </c>
      <c r="AA507" s="34">
        <v>846</v>
      </c>
      <c r="AB507" s="34">
        <v>883</v>
      </c>
      <c r="AC507" s="34">
        <v>82</v>
      </c>
      <c r="AD507" s="34">
        <v>22.37</v>
      </c>
      <c r="AE507" s="34">
        <v>0.51</v>
      </c>
      <c r="AF507" s="34">
        <v>979</v>
      </c>
      <c r="AG507" s="34">
        <v>0</v>
      </c>
      <c r="AH507" s="34">
        <v>38</v>
      </c>
      <c r="AI507" s="34">
        <v>35</v>
      </c>
      <c r="AJ507" s="34">
        <v>190</v>
      </c>
      <c r="AK507" s="34">
        <v>168</v>
      </c>
      <c r="AL507" s="34">
        <v>4.4000000000000004</v>
      </c>
      <c r="AM507" s="34">
        <v>175.1</v>
      </c>
      <c r="AN507" s="34" t="s">
        <v>155</v>
      </c>
      <c r="AO507" s="34">
        <v>2</v>
      </c>
      <c r="AP507" s="37">
        <v>0.61949074074074073</v>
      </c>
      <c r="AQ507" s="34">
        <v>47.160131</v>
      </c>
      <c r="AR507" s="34">
        <v>-88.490620000000007</v>
      </c>
      <c r="AS507" s="34">
        <v>311.5</v>
      </c>
      <c r="AT507" s="34">
        <v>26.6</v>
      </c>
      <c r="AU507" s="34">
        <v>12</v>
      </c>
      <c r="AV507" s="34">
        <v>8</v>
      </c>
      <c r="AW507" s="34" t="s">
        <v>213</v>
      </c>
      <c r="AX507" s="34">
        <v>1.5</v>
      </c>
      <c r="AY507" s="34">
        <v>1.4368000000000001</v>
      </c>
      <c r="AZ507" s="34">
        <v>2.7684000000000002</v>
      </c>
      <c r="BA507" s="34">
        <v>14.186999999999999</v>
      </c>
      <c r="BB507" s="34">
        <v>39.42</v>
      </c>
      <c r="BC507" s="34">
        <v>2.78</v>
      </c>
      <c r="BD507" s="34">
        <v>4.3890000000000002</v>
      </c>
      <c r="BE507" s="34">
        <v>3180.9769999999999</v>
      </c>
      <c r="BF507" s="34">
        <v>5.2850000000000001</v>
      </c>
      <c r="BG507" s="34">
        <v>20.138999999999999</v>
      </c>
      <c r="BH507" s="34">
        <v>4.617</v>
      </c>
      <c r="BI507" s="34">
        <v>24.756</v>
      </c>
      <c r="BJ507" s="34">
        <v>16.145</v>
      </c>
      <c r="BK507" s="34">
        <v>3.702</v>
      </c>
      <c r="BL507" s="34">
        <v>19.847000000000001</v>
      </c>
      <c r="BM507" s="34">
        <v>0</v>
      </c>
      <c r="BN507" s="34"/>
      <c r="BO507" s="34"/>
      <c r="BP507" s="34"/>
      <c r="BQ507" s="34">
        <v>6390.7219999999998</v>
      </c>
      <c r="BR507" s="34">
        <v>4.0495999999999997E-2</v>
      </c>
      <c r="BS507" s="34">
        <v>-5</v>
      </c>
      <c r="BT507" s="34">
        <v>8.0940000000000005E-3</v>
      </c>
      <c r="BU507" s="34">
        <v>0.98962099999999997</v>
      </c>
      <c r="BV507" s="34">
        <v>0</v>
      </c>
      <c r="BW507" s="34" t="s">
        <v>155</v>
      </c>
      <c r="BX507" s="34">
        <v>0.80200000000000005</v>
      </c>
    </row>
    <row r="508" spans="1:76" x14ac:dyDescent="0.25">
      <c r="A508" s="35">
        <v>43165</v>
      </c>
      <c r="B508" s="36">
        <v>0.41037340277777773</v>
      </c>
      <c r="C508" s="34">
        <v>6</v>
      </c>
      <c r="D508" s="34">
        <v>8.6E-3</v>
      </c>
      <c r="E508" s="34">
        <v>86.162509999999997</v>
      </c>
      <c r="F508" s="34">
        <v>360.4</v>
      </c>
      <c r="G508" s="34">
        <v>74.599999999999994</v>
      </c>
      <c r="H508" s="34">
        <v>6.6</v>
      </c>
      <c r="I508" s="34"/>
      <c r="J508" s="34">
        <v>14.48</v>
      </c>
      <c r="K508" s="34">
        <v>0.95320000000000005</v>
      </c>
      <c r="L508" s="34">
        <v>5.7195</v>
      </c>
      <c r="M508" s="34">
        <v>8.2000000000000007E-3</v>
      </c>
      <c r="N508" s="34">
        <v>343.49209999999999</v>
      </c>
      <c r="O508" s="34">
        <v>71.079499999999996</v>
      </c>
      <c r="P508" s="34">
        <v>414.6</v>
      </c>
      <c r="Q508" s="34">
        <v>275.3707</v>
      </c>
      <c r="R508" s="34">
        <v>56.982999999999997</v>
      </c>
      <c r="S508" s="34">
        <v>332.4</v>
      </c>
      <c r="T508" s="34">
        <v>6.5637999999999996</v>
      </c>
      <c r="U508" s="34"/>
      <c r="V508" s="34"/>
      <c r="W508" s="34">
        <v>0</v>
      </c>
      <c r="X508" s="34">
        <v>13.8042</v>
      </c>
      <c r="Y508" s="34">
        <v>12</v>
      </c>
      <c r="Z508" s="34">
        <v>845</v>
      </c>
      <c r="AA508" s="34">
        <v>846</v>
      </c>
      <c r="AB508" s="34">
        <v>883</v>
      </c>
      <c r="AC508" s="34">
        <v>82</v>
      </c>
      <c r="AD508" s="34">
        <v>22.37</v>
      </c>
      <c r="AE508" s="34">
        <v>0.51</v>
      </c>
      <c r="AF508" s="34">
        <v>979</v>
      </c>
      <c r="AG508" s="34">
        <v>0</v>
      </c>
      <c r="AH508" s="34">
        <v>38</v>
      </c>
      <c r="AI508" s="34">
        <v>35</v>
      </c>
      <c r="AJ508" s="34">
        <v>190</v>
      </c>
      <c r="AK508" s="34">
        <v>168</v>
      </c>
      <c r="AL508" s="34">
        <v>4.4000000000000004</v>
      </c>
      <c r="AM508" s="34">
        <v>175.5</v>
      </c>
      <c r="AN508" s="34" t="s">
        <v>155</v>
      </c>
      <c r="AO508" s="34">
        <v>2</v>
      </c>
      <c r="AP508" s="37">
        <v>0.61950231481481477</v>
      </c>
      <c r="AQ508" s="34">
        <v>47.1601</v>
      </c>
      <c r="AR508" s="34">
        <v>-88.490612999999996</v>
      </c>
      <c r="AS508" s="34">
        <v>311.5</v>
      </c>
      <c r="AT508" s="34">
        <v>25.1</v>
      </c>
      <c r="AU508" s="34">
        <v>12</v>
      </c>
      <c r="AV508" s="34">
        <v>8</v>
      </c>
      <c r="AW508" s="34" t="s">
        <v>213</v>
      </c>
      <c r="AX508" s="34">
        <v>1.5</v>
      </c>
      <c r="AY508" s="34">
        <v>1.5</v>
      </c>
      <c r="AZ508" s="34">
        <v>2.8</v>
      </c>
      <c r="BA508" s="34">
        <v>14.186999999999999</v>
      </c>
      <c r="BB508" s="34">
        <v>35.56</v>
      </c>
      <c r="BC508" s="34">
        <v>2.5099999999999998</v>
      </c>
      <c r="BD508" s="34">
        <v>4.91</v>
      </c>
      <c r="BE508" s="34">
        <v>3181.9810000000002</v>
      </c>
      <c r="BF508" s="34">
        <v>2.9079999999999999</v>
      </c>
      <c r="BG508" s="34">
        <v>20.012</v>
      </c>
      <c r="BH508" s="34">
        <v>4.141</v>
      </c>
      <c r="BI508" s="34">
        <v>24.152999999999999</v>
      </c>
      <c r="BJ508" s="34">
        <v>16.042999999999999</v>
      </c>
      <c r="BK508" s="34">
        <v>3.32</v>
      </c>
      <c r="BL508" s="34">
        <v>19.363</v>
      </c>
      <c r="BM508" s="34">
        <v>0.1154</v>
      </c>
      <c r="BN508" s="34"/>
      <c r="BO508" s="34"/>
      <c r="BP508" s="34"/>
      <c r="BQ508" s="34">
        <v>5584.0360000000001</v>
      </c>
      <c r="BR508" s="34">
        <v>0.104514</v>
      </c>
      <c r="BS508" s="34">
        <v>-5</v>
      </c>
      <c r="BT508" s="34">
        <v>8.9060000000000007E-3</v>
      </c>
      <c r="BU508" s="34">
        <v>2.5540609999999999</v>
      </c>
      <c r="BV508" s="34">
        <v>0</v>
      </c>
      <c r="BW508" s="34" t="s">
        <v>155</v>
      </c>
      <c r="BX508" s="34">
        <v>0.80200000000000005</v>
      </c>
    </row>
    <row r="509" spans="1:76" x14ac:dyDescent="0.25">
      <c r="A509" s="35">
        <v>43165</v>
      </c>
      <c r="B509" s="36">
        <v>0.41038497685185188</v>
      </c>
      <c r="C509" s="34">
        <v>6.2149999999999999</v>
      </c>
      <c r="D509" s="34">
        <v>6.4000000000000003E-3</v>
      </c>
      <c r="E509" s="34">
        <v>64.053377999999995</v>
      </c>
      <c r="F509" s="34">
        <v>378.2</v>
      </c>
      <c r="G509" s="34">
        <v>73</v>
      </c>
      <c r="H509" s="34">
        <v>0</v>
      </c>
      <c r="I509" s="34"/>
      <c r="J509" s="34">
        <v>13.64</v>
      </c>
      <c r="K509" s="34">
        <v>0.95150000000000001</v>
      </c>
      <c r="L509" s="34">
        <v>5.9139999999999997</v>
      </c>
      <c r="M509" s="34">
        <v>6.1000000000000004E-3</v>
      </c>
      <c r="N509" s="34">
        <v>359.89640000000003</v>
      </c>
      <c r="O509" s="34">
        <v>69.453400000000002</v>
      </c>
      <c r="P509" s="34">
        <v>429.3</v>
      </c>
      <c r="Q509" s="34">
        <v>288.52170000000001</v>
      </c>
      <c r="R509" s="34">
        <v>55.679400000000001</v>
      </c>
      <c r="S509" s="34">
        <v>344.2</v>
      </c>
      <c r="T509" s="34">
        <v>0</v>
      </c>
      <c r="U509" s="34"/>
      <c r="V509" s="34"/>
      <c r="W509" s="34">
        <v>0</v>
      </c>
      <c r="X509" s="34">
        <v>12.979100000000001</v>
      </c>
      <c r="Y509" s="34">
        <v>12</v>
      </c>
      <c r="Z509" s="34">
        <v>846</v>
      </c>
      <c r="AA509" s="34">
        <v>848</v>
      </c>
      <c r="AB509" s="34">
        <v>883</v>
      </c>
      <c r="AC509" s="34">
        <v>82</v>
      </c>
      <c r="AD509" s="34">
        <v>22.37</v>
      </c>
      <c r="AE509" s="34">
        <v>0.51</v>
      </c>
      <c r="AF509" s="34">
        <v>979</v>
      </c>
      <c r="AG509" s="34">
        <v>0</v>
      </c>
      <c r="AH509" s="34">
        <v>38</v>
      </c>
      <c r="AI509" s="34">
        <v>35</v>
      </c>
      <c r="AJ509" s="34">
        <v>190</v>
      </c>
      <c r="AK509" s="34">
        <v>168</v>
      </c>
      <c r="AL509" s="34">
        <v>4.4000000000000004</v>
      </c>
      <c r="AM509" s="34">
        <v>175.8</v>
      </c>
      <c r="AN509" s="34" t="s">
        <v>155</v>
      </c>
      <c r="AO509" s="34">
        <v>2</v>
      </c>
      <c r="AP509" s="37">
        <v>0.61950231481481477</v>
      </c>
      <c r="AQ509" s="34">
        <v>47.159970999999999</v>
      </c>
      <c r="AR509" s="34">
        <v>-88.490550999999996</v>
      </c>
      <c r="AS509" s="34">
        <v>311.10000000000002</v>
      </c>
      <c r="AT509" s="34">
        <v>24.9</v>
      </c>
      <c r="AU509" s="34">
        <v>12</v>
      </c>
      <c r="AV509" s="34">
        <v>8</v>
      </c>
      <c r="AW509" s="34" t="s">
        <v>213</v>
      </c>
      <c r="AX509" s="34">
        <v>1.2263999999999999</v>
      </c>
      <c r="AY509" s="34">
        <v>1.5684</v>
      </c>
      <c r="AZ509" s="34">
        <v>2.3896000000000002</v>
      </c>
      <c r="BA509" s="34">
        <v>14.186999999999999</v>
      </c>
      <c r="BB509" s="34">
        <v>34.380000000000003</v>
      </c>
      <c r="BC509" s="34">
        <v>2.42</v>
      </c>
      <c r="BD509" s="34">
        <v>5.093</v>
      </c>
      <c r="BE509" s="34">
        <v>3182.9140000000002</v>
      </c>
      <c r="BF509" s="34">
        <v>2.0880000000000001</v>
      </c>
      <c r="BG509" s="34">
        <v>20.283999999999999</v>
      </c>
      <c r="BH509" s="34">
        <v>3.915</v>
      </c>
      <c r="BI509" s="34">
        <v>24.199000000000002</v>
      </c>
      <c r="BJ509" s="34">
        <v>16.262</v>
      </c>
      <c r="BK509" s="34">
        <v>3.1379999999999999</v>
      </c>
      <c r="BL509" s="34">
        <v>19.399999999999999</v>
      </c>
      <c r="BM509" s="34">
        <v>0</v>
      </c>
      <c r="BN509" s="34"/>
      <c r="BO509" s="34"/>
      <c r="BP509" s="34"/>
      <c r="BQ509" s="34">
        <v>5079.1310000000003</v>
      </c>
      <c r="BR509" s="34">
        <v>0.10918799999999999</v>
      </c>
      <c r="BS509" s="34">
        <v>-5</v>
      </c>
      <c r="BT509" s="34">
        <v>8.9999999999999993E-3</v>
      </c>
      <c r="BU509" s="34">
        <v>2.668282</v>
      </c>
      <c r="BV509" s="34">
        <v>0</v>
      </c>
      <c r="BW509" s="34" t="s">
        <v>155</v>
      </c>
      <c r="BX509" s="34">
        <v>0.80200000000000005</v>
      </c>
    </row>
    <row r="510" spans="1:76" x14ac:dyDescent="0.25">
      <c r="A510" s="35">
        <v>43165</v>
      </c>
      <c r="B510" s="36">
        <v>0.41039655092592592</v>
      </c>
      <c r="C510" s="34">
        <v>6.4630000000000001</v>
      </c>
      <c r="D510" s="34">
        <v>6.0000000000000001E-3</v>
      </c>
      <c r="E510" s="34">
        <v>60</v>
      </c>
      <c r="F510" s="34">
        <v>387</v>
      </c>
      <c r="G510" s="34">
        <v>72.3</v>
      </c>
      <c r="H510" s="34">
        <v>0</v>
      </c>
      <c r="I510" s="34"/>
      <c r="J510" s="34">
        <v>13.13</v>
      </c>
      <c r="K510" s="34">
        <v>0.9496</v>
      </c>
      <c r="L510" s="34">
        <v>6.1368999999999998</v>
      </c>
      <c r="M510" s="34">
        <v>5.7000000000000002E-3</v>
      </c>
      <c r="N510" s="34">
        <v>367.45170000000002</v>
      </c>
      <c r="O510" s="34">
        <v>68.666600000000003</v>
      </c>
      <c r="P510" s="34">
        <v>436.1</v>
      </c>
      <c r="Q510" s="34">
        <v>294.57859999999999</v>
      </c>
      <c r="R510" s="34">
        <v>55.0486</v>
      </c>
      <c r="S510" s="34">
        <v>349.6</v>
      </c>
      <c r="T510" s="34">
        <v>0</v>
      </c>
      <c r="U510" s="34"/>
      <c r="V510" s="34"/>
      <c r="W510" s="34">
        <v>0</v>
      </c>
      <c r="X510" s="34">
        <v>12.471</v>
      </c>
      <c r="Y510" s="34">
        <v>12</v>
      </c>
      <c r="Z510" s="34">
        <v>846</v>
      </c>
      <c r="AA510" s="34">
        <v>848</v>
      </c>
      <c r="AB510" s="34">
        <v>884</v>
      </c>
      <c r="AC510" s="34">
        <v>82</v>
      </c>
      <c r="AD510" s="34">
        <v>22.37</v>
      </c>
      <c r="AE510" s="34">
        <v>0.51</v>
      </c>
      <c r="AF510" s="34">
        <v>979</v>
      </c>
      <c r="AG510" s="34">
        <v>0</v>
      </c>
      <c r="AH510" s="34">
        <v>38</v>
      </c>
      <c r="AI510" s="34">
        <v>35</v>
      </c>
      <c r="AJ510" s="34">
        <v>190</v>
      </c>
      <c r="AK510" s="34">
        <v>168</v>
      </c>
      <c r="AL510" s="34">
        <v>4.3</v>
      </c>
      <c r="AM510" s="34">
        <v>176</v>
      </c>
      <c r="AN510" s="34" t="s">
        <v>155</v>
      </c>
      <c r="AO510" s="34">
        <v>2</v>
      </c>
      <c r="AP510" s="37">
        <v>0.61952546296296296</v>
      </c>
      <c r="AQ510" s="34">
        <v>47.159849999999999</v>
      </c>
      <c r="AR510" s="34">
        <v>-88.490475000000004</v>
      </c>
      <c r="AS510" s="34">
        <v>310.89999999999998</v>
      </c>
      <c r="AT510" s="34">
        <v>25.1</v>
      </c>
      <c r="AU510" s="34">
        <v>12</v>
      </c>
      <c r="AV510" s="34">
        <v>9</v>
      </c>
      <c r="AW510" s="34" t="s">
        <v>214</v>
      </c>
      <c r="AX510" s="34">
        <v>1.1000000000000001</v>
      </c>
      <c r="AY510" s="34">
        <v>1.258</v>
      </c>
      <c r="AZ510" s="34">
        <v>2.2000000000000002</v>
      </c>
      <c r="BA510" s="34">
        <v>14.186999999999999</v>
      </c>
      <c r="BB510" s="34">
        <v>33.1</v>
      </c>
      <c r="BC510" s="34">
        <v>2.33</v>
      </c>
      <c r="BD510" s="34">
        <v>5.3109999999999999</v>
      </c>
      <c r="BE510" s="34">
        <v>3182.4580000000001</v>
      </c>
      <c r="BF510" s="34">
        <v>1.88</v>
      </c>
      <c r="BG510" s="34">
        <v>19.954999999999998</v>
      </c>
      <c r="BH510" s="34">
        <v>3.7290000000000001</v>
      </c>
      <c r="BI510" s="34">
        <v>23.684000000000001</v>
      </c>
      <c r="BJ510" s="34">
        <v>15.997</v>
      </c>
      <c r="BK510" s="34">
        <v>2.9889999999999999</v>
      </c>
      <c r="BL510" s="34">
        <v>18.986999999999998</v>
      </c>
      <c r="BM510" s="34">
        <v>0</v>
      </c>
      <c r="BN510" s="34"/>
      <c r="BO510" s="34"/>
      <c r="BP510" s="34"/>
      <c r="BQ510" s="34">
        <v>4702.317</v>
      </c>
      <c r="BR510" s="34">
        <v>0.12259</v>
      </c>
      <c r="BS510" s="34">
        <v>-5</v>
      </c>
      <c r="BT510" s="34">
        <v>8.9999999999999993E-3</v>
      </c>
      <c r="BU510" s="34">
        <v>2.9957929999999999</v>
      </c>
      <c r="BV510" s="34">
        <v>0</v>
      </c>
      <c r="BW510" s="34" t="s">
        <v>155</v>
      </c>
      <c r="BX510" s="34">
        <v>0.80200000000000005</v>
      </c>
    </row>
    <row r="511" spans="1:76" x14ac:dyDescent="0.25">
      <c r="A511" s="35">
        <v>43165</v>
      </c>
      <c r="B511" s="36">
        <v>0.41040812500000001</v>
      </c>
      <c r="C511" s="34">
        <v>6.3179999999999996</v>
      </c>
      <c r="D511" s="34">
        <v>6.3E-3</v>
      </c>
      <c r="E511" s="34">
        <v>62.801302999999997</v>
      </c>
      <c r="F511" s="34">
        <v>388.9</v>
      </c>
      <c r="G511" s="34">
        <v>71.5</v>
      </c>
      <c r="H511" s="34">
        <v>0</v>
      </c>
      <c r="I511" s="34"/>
      <c r="J511" s="34">
        <v>12.73</v>
      </c>
      <c r="K511" s="34">
        <v>0.95069999999999999</v>
      </c>
      <c r="L511" s="34">
        <v>6.0063000000000004</v>
      </c>
      <c r="M511" s="34">
        <v>6.0000000000000001E-3</v>
      </c>
      <c r="N511" s="34">
        <v>369.76029999999997</v>
      </c>
      <c r="O511" s="34">
        <v>67.9773</v>
      </c>
      <c r="P511" s="34">
        <v>437.7</v>
      </c>
      <c r="Q511" s="34">
        <v>296.42939999999999</v>
      </c>
      <c r="R511" s="34">
        <v>54.496000000000002</v>
      </c>
      <c r="S511" s="34">
        <v>350.9</v>
      </c>
      <c r="T511" s="34">
        <v>0</v>
      </c>
      <c r="U511" s="34"/>
      <c r="V511" s="34"/>
      <c r="W511" s="34">
        <v>0</v>
      </c>
      <c r="X511" s="34">
        <v>12.099299999999999</v>
      </c>
      <c r="Y511" s="34">
        <v>12</v>
      </c>
      <c r="Z511" s="34">
        <v>846</v>
      </c>
      <c r="AA511" s="34">
        <v>847</v>
      </c>
      <c r="AB511" s="34">
        <v>884</v>
      </c>
      <c r="AC511" s="34">
        <v>82</v>
      </c>
      <c r="AD511" s="34">
        <v>22.37</v>
      </c>
      <c r="AE511" s="34">
        <v>0.51</v>
      </c>
      <c r="AF511" s="34">
        <v>979</v>
      </c>
      <c r="AG511" s="34">
        <v>0</v>
      </c>
      <c r="AH511" s="34">
        <v>38</v>
      </c>
      <c r="AI511" s="34">
        <v>35</v>
      </c>
      <c r="AJ511" s="34">
        <v>190</v>
      </c>
      <c r="AK511" s="34">
        <v>168</v>
      </c>
      <c r="AL511" s="34">
        <v>4.4000000000000004</v>
      </c>
      <c r="AM511" s="34">
        <v>176</v>
      </c>
      <c r="AN511" s="34" t="s">
        <v>155</v>
      </c>
      <c r="AO511" s="34">
        <v>2</v>
      </c>
      <c r="AP511" s="37">
        <v>0.61953703703703711</v>
      </c>
      <c r="AQ511" s="34">
        <v>47.159767000000002</v>
      </c>
      <c r="AR511" s="34">
        <v>-88.490380000000002</v>
      </c>
      <c r="AS511" s="34">
        <v>310.89999999999998</v>
      </c>
      <c r="AT511" s="34">
        <v>25.5</v>
      </c>
      <c r="AU511" s="34">
        <v>12</v>
      </c>
      <c r="AV511" s="34">
        <v>9</v>
      </c>
      <c r="AW511" s="34" t="s">
        <v>214</v>
      </c>
      <c r="AX511" s="34">
        <v>1.3051999999999999</v>
      </c>
      <c r="AY511" s="34">
        <v>1.0316000000000001</v>
      </c>
      <c r="AZ511" s="34">
        <v>2.3368000000000002</v>
      </c>
      <c r="BA511" s="34">
        <v>14.186999999999999</v>
      </c>
      <c r="BB511" s="34">
        <v>33.840000000000003</v>
      </c>
      <c r="BC511" s="34">
        <v>2.38</v>
      </c>
      <c r="BD511" s="34">
        <v>5.1820000000000004</v>
      </c>
      <c r="BE511" s="34">
        <v>3182.6990000000001</v>
      </c>
      <c r="BF511" s="34">
        <v>2.0139999999999998</v>
      </c>
      <c r="BG511" s="34">
        <v>20.518000000000001</v>
      </c>
      <c r="BH511" s="34">
        <v>3.7719999999999998</v>
      </c>
      <c r="BI511" s="34">
        <v>24.291</v>
      </c>
      <c r="BJ511" s="34">
        <v>16.449000000000002</v>
      </c>
      <c r="BK511" s="34">
        <v>3.024</v>
      </c>
      <c r="BL511" s="34">
        <v>19.472999999999999</v>
      </c>
      <c r="BM511" s="34">
        <v>0</v>
      </c>
      <c r="BN511" s="34"/>
      <c r="BO511" s="34"/>
      <c r="BP511" s="34"/>
      <c r="BQ511" s="34">
        <v>4661.7179999999998</v>
      </c>
      <c r="BR511" s="34">
        <v>0.15118000000000001</v>
      </c>
      <c r="BS511" s="34">
        <v>-5</v>
      </c>
      <c r="BT511" s="34">
        <v>8.0940000000000005E-3</v>
      </c>
      <c r="BU511" s="34">
        <v>3.694461</v>
      </c>
      <c r="BV511" s="34">
        <v>0</v>
      </c>
      <c r="BW511" s="34" t="s">
        <v>155</v>
      </c>
      <c r="BX511" s="34">
        <v>0.80200000000000005</v>
      </c>
    </row>
    <row r="512" spans="1:76" x14ac:dyDescent="0.25">
      <c r="A512" s="35">
        <v>43165</v>
      </c>
      <c r="B512" s="36">
        <v>0.41041969907407405</v>
      </c>
      <c r="C512" s="34">
        <v>6.3339999999999996</v>
      </c>
      <c r="D512" s="34">
        <v>7.0000000000000001E-3</v>
      </c>
      <c r="E512" s="34">
        <v>70</v>
      </c>
      <c r="F512" s="34">
        <v>388.7</v>
      </c>
      <c r="G512" s="34">
        <v>71.5</v>
      </c>
      <c r="H512" s="34">
        <v>0</v>
      </c>
      <c r="I512" s="34"/>
      <c r="J512" s="34">
        <v>12.47</v>
      </c>
      <c r="K512" s="34">
        <v>0.9506</v>
      </c>
      <c r="L512" s="34">
        <v>6.0209999999999999</v>
      </c>
      <c r="M512" s="34">
        <v>6.7000000000000002E-3</v>
      </c>
      <c r="N512" s="34">
        <v>369.51179999999999</v>
      </c>
      <c r="O512" s="34">
        <v>68.005899999999997</v>
      </c>
      <c r="P512" s="34">
        <v>437.5</v>
      </c>
      <c r="Q512" s="34">
        <v>296.23020000000002</v>
      </c>
      <c r="R512" s="34">
        <v>54.518900000000002</v>
      </c>
      <c r="S512" s="34">
        <v>350.7</v>
      </c>
      <c r="T512" s="34">
        <v>0</v>
      </c>
      <c r="U512" s="34"/>
      <c r="V512" s="34"/>
      <c r="W512" s="34">
        <v>0</v>
      </c>
      <c r="X512" s="34">
        <v>11.850300000000001</v>
      </c>
      <c r="Y512" s="34">
        <v>12</v>
      </c>
      <c r="Z512" s="34">
        <v>847</v>
      </c>
      <c r="AA512" s="34">
        <v>847</v>
      </c>
      <c r="AB512" s="34">
        <v>884</v>
      </c>
      <c r="AC512" s="34">
        <v>82</v>
      </c>
      <c r="AD512" s="34">
        <v>22.37</v>
      </c>
      <c r="AE512" s="34">
        <v>0.51</v>
      </c>
      <c r="AF512" s="34">
        <v>979</v>
      </c>
      <c r="AG512" s="34">
        <v>0</v>
      </c>
      <c r="AH512" s="34">
        <v>38</v>
      </c>
      <c r="AI512" s="34">
        <v>35</v>
      </c>
      <c r="AJ512" s="34">
        <v>190</v>
      </c>
      <c r="AK512" s="34">
        <v>168</v>
      </c>
      <c r="AL512" s="34">
        <v>4.3</v>
      </c>
      <c r="AM512" s="34">
        <v>176</v>
      </c>
      <c r="AN512" s="34" t="s">
        <v>155</v>
      </c>
      <c r="AO512" s="34">
        <v>2</v>
      </c>
      <c r="AP512" s="37">
        <v>0.61954861111111115</v>
      </c>
      <c r="AQ512" s="34">
        <v>47.159691000000002</v>
      </c>
      <c r="AR512" s="34">
        <v>-88.490262000000001</v>
      </c>
      <c r="AS512" s="34">
        <v>311</v>
      </c>
      <c r="AT512" s="34">
        <v>26.3</v>
      </c>
      <c r="AU512" s="34">
        <v>12</v>
      </c>
      <c r="AV512" s="34">
        <v>9</v>
      </c>
      <c r="AW512" s="34" t="s">
        <v>214</v>
      </c>
      <c r="AX512" s="34">
        <v>1.4683999999999999</v>
      </c>
      <c r="AY512" s="34">
        <v>1.2052</v>
      </c>
      <c r="AZ512" s="34">
        <v>2.5367999999999999</v>
      </c>
      <c r="BA512" s="34">
        <v>14.186999999999999</v>
      </c>
      <c r="BB512" s="34">
        <v>33.75</v>
      </c>
      <c r="BC512" s="34">
        <v>2.38</v>
      </c>
      <c r="BD512" s="34">
        <v>5.2009999999999996</v>
      </c>
      <c r="BE512" s="34">
        <v>3182.2919999999999</v>
      </c>
      <c r="BF512" s="34">
        <v>2.238</v>
      </c>
      <c r="BG512" s="34">
        <v>20.452000000000002</v>
      </c>
      <c r="BH512" s="34">
        <v>3.7639999999999998</v>
      </c>
      <c r="BI512" s="34">
        <v>24.216000000000001</v>
      </c>
      <c r="BJ512" s="34">
        <v>16.396000000000001</v>
      </c>
      <c r="BK512" s="34">
        <v>3.0179999999999998</v>
      </c>
      <c r="BL512" s="34">
        <v>19.414000000000001</v>
      </c>
      <c r="BM512" s="34">
        <v>0</v>
      </c>
      <c r="BN512" s="34"/>
      <c r="BO512" s="34"/>
      <c r="BP512" s="34"/>
      <c r="BQ512" s="34">
        <v>4554.0649999999996</v>
      </c>
      <c r="BR512" s="34">
        <v>0.15943599999999999</v>
      </c>
      <c r="BS512" s="34">
        <v>-5</v>
      </c>
      <c r="BT512" s="34">
        <v>8.0000000000000002E-3</v>
      </c>
      <c r="BU512" s="34">
        <v>3.896217</v>
      </c>
      <c r="BV512" s="34">
        <v>0</v>
      </c>
      <c r="BW512" s="34" t="s">
        <v>155</v>
      </c>
      <c r="BX512" s="34">
        <v>0.80200000000000005</v>
      </c>
    </row>
    <row r="513" spans="1:76" x14ac:dyDescent="0.25">
      <c r="A513" s="35">
        <v>43165</v>
      </c>
      <c r="B513" s="36">
        <v>0.41043127314814815</v>
      </c>
      <c r="C513" s="34">
        <v>6.0880000000000001</v>
      </c>
      <c r="D513" s="34">
        <v>7.0000000000000001E-3</v>
      </c>
      <c r="E513" s="34">
        <v>70</v>
      </c>
      <c r="F513" s="34">
        <v>385.8</v>
      </c>
      <c r="G513" s="34">
        <v>72</v>
      </c>
      <c r="H513" s="34">
        <v>0</v>
      </c>
      <c r="I513" s="34"/>
      <c r="J513" s="34">
        <v>12.4</v>
      </c>
      <c r="K513" s="34">
        <v>0.95250000000000001</v>
      </c>
      <c r="L513" s="34">
        <v>5.7983000000000002</v>
      </c>
      <c r="M513" s="34">
        <v>6.7000000000000002E-3</v>
      </c>
      <c r="N513" s="34">
        <v>367.49329999999998</v>
      </c>
      <c r="O513" s="34">
        <v>68.591300000000004</v>
      </c>
      <c r="P513" s="34">
        <v>436.1</v>
      </c>
      <c r="Q513" s="34">
        <v>294.61200000000002</v>
      </c>
      <c r="R513" s="34">
        <v>54.988199999999999</v>
      </c>
      <c r="S513" s="34">
        <v>349.6</v>
      </c>
      <c r="T513" s="34">
        <v>0</v>
      </c>
      <c r="U513" s="34"/>
      <c r="V513" s="34"/>
      <c r="W513" s="34">
        <v>0</v>
      </c>
      <c r="X513" s="34">
        <v>11.8109</v>
      </c>
      <c r="Y513" s="34">
        <v>12</v>
      </c>
      <c r="Z513" s="34">
        <v>846</v>
      </c>
      <c r="AA513" s="34">
        <v>847</v>
      </c>
      <c r="AB513" s="34">
        <v>885</v>
      </c>
      <c r="AC513" s="34">
        <v>82</v>
      </c>
      <c r="AD513" s="34">
        <v>22.37</v>
      </c>
      <c r="AE513" s="34">
        <v>0.51</v>
      </c>
      <c r="AF513" s="34">
        <v>979</v>
      </c>
      <c r="AG513" s="34">
        <v>0</v>
      </c>
      <c r="AH513" s="34">
        <v>38</v>
      </c>
      <c r="AI513" s="34">
        <v>35</v>
      </c>
      <c r="AJ513" s="34">
        <v>190</v>
      </c>
      <c r="AK513" s="34">
        <v>168</v>
      </c>
      <c r="AL513" s="34">
        <v>4.3</v>
      </c>
      <c r="AM513" s="34">
        <v>175.4</v>
      </c>
      <c r="AN513" s="34" t="s">
        <v>155</v>
      </c>
      <c r="AO513" s="34">
        <v>2</v>
      </c>
      <c r="AP513" s="37">
        <v>0.61956018518518519</v>
      </c>
      <c r="AQ513" s="34">
        <v>47.159613</v>
      </c>
      <c r="AR513" s="34">
        <v>-88.490140999999994</v>
      </c>
      <c r="AS513" s="34">
        <v>311</v>
      </c>
      <c r="AT513" s="34">
        <v>27.4</v>
      </c>
      <c r="AU513" s="34">
        <v>12</v>
      </c>
      <c r="AV513" s="34">
        <v>9</v>
      </c>
      <c r="AW513" s="34" t="s">
        <v>214</v>
      </c>
      <c r="AX513" s="34">
        <v>1.1579999999999999</v>
      </c>
      <c r="AY513" s="34">
        <v>1.0948</v>
      </c>
      <c r="AZ513" s="34">
        <v>1.9843999999999999</v>
      </c>
      <c r="BA513" s="34">
        <v>14.186999999999999</v>
      </c>
      <c r="BB513" s="34">
        <v>35.07</v>
      </c>
      <c r="BC513" s="34">
        <v>2.4700000000000002</v>
      </c>
      <c r="BD513" s="34">
        <v>4.9880000000000004</v>
      </c>
      <c r="BE513" s="34">
        <v>3182.9609999999998</v>
      </c>
      <c r="BF513" s="34">
        <v>2.33</v>
      </c>
      <c r="BG513" s="34">
        <v>21.126000000000001</v>
      </c>
      <c r="BH513" s="34">
        <v>3.9430000000000001</v>
      </c>
      <c r="BI513" s="34">
        <v>25.068999999999999</v>
      </c>
      <c r="BJ513" s="34">
        <v>16.936</v>
      </c>
      <c r="BK513" s="34">
        <v>3.161</v>
      </c>
      <c r="BL513" s="34">
        <v>20.097000000000001</v>
      </c>
      <c r="BM513" s="34">
        <v>0</v>
      </c>
      <c r="BN513" s="34"/>
      <c r="BO513" s="34"/>
      <c r="BP513" s="34"/>
      <c r="BQ513" s="34">
        <v>4714.1989999999996</v>
      </c>
      <c r="BR513" s="34">
        <v>0.17810200000000001</v>
      </c>
      <c r="BS513" s="34">
        <v>-5</v>
      </c>
      <c r="BT513" s="34">
        <v>8.9049999999999997E-3</v>
      </c>
      <c r="BU513" s="34">
        <v>4.3523649999999998</v>
      </c>
      <c r="BV513" s="34">
        <v>0</v>
      </c>
      <c r="BW513" s="34" t="s">
        <v>155</v>
      </c>
      <c r="BX513" s="34">
        <v>0.80200000000000005</v>
      </c>
    </row>
    <row r="514" spans="1:76" x14ac:dyDescent="0.25">
      <c r="A514" s="35">
        <v>43165</v>
      </c>
      <c r="B514" s="36">
        <v>0.41044284722222218</v>
      </c>
      <c r="C514" s="34">
        <v>5.93</v>
      </c>
      <c r="D514" s="34">
        <v>8.6E-3</v>
      </c>
      <c r="E514" s="34">
        <v>85.996622000000002</v>
      </c>
      <c r="F514" s="34">
        <v>381.8</v>
      </c>
      <c r="G514" s="34">
        <v>73.7</v>
      </c>
      <c r="H514" s="34">
        <v>0</v>
      </c>
      <c r="I514" s="34"/>
      <c r="J514" s="34">
        <v>12.3</v>
      </c>
      <c r="K514" s="34">
        <v>0.95369999999999999</v>
      </c>
      <c r="L514" s="34">
        <v>5.6557000000000004</v>
      </c>
      <c r="M514" s="34">
        <v>8.2000000000000007E-3</v>
      </c>
      <c r="N514" s="34">
        <v>364.09910000000002</v>
      </c>
      <c r="O514" s="34">
        <v>70.271000000000001</v>
      </c>
      <c r="P514" s="34">
        <v>434.4</v>
      </c>
      <c r="Q514" s="34">
        <v>291.89089999999999</v>
      </c>
      <c r="R514" s="34">
        <v>56.334800000000001</v>
      </c>
      <c r="S514" s="34">
        <v>348.2</v>
      </c>
      <c r="T514" s="34">
        <v>0</v>
      </c>
      <c r="U514" s="34"/>
      <c r="V514" s="34"/>
      <c r="W514" s="34">
        <v>0</v>
      </c>
      <c r="X514" s="34">
        <v>11.7311</v>
      </c>
      <c r="Y514" s="34">
        <v>12</v>
      </c>
      <c r="Z514" s="34">
        <v>846</v>
      </c>
      <c r="AA514" s="34">
        <v>847</v>
      </c>
      <c r="AB514" s="34">
        <v>885</v>
      </c>
      <c r="AC514" s="34">
        <v>82</v>
      </c>
      <c r="AD514" s="34">
        <v>22.37</v>
      </c>
      <c r="AE514" s="34">
        <v>0.51</v>
      </c>
      <c r="AF514" s="34">
        <v>979</v>
      </c>
      <c r="AG514" s="34">
        <v>0</v>
      </c>
      <c r="AH514" s="34">
        <v>38</v>
      </c>
      <c r="AI514" s="34">
        <v>35</v>
      </c>
      <c r="AJ514" s="34">
        <v>190</v>
      </c>
      <c r="AK514" s="34">
        <v>168.9</v>
      </c>
      <c r="AL514" s="34">
        <v>4.4000000000000004</v>
      </c>
      <c r="AM514" s="34">
        <v>174.7</v>
      </c>
      <c r="AN514" s="34" t="s">
        <v>155</v>
      </c>
      <c r="AO514" s="34">
        <v>2</v>
      </c>
      <c r="AP514" s="37">
        <v>0.61957175925925922</v>
      </c>
      <c r="AQ514" s="34">
        <v>47.159540999999997</v>
      </c>
      <c r="AR514" s="34">
        <v>-88.490010999999996</v>
      </c>
      <c r="AS514" s="34">
        <v>310.89999999999998</v>
      </c>
      <c r="AT514" s="34">
        <v>28.1</v>
      </c>
      <c r="AU514" s="34">
        <v>12</v>
      </c>
      <c r="AV514" s="34">
        <v>10</v>
      </c>
      <c r="AW514" s="34" t="s">
        <v>202</v>
      </c>
      <c r="AX514" s="34">
        <v>1.0684</v>
      </c>
      <c r="AY514" s="34">
        <v>1</v>
      </c>
      <c r="AZ514" s="34">
        <v>1.7684</v>
      </c>
      <c r="BA514" s="34">
        <v>14.186999999999999</v>
      </c>
      <c r="BB514" s="34">
        <v>35.97</v>
      </c>
      <c r="BC514" s="34">
        <v>2.54</v>
      </c>
      <c r="BD514" s="34">
        <v>4.8490000000000002</v>
      </c>
      <c r="BE514" s="34">
        <v>3182.5540000000001</v>
      </c>
      <c r="BF514" s="34">
        <v>2.9380000000000002</v>
      </c>
      <c r="BG514" s="34">
        <v>21.456</v>
      </c>
      <c r="BH514" s="34">
        <v>4.141</v>
      </c>
      <c r="BI514" s="34">
        <v>25.597000000000001</v>
      </c>
      <c r="BJ514" s="34">
        <v>17.201000000000001</v>
      </c>
      <c r="BK514" s="34">
        <v>3.32</v>
      </c>
      <c r="BL514" s="34">
        <v>20.52</v>
      </c>
      <c r="BM514" s="34">
        <v>0</v>
      </c>
      <c r="BN514" s="34"/>
      <c r="BO514" s="34"/>
      <c r="BP514" s="34"/>
      <c r="BQ514" s="34">
        <v>4799.8180000000002</v>
      </c>
      <c r="BR514" s="34">
        <v>0.149199</v>
      </c>
      <c r="BS514" s="34">
        <v>-5</v>
      </c>
      <c r="BT514" s="34">
        <v>8.9999999999999993E-3</v>
      </c>
      <c r="BU514" s="34">
        <v>3.646055</v>
      </c>
      <c r="BV514" s="34">
        <v>0</v>
      </c>
      <c r="BW514" s="34" t="s">
        <v>155</v>
      </c>
      <c r="BX514" s="34">
        <v>0.80200000000000005</v>
      </c>
    </row>
    <row r="515" spans="1:76" x14ac:dyDescent="0.25">
      <c r="A515" s="35">
        <v>43165</v>
      </c>
      <c r="B515" s="36">
        <v>0.41045442129629633</v>
      </c>
      <c r="C515" s="34">
        <v>5.8890000000000002</v>
      </c>
      <c r="D515" s="34">
        <v>8.3999999999999995E-3</v>
      </c>
      <c r="E515" s="34">
        <v>83.871486000000004</v>
      </c>
      <c r="F515" s="34">
        <v>383.2</v>
      </c>
      <c r="G515" s="34">
        <v>75.599999999999994</v>
      </c>
      <c r="H515" s="34">
        <v>-9.9</v>
      </c>
      <c r="I515" s="34"/>
      <c r="J515" s="34">
        <v>12.3</v>
      </c>
      <c r="K515" s="34">
        <v>0.95409999999999995</v>
      </c>
      <c r="L515" s="34">
        <v>5.6185999999999998</v>
      </c>
      <c r="M515" s="34">
        <v>8.0000000000000002E-3</v>
      </c>
      <c r="N515" s="34">
        <v>365.58109999999999</v>
      </c>
      <c r="O515" s="34">
        <v>72.1494</v>
      </c>
      <c r="P515" s="34">
        <v>437.7</v>
      </c>
      <c r="Q515" s="34">
        <v>293.07900000000001</v>
      </c>
      <c r="R515" s="34">
        <v>57.840699999999998</v>
      </c>
      <c r="S515" s="34">
        <v>350.9</v>
      </c>
      <c r="T515" s="34">
        <v>0</v>
      </c>
      <c r="U515" s="34"/>
      <c r="V515" s="34"/>
      <c r="W515" s="34">
        <v>0</v>
      </c>
      <c r="X515" s="34">
        <v>11.735099999999999</v>
      </c>
      <c r="Y515" s="34">
        <v>12</v>
      </c>
      <c r="Z515" s="34">
        <v>846</v>
      </c>
      <c r="AA515" s="34">
        <v>847</v>
      </c>
      <c r="AB515" s="34">
        <v>885</v>
      </c>
      <c r="AC515" s="34">
        <v>82</v>
      </c>
      <c r="AD515" s="34">
        <v>22.37</v>
      </c>
      <c r="AE515" s="34">
        <v>0.51</v>
      </c>
      <c r="AF515" s="34">
        <v>979</v>
      </c>
      <c r="AG515" s="34">
        <v>0</v>
      </c>
      <c r="AH515" s="34">
        <v>38</v>
      </c>
      <c r="AI515" s="34">
        <v>35</v>
      </c>
      <c r="AJ515" s="34">
        <v>190</v>
      </c>
      <c r="AK515" s="34">
        <v>168.1</v>
      </c>
      <c r="AL515" s="34">
        <v>4.4000000000000004</v>
      </c>
      <c r="AM515" s="34">
        <v>174</v>
      </c>
      <c r="AN515" s="34" t="s">
        <v>155</v>
      </c>
      <c r="AO515" s="34">
        <v>2</v>
      </c>
      <c r="AP515" s="37">
        <v>0.61958333333333326</v>
      </c>
      <c r="AQ515" s="34">
        <v>47.159466999999999</v>
      </c>
      <c r="AR515" s="34">
        <v>-88.489879999999999</v>
      </c>
      <c r="AS515" s="34">
        <v>311.10000000000002</v>
      </c>
      <c r="AT515" s="34">
        <v>28.4</v>
      </c>
      <c r="AU515" s="34">
        <v>12</v>
      </c>
      <c r="AV515" s="34">
        <v>11</v>
      </c>
      <c r="AW515" s="34" t="s">
        <v>203</v>
      </c>
      <c r="AX515" s="34">
        <v>1.2367999999999999</v>
      </c>
      <c r="AY515" s="34">
        <v>1.1368</v>
      </c>
      <c r="AZ515" s="34">
        <v>1.9368000000000001</v>
      </c>
      <c r="BA515" s="34">
        <v>14.186999999999999</v>
      </c>
      <c r="BB515" s="34">
        <v>36.22</v>
      </c>
      <c r="BC515" s="34">
        <v>2.5499999999999998</v>
      </c>
      <c r="BD515" s="34">
        <v>4.8129999999999997</v>
      </c>
      <c r="BE515" s="34">
        <v>3182.7860000000001</v>
      </c>
      <c r="BF515" s="34">
        <v>2.8849999999999998</v>
      </c>
      <c r="BG515" s="34">
        <v>21.687000000000001</v>
      </c>
      <c r="BH515" s="34">
        <v>4.28</v>
      </c>
      <c r="BI515" s="34">
        <v>25.966999999999999</v>
      </c>
      <c r="BJ515" s="34">
        <v>17.385999999999999</v>
      </c>
      <c r="BK515" s="34">
        <v>3.431</v>
      </c>
      <c r="BL515" s="34">
        <v>20.817</v>
      </c>
      <c r="BM515" s="34">
        <v>0</v>
      </c>
      <c r="BN515" s="34"/>
      <c r="BO515" s="34"/>
      <c r="BP515" s="34"/>
      <c r="BQ515" s="34">
        <v>4833.5110000000004</v>
      </c>
      <c r="BR515" s="34">
        <v>0.14056399999999999</v>
      </c>
      <c r="BS515" s="34">
        <v>-5</v>
      </c>
      <c r="BT515" s="34">
        <v>8.9999999999999993E-3</v>
      </c>
      <c r="BU515" s="34">
        <v>3.4350329999999998</v>
      </c>
      <c r="BV515" s="34">
        <v>0</v>
      </c>
      <c r="BW515" s="34" t="s">
        <v>155</v>
      </c>
      <c r="BX515" s="34">
        <v>0.80200000000000005</v>
      </c>
    </row>
    <row r="516" spans="1:76" x14ac:dyDescent="0.25">
      <c r="A516" s="35">
        <v>43165</v>
      </c>
      <c r="B516" s="36">
        <v>0.41046599537037037</v>
      </c>
      <c r="C516" s="34">
        <v>5.774</v>
      </c>
      <c r="D516" s="34">
        <v>8.3999999999999995E-3</v>
      </c>
      <c r="E516" s="34">
        <v>84.320267000000001</v>
      </c>
      <c r="F516" s="34">
        <v>386.6</v>
      </c>
      <c r="G516" s="34">
        <v>77.400000000000006</v>
      </c>
      <c r="H516" s="34">
        <v>0</v>
      </c>
      <c r="I516" s="34"/>
      <c r="J516" s="34">
        <v>12.4</v>
      </c>
      <c r="K516" s="34">
        <v>0.95499999999999996</v>
      </c>
      <c r="L516" s="34">
        <v>5.5140000000000002</v>
      </c>
      <c r="M516" s="34">
        <v>8.0999999999999996E-3</v>
      </c>
      <c r="N516" s="34">
        <v>369.18490000000003</v>
      </c>
      <c r="O516" s="34">
        <v>73.924999999999997</v>
      </c>
      <c r="P516" s="34">
        <v>443.1</v>
      </c>
      <c r="Q516" s="34">
        <v>295.96809999999999</v>
      </c>
      <c r="R516" s="34">
        <v>59.264200000000002</v>
      </c>
      <c r="S516" s="34">
        <v>355.2</v>
      </c>
      <c r="T516" s="34">
        <v>0</v>
      </c>
      <c r="U516" s="34"/>
      <c r="V516" s="34"/>
      <c r="W516" s="34">
        <v>0</v>
      </c>
      <c r="X516" s="34">
        <v>11.841799999999999</v>
      </c>
      <c r="Y516" s="34">
        <v>12.1</v>
      </c>
      <c r="Z516" s="34">
        <v>845</v>
      </c>
      <c r="AA516" s="34">
        <v>847</v>
      </c>
      <c r="AB516" s="34">
        <v>884</v>
      </c>
      <c r="AC516" s="34">
        <v>82</v>
      </c>
      <c r="AD516" s="34">
        <v>22.37</v>
      </c>
      <c r="AE516" s="34">
        <v>0.51</v>
      </c>
      <c r="AF516" s="34">
        <v>979</v>
      </c>
      <c r="AG516" s="34">
        <v>0</v>
      </c>
      <c r="AH516" s="34">
        <v>38</v>
      </c>
      <c r="AI516" s="34">
        <v>35</v>
      </c>
      <c r="AJ516" s="34">
        <v>190</v>
      </c>
      <c r="AK516" s="34">
        <v>168.9</v>
      </c>
      <c r="AL516" s="34">
        <v>4.4000000000000004</v>
      </c>
      <c r="AM516" s="34">
        <v>174.4</v>
      </c>
      <c r="AN516" s="34" t="s">
        <v>155</v>
      </c>
      <c r="AO516" s="34">
        <v>1</v>
      </c>
      <c r="AP516" s="37">
        <v>0.61959490740740741</v>
      </c>
      <c r="AQ516" s="34">
        <v>47.159388</v>
      </c>
      <c r="AR516" s="34">
        <v>-88.489756</v>
      </c>
      <c r="AS516" s="34">
        <v>311.2</v>
      </c>
      <c r="AT516" s="34">
        <v>28.4</v>
      </c>
      <c r="AU516" s="34">
        <v>12</v>
      </c>
      <c r="AV516" s="34">
        <v>11</v>
      </c>
      <c r="AW516" s="34" t="s">
        <v>203</v>
      </c>
      <c r="AX516" s="34">
        <v>1.3684000000000001</v>
      </c>
      <c r="AY516" s="34">
        <v>1.3368</v>
      </c>
      <c r="AZ516" s="34">
        <v>2.1368</v>
      </c>
      <c r="BA516" s="34">
        <v>14.186999999999999</v>
      </c>
      <c r="BB516" s="34">
        <v>36.92</v>
      </c>
      <c r="BC516" s="34">
        <v>2.6</v>
      </c>
      <c r="BD516" s="34">
        <v>4.7140000000000004</v>
      </c>
      <c r="BE516" s="34">
        <v>3183.1</v>
      </c>
      <c r="BF516" s="34">
        <v>2.9590000000000001</v>
      </c>
      <c r="BG516" s="34">
        <v>22.318000000000001</v>
      </c>
      <c r="BH516" s="34">
        <v>4.4690000000000003</v>
      </c>
      <c r="BI516" s="34">
        <v>26.786999999999999</v>
      </c>
      <c r="BJ516" s="34">
        <v>17.891999999999999</v>
      </c>
      <c r="BK516" s="34">
        <v>3.5830000000000002</v>
      </c>
      <c r="BL516" s="34">
        <v>21.475000000000001</v>
      </c>
      <c r="BM516" s="34">
        <v>0</v>
      </c>
      <c r="BN516" s="34"/>
      <c r="BO516" s="34"/>
      <c r="BP516" s="34"/>
      <c r="BQ516" s="34">
        <v>4970.4679999999998</v>
      </c>
      <c r="BR516" s="34">
        <v>0.14000000000000001</v>
      </c>
      <c r="BS516" s="34">
        <v>-5</v>
      </c>
      <c r="BT516" s="34">
        <v>8.9999999999999993E-3</v>
      </c>
      <c r="BU516" s="34">
        <v>3.4212500000000001</v>
      </c>
      <c r="BV516" s="34">
        <v>0</v>
      </c>
      <c r="BW516" s="34" t="s">
        <v>155</v>
      </c>
      <c r="BX516" s="34">
        <v>0.80200000000000005</v>
      </c>
    </row>
    <row r="517" spans="1:76" x14ac:dyDescent="0.25">
      <c r="A517" s="35">
        <v>43165</v>
      </c>
      <c r="B517" s="36">
        <v>0.41047756944444447</v>
      </c>
      <c r="C517" s="34">
        <v>5.6289999999999996</v>
      </c>
      <c r="D517" s="34">
        <v>9.2999999999999992E-3</v>
      </c>
      <c r="E517" s="34">
        <v>92.636364</v>
      </c>
      <c r="F517" s="34">
        <v>386.4</v>
      </c>
      <c r="G517" s="34">
        <v>78.3</v>
      </c>
      <c r="H517" s="34">
        <v>0</v>
      </c>
      <c r="I517" s="34"/>
      <c r="J517" s="34">
        <v>12.48</v>
      </c>
      <c r="K517" s="34">
        <v>0.95609999999999995</v>
      </c>
      <c r="L517" s="34">
        <v>5.3823999999999996</v>
      </c>
      <c r="M517" s="34">
        <v>8.8999999999999999E-3</v>
      </c>
      <c r="N517" s="34">
        <v>369.47739999999999</v>
      </c>
      <c r="O517" s="34">
        <v>74.906300000000002</v>
      </c>
      <c r="P517" s="34">
        <v>444.4</v>
      </c>
      <c r="Q517" s="34">
        <v>296.20260000000002</v>
      </c>
      <c r="R517" s="34">
        <v>60.050899999999999</v>
      </c>
      <c r="S517" s="34">
        <v>356.3</v>
      </c>
      <c r="T517" s="34">
        <v>0</v>
      </c>
      <c r="U517" s="34"/>
      <c r="V517" s="34"/>
      <c r="W517" s="34">
        <v>0</v>
      </c>
      <c r="X517" s="34">
        <v>11.9353</v>
      </c>
      <c r="Y517" s="34">
        <v>12</v>
      </c>
      <c r="Z517" s="34">
        <v>847</v>
      </c>
      <c r="AA517" s="34">
        <v>848</v>
      </c>
      <c r="AB517" s="34">
        <v>884</v>
      </c>
      <c r="AC517" s="34">
        <v>82</v>
      </c>
      <c r="AD517" s="34">
        <v>22.37</v>
      </c>
      <c r="AE517" s="34">
        <v>0.51</v>
      </c>
      <c r="AF517" s="34">
        <v>979</v>
      </c>
      <c r="AG517" s="34">
        <v>0</v>
      </c>
      <c r="AH517" s="34">
        <v>38</v>
      </c>
      <c r="AI517" s="34">
        <v>35</v>
      </c>
      <c r="AJ517" s="34">
        <v>190</v>
      </c>
      <c r="AK517" s="34">
        <v>169</v>
      </c>
      <c r="AL517" s="34">
        <v>4.4000000000000004</v>
      </c>
      <c r="AM517" s="34">
        <v>174.8</v>
      </c>
      <c r="AN517" s="34" t="s">
        <v>155</v>
      </c>
      <c r="AO517" s="34">
        <v>1</v>
      </c>
      <c r="AP517" s="37">
        <v>0.61960648148148145</v>
      </c>
      <c r="AQ517" s="34">
        <v>47.159308000000003</v>
      </c>
      <c r="AR517" s="34">
        <v>-88.489635000000007</v>
      </c>
      <c r="AS517" s="34">
        <v>311</v>
      </c>
      <c r="AT517" s="34">
        <v>28.3</v>
      </c>
      <c r="AU517" s="34">
        <v>12</v>
      </c>
      <c r="AV517" s="34">
        <v>11</v>
      </c>
      <c r="AW517" s="34" t="s">
        <v>203</v>
      </c>
      <c r="AX517" s="34">
        <v>1.5367999999999999</v>
      </c>
      <c r="AY517" s="34">
        <v>1.6736</v>
      </c>
      <c r="AZ517" s="34">
        <v>2.4735999999999998</v>
      </c>
      <c r="BA517" s="34">
        <v>14.186999999999999</v>
      </c>
      <c r="BB517" s="34">
        <v>37.840000000000003</v>
      </c>
      <c r="BC517" s="34">
        <v>2.67</v>
      </c>
      <c r="BD517" s="34">
        <v>4.59</v>
      </c>
      <c r="BE517" s="34">
        <v>3183.0720000000001</v>
      </c>
      <c r="BF517" s="34">
        <v>3.3340000000000001</v>
      </c>
      <c r="BG517" s="34">
        <v>22.882000000000001</v>
      </c>
      <c r="BH517" s="34">
        <v>4.6390000000000002</v>
      </c>
      <c r="BI517" s="34">
        <v>27.521000000000001</v>
      </c>
      <c r="BJ517" s="34">
        <v>18.344000000000001</v>
      </c>
      <c r="BK517" s="34">
        <v>3.7189999999999999</v>
      </c>
      <c r="BL517" s="34">
        <v>22.062999999999999</v>
      </c>
      <c r="BM517" s="34">
        <v>0</v>
      </c>
      <c r="BN517" s="34"/>
      <c r="BO517" s="34"/>
      <c r="BP517" s="34"/>
      <c r="BQ517" s="34">
        <v>5132.2139999999999</v>
      </c>
      <c r="BR517" s="34">
        <v>0.10738399999999999</v>
      </c>
      <c r="BS517" s="34">
        <v>-5</v>
      </c>
      <c r="BT517" s="34">
        <v>7.1879999999999999E-3</v>
      </c>
      <c r="BU517" s="34">
        <v>2.6241970000000001</v>
      </c>
      <c r="BV517" s="34">
        <v>0</v>
      </c>
      <c r="BW517" s="34" t="s">
        <v>155</v>
      </c>
      <c r="BX517" s="34">
        <v>0.80200000000000005</v>
      </c>
    </row>
    <row r="518" spans="1:76" x14ac:dyDescent="0.25">
      <c r="A518" s="35">
        <v>43165</v>
      </c>
      <c r="B518" s="36">
        <v>0.41048914351851851</v>
      </c>
      <c r="C518" s="34">
        <v>5.5190000000000001</v>
      </c>
      <c r="D518" s="34">
        <v>0.01</v>
      </c>
      <c r="E518" s="34">
        <v>100</v>
      </c>
      <c r="F518" s="34">
        <v>381.9</v>
      </c>
      <c r="G518" s="34">
        <v>78.5</v>
      </c>
      <c r="H518" s="34">
        <v>0</v>
      </c>
      <c r="I518" s="34"/>
      <c r="J518" s="34">
        <v>12.5</v>
      </c>
      <c r="K518" s="34">
        <v>0.95699999999999996</v>
      </c>
      <c r="L518" s="34">
        <v>5.2817999999999996</v>
      </c>
      <c r="M518" s="34">
        <v>9.5999999999999992E-3</v>
      </c>
      <c r="N518" s="34">
        <v>365.44439999999997</v>
      </c>
      <c r="O518" s="34">
        <v>75.144199999999998</v>
      </c>
      <c r="P518" s="34">
        <v>440.6</v>
      </c>
      <c r="Q518" s="34">
        <v>292.96940000000001</v>
      </c>
      <c r="R518" s="34">
        <v>60.241599999999998</v>
      </c>
      <c r="S518" s="34">
        <v>353.2</v>
      </c>
      <c r="T518" s="34">
        <v>0</v>
      </c>
      <c r="U518" s="34"/>
      <c r="V518" s="34"/>
      <c r="W518" s="34">
        <v>0</v>
      </c>
      <c r="X518" s="34">
        <v>11.962300000000001</v>
      </c>
      <c r="Y518" s="34">
        <v>12</v>
      </c>
      <c r="Z518" s="34">
        <v>847</v>
      </c>
      <c r="AA518" s="34">
        <v>847</v>
      </c>
      <c r="AB518" s="34">
        <v>884</v>
      </c>
      <c r="AC518" s="34">
        <v>82</v>
      </c>
      <c r="AD518" s="34">
        <v>22.37</v>
      </c>
      <c r="AE518" s="34">
        <v>0.51</v>
      </c>
      <c r="AF518" s="34">
        <v>979</v>
      </c>
      <c r="AG518" s="34">
        <v>0</v>
      </c>
      <c r="AH518" s="34">
        <v>38</v>
      </c>
      <c r="AI518" s="34">
        <v>35</v>
      </c>
      <c r="AJ518" s="34">
        <v>190</v>
      </c>
      <c r="AK518" s="34">
        <v>168.1</v>
      </c>
      <c r="AL518" s="34">
        <v>4.4000000000000004</v>
      </c>
      <c r="AM518" s="34">
        <v>175</v>
      </c>
      <c r="AN518" s="34" t="s">
        <v>155</v>
      </c>
      <c r="AO518" s="34">
        <v>1</v>
      </c>
      <c r="AP518" s="37">
        <v>0.6196180555555556</v>
      </c>
      <c r="AQ518" s="34">
        <v>47.159230000000001</v>
      </c>
      <c r="AR518" s="34">
        <v>-88.489512000000005</v>
      </c>
      <c r="AS518" s="34">
        <v>310.8</v>
      </c>
      <c r="AT518" s="34">
        <v>28.4</v>
      </c>
      <c r="AU518" s="34">
        <v>12</v>
      </c>
      <c r="AV518" s="34">
        <v>11</v>
      </c>
      <c r="AW518" s="34" t="s">
        <v>203</v>
      </c>
      <c r="AX518" s="34">
        <v>1.1896</v>
      </c>
      <c r="AY518" s="34">
        <v>1.7316</v>
      </c>
      <c r="AZ518" s="34">
        <v>2.1896</v>
      </c>
      <c r="BA518" s="34">
        <v>14.186999999999999</v>
      </c>
      <c r="BB518" s="34">
        <v>38.57</v>
      </c>
      <c r="BC518" s="34">
        <v>2.72</v>
      </c>
      <c r="BD518" s="34">
        <v>4.4950000000000001</v>
      </c>
      <c r="BE518" s="34">
        <v>3182.99</v>
      </c>
      <c r="BF518" s="34">
        <v>3.6709999999999998</v>
      </c>
      <c r="BG518" s="34">
        <v>23.062999999999999</v>
      </c>
      <c r="BH518" s="34">
        <v>4.742</v>
      </c>
      <c r="BI518" s="34">
        <v>27.805</v>
      </c>
      <c r="BJ518" s="34">
        <v>18.489000000000001</v>
      </c>
      <c r="BK518" s="34">
        <v>3.802</v>
      </c>
      <c r="BL518" s="34">
        <v>22.291</v>
      </c>
      <c r="BM518" s="34">
        <v>0</v>
      </c>
      <c r="BN518" s="34"/>
      <c r="BO518" s="34"/>
      <c r="BP518" s="34"/>
      <c r="BQ518" s="34">
        <v>5241.6360000000004</v>
      </c>
      <c r="BR518" s="34">
        <v>0.120308</v>
      </c>
      <c r="BS518" s="34">
        <v>-5</v>
      </c>
      <c r="BT518" s="34">
        <v>7.0000000000000001E-3</v>
      </c>
      <c r="BU518" s="34">
        <v>2.9400270000000002</v>
      </c>
      <c r="BV518" s="34">
        <v>0</v>
      </c>
      <c r="BW518" s="34" t="s">
        <v>155</v>
      </c>
      <c r="BX518" s="34">
        <v>0.80200000000000005</v>
      </c>
    </row>
    <row r="519" spans="1:76" x14ac:dyDescent="0.25">
      <c r="A519" s="35">
        <v>43165</v>
      </c>
      <c r="B519" s="36">
        <v>0.4105007175925926</v>
      </c>
      <c r="C519" s="34">
        <v>5.6269999999999998</v>
      </c>
      <c r="D519" s="34">
        <v>0.01</v>
      </c>
      <c r="E519" s="34">
        <v>100</v>
      </c>
      <c r="F519" s="34">
        <v>379.1</v>
      </c>
      <c r="G519" s="34">
        <v>78.599999999999994</v>
      </c>
      <c r="H519" s="34">
        <v>0</v>
      </c>
      <c r="I519" s="34"/>
      <c r="J519" s="34">
        <v>12.6</v>
      </c>
      <c r="K519" s="34">
        <v>0.95609999999999995</v>
      </c>
      <c r="L519" s="34">
        <v>5.3802000000000003</v>
      </c>
      <c r="M519" s="34">
        <v>9.5999999999999992E-3</v>
      </c>
      <c r="N519" s="34">
        <v>362.4479</v>
      </c>
      <c r="O519" s="34">
        <v>75.151799999999994</v>
      </c>
      <c r="P519" s="34">
        <v>437.6</v>
      </c>
      <c r="Q519" s="34">
        <v>290.56720000000001</v>
      </c>
      <c r="R519" s="34">
        <v>60.247700000000002</v>
      </c>
      <c r="S519" s="34">
        <v>350.8</v>
      </c>
      <c r="T519" s="34">
        <v>0</v>
      </c>
      <c r="U519" s="34"/>
      <c r="V519" s="34"/>
      <c r="W519" s="34">
        <v>0</v>
      </c>
      <c r="X519" s="34">
        <v>12.0472</v>
      </c>
      <c r="Y519" s="34">
        <v>12</v>
      </c>
      <c r="Z519" s="34">
        <v>845</v>
      </c>
      <c r="AA519" s="34">
        <v>847</v>
      </c>
      <c r="AB519" s="34">
        <v>884</v>
      </c>
      <c r="AC519" s="34">
        <v>82</v>
      </c>
      <c r="AD519" s="34">
        <v>22.37</v>
      </c>
      <c r="AE519" s="34">
        <v>0.51</v>
      </c>
      <c r="AF519" s="34">
        <v>979</v>
      </c>
      <c r="AG519" s="34">
        <v>0</v>
      </c>
      <c r="AH519" s="34">
        <v>37.094000000000001</v>
      </c>
      <c r="AI519" s="34">
        <v>35</v>
      </c>
      <c r="AJ519" s="34">
        <v>190</v>
      </c>
      <c r="AK519" s="34">
        <v>168</v>
      </c>
      <c r="AL519" s="34">
        <v>4.4000000000000004</v>
      </c>
      <c r="AM519" s="34">
        <v>175</v>
      </c>
      <c r="AN519" s="34" t="s">
        <v>155</v>
      </c>
      <c r="AO519" s="34">
        <v>1</v>
      </c>
      <c r="AP519" s="37">
        <v>0.61962962962962964</v>
      </c>
      <c r="AQ519" s="34">
        <v>47.159205</v>
      </c>
      <c r="AR519" s="34">
        <v>-88.489472000000006</v>
      </c>
      <c r="AS519" s="34">
        <v>310.7</v>
      </c>
      <c r="AT519" s="34">
        <v>28.5</v>
      </c>
      <c r="AU519" s="34">
        <v>12</v>
      </c>
      <c r="AV519" s="34">
        <v>11</v>
      </c>
      <c r="AW519" s="34" t="s">
        <v>203</v>
      </c>
      <c r="AX519" s="34">
        <v>1</v>
      </c>
      <c r="AY519" s="34">
        <v>1.7</v>
      </c>
      <c r="AZ519" s="34">
        <v>2</v>
      </c>
      <c r="BA519" s="34">
        <v>14.186999999999999</v>
      </c>
      <c r="BB519" s="34">
        <v>37.85</v>
      </c>
      <c r="BC519" s="34">
        <v>2.67</v>
      </c>
      <c r="BD519" s="34">
        <v>4.5880000000000001</v>
      </c>
      <c r="BE519" s="34">
        <v>3182.66</v>
      </c>
      <c r="BF519" s="34">
        <v>3.6</v>
      </c>
      <c r="BG519" s="34">
        <v>22.452999999999999</v>
      </c>
      <c r="BH519" s="34">
        <v>4.6559999999999997</v>
      </c>
      <c r="BI519" s="34">
        <v>27.108000000000001</v>
      </c>
      <c r="BJ519" s="34">
        <v>18</v>
      </c>
      <c r="BK519" s="34">
        <v>3.7320000000000002</v>
      </c>
      <c r="BL519" s="34">
        <v>21.731999999999999</v>
      </c>
      <c r="BM519" s="34">
        <v>0</v>
      </c>
      <c r="BN519" s="34"/>
      <c r="BO519" s="34"/>
      <c r="BP519" s="34"/>
      <c r="BQ519" s="34">
        <v>5181.7520000000004</v>
      </c>
      <c r="BR519" s="34">
        <v>0.109316</v>
      </c>
      <c r="BS519" s="34">
        <v>-5</v>
      </c>
      <c r="BT519" s="34">
        <v>7.0000000000000001E-3</v>
      </c>
      <c r="BU519" s="34">
        <v>2.6714099999999998</v>
      </c>
      <c r="BV519" s="34">
        <v>0</v>
      </c>
      <c r="BW519" s="34" t="s">
        <v>155</v>
      </c>
      <c r="BX519" s="34">
        <v>0.80200000000000005</v>
      </c>
    </row>
    <row r="520" spans="1:76" x14ac:dyDescent="0.25">
      <c r="A520" s="35">
        <v>43165</v>
      </c>
      <c r="B520" s="36">
        <v>0.41051229166666664</v>
      </c>
      <c r="C520" s="34">
        <v>6.3479999999999999</v>
      </c>
      <c r="D520" s="34">
        <v>0.01</v>
      </c>
      <c r="E520" s="34">
        <v>100</v>
      </c>
      <c r="F520" s="34">
        <v>381.3</v>
      </c>
      <c r="G520" s="34">
        <v>78.599999999999994</v>
      </c>
      <c r="H520" s="34">
        <v>-3.5</v>
      </c>
      <c r="I520" s="34"/>
      <c r="J520" s="34">
        <v>12.7</v>
      </c>
      <c r="K520" s="34">
        <v>0.95050000000000001</v>
      </c>
      <c r="L520" s="34">
        <v>6.0335000000000001</v>
      </c>
      <c r="M520" s="34">
        <v>9.4999999999999998E-3</v>
      </c>
      <c r="N520" s="34">
        <v>362.38560000000001</v>
      </c>
      <c r="O520" s="34">
        <v>74.706699999999998</v>
      </c>
      <c r="P520" s="34">
        <v>437.1</v>
      </c>
      <c r="Q520" s="34">
        <v>290.5172</v>
      </c>
      <c r="R520" s="34">
        <v>59.890900000000002</v>
      </c>
      <c r="S520" s="34">
        <v>350.4</v>
      </c>
      <c r="T520" s="34">
        <v>0</v>
      </c>
      <c r="U520" s="34"/>
      <c r="V520" s="34"/>
      <c r="W520" s="34">
        <v>0</v>
      </c>
      <c r="X520" s="34">
        <v>12.0709</v>
      </c>
      <c r="Y520" s="34">
        <v>11.9</v>
      </c>
      <c r="Z520" s="34">
        <v>846</v>
      </c>
      <c r="AA520" s="34">
        <v>847</v>
      </c>
      <c r="AB520" s="34">
        <v>884</v>
      </c>
      <c r="AC520" s="34">
        <v>82</v>
      </c>
      <c r="AD520" s="34">
        <v>22.37</v>
      </c>
      <c r="AE520" s="34">
        <v>0.51</v>
      </c>
      <c r="AF520" s="34">
        <v>979</v>
      </c>
      <c r="AG520" s="34">
        <v>0</v>
      </c>
      <c r="AH520" s="34">
        <v>37</v>
      </c>
      <c r="AI520" s="34">
        <v>35</v>
      </c>
      <c r="AJ520" s="34">
        <v>190</v>
      </c>
      <c r="AK520" s="34">
        <v>168</v>
      </c>
      <c r="AL520" s="34">
        <v>4.4000000000000004</v>
      </c>
      <c r="AM520" s="34">
        <v>175</v>
      </c>
      <c r="AN520" s="34" t="s">
        <v>155</v>
      </c>
      <c r="AO520" s="34">
        <v>1</v>
      </c>
      <c r="AP520" s="37">
        <v>0.61962962962962964</v>
      </c>
      <c r="AQ520" s="34">
        <v>47.159103999999999</v>
      </c>
      <c r="AR520" s="34">
        <v>-88.489293000000004</v>
      </c>
      <c r="AS520" s="34">
        <v>310.60000000000002</v>
      </c>
      <c r="AT520" s="34">
        <v>28.5</v>
      </c>
      <c r="AU520" s="34">
        <v>12</v>
      </c>
      <c r="AV520" s="34">
        <v>11</v>
      </c>
      <c r="AW520" s="34" t="s">
        <v>203</v>
      </c>
      <c r="AX520" s="34">
        <v>1.136663</v>
      </c>
      <c r="AY520" s="34">
        <v>1.221678</v>
      </c>
      <c r="AZ520" s="34">
        <v>2.0683319999999998</v>
      </c>
      <c r="BA520" s="34">
        <v>14.186999999999999</v>
      </c>
      <c r="BB520" s="34">
        <v>33.659999999999997</v>
      </c>
      <c r="BC520" s="34">
        <v>2.37</v>
      </c>
      <c r="BD520" s="34">
        <v>5.2110000000000003</v>
      </c>
      <c r="BE520" s="34">
        <v>3180.7440000000001</v>
      </c>
      <c r="BF520" s="34">
        <v>3.1890000000000001</v>
      </c>
      <c r="BG520" s="34">
        <v>20.006</v>
      </c>
      <c r="BH520" s="34">
        <v>4.1239999999999997</v>
      </c>
      <c r="BI520" s="34">
        <v>24.131</v>
      </c>
      <c r="BJ520" s="34">
        <v>16.039000000000001</v>
      </c>
      <c r="BK520" s="34">
        <v>3.306</v>
      </c>
      <c r="BL520" s="34">
        <v>19.344999999999999</v>
      </c>
      <c r="BM520" s="34">
        <v>0</v>
      </c>
      <c r="BN520" s="34"/>
      <c r="BO520" s="34"/>
      <c r="BP520" s="34"/>
      <c r="BQ520" s="34">
        <v>4626.9870000000001</v>
      </c>
      <c r="BR520" s="34">
        <v>0.108</v>
      </c>
      <c r="BS520" s="34">
        <v>-5</v>
      </c>
      <c r="BT520" s="34">
        <v>7.9059999999999998E-3</v>
      </c>
      <c r="BU520" s="34">
        <v>2.6392500000000001</v>
      </c>
      <c r="BV520" s="34">
        <v>0</v>
      </c>
      <c r="BW520" s="34" t="s">
        <v>155</v>
      </c>
      <c r="BX520" s="34">
        <v>0.80200000000000005</v>
      </c>
    </row>
    <row r="521" spans="1:76" x14ac:dyDescent="0.25">
      <c r="A521" s="35">
        <v>43165</v>
      </c>
      <c r="B521" s="36">
        <v>0.41052386574074079</v>
      </c>
      <c r="C521" s="34">
        <v>7.2889999999999997</v>
      </c>
      <c r="D521" s="34">
        <v>1.06E-2</v>
      </c>
      <c r="E521" s="34">
        <v>106.003276</v>
      </c>
      <c r="F521" s="34">
        <v>388</v>
      </c>
      <c r="G521" s="34">
        <v>78.400000000000006</v>
      </c>
      <c r="H521" s="34">
        <v>0</v>
      </c>
      <c r="I521" s="34"/>
      <c r="J521" s="34">
        <v>12.7</v>
      </c>
      <c r="K521" s="34">
        <v>0.94320000000000004</v>
      </c>
      <c r="L521" s="34">
        <v>6.8745000000000003</v>
      </c>
      <c r="M521" s="34">
        <v>0.01</v>
      </c>
      <c r="N521" s="34">
        <v>365.94630000000001</v>
      </c>
      <c r="O521" s="34">
        <v>73.989800000000002</v>
      </c>
      <c r="P521" s="34">
        <v>439.9</v>
      </c>
      <c r="Q521" s="34">
        <v>293.37180000000001</v>
      </c>
      <c r="R521" s="34">
        <v>59.316200000000002</v>
      </c>
      <c r="S521" s="34">
        <v>352.7</v>
      </c>
      <c r="T521" s="34">
        <v>0</v>
      </c>
      <c r="U521" s="34"/>
      <c r="V521" s="34"/>
      <c r="W521" s="34">
        <v>0</v>
      </c>
      <c r="X521" s="34">
        <v>11.978300000000001</v>
      </c>
      <c r="Y521" s="34">
        <v>12</v>
      </c>
      <c r="Z521" s="34">
        <v>845</v>
      </c>
      <c r="AA521" s="34">
        <v>847</v>
      </c>
      <c r="AB521" s="34">
        <v>883</v>
      </c>
      <c r="AC521" s="34">
        <v>82</v>
      </c>
      <c r="AD521" s="34">
        <v>22.37</v>
      </c>
      <c r="AE521" s="34">
        <v>0.51</v>
      </c>
      <c r="AF521" s="34">
        <v>979</v>
      </c>
      <c r="AG521" s="34">
        <v>0</v>
      </c>
      <c r="AH521" s="34">
        <v>37</v>
      </c>
      <c r="AI521" s="34">
        <v>35</v>
      </c>
      <c r="AJ521" s="34">
        <v>190</v>
      </c>
      <c r="AK521" s="34">
        <v>168</v>
      </c>
      <c r="AL521" s="34">
        <v>4.4000000000000004</v>
      </c>
      <c r="AM521" s="34">
        <v>175</v>
      </c>
      <c r="AN521" s="34" t="s">
        <v>155</v>
      </c>
      <c r="AO521" s="34">
        <v>1</v>
      </c>
      <c r="AP521" s="37">
        <v>0.61965277777777772</v>
      </c>
      <c r="AQ521" s="34">
        <v>47.159014999999997</v>
      </c>
      <c r="AR521" s="34">
        <v>-88.489114000000001</v>
      </c>
      <c r="AS521" s="34">
        <v>310.3</v>
      </c>
      <c r="AT521" s="34">
        <v>28.5</v>
      </c>
      <c r="AU521" s="34">
        <v>12</v>
      </c>
      <c r="AV521" s="34">
        <v>11</v>
      </c>
      <c r="AW521" s="34" t="s">
        <v>203</v>
      </c>
      <c r="AX521" s="34">
        <v>1.2683679999999999</v>
      </c>
      <c r="AY521" s="34">
        <v>1.2051050000000001</v>
      </c>
      <c r="AZ521" s="34">
        <v>2.2367370000000002</v>
      </c>
      <c r="BA521" s="34">
        <v>14.186999999999999</v>
      </c>
      <c r="BB521" s="34">
        <v>29.43</v>
      </c>
      <c r="BC521" s="34">
        <v>2.0699999999999998</v>
      </c>
      <c r="BD521" s="34">
        <v>6.0250000000000004</v>
      </c>
      <c r="BE521" s="34">
        <v>3178.5529999999999</v>
      </c>
      <c r="BF521" s="34">
        <v>2.9420000000000002</v>
      </c>
      <c r="BG521" s="34">
        <v>17.719000000000001</v>
      </c>
      <c r="BH521" s="34">
        <v>3.5830000000000002</v>
      </c>
      <c r="BI521" s="34">
        <v>21.302</v>
      </c>
      <c r="BJ521" s="34">
        <v>14.205</v>
      </c>
      <c r="BK521" s="34">
        <v>2.8719999999999999</v>
      </c>
      <c r="BL521" s="34">
        <v>17.077000000000002</v>
      </c>
      <c r="BM521" s="34">
        <v>0</v>
      </c>
      <c r="BN521" s="34"/>
      <c r="BO521" s="34"/>
      <c r="BP521" s="34"/>
      <c r="BQ521" s="34">
        <v>4027.0219999999999</v>
      </c>
      <c r="BR521" s="34">
        <v>0.14605199999999999</v>
      </c>
      <c r="BS521" s="34">
        <v>-5</v>
      </c>
      <c r="BT521" s="34">
        <v>8.0000000000000002E-3</v>
      </c>
      <c r="BU521" s="34">
        <v>3.5691459999999999</v>
      </c>
      <c r="BV521" s="34">
        <v>0</v>
      </c>
      <c r="BW521" s="34" t="s">
        <v>155</v>
      </c>
      <c r="BX521" s="34">
        <v>0.80200000000000005</v>
      </c>
    </row>
    <row r="522" spans="1:76" x14ac:dyDescent="0.25">
      <c r="A522" s="35">
        <v>43165</v>
      </c>
      <c r="B522" s="36">
        <v>0.41053543981481483</v>
      </c>
      <c r="C522" s="34">
        <v>7.77</v>
      </c>
      <c r="D522" s="34">
        <v>9.1999999999999998E-3</v>
      </c>
      <c r="E522" s="34">
        <v>92.405497999999994</v>
      </c>
      <c r="F522" s="34">
        <v>393.6</v>
      </c>
      <c r="G522" s="34">
        <v>76.2</v>
      </c>
      <c r="H522" s="34">
        <v>0</v>
      </c>
      <c r="I522" s="34"/>
      <c r="J522" s="34">
        <v>12.3</v>
      </c>
      <c r="K522" s="34">
        <v>0.9395</v>
      </c>
      <c r="L522" s="34">
        <v>7.2995999999999999</v>
      </c>
      <c r="M522" s="34">
        <v>8.6999999999999994E-3</v>
      </c>
      <c r="N522" s="34">
        <v>369.81240000000003</v>
      </c>
      <c r="O522" s="34">
        <v>71.602400000000003</v>
      </c>
      <c r="P522" s="34">
        <v>441.4</v>
      </c>
      <c r="Q522" s="34">
        <v>296.47120000000001</v>
      </c>
      <c r="R522" s="34">
        <v>57.402200000000001</v>
      </c>
      <c r="S522" s="34">
        <v>353.9</v>
      </c>
      <c r="T522" s="34">
        <v>0</v>
      </c>
      <c r="U522" s="34"/>
      <c r="V522" s="34"/>
      <c r="W522" s="34">
        <v>0</v>
      </c>
      <c r="X522" s="34">
        <v>11.559900000000001</v>
      </c>
      <c r="Y522" s="34">
        <v>12</v>
      </c>
      <c r="Z522" s="34">
        <v>847</v>
      </c>
      <c r="AA522" s="34">
        <v>848</v>
      </c>
      <c r="AB522" s="34">
        <v>884</v>
      </c>
      <c r="AC522" s="34">
        <v>82</v>
      </c>
      <c r="AD522" s="34">
        <v>22.37</v>
      </c>
      <c r="AE522" s="34">
        <v>0.51</v>
      </c>
      <c r="AF522" s="34">
        <v>979</v>
      </c>
      <c r="AG522" s="34">
        <v>0</v>
      </c>
      <c r="AH522" s="34">
        <v>37</v>
      </c>
      <c r="AI522" s="34">
        <v>35</v>
      </c>
      <c r="AJ522" s="34">
        <v>190</v>
      </c>
      <c r="AK522" s="34">
        <v>168</v>
      </c>
      <c r="AL522" s="34">
        <v>4.3</v>
      </c>
      <c r="AM522" s="34">
        <v>175</v>
      </c>
      <c r="AN522" s="34" t="s">
        <v>155</v>
      </c>
      <c r="AO522" s="34">
        <v>1</v>
      </c>
      <c r="AP522" s="37">
        <v>0.61966435185185187</v>
      </c>
      <c r="AQ522" s="34">
        <v>47.158974000000001</v>
      </c>
      <c r="AR522" s="34">
        <v>-88.488961000000003</v>
      </c>
      <c r="AS522" s="34">
        <v>310.10000000000002</v>
      </c>
      <c r="AT522" s="34">
        <v>28</v>
      </c>
      <c r="AU522" s="34">
        <v>12</v>
      </c>
      <c r="AV522" s="34">
        <v>11</v>
      </c>
      <c r="AW522" s="34" t="s">
        <v>203</v>
      </c>
      <c r="AX522" s="34">
        <v>1.6419999999999999</v>
      </c>
      <c r="AY522" s="34">
        <v>1.3684000000000001</v>
      </c>
      <c r="AZ522" s="34">
        <v>2.5735999999999999</v>
      </c>
      <c r="BA522" s="34">
        <v>14.186999999999999</v>
      </c>
      <c r="BB522" s="34">
        <v>27.67</v>
      </c>
      <c r="BC522" s="34">
        <v>1.95</v>
      </c>
      <c r="BD522" s="34">
        <v>6.444</v>
      </c>
      <c r="BE522" s="34">
        <v>3178.3229999999999</v>
      </c>
      <c r="BF522" s="34">
        <v>2.4060000000000001</v>
      </c>
      <c r="BG522" s="34">
        <v>16.861999999999998</v>
      </c>
      <c r="BH522" s="34">
        <v>3.2650000000000001</v>
      </c>
      <c r="BI522" s="34">
        <v>20.126999999999999</v>
      </c>
      <c r="BJ522" s="34">
        <v>13.518000000000001</v>
      </c>
      <c r="BK522" s="34">
        <v>2.617</v>
      </c>
      <c r="BL522" s="34">
        <v>16.135999999999999</v>
      </c>
      <c r="BM522" s="34">
        <v>0</v>
      </c>
      <c r="BN522" s="34"/>
      <c r="BO522" s="34"/>
      <c r="BP522" s="34"/>
      <c r="BQ522" s="34">
        <v>3659.7629999999999</v>
      </c>
      <c r="BR522" s="34">
        <v>0.192582</v>
      </c>
      <c r="BS522" s="34">
        <v>-5</v>
      </c>
      <c r="BT522" s="34">
        <v>8.9060000000000007E-3</v>
      </c>
      <c r="BU522" s="34">
        <v>4.7062229999999996</v>
      </c>
      <c r="BV522" s="34">
        <v>0</v>
      </c>
      <c r="BW522" s="34" t="s">
        <v>155</v>
      </c>
      <c r="BX522" s="34">
        <v>0.80200000000000005</v>
      </c>
    </row>
    <row r="523" spans="1:76" x14ac:dyDescent="0.25">
      <c r="A523" s="35">
        <v>43165</v>
      </c>
      <c r="B523" s="36">
        <v>0.41054701388888892</v>
      </c>
      <c r="C523" s="34">
        <v>7.77</v>
      </c>
      <c r="D523" s="34">
        <v>7.3000000000000001E-3</v>
      </c>
      <c r="E523" s="34">
        <v>72.820097000000004</v>
      </c>
      <c r="F523" s="34">
        <v>395.3</v>
      </c>
      <c r="G523" s="34">
        <v>74.8</v>
      </c>
      <c r="H523" s="34">
        <v>0</v>
      </c>
      <c r="I523" s="34"/>
      <c r="J523" s="34">
        <v>11.55</v>
      </c>
      <c r="K523" s="34">
        <v>0.9395</v>
      </c>
      <c r="L523" s="34">
        <v>7.3</v>
      </c>
      <c r="M523" s="34">
        <v>6.7999999999999996E-3</v>
      </c>
      <c r="N523" s="34">
        <v>371.40769999999998</v>
      </c>
      <c r="O523" s="34">
        <v>70.254800000000003</v>
      </c>
      <c r="P523" s="34">
        <v>441.7</v>
      </c>
      <c r="Q523" s="34">
        <v>297.75009999999997</v>
      </c>
      <c r="R523" s="34">
        <v>56.321899999999999</v>
      </c>
      <c r="S523" s="34">
        <v>354.1</v>
      </c>
      <c r="T523" s="34">
        <v>0</v>
      </c>
      <c r="U523" s="34"/>
      <c r="V523" s="34"/>
      <c r="W523" s="34">
        <v>0</v>
      </c>
      <c r="X523" s="34">
        <v>10.848699999999999</v>
      </c>
      <c r="Y523" s="34">
        <v>12</v>
      </c>
      <c r="Z523" s="34">
        <v>848</v>
      </c>
      <c r="AA523" s="34">
        <v>849</v>
      </c>
      <c r="AB523" s="34">
        <v>885</v>
      </c>
      <c r="AC523" s="34">
        <v>82</v>
      </c>
      <c r="AD523" s="34">
        <v>22.37</v>
      </c>
      <c r="AE523" s="34">
        <v>0.51</v>
      </c>
      <c r="AF523" s="34">
        <v>979</v>
      </c>
      <c r="AG523" s="34">
        <v>0</v>
      </c>
      <c r="AH523" s="34">
        <v>37</v>
      </c>
      <c r="AI523" s="34">
        <v>35</v>
      </c>
      <c r="AJ523" s="34">
        <v>190</v>
      </c>
      <c r="AK523" s="34">
        <v>168</v>
      </c>
      <c r="AL523" s="34">
        <v>4.4000000000000004</v>
      </c>
      <c r="AM523" s="34">
        <v>175</v>
      </c>
      <c r="AN523" s="34" t="s">
        <v>155</v>
      </c>
      <c r="AO523" s="34">
        <v>1</v>
      </c>
      <c r="AP523" s="37">
        <v>0.61967592592592591</v>
      </c>
      <c r="AQ523" s="34">
        <v>47.158940000000001</v>
      </c>
      <c r="AR523" s="34">
        <v>-88.488804999999999</v>
      </c>
      <c r="AS523" s="34">
        <v>310.89999999999998</v>
      </c>
      <c r="AT523" s="34">
        <v>27.7</v>
      </c>
      <c r="AU523" s="34">
        <v>12</v>
      </c>
      <c r="AV523" s="34">
        <v>11</v>
      </c>
      <c r="AW523" s="34" t="s">
        <v>203</v>
      </c>
      <c r="AX523" s="34">
        <v>1.8684000000000001</v>
      </c>
      <c r="AY523" s="34">
        <v>1.6052</v>
      </c>
      <c r="AZ523" s="34">
        <v>2.9051999999999998</v>
      </c>
      <c r="BA523" s="34">
        <v>14.186999999999999</v>
      </c>
      <c r="BB523" s="34">
        <v>27.68</v>
      </c>
      <c r="BC523" s="34">
        <v>1.95</v>
      </c>
      <c r="BD523" s="34">
        <v>6.4390000000000001</v>
      </c>
      <c r="BE523" s="34">
        <v>3179.127</v>
      </c>
      <c r="BF523" s="34">
        <v>1.8959999999999999</v>
      </c>
      <c r="BG523" s="34">
        <v>16.937999999999999</v>
      </c>
      <c r="BH523" s="34">
        <v>3.2040000000000002</v>
      </c>
      <c r="BI523" s="34">
        <v>20.143000000000001</v>
      </c>
      <c r="BJ523" s="34">
        <v>13.579000000000001</v>
      </c>
      <c r="BK523" s="34">
        <v>2.569</v>
      </c>
      <c r="BL523" s="34">
        <v>16.148</v>
      </c>
      <c r="BM523" s="34">
        <v>0</v>
      </c>
      <c r="BN523" s="34"/>
      <c r="BO523" s="34"/>
      <c r="BP523" s="34"/>
      <c r="BQ523" s="34">
        <v>3435.2849999999999</v>
      </c>
      <c r="BR523" s="34">
        <v>0.22417999999999999</v>
      </c>
      <c r="BS523" s="34">
        <v>-5</v>
      </c>
      <c r="BT523" s="34">
        <v>8.9999999999999993E-3</v>
      </c>
      <c r="BU523" s="34">
        <v>5.4783989999999996</v>
      </c>
      <c r="BV523" s="34">
        <v>0</v>
      </c>
      <c r="BW523" s="34" t="s">
        <v>155</v>
      </c>
      <c r="BX523" s="34">
        <v>0.80200000000000005</v>
      </c>
    </row>
    <row r="524" spans="1:76" x14ac:dyDescent="0.25">
      <c r="A524" s="35">
        <v>43165</v>
      </c>
      <c r="B524" s="36">
        <v>0.41055858796296296</v>
      </c>
      <c r="C524" s="34">
        <v>7.77</v>
      </c>
      <c r="D524" s="34">
        <v>8.0000000000000002E-3</v>
      </c>
      <c r="E524" s="34">
        <v>80</v>
      </c>
      <c r="F524" s="34">
        <v>394.9</v>
      </c>
      <c r="G524" s="34">
        <v>74.7</v>
      </c>
      <c r="H524" s="34">
        <v>0</v>
      </c>
      <c r="I524" s="34"/>
      <c r="J524" s="34">
        <v>11.04</v>
      </c>
      <c r="K524" s="34">
        <v>0.9395</v>
      </c>
      <c r="L524" s="34">
        <v>7.3</v>
      </c>
      <c r="M524" s="34">
        <v>7.4999999999999997E-3</v>
      </c>
      <c r="N524" s="34">
        <v>370.98430000000002</v>
      </c>
      <c r="O524" s="34">
        <v>70.181100000000001</v>
      </c>
      <c r="P524" s="34">
        <v>441.2</v>
      </c>
      <c r="Q524" s="34">
        <v>297.41070000000002</v>
      </c>
      <c r="R524" s="34">
        <v>56.262700000000002</v>
      </c>
      <c r="S524" s="34">
        <v>353.7</v>
      </c>
      <c r="T524" s="34">
        <v>0</v>
      </c>
      <c r="U524" s="34"/>
      <c r="V524" s="34"/>
      <c r="W524" s="34">
        <v>0</v>
      </c>
      <c r="X524" s="34">
        <v>10.3744</v>
      </c>
      <c r="Y524" s="34">
        <v>12</v>
      </c>
      <c r="Z524" s="34">
        <v>847</v>
      </c>
      <c r="AA524" s="34">
        <v>849</v>
      </c>
      <c r="AB524" s="34">
        <v>885</v>
      </c>
      <c r="AC524" s="34">
        <v>82</v>
      </c>
      <c r="AD524" s="34">
        <v>22.37</v>
      </c>
      <c r="AE524" s="34">
        <v>0.51</v>
      </c>
      <c r="AF524" s="34">
        <v>979</v>
      </c>
      <c r="AG524" s="34">
        <v>0</v>
      </c>
      <c r="AH524" s="34">
        <v>37</v>
      </c>
      <c r="AI524" s="34">
        <v>35</v>
      </c>
      <c r="AJ524" s="34">
        <v>190</v>
      </c>
      <c r="AK524" s="34">
        <v>168.9</v>
      </c>
      <c r="AL524" s="34">
        <v>4.4000000000000004</v>
      </c>
      <c r="AM524" s="34">
        <v>175</v>
      </c>
      <c r="AN524" s="34" t="s">
        <v>155</v>
      </c>
      <c r="AO524" s="34">
        <v>1</v>
      </c>
      <c r="AP524" s="37">
        <v>0.61968750000000006</v>
      </c>
      <c r="AQ524" s="34">
        <v>47.158912000000001</v>
      </c>
      <c r="AR524" s="34">
        <v>-88.488639000000006</v>
      </c>
      <c r="AS524" s="34">
        <v>310.89999999999998</v>
      </c>
      <c r="AT524" s="34">
        <v>28.6</v>
      </c>
      <c r="AU524" s="34">
        <v>12</v>
      </c>
      <c r="AV524" s="34">
        <v>11</v>
      </c>
      <c r="AW524" s="34" t="s">
        <v>203</v>
      </c>
      <c r="AX524" s="34">
        <v>1.4896</v>
      </c>
      <c r="AY524" s="34">
        <v>1.7</v>
      </c>
      <c r="AZ524" s="34">
        <v>2.5895999999999999</v>
      </c>
      <c r="BA524" s="34">
        <v>14.186999999999999</v>
      </c>
      <c r="BB524" s="34">
        <v>27.68</v>
      </c>
      <c r="BC524" s="34">
        <v>1.95</v>
      </c>
      <c r="BD524" s="34">
        <v>6.4390000000000001</v>
      </c>
      <c r="BE524" s="34">
        <v>3178.8319999999999</v>
      </c>
      <c r="BF524" s="34">
        <v>2.0830000000000002</v>
      </c>
      <c r="BG524" s="34">
        <v>16.917999999999999</v>
      </c>
      <c r="BH524" s="34">
        <v>3.2</v>
      </c>
      <c r="BI524" s="34">
        <v>20.117999999999999</v>
      </c>
      <c r="BJ524" s="34">
        <v>13.563000000000001</v>
      </c>
      <c r="BK524" s="34">
        <v>2.5659999999999998</v>
      </c>
      <c r="BL524" s="34">
        <v>16.128</v>
      </c>
      <c r="BM524" s="34">
        <v>0</v>
      </c>
      <c r="BN524" s="34"/>
      <c r="BO524" s="34"/>
      <c r="BP524" s="34"/>
      <c r="BQ524" s="34">
        <v>3284.8049999999998</v>
      </c>
      <c r="BR524" s="34">
        <v>0.22156400000000001</v>
      </c>
      <c r="BS524" s="34">
        <v>-5</v>
      </c>
      <c r="BT524" s="34">
        <v>8.9999999999999993E-3</v>
      </c>
      <c r="BU524" s="34">
        <v>5.4144709999999998</v>
      </c>
      <c r="BV524" s="34">
        <v>0</v>
      </c>
      <c r="BW524" s="34" t="s">
        <v>155</v>
      </c>
      <c r="BX524" s="34">
        <v>0.80200000000000005</v>
      </c>
    </row>
    <row r="525" spans="1:76" x14ac:dyDescent="0.25">
      <c r="A525" s="35">
        <v>43165</v>
      </c>
      <c r="B525" s="36">
        <v>0.410570162037037</v>
      </c>
      <c r="C525" s="34">
        <v>7.6630000000000003</v>
      </c>
      <c r="D525" s="34">
        <v>8.0000000000000002E-3</v>
      </c>
      <c r="E525" s="34">
        <v>80</v>
      </c>
      <c r="F525" s="34">
        <v>390.4</v>
      </c>
      <c r="G525" s="34">
        <v>75</v>
      </c>
      <c r="H525" s="34">
        <v>-10</v>
      </c>
      <c r="I525" s="34"/>
      <c r="J525" s="34">
        <v>10.71</v>
      </c>
      <c r="K525" s="34">
        <v>0.94030000000000002</v>
      </c>
      <c r="L525" s="34">
        <v>7.2058</v>
      </c>
      <c r="M525" s="34">
        <v>7.4999999999999997E-3</v>
      </c>
      <c r="N525" s="34">
        <v>367.12079999999997</v>
      </c>
      <c r="O525" s="34">
        <v>70.514099999999999</v>
      </c>
      <c r="P525" s="34">
        <v>437.6</v>
      </c>
      <c r="Q525" s="34">
        <v>294.3134</v>
      </c>
      <c r="R525" s="34">
        <v>56.529699999999998</v>
      </c>
      <c r="S525" s="34">
        <v>350.8</v>
      </c>
      <c r="T525" s="34">
        <v>0</v>
      </c>
      <c r="U525" s="34"/>
      <c r="V525" s="34"/>
      <c r="W525" s="34">
        <v>0</v>
      </c>
      <c r="X525" s="34">
        <v>10.0722</v>
      </c>
      <c r="Y525" s="34">
        <v>11.9</v>
      </c>
      <c r="Z525" s="34">
        <v>848</v>
      </c>
      <c r="AA525" s="34">
        <v>851</v>
      </c>
      <c r="AB525" s="34">
        <v>886</v>
      </c>
      <c r="AC525" s="34">
        <v>82</v>
      </c>
      <c r="AD525" s="34">
        <v>22.37</v>
      </c>
      <c r="AE525" s="34">
        <v>0.51</v>
      </c>
      <c r="AF525" s="34">
        <v>979</v>
      </c>
      <c r="AG525" s="34">
        <v>0</v>
      </c>
      <c r="AH525" s="34">
        <v>37</v>
      </c>
      <c r="AI525" s="34">
        <v>35</v>
      </c>
      <c r="AJ525" s="34">
        <v>190</v>
      </c>
      <c r="AK525" s="34">
        <v>169</v>
      </c>
      <c r="AL525" s="34">
        <v>4.4000000000000004</v>
      </c>
      <c r="AM525" s="34">
        <v>175</v>
      </c>
      <c r="AN525" s="34" t="s">
        <v>155</v>
      </c>
      <c r="AO525" s="34">
        <v>1</v>
      </c>
      <c r="AP525" s="37">
        <v>0.6196990740740741</v>
      </c>
      <c r="AQ525" s="34">
        <v>47.158903000000002</v>
      </c>
      <c r="AR525" s="34">
        <v>-88.488446999999994</v>
      </c>
      <c r="AS525" s="34">
        <v>310.39999999999998</v>
      </c>
      <c r="AT525" s="34">
        <v>30.5</v>
      </c>
      <c r="AU525" s="34">
        <v>12</v>
      </c>
      <c r="AV525" s="34">
        <v>10</v>
      </c>
      <c r="AW525" s="34" t="s">
        <v>205</v>
      </c>
      <c r="AX525" s="34">
        <v>1.4368000000000001</v>
      </c>
      <c r="AY525" s="34">
        <v>1.2212000000000001</v>
      </c>
      <c r="AZ525" s="34">
        <v>2.4683999999999999</v>
      </c>
      <c r="BA525" s="34">
        <v>14.186999999999999</v>
      </c>
      <c r="BB525" s="34">
        <v>28.05</v>
      </c>
      <c r="BC525" s="34">
        <v>1.98</v>
      </c>
      <c r="BD525" s="34">
        <v>6.3470000000000004</v>
      </c>
      <c r="BE525" s="34">
        <v>3179.0140000000001</v>
      </c>
      <c r="BF525" s="34">
        <v>2.1120000000000001</v>
      </c>
      <c r="BG525" s="34">
        <v>16.960999999999999</v>
      </c>
      <c r="BH525" s="34">
        <v>3.258</v>
      </c>
      <c r="BI525" s="34">
        <v>20.219000000000001</v>
      </c>
      <c r="BJ525" s="34">
        <v>13.597</v>
      </c>
      <c r="BK525" s="34">
        <v>2.6120000000000001</v>
      </c>
      <c r="BL525" s="34">
        <v>16.209</v>
      </c>
      <c r="BM525" s="34">
        <v>0</v>
      </c>
      <c r="BN525" s="34"/>
      <c r="BO525" s="34"/>
      <c r="BP525" s="34"/>
      <c r="BQ525" s="34">
        <v>3230.9810000000002</v>
      </c>
      <c r="BR525" s="34">
        <v>0.24365000000000001</v>
      </c>
      <c r="BS525" s="34">
        <v>-5</v>
      </c>
      <c r="BT525" s="34">
        <v>8.9999999999999993E-3</v>
      </c>
      <c r="BU525" s="34">
        <v>5.9541969999999997</v>
      </c>
      <c r="BV525" s="34">
        <v>0</v>
      </c>
      <c r="BW525" s="34" t="s">
        <v>155</v>
      </c>
      <c r="BX525" s="34">
        <v>0.80200000000000005</v>
      </c>
    </row>
    <row r="526" spans="1:76" x14ac:dyDescent="0.25">
      <c r="A526" s="35">
        <v>43165</v>
      </c>
      <c r="B526" s="36">
        <v>0.4105817361111111</v>
      </c>
      <c r="C526" s="34">
        <v>7.5279999999999996</v>
      </c>
      <c r="D526" s="34">
        <v>8.0000000000000002E-3</v>
      </c>
      <c r="E526" s="34">
        <v>80</v>
      </c>
      <c r="F526" s="34">
        <v>386.7</v>
      </c>
      <c r="G526" s="34">
        <v>76.3</v>
      </c>
      <c r="H526" s="34">
        <v>0</v>
      </c>
      <c r="I526" s="34"/>
      <c r="J526" s="34">
        <v>10.6</v>
      </c>
      <c r="K526" s="34">
        <v>0.94140000000000001</v>
      </c>
      <c r="L526" s="34">
        <v>7.0872000000000002</v>
      </c>
      <c r="M526" s="34">
        <v>7.4999999999999997E-3</v>
      </c>
      <c r="N526" s="34">
        <v>364.01119999999997</v>
      </c>
      <c r="O526" s="34">
        <v>71.817700000000002</v>
      </c>
      <c r="P526" s="34">
        <v>435.8</v>
      </c>
      <c r="Q526" s="34">
        <v>291.54759999999999</v>
      </c>
      <c r="R526" s="34">
        <v>57.520899999999997</v>
      </c>
      <c r="S526" s="34">
        <v>349.1</v>
      </c>
      <c r="T526" s="34">
        <v>0</v>
      </c>
      <c r="U526" s="34"/>
      <c r="V526" s="34"/>
      <c r="W526" s="34">
        <v>0</v>
      </c>
      <c r="X526" s="34">
        <v>9.9788999999999994</v>
      </c>
      <c r="Y526" s="34">
        <v>12</v>
      </c>
      <c r="Z526" s="34">
        <v>848</v>
      </c>
      <c r="AA526" s="34">
        <v>849</v>
      </c>
      <c r="AB526" s="34">
        <v>886</v>
      </c>
      <c r="AC526" s="34">
        <v>81.099999999999994</v>
      </c>
      <c r="AD526" s="34">
        <v>22.12</v>
      </c>
      <c r="AE526" s="34">
        <v>0.51</v>
      </c>
      <c r="AF526" s="34">
        <v>979</v>
      </c>
      <c r="AG526" s="34">
        <v>0</v>
      </c>
      <c r="AH526" s="34">
        <v>37</v>
      </c>
      <c r="AI526" s="34">
        <v>35</v>
      </c>
      <c r="AJ526" s="34">
        <v>190</v>
      </c>
      <c r="AK526" s="34">
        <v>168.1</v>
      </c>
      <c r="AL526" s="34">
        <v>4.4000000000000004</v>
      </c>
      <c r="AM526" s="34">
        <v>175</v>
      </c>
      <c r="AN526" s="34" t="s">
        <v>155</v>
      </c>
      <c r="AO526" s="34">
        <v>1</v>
      </c>
      <c r="AP526" s="37">
        <v>0.61971064814814814</v>
      </c>
      <c r="AQ526" s="34">
        <v>47.158898999999998</v>
      </c>
      <c r="AR526" s="34">
        <v>-88.488249999999994</v>
      </c>
      <c r="AS526" s="34">
        <v>310.10000000000002</v>
      </c>
      <c r="AT526" s="34">
        <v>32.200000000000003</v>
      </c>
      <c r="AU526" s="34">
        <v>12</v>
      </c>
      <c r="AV526" s="34">
        <v>10</v>
      </c>
      <c r="AW526" s="34" t="s">
        <v>205</v>
      </c>
      <c r="AX526" s="34">
        <v>1.5</v>
      </c>
      <c r="AY526" s="34">
        <v>1.1368</v>
      </c>
      <c r="AZ526" s="34">
        <v>2.5684</v>
      </c>
      <c r="BA526" s="34">
        <v>14.186999999999999</v>
      </c>
      <c r="BB526" s="34">
        <v>28.54</v>
      </c>
      <c r="BC526" s="34">
        <v>2.0099999999999998</v>
      </c>
      <c r="BD526" s="34">
        <v>6.2240000000000002</v>
      </c>
      <c r="BE526" s="34">
        <v>3179.25</v>
      </c>
      <c r="BF526" s="34">
        <v>2.15</v>
      </c>
      <c r="BG526" s="34">
        <v>17.100000000000001</v>
      </c>
      <c r="BH526" s="34">
        <v>3.3740000000000001</v>
      </c>
      <c r="BI526" s="34">
        <v>20.474</v>
      </c>
      <c r="BJ526" s="34">
        <v>13.696</v>
      </c>
      <c r="BK526" s="34">
        <v>2.702</v>
      </c>
      <c r="BL526" s="34">
        <v>16.398</v>
      </c>
      <c r="BM526" s="34">
        <v>0</v>
      </c>
      <c r="BN526" s="34"/>
      <c r="BO526" s="34"/>
      <c r="BP526" s="34"/>
      <c r="BQ526" s="34">
        <v>3254.835</v>
      </c>
      <c r="BR526" s="34">
        <v>0.25234200000000001</v>
      </c>
      <c r="BS526" s="34">
        <v>-5</v>
      </c>
      <c r="BT526" s="34">
        <v>7.1879999999999999E-3</v>
      </c>
      <c r="BU526" s="34">
        <v>6.1666080000000001</v>
      </c>
      <c r="BV526" s="34">
        <v>0</v>
      </c>
      <c r="BW526" s="34" t="s">
        <v>155</v>
      </c>
      <c r="BX526" s="34">
        <v>0.80100000000000005</v>
      </c>
    </row>
    <row r="527" spans="1:76" x14ac:dyDescent="0.25">
      <c r="A527" s="35">
        <v>43165</v>
      </c>
      <c r="B527" s="36">
        <v>0.41059331018518513</v>
      </c>
      <c r="C527" s="34">
        <v>7.2709999999999999</v>
      </c>
      <c r="D527" s="34">
        <v>8.6E-3</v>
      </c>
      <c r="E527" s="34">
        <v>86.218486999999996</v>
      </c>
      <c r="F527" s="34">
        <v>384.1</v>
      </c>
      <c r="G527" s="34">
        <v>78.099999999999994</v>
      </c>
      <c r="H527" s="34">
        <v>0</v>
      </c>
      <c r="I527" s="34"/>
      <c r="J527" s="34">
        <v>10.6</v>
      </c>
      <c r="K527" s="34">
        <v>0.94330000000000003</v>
      </c>
      <c r="L527" s="34">
        <v>6.8590999999999998</v>
      </c>
      <c r="M527" s="34">
        <v>8.0999999999999996E-3</v>
      </c>
      <c r="N527" s="34">
        <v>362.3526</v>
      </c>
      <c r="O527" s="34">
        <v>73.631399999999999</v>
      </c>
      <c r="P527" s="34">
        <v>436</v>
      </c>
      <c r="Q527" s="34">
        <v>290.19110000000001</v>
      </c>
      <c r="R527" s="34">
        <v>58.9679</v>
      </c>
      <c r="S527" s="34">
        <v>349.2</v>
      </c>
      <c r="T527" s="34">
        <v>0</v>
      </c>
      <c r="U527" s="34"/>
      <c r="V527" s="34"/>
      <c r="W527" s="34">
        <v>0</v>
      </c>
      <c r="X527" s="34">
        <v>9.9994999999999994</v>
      </c>
      <c r="Y527" s="34">
        <v>12</v>
      </c>
      <c r="Z527" s="34">
        <v>847</v>
      </c>
      <c r="AA527" s="34">
        <v>849</v>
      </c>
      <c r="AB527" s="34">
        <v>885</v>
      </c>
      <c r="AC527" s="34">
        <v>81</v>
      </c>
      <c r="AD527" s="34">
        <v>22.09</v>
      </c>
      <c r="AE527" s="34">
        <v>0.51</v>
      </c>
      <c r="AF527" s="34">
        <v>979</v>
      </c>
      <c r="AG527" s="34">
        <v>0</v>
      </c>
      <c r="AH527" s="34">
        <v>37</v>
      </c>
      <c r="AI527" s="34">
        <v>35</v>
      </c>
      <c r="AJ527" s="34">
        <v>190</v>
      </c>
      <c r="AK527" s="34">
        <v>168</v>
      </c>
      <c r="AL527" s="34">
        <v>4.3</v>
      </c>
      <c r="AM527" s="34">
        <v>175</v>
      </c>
      <c r="AN527" s="34" t="s">
        <v>155</v>
      </c>
      <c r="AO527" s="34">
        <v>1</v>
      </c>
      <c r="AP527" s="37">
        <v>0.61972222222222217</v>
      </c>
      <c r="AQ527" s="34">
        <v>47.158898000000001</v>
      </c>
      <c r="AR527" s="34">
        <v>-88.488044000000002</v>
      </c>
      <c r="AS527" s="34">
        <v>309.7</v>
      </c>
      <c r="AT527" s="34">
        <v>33.299999999999997</v>
      </c>
      <c r="AU527" s="34">
        <v>12</v>
      </c>
      <c r="AV527" s="34">
        <v>10</v>
      </c>
      <c r="AW527" s="34" t="s">
        <v>205</v>
      </c>
      <c r="AX527" s="34">
        <v>1.6368</v>
      </c>
      <c r="AY527" s="34">
        <v>1.0631999999999999</v>
      </c>
      <c r="AZ527" s="34">
        <v>2.6</v>
      </c>
      <c r="BA527" s="34">
        <v>14.186999999999999</v>
      </c>
      <c r="BB527" s="34">
        <v>29.51</v>
      </c>
      <c r="BC527" s="34">
        <v>2.08</v>
      </c>
      <c r="BD527" s="34">
        <v>6.0060000000000002</v>
      </c>
      <c r="BE527" s="34">
        <v>3179.453</v>
      </c>
      <c r="BF527" s="34">
        <v>2.4</v>
      </c>
      <c r="BG527" s="34">
        <v>17.588999999999999</v>
      </c>
      <c r="BH527" s="34">
        <v>3.5739999999999998</v>
      </c>
      <c r="BI527" s="34">
        <v>21.164000000000001</v>
      </c>
      <c r="BJ527" s="34">
        <v>14.087</v>
      </c>
      <c r="BK527" s="34">
        <v>2.8620000000000001</v>
      </c>
      <c r="BL527" s="34">
        <v>16.949000000000002</v>
      </c>
      <c r="BM527" s="34">
        <v>0</v>
      </c>
      <c r="BN527" s="34"/>
      <c r="BO527" s="34"/>
      <c r="BP527" s="34"/>
      <c r="BQ527" s="34">
        <v>3370.2150000000001</v>
      </c>
      <c r="BR527" s="34">
        <v>0.23669200000000001</v>
      </c>
      <c r="BS527" s="34">
        <v>-5</v>
      </c>
      <c r="BT527" s="34">
        <v>7.9059999999999998E-3</v>
      </c>
      <c r="BU527" s="34">
        <v>5.78416</v>
      </c>
      <c r="BV527" s="34">
        <v>0</v>
      </c>
      <c r="BW527" s="34" t="s">
        <v>155</v>
      </c>
      <c r="BX527" s="34">
        <v>0.80100000000000005</v>
      </c>
    </row>
    <row r="528" spans="1:76" x14ac:dyDescent="0.25">
      <c r="A528" s="35">
        <v>43165</v>
      </c>
      <c r="B528" s="36">
        <v>0.41060488425925928</v>
      </c>
      <c r="C528" s="34">
        <v>6.5449999999999999</v>
      </c>
      <c r="D528" s="34">
        <v>3.0000000000000001E-3</v>
      </c>
      <c r="E528" s="34">
        <v>30.416667</v>
      </c>
      <c r="F528" s="34">
        <v>378.5</v>
      </c>
      <c r="G528" s="34">
        <v>79.599999999999994</v>
      </c>
      <c r="H528" s="34">
        <v>0</v>
      </c>
      <c r="I528" s="34"/>
      <c r="J528" s="34">
        <v>10.6</v>
      </c>
      <c r="K528" s="34">
        <v>0.94899999999999995</v>
      </c>
      <c r="L528" s="34">
        <v>6.2110000000000003</v>
      </c>
      <c r="M528" s="34">
        <v>2.8999999999999998E-3</v>
      </c>
      <c r="N528" s="34">
        <v>359.19690000000003</v>
      </c>
      <c r="O528" s="34">
        <v>75.551100000000005</v>
      </c>
      <c r="P528" s="34">
        <v>434.7</v>
      </c>
      <c r="Q528" s="34">
        <v>287.66379999999998</v>
      </c>
      <c r="R528" s="34">
        <v>60.505299999999998</v>
      </c>
      <c r="S528" s="34">
        <v>348.2</v>
      </c>
      <c r="T528" s="34">
        <v>0</v>
      </c>
      <c r="U528" s="34"/>
      <c r="V528" s="34"/>
      <c r="W528" s="34">
        <v>0</v>
      </c>
      <c r="X528" s="34">
        <v>10.0595</v>
      </c>
      <c r="Y528" s="34">
        <v>12</v>
      </c>
      <c r="Z528" s="34">
        <v>847</v>
      </c>
      <c r="AA528" s="34">
        <v>849</v>
      </c>
      <c r="AB528" s="34">
        <v>885</v>
      </c>
      <c r="AC528" s="34">
        <v>81</v>
      </c>
      <c r="AD528" s="34">
        <v>22.09</v>
      </c>
      <c r="AE528" s="34">
        <v>0.51</v>
      </c>
      <c r="AF528" s="34">
        <v>979</v>
      </c>
      <c r="AG528" s="34">
        <v>0</v>
      </c>
      <c r="AH528" s="34">
        <v>37</v>
      </c>
      <c r="AI528" s="34">
        <v>35</v>
      </c>
      <c r="AJ528" s="34">
        <v>190</v>
      </c>
      <c r="AK528" s="34">
        <v>168</v>
      </c>
      <c r="AL528" s="34">
        <v>4.3</v>
      </c>
      <c r="AM528" s="34">
        <v>175</v>
      </c>
      <c r="AN528" s="34" t="s">
        <v>155</v>
      </c>
      <c r="AO528" s="34">
        <v>1</v>
      </c>
      <c r="AP528" s="37">
        <v>0.61973379629629632</v>
      </c>
      <c r="AQ528" s="34">
        <v>47.158904999999997</v>
      </c>
      <c r="AR528" s="34">
        <v>-88.487831999999997</v>
      </c>
      <c r="AS528" s="34">
        <v>309.39999999999998</v>
      </c>
      <c r="AT528" s="34">
        <v>34.299999999999997</v>
      </c>
      <c r="AU528" s="34">
        <v>12</v>
      </c>
      <c r="AV528" s="34">
        <v>9</v>
      </c>
      <c r="AW528" s="34" t="s">
        <v>207</v>
      </c>
      <c r="AX528" s="34">
        <v>1.9736</v>
      </c>
      <c r="AY528" s="34">
        <v>1</v>
      </c>
      <c r="AZ528" s="34">
        <v>2.8736000000000002</v>
      </c>
      <c r="BA528" s="34">
        <v>14.186999999999999</v>
      </c>
      <c r="BB528" s="34">
        <v>32.71</v>
      </c>
      <c r="BC528" s="34">
        <v>2.31</v>
      </c>
      <c r="BD528" s="34">
        <v>5.3730000000000002</v>
      </c>
      <c r="BE528" s="34">
        <v>3183.6959999999999</v>
      </c>
      <c r="BF528" s="34">
        <v>0.94199999999999995</v>
      </c>
      <c r="BG528" s="34">
        <v>19.280999999999999</v>
      </c>
      <c r="BH528" s="34">
        <v>4.056</v>
      </c>
      <c r="BI528" s="34">
        <v>23.337</v>
      </c>
      <c r="BJ528" s="34">
        <v>15.442</v>
      </c>
      <c r="BK528" s="34">
        <v>3.2480000000000002</v>
      </c>
      <c r="BL528" s="34">
        <v>18.689</v>
      </c>
      <c r="BM528" s="34">
        <v>0</v>
      </c>
      <c r="BN528" s="34"/>
      <c r="BO528" s="34"/>
      <c r="BP528" s="34"/>
      <c r="BQ528" s="34">
        <v>3749.2289999999998</v>
      </c>
      <c r="BR528" s="34">
        <v>0.21959799999999999</v>
      </c>
      <c r="BS528" s="34">
        <v>-5</v>
      </c>
      <c r="BT528" s="34">
        <v>8.9060000000000007E-3</v>
      </c>
      <c r="BU528" s="34">
        <v>5.3664259999999997</v>
      </c>
      <c r="BV528" s="34">
        <v>0</v>
      </c>
      <c r="BW528" s="34" t="s">
        <v>155</v>
      </c>
      <c r="BX528" s="34">
        <v>0.80100000000000005</v>
      </c>
    </row>
    <row r="529" spans="1:76" x14ac:dyDescent="0.25">
      <c r="A529" s="35">
        <v>43165</v>
      </c>
      <c r="B529" s="36">
        <v>0.41061645833333332</v>
      </c>
      <c r="C529" s="34">
        <v>4.0430000000000001</v>
      </c>
      <c r="D529" s="34">
        <v>-5.9999999999999995E-4</v>
      </c>
      <c r="E529" s="34">
        <v>-5.9090910000000001</v>
      </c>
      <c r="F529" s="34">
        <v>342.2</v>
      </c>
      <c r="G529" s="34">
        <v>80</v>
      </c>
      <c r="H529" s="34">
        <v>0</v>
      </c>
      <c r="I529" s="34"/>
      <c r="J529" s="34">
        <v>10.6</v>
      </c>
      <c r="K529" s="34">
        <v>0.96899999999999997</v>
      </c>
      <c r="L529" s="34">
        <v>3.9171</v>
      </c>
      <c r="M529" s="34">
        <v>0</v>
      </c>
      <c r="N529" s="34">
        <v>331.52969999999999</v>
      </c>
      <c r="O529" s="34">
        <v>77.495099999999994</v>
      </c>
      <c r="P529" s="34">
        <v>409</v>
      </c>
      <c r="Q529" s="34">
        <v>265.50650000000002</v>
      </c>
      <c r="R529" s="34">
        <v>62.062100000000001</v>
      </c>
      <c r="S529" s="34">
        <v>327.60000000000002</v>
      </c>
      <c r="T529" s="34">
        <v>0</v>
      </c>
      <c r="U529" s="34"/>
      <c r="V529" s="34"/>
      <c r="W529" s="34">
        <v>0</v>
      </c>
      <c r="X529" s="34">
        <v>10.270899999999999</v>
      </c>
      <c r="Y529" s="34">
        <v>12</v>
      </c>
      <c r="Z529" s="34">
        <v>845</v>
      </c>
      <c r="AA529" s="34">
        <v>847</v>
      </c>
      <c r="AB529" s="34">
        <v>884</v>
      </c>
      <c r="AC529" s="34">
        <v>81</v>
      </c>
      <c r="AD529" s="34">
        <v>22.09</v>
      </c>
      <c r="AE529" s="34">
        <v>0.51</v>
      </c>
      <c r="AF529" s="34">
        <v>979</v>
      </c>
      <c r="AG529" s="34">
        <v>0</v>
      </c>
      <c r="AH529" s="34">
        <v>37</v>
      </c>
      <c r="AI529" s="34">
        <v>35</v>
      </c>
      <c r="AJ529" s="34">
        <v>190</v>
      </c>
      <c r="AK529" s="34">
        <v>168.9</v>
      </c>
      <c r="AL529" s="34">
        <v>4.4000000000000004</v>
      </c>
      <c r="AM529" s="34">
        <v>175</v>
      </c>
      <c r="AN529" s="34" t="s">
        <v>155</v>
      </c>
      <c r="AO529" s="34">
        <v>1</v>
      </c>
      <c r="AP529" s="37">
        <v>0.61974537037037036</v>
      </c>
      <c r="AQ529" s="34">
        <v>47.158909000000001</v>
      </c>
      <c r="AR529" s="34">
        <v>-88.487622999999999</v>
      </c>
      <c r="AS529" s="34">
        <v>309.2</v>
      </c>
      <c r="AT529" s="34">
        <v>34.9</v>
      </c>
      <c r="AU529" s="34">
        <v>12</v>
      </c>
      <c r="AV529" s="34">
        <v>9</v>
      </c>
      <c r="AW529" s="34" t="s">
        <v>207</v>
      </c>
      <c r="AX529" s="34">
        <v>1.4843999999999999</v>
      </c>
      <c r="AY529" s="34">
        <v>1.0684</v>
      </c>
      <c r="AZ529" s="34">
        <v>2.5211999999999999</v>
      </c>
      <c r="BA529" s="34">
        <v>14.186999999999999</v>
      </c>
      <c r="BB529" s="34">
        <v>52.43</v>
      </c>
      <c r="BC529" s="34">
        <v>3.7</v>
      </c>
      <c r="BD529" s="34">
        <v>3.2040000000000002</v>
      </c>
      <c r="BE529" s="34">
        <v>3197.261</v>
      </c>
      <c r="BF529" s="34">
        <v>0</v>
      </c>
      <c r="BG529" s="34">
        <v>28.338000000000001</v>
      </c>
      <c r="BH529" s="34">
        <v>6.6239999999999997</v>
      </c>
      <c r="BI529" s="34">
        <v>34.962000000000003</v>
      </c>
      <c r="BJ529" s="34">
        <v>22.695</v>
      </c>
      <c r="BK529" s="34">
        <v>5.3049999999999997</v>
      </c>
      <c r="BL529" s="34">
        <v>27.998999999999999</v>
      </c>
      <c r="BM529" s="34">
        <v>0</v>
      </c>
      <c r="BN529" s="34"/>
      <c r="BO529" s="34"/>
      <c r="BP529" s="34"/>
      <c r="BQ529" s="34">
        <v>6095.616</v>
      </c>
      <c r="BR529" s="34">
        <v>0.19084699999999999</v>
      </c>
      <c r="BS529" s="34">
        <v>-5</v>
      </c>
      <c r="BT529" s="34">
        <v>8.0949999999999998E-3</v>
      </c>
      <c r="BU529" s="34">
        <v>4.6638270000000004</v>
      </c>
      <c r="BV529" s="34">
        <v>0</v>
      </c>
      <c r="BW529" s="34" t="s">
        <v>155</v>
      </c>
      <c r="BX529" s="34">
        <v>0.80100000000000005</v>
      </c>
    </row>
    <row r="530" spans="1:76" x14ac:dyDescent="0.25">
      <c r="A530" s="35">
        <v>43165</v>
      </c>
      <c r="B530" s="36">
        <v>0.41062803240740742</v>
      </c>
      <c r="C530" s="34">
        <v>3.8479999999999999</v>
      </c>
      <c r="D530" s="34">
        <v>8.3999999999999995E-3</v>
      </c>
      <c r="E530" s="34">
        <v>83.989856000000003</v>
      </c>
      <c r="F530" s="34">
        <v>307.10000000000002</v>
      </c>
      <c r="G530" s="34">
        <v>79.7</v>
      </c>
      <c r="H530" s="34">
        <v>-10</v>
      </c>
      <c r="I530" s="34"/>
      <c r="J530" s="34">
        <v>11.57</v>
      </c>
      <c r="K530" s="34">
        <v>0.97040000000000004</v>
      </c>
      <c r="L530" s="34">
        <v>3.7343000000000002</v>
      </c>
      <c r="M530" s="34">
        <v>8.2000000000000007E-3</v>
      </c>
      <c r="N530" s="34">
        <v>297.97039999999998</v>
      </c>
      <c r="O530" s="34">
        <v>77.343199999999996</v>
      </c>
      <c r="P530" s="34">
        <v>375.3</v>
      </c>
      <c r="Q530" s="34">
        <v>238.63030000000001</v>
      </c>
      <c r="R530" s="34">
        <v>61.9405</v>
      </c>
      <c r="S530" s="34">
        <v>300.60000000000002</v>
      </c>
      <c r="T530" s="34">
        <v>0</v>
      </c>
      <c r="U530" s="34"/>
      <c r="V530" s="34"/>
      <c r="W530" s="34">
        <v>0</v>
      </c>
      <c r="X530" s="34">
        <v>11.224600000000001</v>
      </c>
      <c r="Y530" s="34">
        <v>11.9</v>
      </c>
      <c r="Z530" s="34">
        <v>845</v>
      </c>
      <c r="AA530" s="34">
        <v>845</v>
      </c>
      <c r="AB530" s="34">
        <v>883</v>
      </c>
      <c r="AC530" s="34">
        <v>81</v>
      </c>
      <c r="AD530" s="34">
        <v>22.09</v>
      </c>
      <c r="AE530" s="34">
        <v>0.51</v>
      </c>
      <c r="AF530" s="34">
        <v>979</v>
      </c>
      <c r="AG530" s="34">
        <v>0</v>
      </c>
      <c r="AH530" s="34">
        <v>37</v>
      </c>
      <c r="AI530" s="34">
        <v>35</v>
      </c>
      <c r="AJ530" s="34">
        <v>190</v>
      </c>
      <c r="AK530" s="34">
        <v>169</v>
      </c>
      <c r="AL530" s="34">
        <v>4.3</v>
      </c>
      <c r="AM530" s="34">
        <v>175</v>
      </c>
      <c r="AN530" s="34" t="s">
        <v>155</v>
      </c>
      <c r="AO530" s="34">
        <v>1</v>
      </c>
      <c r="AP530" s="37">
        <v>0.61975694444444451</v>
      </c>
      <c r="AQ530" s="34">
        <v>47.158909999999999</v>
      </c>
      <c r="AR530" s="34">
        <v>-88.487412000000006</v>
      </c>
      <c r="AS530" s="34">
        <v>308.89999999999998</v>
      </c>
      <c r="AT530" s="34">
        <v>35.200000000000003</v>
      </c>
      <c r="AU530" s="34">
        <v>12</v>
      </c>
      <c r="AV530" s="34">
        <v>9</v>
      </c>
      <c r="AW530" s="34" t="s">
        <v>207</v>
      </c>
      <c r="AX530" s="34">
        <v>1.2</v>
      </c>
      <c r="AY530" s="34">
        <v>1.1684000000000001</v>
      </c>
      <c r="AZ530" s="34">
        <v>2.2999999999999998</v>
      </c>
      <c r="BA530" s="34">
        <v>14.186999999999999</v>
      </c>
      <c r="BB530" s="34">
        <v>54.91</v>
      </c>
      <c r="BC530" s="34">
        <v>3.87</v>
      </c>
      <c r="BD530" s="34">
        <v>3.0470000000000002</v>
      </c>
      <c r="BE530" s="34">
        <v>3191.8249999999998</v>
      </c>
      <c r="BF530" s="34">
        <v>4.4340000000000002</v>
      </c>
      <c r="BG530" s="34">
        <v>26.670999999999999</v>
      </c>
      <c r="BH530" s="34">
        <v>6.923</v>
      </c>
      <c r="BI530" s="34">
        <v>33.594000000000001</v>
      </c>
      <c r="BJ530" s="34">
        <v>21.36</v>
      </c>
      <c r="BK530" s="34">
        <v>5.5439999999999996</v>
      </c>
      <c r="BL530" s="34">
        <v>26.904</v>
      </c>
      <c r="BM530" s="34">
        <v>0</v>
      </c>
      <c r="BN530" s="34"/>
      <c r="BO530" s="34"/>
      <c r="BP530" s="34"/>
      <c r="BQ530" s="34">
        <v>6975.9589999999998</v>
      </c>
      <c r="BR530" s="34">
        <v>9.3785999999999994E-2</v>
      </c>
      <c r="BS530" s="34">
        <v>-5</v>
      </c>
      <c r="BT530" s="34">
        <v>8.9060000000000007E-3</v>
      </c>
      <c r="BU530" s="34">
        <v>2.29189</v>
      </c>
      <c r="BV530" s="34">
        <v>0</v>
      </c>
      <c r="BW530" s="34" t="s">
        <v>155</v>
      </c>
      <c r="BX530" s="34">
        <v>0.80100000000000005</v>
      </c>
    </row>
    <row r="531" spans="1:76" x14ac:dyDescent="0.25">
      <c r="A531" s="35">
        <v>43165</v>
      </c>
      <c r="B531" s="36">
        <v>0.41063960648148146</v>
      </c>
      <c r="C531" s="34">
        <v>4.6390000000000002</v>
      </c>
      <c r="D531" s="34">
        <v>1.18E-2</v>
      </c>
      <c r="E531" s="34">
        <v>117.802198</v>
      </c>
      <c r="F531" s="34">
        <v>306.5</v>
      </c>
      <c r="G531" s="34">
        <v>82</v>
      </c>
      <c r="H531" s="34">
        <v>0</v>
      </c>
      <c r="I531" s="34"/>
      <c r="J531" s="34">
        <v>12.91</v>
      </c>
      <c r="K531" s="34">
        <v>0.96399999999999997</v>
      </c>
      <c r="L531" s="34">
        <v>4.4724000000000004</v>
      </c>
      <c r="M531" s="34">
        <v>1.14E-2</v>
      </c>
      <c r="N531" s="34">
        <v>295.45650000000001</v>
      </c>
      <c r="O531" s="34">
        <v>79.014300000000006</v>
      </c>
      <c r="P531" s="34">
        <v>374.5</v>
      </c>
      <c r="Q531" s="34">
        <v>236.61709999999999</v>
      </c>
      <c r="R531" s="34">
        <v>63.278799999999997</v>
      </c>
      <c r="S531" s="34">
        <v>299.89999999999998</v>
      </c>
      <c r="T531" s="34">
        <v>0</v>
      </c>
      <c r="U531" s="34"/>
      <c r="V531" s="34"/>
      <c r="W531" s="34">
        <v>0</v>
      </c>
      <c r="X531" s="34">
        <v>12.4496</v>
      </c>
      <c r="Y531" s="34">
        <v>12</v>
      </c>
      <c r="Z531" s="34">
        <v>845</v>
      </c>
      <c r="AA531" s="34">
        <v>845</v>
      </c>
      <c r="AB531" s="34">
        <v>883</v>
      </c>
      <c r="AC531" s="34">
        <v>81</v>
      </c>
      <c r="AD531" s="34">
        <v>22.09</v>
      </c>
      <c r="AE531" s="34">
        <v>0.51</v>
      </c>
      <c r="AF531" s="34">
        <v>979</v>
      </c>
      <c r="AG531" s="34">
        <v>0</v>
      </c>
      <c r="AH531" s="34">
        <v>37</v>
      </c>
      <c r="AI531" s="34">
        <v>35</v>
      </c>
      <c r="AJ531" s="34">
        <v>190</v>
      </c>
      <c r="AK531" s="34">
        <v>169</v>
      </c>
      <c r="AL531" s="34">
        <v>4.3</v>
      </c>
      <c r="AM531" s="34">
        <v>175</v>
      </c>
      <c r="AN531" s="34" t="s">
        <v>155</v>
      </c>
      <c r="AO531" s="34">
        <v>1</v>
      </c>
      <c r="AP531" s="37">
        <v>0.61976851851851855</v>
      </c>
      <c r="AQ531" s="34">
        <v>47.158915</v>
      </c>
      <c r="AR531" s="34">
        <v>-88.487200999999999</v>
      </c>
      <c r="AS531" s="34">
        <v>308.7</v>
      </c>
      <c r="AT531" s="34">
        <v>35.200000000000003</v>
      </c>
      <c r="AU531" s="34">
        <v>12</v>
      </c>
      <c r="AV531" s="34">
        <v>9</v>
      </c>
      <c r="AW531" s="34" t="s">
        <v>207</v>
      </c>
      <c r="AX531" s="34">
        <v>1.2684</v>
      </c>
      <c r="AY531" s="34">
        <v>1.2</v>
      </c>
      <c r="AZ531" s="34">
        <v>2.2999999999999998</v>
      </c>
      <c r="BA531" s="34">
        <v>14.186999999999999</v>
      </c>
      <c r="BB531" s="34">
        <v>45.68</v>
      </c>
      <c r="BC531" s="34">
        <v>3.22</v>
      </c>
      <c r="BD531" s="34">
        <v>3.734</v>
      </c>
      <c r="BE531" s="34">
        <v>3185.03</v>
      </c>
      <c r="BF531" s="34">
        <v>5.1470000000000002</v>
      </c>
      <c r="BG531" s="34">
        <v>22.035</v>
      </c>
      <c r="BH531" s="34">
        <v>5.8929999999999998</v>
      </c>
      <c r="BI531" s="34">
        <v>27.927</v>
      </c>
      <c r="BJ531" s="34">
        <v>17.646000000000001</v>
      </c>
      <c r="BK531" s="34">
        <v>4.7190000000000003</v>
      </c>
      <c r="BL531" s="34">
        <v>22.366</v>
      </c>
      <c r="BM531" s="34">
        <v>0</v>
      </c>
      <c r="BN531" s="34"/>
      <c r="BO531" s="34"/>
      <c r="BP531" s="34"/>
      <c r="BQ531" s="34">
        <v>6446.5550000000003</v>
      </c>
      <c r="BR531" s="34">
        <v>6.7692000000000002E-2</v>
      </c>
      <c r="BS531" s="34">
        <v>-5</v>
      </c>
      <c r="BT531" s="34">
        <v>8.9999999999999993E-3</v>
      </c>
      <c r="BU531" s="34">
        <v>1.654223</v>
      </c>
      <c r="BV531" s="34">
        <v>0</v>
      </c>
      <c r="BW531" s="34" t="s">
        <v>155</v>
      </c>
      <c r="BX531" s="34">
        <v>0.80100000000000005</v>
      </c>
    </row>
    <row r="532" spans="1:76" x14ac:dyDescent="0.25">
      <c r="A532" s="35">
        <v>43165</v>
      </c>
      <c r="B532" s="36">
        <v>0.41065118055555555</v>
      </c>
      <c r="C532" s="34">
        <v>5.2560000000000002</v>
      </c>
      <c r="D532" s="34">
        <v>1.2E-2</v>
      </c>
      <c r="E532" s="34">
        <v>120</v>
      </c>
      <c r="F532" s="34">
        <v>332.8</v>
      </c>
      <c r="G532" s="34">
        <v>86.7</v>
      </c>
      <c r="H532" s="34">
        <v>0</v>
      </c>
      <c r="I532" s="34"/>
      <c r="J532" s="34">
        <v>13.6</v>
      </c>
      <c r="K532" s="34">
        <v>0.95909999999999995</v>
      </c>
      <c r="L532" s="34">
        <v>5.0411000000000001</v>
      </c>
      <c r="M532" s="34">
        <v>1.15E-2</v>
      </c>
      <c r="N532" s="34">
        <v>319.14760000000001</v>
      </c>
      <c r="O532" s="34">
        <v>83.122399999999999</v>
      </c>
      <c r="P532" s="34">
        <v>402.3</v>
      </c>
      <c r="Q532" s="34">
        <v>255.59020000000001</v>
      </c>
      <c r="R532" s="34">
        <v>66.568799999999996</v>
      </c>
      <c r="S532" s="34">
        <v>322.2</v>
      </c>
      <c r="T532" s="34">
        <v>0</v>
      </c>
      <c r="U532" s="34"/>
      <c r="V532" s="34"/>
      <c r="W532" s="34">
        <v>0</v>
      </c>
      <c r="X532" s="34">
        <v>13.0434</v>
      </c>
      <c r="Y532" s="34">
        <v>12</v>
      </c>
      <c r="Z532" s="34">
        <v>844</v>
      </c>
      <c r="AA532" s="34">
        <v>844</v>
      </c>
      <c r="AB532" s="34">
        <v>883</v>
      </c>
      <c r="AC532" s="34">
        <v>81</v>
      </c>
      <c r="AD532" s="34">
        <v>22.09</v>
      </c>
      <c r="AE532" s="34">
        <v>0.51</v>
      </c>
      <c r="AF532" s="34">
        <v>979</v>
      </c>
      <c r="AG532" s="34">
        <v>0</v>
      </c>
      <c r="AH532" s="34">
        <v>37</v>
      </c>
      <c r="AI532" s="34">
        <v>35</v>
      </c>
      <c r="AJ532" s="34">
        <v>190</v>
      </c>
      <c r="AK532" s="34">
        <v>169</v>
      </c>
      <c r="AL532" s="34">
        <v>4.3</v>
      </c>
      <c r="AM532" s="34">
        <v>175.2</v>
      </c>
      <c r="AN532" s="34" t="s">
        <v>155</v>
      </c>
      <c r="AO532" s="34">
        <v>1</v>
      </c>
      <c r="AP532" s="37">
        <v>0.61978009259259259</v>
      </c>
      <c r="AQ532" s="34">
        <v>47.158920000000002</v>
      </c>
      <c r="AR532" s="34">
        <v>-88.486994999999993</v>
      </c>
      <c r="AS532" s="34">
        <v>308.5</v>
      </c>
      <c r="AT532" s="34">
        <v>34.6</v>
      </c>
      <c r="AU532" s="34">
        <v>12</v>
      </c>
      <c r="AV532" s="34">
        <v>9</v>
      </c>
      <c r="AW532" s="34" t="s">
        <v>207</v>
      </c>
      <c r="AX532" s="34">
        <v>1.4368000000000001</v>
      </c>
      <c r="AY532" s="34">
        <v>1.3368</v>
      </c>
      <c r="AZ532" s="34">
        <v>2.5051999999999999</v>
      </c>
      <c r="BA532" s="34">
        <v>14.186999999999999</v>
      </c>
      <c r="BB532" s="34">
        <v>40.43</v>
      </c>
      <c r="BC532" s="34">
        <v>2.85</v>
      </c>
      <c r="BD532" s="34">
        <v>4.2679999999999998</v>
      </c>
      <c r="BE532" s="34">
        <v>3182.6350000000002</v>
      </c>
      <c r="BF532" s="34">
        <v>4.625</v>
      </c>
      <c r="BG532" s="34">
        <v>21.1</v>
      </c>
      <c r="BH532" s="34">
        <v>5.4960000000000004</v>
      </c>
      <c r="BI532" s="34">
        <v>26.596</v>
      </c>
      <c r="BJ532" s="34">
        <v>16.898</v>
      </c>
      <c r="BK532" s="34">
        <v>4.4009999999999998</v>
      </c>
      <c r="BL532" s="34">
        <v>21.3</v>
      </c>
      <c r="BM532" s="34">
        <v>0</v>
      </c>
      <c r="BN532" s="34"/>
      <c r="BO532" s="34"/>
      <c r="BP532" s="34"/>
      <c r="BQ532" s="34">
        <v>5987.5889999999999</v>
      </c>
      <c r="BR532" s="34">
        <v>6.3282000000000005E-2</v>
      </c>
      <c r="BS532" s="34">
        <v>-5</v>
      </c>
      <c r="BT532" s="34">
        <v>8.0940000000000005E-3</v>
      </c>
      <c r="BU532" s="34">
        <v>1.5464530000000001</v>
      </c>
      <c r="BV532" s="34">
        <v>0</v>
      </c>
      <c r="BW532" s="34" t="s">
        <v>155</v>
      </c>
      <c r="BX532" s="34">
        <v>0.80100000000000005</v>
      </c>
    </row>
    <row r="533" spans="1:76" x14ac:dyDescent="0.25">
      <c r="A533" s="35">
        <v>43165</v>
      </c>
      <c r="B533" s="36">
        <v>0.41066275462962959</v>
      </c>
      <c r="C533" s="34">
        <v>5.1749999999999998</v>
      </c>
      <c r="D533" s="34">
        <v>8.5000000000000006E-3</v>
      </c>
      <c r="E533" s="34">
        <v>84.520433999999995</v>
      </c>
      <c r="F533" s="34">
        <v>354</v>
      </c>
      <c r="G533" s="34">
        <v>87.6</v>
      </c>
      <c r="H533" s="34">
        <v>-3.2</v>
      </c>
      <c r="I533" s="34"/>
      <c r="J533" s="34">
        <v>13.51</v>
      </c>
      <c r="K533" s="34">
        <v>0.9597</v>
      </c>
      <c r="L533" s="34">
        <v>4.9671000000000003</v>
      </c>
      <c r="M533" s="34">
        <v>8.0999999999999996E-3</v>
      </c>
      <c r="N533" s="34">
        <v>339.75959999999998</v>
      </c>
      <c r="O533" s="34">
        <v>84.094200000000001</v>
      </c>
      <c r="P533" s="34">
        <v>423.9</v>
      </c>
      <c r="Q533" s="34">
        <v>272.09730000000002</v>
      </c>
      <c r="R533" s="34">
        <v>67.347099999999998</v>
      </c>
      <c r="S533" s="34">
        <v>339.4</v>
      </c>
      <c r="T533" s="34">
        <v>0</v>
      </c>
      <c r="U533" s="34"/>
      <c r="V533" s="34"/>
      <c r="W533" s="34">
        <v>0</v>
      </c>
      <c r="X533" s="34">
        <v>12.9635</v>
      </c>
      <c r="Y533" s="34">
        <v>11.9</v>
      </c>
      <c r="Z533" s="34">
        <v>845</v>
      </c>
      <c r="AA533" s="34">
        <v>844</v>
      </c>
      <c r="AB533" s="34">
        <v>883</v>
      </c>
      <c r="AC533" s="34">
        <v>81</v>
      </c>
      <c r="AD533" s="34">
        <v>22.09</v>
      </c>
      <c r="AE533" s="34">
        <v>0.51</v>
      </c>
      <c r="AF533" s="34">
        <v>979</v>
      </c>
      <c r="AG533" s="34">
        <v>0</v>
      </c>
      <c r="AH533" s="34">
        <v>37</v>
      </c>
      <c r="AI533" s="34">
        <v>35</v>
      </c>
      <c r="AJ533" s="34">
        <v>190</v>
      </c>
      <c r="AK533" s="34">
        <v>169</v>
      </c>
      <c r="AL533" s="34">
        <v>4.3</v>
      </c>
      <c r="AM533" s="34">
        <v>175.6</v>
      </c>
      <c r="AN533" s="34" t="s">
        <v>155</v>
      </c>
      <c r="AO533" s="34">
        <v>1</v>
      </c>
      <c r="AP533" s="37">
        <v>0.61979166666666663</v>
      </c>
      <c r="AQ533" s="34">
        <v>47.158921999999997</v>
      </c>
      <c r="AR533" s="34">
        <v>-88.486793000000006</v>
      </c>
      <c r="AS533" s="34">
        <v>308.2</v>
      </c>
      <c r="AT533" s="34">
        <v>33.700000000000003</v>
      </c>
      <c r="AU533" s="34">
        <v>12</v>
      </c>
      <c r="AV533" s="34">
        <v>9</v>
      </c>
      <c r="AW533" s="34" t="s">
        <v>207</v>
      </c>
      <c r="AX533" s="34">
        <v>1.2263999999999999</v>
      </c>
      <c r="AY533" s="34">
        <v>1.4</v>
      </c>
      <c r="AZ533" s="34">
        <v>2.1212</v>
      </c>
      <c r="BA533" s="34">
        <v>14.186999999999999</v>
      </c>
      <c r="BB533" s="34">
        <v>41.08</v>
      </c>
      <c r="BC533" s="34">
        <v>2.9</v>
      </c>
      <c r="BD533" s="34">
        <v>4.1950000000000003</v>
      </c>
      <c r="BE533" s="34">
        <v>3185.0940000000001</v>
      </c>
      <c r="BF533" s="34">
        <v>3.3109999999999999</v>
      </c>
      <c r="BG533" s="34">
        <v>22.815000000000001</v>
      </c>
      <c r="BH533" s="34">
        <v>5.6470000000000002</v>
      </c>
      <c r="BI533" s="34">
        <v>28.462</v>
      </c>
      <c r="BJ533" s="34">
        <v>18.271999999999998</v>
      </c>
      <c r="BK533" s="34">
        <v>4.5220000000000002</v>
      </c>
      <c r="BL533" s="34">
        <v>22.794</v>
      </c>
      <c r="BM533" s="34">
        <v>0</v>
      </c>
      <c r="BN533" s="34"/>
      <c r="BO533" s="34"/>
      <c r="BP533" s="34"/>
      <c r="BQ533" s="34">
        <v>6044.232</v>
      </c>
      <c r="BR533" s="34">
        <v>0.106488</v>
      </c>
      <c r="BS533" s="34">
        <v>-5</v>
      </c>
      <c r="BT533" s="34">
        <v>8.9060000000000007E-3</v>
      </c>
      <c r="BU533" s="34">
        <v>2.6023010000000002</v>
      </c>
      <c r="BV533" s="34">
        <v>0</v>
      </c>
      <c r="BW533" s="34" t="s">
        <v>155</v>
      </c>
      <c r="BX533" s="34">
        <v>0.80100000000000005</v>
      </c>
    </row>
    <row r="534" spans="1:76" x14ac:dyDescent="0.25">
      <c r="A534" s="35">
        <v>43165</v>
      </c>
      <c r="B534" s="36">
        <v>0.41067432870370374</v>
      </c>
      <c r="C534" s="34">
        <v>4.6399999999999997</v>
      </c>
      <c r="D534" s="34">
        <v>6.8999999999999999E-3</v>
      </c>
      <c r="E534" s="34">
        <v>68.740359999999995</v>
      </c>
      <c r="F534" s="34">
        <v>355.8</v>
      </c>
      <c r="G534" s="34">
        <v>87.8</v>
      </c>
      <c r="H534" s="34">
        <v>0</v>
      </c>
      <c r="I534" s="34"/>
      <c r="J534" s="34">
        <v>13.1</v>
      </c>
      <c r="K534" s="34">
        <v>0.96399999999999997</v>
      </c>
      <c r="L534" s="34">
        <v>4.4730999999999996</v>
      </c>
      <c r="M534" s="34">
        <v>6.6E-3</v>
      </c>
      <c r="N534" s="34">
        <v>343.0043</v>
      </c>
      <c r="O534" s="34">
        <v>84.642399999999995</v>
      </c>
      <c r="P534" s="34">
        <v>427.6</v>
      </c>
      <c r="Q534" s="34">
        <v>274.69589999999999</v>
      </c>
      <c r="R534" s="34">
        <v>67.786100000000005</v>
      </c>
      <c r="S534" s="34">
        <v>342.5</v>
      </c>
      <c r="T534" s="34">
        <v>0</v>
      </c>
      <c r="U534" s="34"/>
      <c r="V534" s="34"/>
      <c r="W534" s="34">
        <v>0</v>
      </c>
      <c r="X534" s="34">
        <v>12.6289</v>
      </c>
      <c r="Y534" s="34">
        <v>12</v>
      </c>
      <c r="Z534" s="34">
        <v>844</v>
      </c>
      <c r="AA534" s="34">
        <v>845</v>
      </c>
      <c r="AB534" s="34">
        <v>882</v>
      </c>
      <c r="AC534" s="34">
        <v>81</v>
      </c>
      <c r="AD534" s="34">
        <v>22.09</v>
      </c>
      <c r="AE534" s="34">
        <v>0.51</v>
      </c>
      <c r="AF534" s="34">
        <v>979</v>
      </c>
      <c r="AG534" s="34">
        <v>0</v>
      </c>
      <c r="AH534" s="34">
        <v>37</v>
      </c>
      <c r="AI534" s="34">
        <v>35</v>
      </c>
      <c r="AJ534" s="34">
        <v>190</v>
      </c>
      <c r="AK534" s="34">
        <v>169</v>
      </c>
      <c r="AL534" s="34">
        <v>4.3</v>
      </c>
      <c r="AM534" s="34">
        <v>175.9</v>
      </c>
      <c r="AN534" s="34" t="s">
        <v>155</v>
      </c>
      <c r="AO534" s="34">
        <v>1</v>
      </c>
      <c r="AP534" s="37">
        <v>0.61980324074074067</v>
      </c>
      <c r="AQ534" s="34">
        <v>47.158909999999999</v>
      </c>
      <c r="AR534" s="34">
        <v>-88.486622999999994</v>
      </c>
      <c r="AS534" s="34">
        <v>308</v>
      </c>
      <c r="AT534" s="34">
        <v>31.1</v>
      </c>
      <c r="AU534" s="34">
        <v>12</v>
      </c>
      <c r="AV534" s="34">
        <v>9</v>
      </c>
      <c r="AW534" s="34" t="s">
        <v>207</v>
      </c>
      <c r="AX534" s="34">
        <v>1.2367999999999999</v>
      </c>
      <c r="AY534" s="34">
        <v>1.1264000000000001</v>
      </c>
      <c r="AZ534" s="34">
        <v>1.9683999999999999</v>
      </c>
      <c r="BA534" s="34">
        <v>14.186999999999999</v>
      </c>
      <c r="BB534" s="34">
        <v>45.72</v>
      </c>
      <c r="BC534" s="34">
        <v>3.22</v>
      </c>
      <c r="BD534" s="34">
        <v>3.73</v>
      </c>
      <c r="BE534" s="34">
        <v>3188.42</v>
      </c>
      <c r="BF534" s="34">
        <v>3.0059999999999998</v>
      </c>
      <c r="BG534" s="34">
        <v>25.603999999999999</v>
      </c>
      <c r="BH534" s="34">
        <v>6.3179999999999996</v>
      </c>
      <c r="BI534" s="34">
        <v>31.922000000000001</v>
      </c>
      <c r="BJ534" s="34">
        <v>20.504999999999999</v>
      </c>
      <c r="BK534" s="34">
        <v>5.0599999999999996</v>
      </c>
      <c r="BL534" s="34">
        <v>25.565000000000001</v>
      </c>
      <c r="BM534" s="34">
        <v>0</v>
      </c>
      <c r="BN534" s="34"/>
      <c r="BO534" s="34"/>
      <c r="BP534" s="34"/>
      <c r="BQ534" s="34">
        <v>6545.268</v>
      </c>
      <c r="BR534" s="34">
        <v>9.2880000000000004E-2</v>
      </c>
      <c r="BS534" s="34">
        <v>-5</v>
      </c>
      <c r="BT534" s="34">
        <v>8.0940000000000005E-3</v>
      </c>
      <c r="BU534" s="34">
        <v>2.269755</v>
      </c>
      <c r="BV534" s="34">
        <v>0</v>
      </c>
      <c r="BW534" s="34" t="s">
        <v>155</v>
      </c>
      <c r="BX534" s="34">
        <v>0.80100000000000005</v>
      </c>
    </row>
    <row r="535" spans="1:76" x14ac:dyDescent="0.25">
      <c r="A535" s="35">
        <v>43165</v>
      </c>
      <c r="B535" s="36">
        <v>0.41068590277777778</v>
      </c>
      <c r="C535" s="34">
        <v>4.6399999999999997</v>
      </c>
      <c r="D535" s="34">
        <v>7.7000000000000002E-3</v>
      </c>
      <c r="E535" s="34">
        <v>77.110361999999995</v>
      </c>
      <c r="F535" s="34">
        <v>356</v>
      </c>
      <c r="G535" s="34">
        <v>87.8</v>
      </c>
      <c r="H535" s="34">
        <v>0</v>
      </c>
      <c r="I535" s="34"/>
      <c r="J535" s="34">
        <v>13.19</v>
      </c>
      <c r="K535" s="34">
        <v>0.96409999999999996</v>
      </c>
      <c r="L535" s="34">
        <v>4.4733000000000001</v>
      </c>
      <c r="M535" s="34">
        <v>7.4000000000000003E-3</v>
      </c>
      <c r="N535" s="34">
        <v>343.16559999999998</v>
      </c>
      <c r="O535" s="34">
        <v>84.688100000000006</v>
      </c>
      <c r="P535" s="34">
        <v>427.9</v>
      </c>
      <c r="Q535" s="34">
        <v>274.82510000000002</v>
      </c>
      <c r="R535" s="34">
        <v>67.822699999999998</v>
      </c>
      <c r="S535" s="34">
        <v>342.6</v>
      </c>
      <c r="T535" s="34">
        <v>0</v>
      </c>
      <c r="U535" s="34"/>
      <c r="V535" s="34"/>
      <c r="W535" s="34">
        <v>0</v>
      </c>
      <c r="X535" s="34">
        <v>12.7179</v>
      </c>
      <c r="Y535" s="34">
        <v>11.9</v>
      </c>
      <c r="Z535" s="34">
        <v>845</v>
      </c>
      <c r="AA535" s="34">
        <v>846</v>
      </c>
      <c r="AB535" s="34">
        <v>883</v>
      </c>
      <c r="AC535" s="34">
        <v>81</v>
      </c>
      <c r="AD535" s="34">
        <v>22.09</v>
      </c>
      <c r="AE535" s="34">
        <v>0.51</v>
      </c>
      <c r="AF535" s="34">
        <v>979</v>
      </c>
      <c r="AG535" s="34">
        <v>0</v>
      </c>
      <c r="AH535" s="34">
        <v>37</v>
      </c>
      <c r="AI535" s="34">
        <v>35</v>
      </c>
      <c r="AJ535" s="34">
        <v>190</v>
      </c>
      <c r="AK535" s="34">
        <v>169</v>
      </c>
      <c r="AL535" s="34">
        <v>4.4000000000000004</v>
      </c>
      <c r="AM535" s="34">
        <v>175.4</v>
      </c>
      <c r="AN535" s="34" t="s">
        <v>155</v>
      </c>
      <c r="AO535" s="34">
        <v>1</v>
      </c>
      <c r="AP535" s="37">
        <v>0.61981481481481482</v>
      </c>
      <c r="AQ535" s="34">
        <v>47.15889</v>
      </c>
      <c r="AR535" s="34">
        <v>-88.486451000000002</v>
      </c>
      <c r="AS535" s="34">
        <v>307.5</v>
      </c>
      <c r="AT535" s="34">
        <v>30.1</v>
      </c>
      <c r="AU535" s="34">
        <v>12</v>
      </c>
      <c r="AV535" s="34">
        <v>9</v>
      </c>
      <c r="AW535" s="34" t="s">
        <v>207</v>
      </c>
      <c r="AX535" s="34">
        <v>1.3</v>
      </c>
      <c r="AY535" s="34">
        <v>1.1368</v>
      </c>
      <c r="AZ535" s="34">
        <v>2.1368</v>
      </c>
      <c r="BA535" s="34">
        <v>14.186999999999999</v>
      </c>
      <c r="BB535" s="34">
        <v>45.72</v>
      </c>
      <c r="BC535" s="34">
        <v>3.22</v>
      </c>
      <c r="BD535" s="34">
        <v>3.7269999999999999</v>
      </c>
      <c r="BE535" s="34">
        <v>3187.8389999999999</v>
      </c>
      <c r="BF535" s="34">
        <v>3.3719999999999999</v>
      </c>
      <c r="BG535" s="34">
        <v>25.61</v>
      </c>
      <c r="BH535" s="34">
        <v>6.32</v>
      </c>
      <c r="BI535" s="34">
        <v>31.93</v>
      </c>
      <c r="BJ535" s="34">
        <v>20.51</v>
      </c>
      <c r="BK535" s="34">
        <v>5.0620000000000003</v>
      </c>
      <c r="BL535" s="34">
        <v>25.571000000000002</v>
      </c>
      <c r="BM535" s="34">
        <v>0</v>
      </c>
      <c r="BN535" s="34"/>
      <c r="BO535" s="34"/>
      <c r="BP535" s="34"/>
      <c r="BQ535" s="34">
        <v>6590.0129999999999</v>
      </c>
      <c r="BR535" s="34">
        <v>7.6504000000000003E-2</v>
      </c>
      <c r="BS535" s="34">
        <v>-5</v>
      </c>
      <c r="BT535" s="34">
        <v>8.9060000000000007E-3</v>
      </c>
      <c r="BU535" s="34">
        <v>1.869567</v>
      </c>
      <c r="BV535" s="34">
        <v>0</v>
      </c>
      <c r="BW535" s="34" t="s">
        <v>155</v>
      </c>
      <c r="BX535" s="34">
        <v>0.80100000000000005</v>
      </c>
    </row>
    <row r="536" spans="1:76" x14ac:dyDescent="0.25">
      <c r="A536" s="35">
        <v>43165</v>
      </c>
      <c r="B536" s="36">
        <v>0.41069747685185187</v>
      </c>
      <c r="C536" s="34">
        <v>4.7480000000000002</v>
      </c>
      <c r="D536" s="34">
        <v>7.0000000000000001E-3</v>
      </c>
      <c r="E536" s="34">
        <v>70</v>
      </c>
      <c r="F536" s="34">
        <v>360.4</v>
      </c>
      <c r="G536" s="34">
        <v>88</v>
      </c>
      <c r="H536" s="34">
        <v>0</v>
      </c>
      <c r="I536" s="34"/>
      <c r="J536" s="34">
        <v>13.54</v>
      </c>
      <c r="K536" s="34">
        <v>0.96319999999999995</v>
      </c>
      <c r="L536" s="34">
        <v>4.5735999999999999</v>
      </c>
      <c r="M536" s="34">
        <v>6.7000000000000002E-3</v>
      </c>
      <c r="N536" s="34">
        <v>347.12740000000002</v>
      </c>
      <c r="O536" s="34">
        <v>84.762299999999996</v>
      </c>
      <c r="P536" s="34">
        <v>431.9</v>
      </c>
      <c r="Q536" s="34">
        <v>277.99790000000002</v>
      </c>
      <c r="R536" s="34">
        <v>67.882099999999994</v>
      </c>
      <c r="S536" s="34">
        <v>345.9</v>
      </c>
      <c r="T536" s="34">
        <v>0</v>
      </c>
      <c r="U536" s="34"/>
      <c r="V536" s="34"/>
      <c r="W536" s="34">
        <v>0</v>
      </c>
      <c r="X536" s="34">
        <v>13.0375</v>
      </c>
      <c r="Y536" s="34">
        <v>12</v>
      </c>
      <c r="Z536" s="34">
        <v>845</v>
      </c>
      <c r="AA536" s="34">
        <v>846</v>
      </c>
      <c r="AB536" s="34">
        <v>883</v>
      </c>
      <c r="AC536" s="34">
        <v>81</v>
      </c>
      <c r="AD536" s="34">
        <v>22.09</v>
      </c>
      <c r="AE536" s="34">
        <v>0.51</v>
      </c>
      <c r="AF536" s="34">
        <v>979</v>
      </c>
      <c r="AG536" s="34">
        <v>0</v>
      </c>
      <c r="AH536" s="34">
        <v>37</v>
      </c>
      <c r="AI536" s="34">
        <v>35</v>
      </c>
      <c r="AJ536" s="34">
        <v>190</v>
      </c>
      <c r="AK536" s="34">
        <v>169</v>
      </c>
      <c r="AL536" s="34">
        <v>4.4000000000000004</v>
      </c>
      <c r="AM536" s="34">
        <v>174.7</v>
      </c>
      <c r="AN536" s="34" t="s">
        <v>155</v>
      </c>
      <c r="AO536" s="34">
        <v>1</v>
      </c>
      <c r="AP536" s="37">
        <v>0.61982638888888886</v>
      </c>
      <c r="AQ536" s="34">
        <v>47.158856999999998</v>
      </c>
      <c r="AR536" s="34">
        <v>-88.486287000000004</v>
      </c>
      <c r="AS536" s="34">
        <v>307</v>
      </c>
      <c r="AT536" s="34">
        <v>29.4</v>
      </c>
      <c r="AU536" s="34">
        <v>12</v>
      </c>
      <c r="AV536" s="34">
        <v>9</v>
      </c>
      <c r="AW536" s="34" t="s">
        <v>207</v>
      </c>
      <c r="AX536" s="34">
        <v>1.4368000000000001</v>
      </c>
      <c r="AY536" s="34">
        <v>1.0631999999999999</v>
      </c>
      <c r="AZ536" s="34">
        <v>2.2684000000000002</v>
      </c>
      <c r="BA536" s="34">
        <v>14.186999999999999</v>
      </c>
      <c r="BB536" s="34">
        <v>44.7</v>
      </c>
      <c r="BC536" s="34">
        <v>3.15</v>
      </c>
      <c r="BD536" s="34">
        <v>3.82</v>
      </c>
      <c r="BE536" s="34">
        <v>3187.8150000000001</v>
      </c>
      <c r="BF536" s="34">
        <v>2.9910000000000001</v>
      </c>
      <c r="BG536" s="34">
        <v>25.337</v>
      </c>
      <c r="BH536" s="34">
        <v>6.1870000000000003</v>
      </c>
      <c r="BI536" s="34">
        <v>31.524000000000001</v>
      </c>
      <c r="BJ536" s="34">
        <v>20.291</v>
      </c>
      <c r="BK536" s="34">
        <v>4.9550000000000001</v>
      </c>
      <c r="BL536" s="34">
        <v>25.245999999999999</v>
      </c>
      <c r="BM536" s="34">
        <v>0</v>
      </c>
      <c r="BN536" s="34"/>
      <c r="BO536" s="34"/>
      <c r="BP536" s="34"/>
      <c r="BQ536" s="34">
        <v>6607.3459999999995</v>
      </c>
      <c r="BR536" s="34">
        <v>7.5906000000000001E-2</v>
      </c>
      <c r="BS536" s="34">
        <v>-5</v>
      </c>
      <c r="BT536" s="34">
        <v>8.0940000000000005E-3</v>
      </c>
      <c r="BU536" s="34">
        <v>1.8549530000000001</v>
      </c>
      <c r="BV536" s="34">
        <v>0</v>
      </c>
      <c r="BW536" s="34" t="s">
        <v>155</v>
      </c>
      <c r="BX536" s="34">
        <v>0.80100000000000005</v>
      </c>
    </row>
    <row r="537" spans="1:76" x14ac:dyDescent="0.25">
      <c r="A537" s="35">
        <v>43165</v>
      </c>
      <c r="B537" s="36">
        <v>0.41070905092592591</v>
      </c>
      <c r="C537" s="34">
        <v>4.78</v>
      </c>
      <c r="D537" s="34">
        <v>7.0000000000000001E-3</v>
      </c>
      <c r="E537" s="34">
        <v>70</v>
      </c>
      <c r="F537" s="34">
        <v>364.4</v>
      </c>
      <c r="G537" s="34">
        <v>88</v>
      </c>
      <c r="H537" s="34">
        <v>0</v>
      </c>
      <c r="I537" s="34"/>
      <c r="J537" s="34">
        <v>13.6</v>
      </c>
      <c r="K537" s="34">
        <v>0.96299999999999997</v>
      </c>
      <c r="L537" s="34">
        <v>4.6029</v>
      </c>
      <c r="M537" s="34">
        <v>6.7000000000000002E-3</v>
      </c>
      <c r="N537" s="34">
        <v>350.87920000000003</v>
      </c>
      <c r="O537" s="34">
        <v>84.718500000000006</v>
      </c>
      <c r="P537" s="34">
        <v>435.6</v>
      </c>
      <c r="Q537" s="34">
        <v>281.0025</v>
      </c>
      <c r="R537" s="34">
        <v>67.846999999999994</v>
      </c>
      <c r="S537" s="34">
        <v>348.8</v>
      </c>
      <c r="T537" s="34">
        <v>0</v>
      </c>
      <c r="U537" s="34"/>
      <c r="V537" s="34"/>
      <c r="W537" s="34">
        <v>0</v>
      </c>
      <c r="X537" s="34">
        <v>13.0962</v>
      </c>
      <c r="Y537" s="34">
        <v>12</v>
      </c>
      <c r="Z537" s="34">
        <v>845</v>
      </c>
      <c r="AA537" s="34">
        <v>847</v>
      </c>
      <c r="AB537" s="34">
        <v>883</v>
      </c>
      <c r="AC537" s="34">
        <v>81</v>
      </c>
      <c r="AD537" s="34">
        <v>22.09</v>
      </c>
      <c r="AE537" s="34">
        <v>0.51</v>
      </c>
      <c r="AF537" s="34">
        <v>979</v>
      </c>
      <c r="AG537" s="34">
        <v>0</v>
      </c>
      <c r="AH537" s="34">
        <v>37</v>
      </c>
      <c r="AI537" s="34">
        <v>35</v>
      </c>
      <c r="AJ537" s="34">
        <v>190</v>
      </c>
      <c r="AK537" s="34">
        <v>169</v>
      </c>
      <c r="AL537" s="34">
        <v>4.4000000000000004</v>
      </c>
      <c r="AM537" s="34">
        <v>174</v>
      </c>
      <c r="AN537" s="34" t="s">
        <v>155</v>
      </c>
      <c r="AO537" s="34">
        <v>1</v>
      </c>
      <c r="AP537" s="37">
        <v>0.61983796296296301</v>
      </c>
      <c r="AQ537" s="34">
        <v>47.158811999999998</v>
      </c>
      <c r="AR537" s="34">
        <v>-88.486138999999994</v>
      </c>
      <c r="AS537" s="34">
        <v>306.7</v>
      </c>
      <c r="AT537" s="34">
        <v>28.3</v>
      </c>
      <c r="AU537" s="34">
        <v>12</v>
      </c>
      <c r="AV537" s="34">
        <v>9</v>
      </c>
      <c r="AW537" s="34" t="s">
        <v>207</v>
      </c>
      <c r="AX537" s="34">
        <v>1.5</v>
      </c>
      <c r="AY537" s="34">
        <v>1</v>
      </c>
      <c r="AZ537" s="34">
        <v>2.2999999999999998</v>
      </c>
      <c r="BA537" s="34">
        <v>14.186999999999999</v>
      </c>
      <c r="BB537" s="34">
        <v>44.41</v>
      </c>
      <c r="BC537" s="34">
        <v>3.13</v>
      </c>
      <c r="BD537" s="34">
        <v>3.847</v>
      </c>
      <c r="BE537" s="34">
        <v>3187.6689999999999</v>
      </c>
      <c r="BF537" s="34">
        <v>2.9710000000000001</v>
      </c>
      <c r="BG537" s="34">
        <v>25.446999999999999</v>
      </c>
      <c r="BH537" s="34">
        <v>6.1440000000000001</v>
      </c>
      <c r="BI537" s="34">
        <v>31.591000000000001</v>
      </c>
      <c r="BJ537" s="34">
        <v>20.379000000000001</v>
      </c>
      <c r="BK537" s="34">
        <v>4.92</v>
      </c>
      <c r="BL537" s="34">
        <v>25.3</v>
      </c>
      <c r="BM537" s="34">
        <v>0</v>
      </c>
      <c r="BN537" s="34"/>
      <c r="BO537" s="34"/>
      <c r="BP537" s="34"/>
      <c r="BQ537" s="34">
        <v>6594.5140000000001</v>
      </c>
      <c r="BR537" s="34">
        <v>7.5999999999999998E-2</v>
      </c>
      <c r="BS537" s="34">
        <v>-5</v>
      </c>
      <c r="BT537" s="34">
        <v>8.9060000000000007E-3</v>
      </c>
      <c r="BU537" s="34">
        <v>1.8572500000000001</v>
      </c>
      <c r="BV537" s="34">
        <v>0</v>
      </c>
      <c r="BW537" s="34" t="s">
        <v>155</v>
      </c>
      <c r="BX537" s="34">
        <v>0.80100000000000005</v>
      </c>
    </row>
    <row r="538" spans="1:76" x14ac:dyDescent="0.25">
      <c r="A538" s="35">
        <v>43165</v>
      </c>
      <c r="B538" s="36">
        <v>0.41072062500000001</v>
      </c>
      <c r="C538" s="34">
        <v>4.8280000000000003</v>
      </c>
      <c r="D538" s="34">
        <v>7.0000000000000001E-3</v>
      </c>
      <c r="E538" s="34">
        <v>70</v>
      </c>
      <c r="F538" s="34">
        <v>367.4</v>
      </c>
      <c r="G538" s="34">
        <v>87.3</v>
      </c>
      <c r="H538" s="34">
        <v>0</v>
      </c>
      <c r="I538" s="34"/>
      <c r="J538" s="34">
        <v>13.7</v>
      </c>
      <c r="K538" s="34">
        <v>0.96260000000000001</v>
      </c>
      <c r="L538" s="34">
        <v>4.6475</v>
      </c>
      <c r="M538" s="34">
        <v>6.7000000000000002E-3</v>
      </c>
      <c r="N538" s="34">
        <v>353.63080000000002</v>
      </c>
      <c r="O538" s="34">
        <v>84.077799999999996</v>
      </c>
      <c r="P538" s="34">
        <v>437.7</v>
      </c>
      <c r="Q538" s="34">
        <v>283.20620000000002</v>
      </c>
      <c r="R538" s="34">
        <v>67.3339</v>
      </c>
      <c r="S538" s="34">
        <v>350.5</v>
      </c>
      <c r="T538" s="34">
        <v>0</v>
      </c>
      <c r="U538" s="34"/>
      <c r="V538" s="34"/>
      <c r="W538" s="34">
        <v>0</v>
      </c>
      <c r="X538" s="34">
        <v>13.187200000000001</v>
      </c>
      <c r="Y538" s="34">
        <v>11.9</v>
      </c>
      <c r="Z538" s="34">
        <v>846</v>
      </c>
      <c r="AA538" s="34">
        <v>846</v>
      </c>
      <c r="AB538" s="34">
        <v>883</v>
      </c>
      <c r="AC538" s="34">
        <v>81</v>
      </c>
      <c r="AD538" s="34">
        <v>22.09</v>
      </c>
      <c r="AE538" s="34">
        <v>0.51</v>
      </c>
      <c r="AF538" s="34">
        <v>979</v>
      </c>
      <c r="AG538" s="34">
        <v>0</v>
      </c>
      <c r="AH538" s="34">
        <v>37</v>
      </c>
      <c r="AI538" s="34">
        <v>35</v>
      </c>
      <c r="AJ538" s="34">
        <v>190</v>
      </c>
      <c r="AK538" s="34">
        <v>169</v>
      </c>
      <c r="AL538" s="34">
        <v>4.4000000000000004</v>
      </c>
      <c r="AM538" s="34">
        <v>174</v>
      </c>
      <c r="AN538" s="34" t="s">
        <v>155</v>
      </c>
      <c r="AO538" s="34">
        <v>1</v>
      </c>
      <c r="AP538" s="37">
        <v>0.61984953703703705</v>
      </c>
      <c r="AQ538" s="34">
        <v>47.158769999999997</v>
      </c>
      <c r="AR538" s="34">
        <v>-88.485996999999998</v>
      </c>
      <c r="AS538" s="34">
        <v>306.60000000000002</v>
      </c>
      <c r="AT538" s="34">
        <v>27.2</v>
      </c>
      <c r="AU538" s="34">
        <v>12</v>
      </c>
      <c r="AV538" s="34">
        <v>9</v>
      </c>
      <c r="AW538" s="34" t="s">
        <v>207</v>
      </c>
      <c r="AX538" s="34">
        <v>1.7736000000000001</v>
      </c>
      <c r="AY538" s="34">
        <v>1</v>
      </c>
      <c r="AZ538" s="34">
        <v>2.5051999999999999</v>
      </c>
      <c r="BA538" s="34">
        <v>14.186999999999999</v>
      </c>
      <c r="BB538" s="34">
        <v>43.98</v>
      </c>
      <c r="BC538" s="34">
        <v>3.1</v>
      </c>
      <c r="BD538" s="34">
        <v>3.8889999999999998</v>
      </c>
      <c r="BE538" s="34">
        <v>3187.4490000000001</v>
      </c>
      <c r="BF538" s="34">
        <v>2.9409999999999998</v>
      </c>
      <c r="BG538" s="34">
        <v>25.398</v>
      </c>
      <c r="BH538" s="34">
        <v>6.0389999999999997</v>
      </c>
      <c r="BI538" s="34">
        <v>31.437000000000001</v>
      </c>
      <c r="BJ538" s="34">
        <v>20.34</v>
      </c>
      <c r="BK538" s="34">
        <v>4.8360000000000003</v>
      </c>
      <c r="BL538" s="34">
        <v>25.175999999999998</v>
      </c>
      <c r="BM538" s="34">
        <v>0</v>
      </c>
      <c r="BN538" s="34"/>
      <c r="BO538" s="34"/>
      <c r="BP538" s="34"/>
      <c r="BQ538" s="34">
        <v>6576.1289999999999</v>
      </c>
      <c r="BR538" s="34">
        <v>8.3248000000000003E-2</v>
      </c>
      <c r="BS538" s="34">
        <v>-5</v>
      </c>
      <c r="BT538" s="34">
        <v>8.0940000000000005E-3</v>
      </c>
      <c r="BU538" s="34">
        <v>2.034373</v>
      </c>
      <c r="BV538" s="34">
        <v>0</v>
      </c>
      <c r="BW538" s="34" t="s">
        <v>155</v>
      </c>
      <c r="BX538" s="34">
        <v>0.80100000000000005</v>
      </c>
    </row>
    <row r="539" spans="1:76" x14ac:dyDescent="0.25">
      <c r="A539" s="35">
        <v>43165</v>
      </c>
      <c r="B539" s="36">
        <v>0.41073219907407404</v>
      </c>
      <c r="C539" s="34">
        <v>4.8899999999999997</v>
      </c>
      <c r="D539" s="34">
        <v>6.4000000000000003E-3</v>
      </c>
      <c r="E539" s="34">
        <v>64.045038000000005</v>
      </c>
      <c r="F539" s="34">
        <v>370</v>
      </c>
      <c r="G539" s="34">
        <v>86</v>
      </c>
      <c r="H539" s="34">
        <v>0</v>
      </c>
      <c r="I539" s="34"/>
      <c r="J539" s="34">
        <v>13.7</v>
      </c>
      <c r="K539" s="34">
        <v>0.96209999999999996</v>
      </c>
      <c r="L539" s="34">
        <v>4.7046000000000001</v>
      </c>
      <c r="M539" s="34">
        <v>6.1999999999999998E-3</v>
      </c>
      <c r="N539" s="34">
        <v>355.96660000000003</v>
      </c>
      <c r="O539" s="34">
        <v>82.750299999999996</v>
      </c>
      <c r="P539" s="34">
        <v>438.7</v>
      </c>
      <c r="Q539" s="34">
        <v>285.07679999999999</v>
      </c>
      <c r="R539" s="34">
        <v>66.270799999999994</v>
      </c>
      <c r="S539" s="34">
        <v>351.3</v>
      </c>
      <c r="T539" s="34">
        <v>0</v>
      </c>
      <c r="U539" s="34"/>
      <c r="V539" s="34"/>
      <c r="W539" s="34">
        <v>0</v>
      </c>
      <c r="X539" s="34">
        <v>13.1805</v>
      </c>
      <c r="Y539" s="34">
        <v>12</v>
      </c>
      <c r="Z539" s="34">
        <v>845</v>
      </c>
      <c r="AA539" s="34">
        <v>844</v>
      </c>
      <c r="AB539" s="34">
        <v>883</v>
      </c>
      <c r="AC539" s="34">
        <v>81</v>
      </c>
      <c r="AD539" s="34">
        <v>22.09</v>
      </c>
      <c r="AE539" s="34">
        <v>0.51</v>
      </c>
      <c r="AF539" s="34">
        <v>979</v>
      </c>
      <c r="AG539" s="34">
        <v>0</v>
      </c>
      <c r="AH539" s="34">
        <v>37</v>
      </c>
      <c r="AI539" s="34">
        <v>35</v>
      </c>
      <c r="AJ539" s="34">
        <v>190</v>
      </c>
      <c r="AK539" s="34">
        <v>169</v>
      </c>
      <c r="AL539" s="34">
        <v>4.4000000000000004</v>
      </c>
      <c r="AM539" s="34">
        <v>174</v>
      </c>
      <c r="AN539" s="34" t="s">
        <v>155</v>
      </c>
      <c r="AO539" s="34">
        <v>1</v>
      </c>
      <c r="AP539" s="37">
        <v>0.61986111111111108</v>
      </c>
      <c r="AQ539" s="34">
        <v>47.158726999999999</v>
      </c>
      <c r="AR539" s="34">
        <v>-88.485862999999995</v>
      </c>
      <c r="AS539" s="34">
        <v>306.7</v>
      </c>
      <c r="AT539" s="34">
        <v>26</v>
      </c>
      <c r="AU539" s="34">
        <v>12</v>
      </c>
      <c r="AV539" s="34">
        <v>9</v>
      </c>
      <c r="AW539" s="34" t="s">
        <v>207</v>
      </c>
      <c r="AX539" s="34">
        <v>1.968332</v>
      </c>
      <c r="AY539" s="34">
        <v>1.0683320000000001</v>
      </c>
      <c r="AZ539" s="34">
        <v>2.6683319999999999</v>
      </c>
      <c r="BA539" s="34">
        <v>14.186999999999999</v>
      </c>
      <c r="BB539" s="34">
        <v>43.44</v>
      </c>
      <c r="BC539" s="34">
        <v>3.06</v>
      </c>
      <c r="BD539" s="34">
        <v>3.9420000000000002</v>
      </c>
      <c r="BE539" s="34">
        <v>3187.5659999999998</v>
      </c>
      <c r="BF539" s="34">
        <v>2.657</v>
      </c>
      <c r="BG539" s="34">
        <v>25.257000000000001</v>
      </c>
      <c r="BH539" s="34">
        <v>5.8710000000000004</v>
      </c>
      <c r="BI539" s="34">
        <v>31.129000000000001</v>
      </c>
      <c r="BJ539" s="34">
        <v>20.227</v>
      </c>
      <c r="BK539" s="34">
        <v>4.702</v>
      </c>
      <c r="BL539" s="34">
        <v>24.93</v>
      </c>
      <c r="BM539" s="34">
        <v>0</v>
      </c>
      <c r="BN539" s="34"/>
      <c r="BO539" s="34"/>
      <c r="BP539" s="34"/>
      <c r="BQ539" s="34">
        <v>6493.36</v>
      </c>
      <c r="BR539" s="34">
        <v>6.3161999999999996E-2</v>
      </c>
      <c r="BS539" s="34">
        <v>-5</v>
      </c>
      <c r="BT539" s="34">
        <v>8.9060000000000007E-3</v>
      </c>
      <c r="BU539" s="34">
        <v>1.5435209999999999</v>
      </c>
      <c r="BV539" s="34">
        <v>0</v>
      </c>
      <c r="BW539" s="34" t="s">
        <v>155</v>
      </c>
      <c r="BX539" s="34">
        <v>0.80100000000000005</v>
      </c>
    </row>
    <row r="540" spans="1:76" x14ac:dyDescent="0.25">
      <c r="A540" s="35">
        <v>43165</v>
      </c>
      <c r="B540" s="36">
        <v>0.41074377314814819</v>
      </c>
      <c r="C540" s="34">
        <v>4.8810000000000002</v>
      </c>
      <c r="D540" s="34">
        <v>6.4000000000000003E-3</v>
      </c>
      <c r="E540" s="34">
        <v>64.401708999999997</v>
      </c>
      <c r="F540" s="34">
        <v>371.1</v>
      </c>
      <c r="G540" s="34">
        <v>84.6</v>
      </c>
      <c r="H540" s="34">
        <v>0</v>
      </c>
      <c r="I540" s="34"/>
      <c r="J540" s="34">
        <v>13.7</v>
      </c>
      <c r="K540" s="34">
        <v>0.96209999999999996</v>
      </c>
      <c r="L540" s="34">
        <v>4.6959999999999997</v>
      </c>
      <c r="M540" s="34">
        <v>6.1999999999999998E-3</v>
      </c>
      <c r="N540" s="34">
        <v>357.06979999999999</v>
      </c>
      <c r="O540" s="34">
        <v>81.406999999999996</v>
      </c>
      <c r="P540" s="34">
        <v>438.5</v>
      </c>
      <c r="Q540" s="34">
        <v>285.96030000000002</v>
      </c>
      <c r="R540" s="34">
        <v>65.194999999999993</v>
      </c>
      <c r="S540" s="34">
        <v>351.2</v>
      </c>
      <c r="T540" s="34">
        <v>0</v>
      </c>
      <c r="U540" s="34"/>
      <c r="V540" s="34"/>
      <c r="W540" s="34">
        <v>0</v>
      </c>
      <c r="X540" s="34">
        <v>13.180899999999999</v>
      </c>
      <c r="Y540" s="34">
        <v>11.9</v>
      </c>
      <c r="Z540" s="34">
        <v>846</v>
      </c>
      <c r="AA540" s="34">
        <v>847</v>
      </c>
      <c r="AB540" s="34">
        <v>883</v>
      </c>
      <c r="AC540" s="34">
        <v>81</v>
      </c>
      <c r="AD540" s="34">
        <v>22.09</v>
      </c>
      <c r="AE540" s="34">
        <v>0.51</v>
      </c>
      <c r="AF540" s="34">
        <v>979</v>
      </c>
      <c r="AG540" s="34">
        <v>0</v>
      </c>
      <c r="AH540" s="34">
        <v>37</v>
      </c>
      <c r="AI540" s="34">
        <v>35</v>
      </c>
      <c r="AJ540" s="34">
        <v>190</v>
      </c>
      <c r="AK540" s="34">
        <v>169</v>
      </c>
      <c r="AL540" s="34">
        <v>4.3</v>
      </c>
      <c r="AM540" s="34">
        <v>174.1</v>
      </c>
      <c r="AN540" s="34" t="s">
        <v>155</v>
      </c>
      <c r="AO540" s="34">
        <v>1</v>
      </c>
      <c r="AP540" s="37">
        <v>0.61987268518518512</v>
      </c>
      <c r="AQ540" s="34">
        <v>47.158684000000001</v>
      </c>
      <c r="AR540" s="34">
        <v>-88.485737</v>
      </c>
      <c r="AS540" s="34">
        <v>306.7</v>
      </c>
      <c r="AT540" s="34">
        <v>25.2</v>
      </c>
      <c r="AU540" s="34">
        <v>12</v>
      </c>
      <c r="AV540" s="34">
        <v>10</v>
      </c>
      <c r="AW540" s="34" t="s">
        <v>206</v>
      </c>
      <c r="AX540" s="34">
        <v>2</v>
      </c>
      <c r="AY540" s="34">
        <v>1.236737</v>
      </c>
      <c r="AZ540" s="34">
        <v>2.7683680000000002</v>
      </c>
      <c r="BA540" s="34">
        <v>14.186999999999999</v>
      </c>
      <c r="BB540" s="34">
        <v>43.52</v>
      </c>
      <c r="BC540" s="34">
        <v>3.07</v>
      </c>
      <c r="BD540" s="34">
        <v>3.9380000000000002</v>
      </c>
      <c r="BE540" s="34">
        <v>3187.5839999999998</v>
      </c>
      <c r="BF540" s="34">
        <v>2.677</v>
      </c>
      <c r="BG540" s="34">
        <v>25.382000000000001</v>
      </c>
      <c r="BH540" s="34">
        <v>5.7869999999999999</v>
      </c>
      <c r="BI540" s="34">
        <v>31.167999999999999</v>
      </c>
      <c r="BJ540" s="34">
        <v>20.327000000000002</v>
      </c>
      <c r="BK540" s="34">
        <v>4.6340000000000003</v>
      </c>
      <c r="BL540" s="34">
        <v>24.960999999999999</v>
      </c>
      <c r="BM540" s="34">
        <v>0</v>
      </c>
      <c r="BN540" s="34"/>
      <c r="BO540" s="34"/>
      <c r="BP540" s="34"/>
      <c r="BQ540" s="34">
        <v>6505.42</v>
      </c>
      <c r="BR540" s="34">
        <v>5.4657999999999998E-2</v>
      </c>
      <c r="BS540" s="34">
        <v>-5</v>
      </c>
      <c r="BT540" s="34">
        <v>8.9999999999999993E-3</v>
      </c>
      <c r="BU540" s="34">
        <v>1.3357049999999999</v>
      </c>
      <c r="BV540" s="34">
        <v>0</v>
      </c>
      <c r="BW540" s="34" t="s">
        <v>155</v>
      </c>
      <c r="BX540" s="34">
        <v>0.80100000000000005</v>
      </c>
    </row>
    <row r="541" spans="1:76" x14ac:dyDescent="0.25">
      <c r="A541" s="35">
        <v>43165</v>
      </c>
      <c r="B541" s="36">
        <v>0.41075534722222223</v>
      </c>
      <c r="C541" s="34">
        <v>4.8049999999999997</v>
      </c>
      <c r="D541" s="34">
        <v>7.0000000000000001E-3</v>
      </c>
      <c r="E541" s="34">
        <v>70</v>
      </c>
      <c r="F541" s="34">
        <v>372.8</v>
      </c>
      <c r="G541" s="34">
        <v>83.8</v>
      </c>
      <c r="H541" s="34">
        <v>0</v>
      </c>
      <c r="I541" s="34"/>
      <c r="J541" s="34">
        <v>13.7</v>
      </c>
      <c r="K541" s="34">
        <v>0.9627</v>
      </c>
      <c r="L541" s="34">
        <v>4.6260000000000003</v>
      </c>
      <c r="M541" s="34">
        <v>6.7000000000000002E-3</v>
      </c>
      <c r="N541" s="34">
        <v>358.86709999999999</v>
      </c>
      <c r="O541" s="34">
        <v>80.669799999999995</v>
      </c>
      <c r="P541" s="34">
        <v>439.5</v>
      </c>
      <c r="Q541" s="34">
        <v>287.39960000000002</v>
      </c>
      <c r="R541" s="34">
        <v>64.604699999999994</v>
      </c>
      <c r="S541" s="34">
        <v>352</v>
      </c>
      <c r="T541" s="34">
        <v>0</v>
      </c>
      <c r="U541" s="34"/>
      <c r="V541" s="34"/>
      <c r="W541" s="34">
        <v>0</v>
      </c>
      <c r="X541" s="34">
        <v>13.1897</v>
      </c>
      <c r="Y541" s="34">
        <v>12</v>
      </c>
      <c r="Z541" s="34">
        <v>846</v>
      </c>
      <c r="AA541" s="34">
        <v>846</v>
      </c>
      <c r="AB541" s="34">
        <v>884</v>
      </c>
      <c r="AC541" s="34">
        <v>81</v>
      </c>
      <c r="AD541" s="34">
        <v>22.09</v>
      </c>
      <c r="AE541" s="34">
        <v>0.51</v>
      </c>
      <c r="AF541" s="34">
        <v>979</v>
      </c>
      <c r="AG541" s="34">
        <v>0</v>
      </c>
      <c r="AH541" s="34">
        <v>37</v>
      </c>
      <c r="AI541" s="34">
        <v>35</v>
      </c>
      <c r="AJ541" s="34">
        <v>190</v>
      </c>
      <c r="AK541" s="34">
        <v>169</v>
      </c>
      <c r="AL541" s="34">
        <v>4.4000000000000004</v>
      </c>
      <c r="AM541" s="34">
        <v>174.5</v>
      </c>
      <c r="AN541" s="34" t="s">
        <v>155</v>
      </c>
      <c r="AO541" s="34">
        <v>1</v>
      </c>
      <c r="AP541" s="37">
        <v>0.61988425925925927</v>
      </c>
      <c r="AQ541" s="34">
        <v>47.158641000000003</v>
      </c>
      <c r="AR541" s="34">
        <v>-88.485612000000003</v>
      </c>
      <c r="AS541" s="34">
        <v>306.7</v>
      </c>
      <c r="AT541" s="34">
        <v>24.4</v>
      </c>
      <c r="AU541" s="34">
        <v>12</v>
      </c>
      <c r="AV541" s="34">
        <v>10</v>
      </c>
      <c r="AW541" s="34" t="s">
        <v>206</v>
      </c>
      <c r="AX541" s="34">
        <v>2.0684</v>
      </c>
      <c r="AY541" s="34">
        <v>1.3684000000000001</v>
      </c>
      <c r="AZ541" s="34">
        <v>2.8</v>
      </c>
      <c r="BA541" s="34">
        <v>14.186999999999999</v>
      </c>
      <c r="BB541" s="34">
        <v>44.18</v>
      </c>
      <c r="BC541" s="34">
        <v>3.11</v>
      </c>
      <c r="BD541" s="34">
        <v>3.8690000000000002</v>
      </c>
      <c r="BE541" s="34">
        <v>3187.5549999999998</v>
      </c>
      <c r="BF541" s="34">
        <v>2.956</v>
      </c>
      <c r="BG541" s="34">
        <v>25.895</v>
      </c>
      <c r="BH541" s="34">
        <v>5.8209999999999997</v>
      </c>
      <c r="BI541" s="34">
        <v>31.716000000000001</v>
      </c>
      <c r="BJ541" s="34">
        <v>20.738</v>
      </c>
      <c r="BK541" s="34">
        <v>4.6619999999999999</v>
      </c>
      <c r="BL541" s="34">
        <v>25.4</v>
      </c>
      <c r="BM541" s="34">
        <v>0</v>
      </c>
      <c r="BN541" s="34"/>
      <c r="BO541" s="34"/>
      <c r="BP541" s="34"/>
      <c r="BQ541" s="34">
        <v>6608.1859999999997</v>
      </c>
      <c r="BR541" s="34">
        <v>6.3965999999999995E-2</v>
      </c>
      <c r="BS541" s="34">
        <v>-5</v>
      </c>
      <c r="BT541" s="34">
        <v>8.0940000000000005E-3</v>
      </c>
      <c r="BU541" s="34">
        <v>1.563169</v>
      </c>
      <c r="BV541" s="34">
        <v>0</v>
      </c>
      <c r="BW541" s="34" t="s">
        <v>155</v>
      </c>
      <c r="BX541" s="34">
        <v>0.80100000000000005</v>
      </c>
    </row>
    <row r="542" spans="1:76" x14ac:dyDescent="0.25">
      <c r="A542" s="35">
        <v>43165</v>
      </c>
      <c r="B542" s="36">
        <v>0.41076692129629633</v>
      </c>
      <c r="C542" s="34">
        <v>4.2329999999999997</v>
      </c>
      <c r="D542" s="34">
        <v>6.7999999999999996E-3</v>
      </c>
      <c r="E542" s="34">
        <v>68.198498999999998</v>
      </c>
      <c r="F542" s="34">
        <v>372</v>
      </c>
      <c r="G542" s="34">
        <v>83</v>
      </c>
      <c r="H542" s="34">
        <v>0</v>
      </c>
      <c r="I542" s="34"/>
      <c r="J542" s="34">
        <v>13.7</v>
      </c>
      <c r="K542" s="34">
        <v>0.96740000000000004</v>
      </c>
      <c r="L542" s="34">
        <v>4.0944000000000003</v>
      </c>
      <c r="M542" s="34">
        <v>6.6E-3</v>
      </c>
      <c r="N542" s="34">
        <v>359.88420000000002</v>
      </c>
      <c r="O542" s="34">
        <v>80.248999999999995</v>
      </c>
      <c r="P542" s="34">
        <v>440.1</v>
      </c>
      <c r="Q542" s="34">
        <v>288.21420000000001</v>
      </c>
      <c r="R542" s="34">
        <v>64.267600000000002</v>
      </c>
      <c r="S542" s="34">
        <v>352.5</v>
      </c>
      <c r="T542" s="34">
        <v>0</v>
      </c>
      <c r="U542" s="34"/>
      <c r="V542" s="34"/>
      <c r="W542" s="34">
        <v>0</v>
      </c>
      <c r="X542" s="34">
        <v>13.2529</v>
      </c>
      <c r="Y542" s="34">
        <v>12</v>
      </c>
      <c r="Z542" s="34">
        <v>845</v>
      </c>
      <c r="AA542" s="34">
        <v>847</v>
      </c>
      <c r="AB542" s="34">
        <v>883</v>
      </c>
      <c r="AC542" s="34">
        <v>81</v>
      </c>
      <c r="AD542" s="34">
        <v>22.09</v>
      </c>
      <c r="AE542" s="34">
        <v>0.51</v>
      </c>
      <c r="AF542" s="34">
        <v>979</v>
      </c>
      <c r="AG542" s="34">
        <v>0</v>
      </c>
      <c r="AH542" s="34">
        <v>37</v>
      </c>
      <c r="AI542" s="34">
        <v>35</v>
      </c>
      <c r="AJ542" s="34">
        <v>190</v>
      </c>
      <c r="AK542" s="34">
        <v>169</v>
      </c>
      <c r="AL542" s="34">
        <v>4.4000000000000004</v>
      </c>
      <c r="AM542" s="34">
        <v>174.8</v>
      </c>
      <c r="AN542" s="34" t="s">
        <v>155</v>
      </c>
      <c r="AO542" s="34">
        <v>1</v>
      </c>
      <c r="AP542" s="37">
        <v>0.61989583333333331</v>
      </c>
      <c r="AQ542" s="34">
        <v>47.158605000000001</v>
      </c>
      <c r="AR542" s="34">
        <v>-88.485484999999997</v>
      </c>
      <c r="AS542" s="34">
        <v>306.60000000000002</v>
      </c>
      <c r="AT542" s="34">
        <v>23.7</v>
      </c>
      <c r="AU542" s="34">
        <v>12</v>
      </c>
      <c r="AV542" s="34">
        <v>10</v>
      </c>
      <c r="AW542" s="34" t="s">
        <v>206</v>
      </c>
      <c r="AX542" s="34">
        <v>2.1</v>
      </c>
      <c r="AY542" s="34">
        <v>1.4683999999999999</v>
      </c>
      <c r="AZ542" s="34">
        <v>2.8683999999999998</v>
      </c>
      <c r="BA542" s="34">
        <v>14.186999999999999</v>
      </c>
      <c r="BB542" s="34">
        <v>50.03</v>
      </c>
      <c r="BC542" s="34">
        <v>3.53</v>
      </c>
      <c r="BD542" s="34">
        <v>3.3740000000000001</v>
      </c>
      <c r="BE542" s="34">
        <v>3190.6480000000001</v>
      </c>
      <c r="BF542" s="34">
        <v>3.2719999999999998</v>
      </c>
      <c r="BG542" s="34">
        <v>29.369</v>
      </c>
      <c r="BH542" s="34">
        <v>6.5490000000000004</v>
      </c>
      <c r="BI542" s="34">
        <v>35.917999999999999</v>
      </c>
      <c r="BJ542" s="34">
        <v>23.52</v>
      </c>
      <c r="BK542" s="34">
        <v>5.2450000000000001</v>
      </c>
      <c r="BL542" s="34">
        <v>28.765000000000001</v>
      </c>
      <c r="BM542" s="34">
        <v>0</v>
      </c>
      <c r="BN542" s="34"/>
      <c r="BO542" s="34"/>
      <c r="BP542" s="34"/>
      <c r="BQ542" s="34">
        <v>7509.317</v>
      </c>
      <c r="BR542" s="34">
        <v>7.7684000000000003E-2</v>
      </c>
      <c r="BS542" s="34">
        <v>-5</v>
      </c>
      <c r="BT542" s="34">
        <v>8.0000000000000002E-3</v>
      </c>
      <c r="BU542" s="34">
        <v>1.8984030000000001</v>
      </c>
      <c r="BV542" s="34">
        <v>0</v>
      </c>
      <c r="BW542" s="34" t="s">
        <v>155</v>
      </c>
      <c r="BX542" s="34">
        <v>0.80100000000000005</v>
      </c>
    </row>
    <row r="543" spans="1:76" x14ac:dyDescent="0.25">
      <c r="A543" s="35">
        <v>43165</v>
      </c>
      <c r="B543" s="36">
        <v>0.41077849537037037</v>
      </c>
      <c r="C543" s="34">
        <v>4.08</v>
      </c>
      <c r="D543" s="34">
        <v>5.1999999999999998E-3</v>
      </c>
      <c r="E543" s="34">
        <v>51.517932000000002</v>
      </c>
      <c r="F543" s="34">
        <v>358</v>
      </c>
      <c r="G543" s="34">
        <v>82.4</v>
      </c>
      <c r="H543" s="34">
        <v>0</v>
      </c>
      <c r="I543" s="34"/>
      <c r="J543" s="34">
        <v>13.8</v>
      </c>
      <c r="K543" s="34">
        <v>0.96860000000000002</v>
      </c>
      <c r="L543" s="34">
        <v>3.9519000000000002</v>
      </c>
      <c r="M543" s="34">
        <v>5.0000000000000001E-3</v>
      </c>
      <c r="N543" s="34">
        <v>346.77319999999997</v>
      </c>
      <c r="O543" s="34">
        <v>79.847099999999998</v>
      </c>
      <c r="P543" s="34">
        <v>426.6</v>
      </c>
      <c r="Q543" s="34">
        <v>277.6927</v>
      </c>
      <c r="R543" s="34">
        <v>63.940800000000003</v>
      </c>
      <c r="S543" s="34">
        <v>341.6</v>
      </c>
      <c r="T543" s="34">
        <v>0</v>
      </c>
      <c r="U543" s="34"/>
      <c r="V543" s="34"/>
      <c r="W543" s="34">
        <v>0</v>
      </c>
      <c r="X543" s="34">
        <v>13.3668</v>
      </c>
      <c r="Y543" s="34">
        <v>11.9</v>
      </c>
      <c r="Z543" s="34">
        <v>845</v>
      </c>
      <c r="AA543" s="34">
        <v>848</v>
      </c>
      <c r="AB543" s="34">
        <v>884</v>
      </c>
      <c r="AC543" s="34">
        <v>81</v>
      </c>
      <c r="AD543" s="34">
        <v>22.07</v>
      </c>
      <c r="AE543" s="34">
        <v>0.51</v>
      </c>
      <c r="AF543" s="34">
        <v>980</v>
      </c>
      <c r="AG543" s="34">
        <v>0</v>
      </c>
      <c r="AH543" s="34">
        <v>37</v>
      </c>
      <c r="AI543" s="34">
        <v>35</v>
      </c>
      <c r="AJ543" s="34">
        <v>190</v>
      </c>
      <c r="AK543" s="34">
        <v>169</v>
      </c>
      <c r="AL543" s="34">
        <v>4.4000000000000004</v>
      </c>
      <c r="AM543" s="34">
        <v>175</v>
      </c>
      <c r="AN543" s="34" t="s">
        <v>155</v>
      </c>
      <c r="AO543" s="34">
        <v>1</v>
      </c>
      <c r="AP543" s="37">
        <v>0.61990740740740746</v>
      </c>
      <c r="AQ543" s="34">
        <v>47.158577000000001</v>
      </c>
      <c r="AR543" s="34">
        <v>-88.48536</v>
      </c>
      <c r="AS543" s="34">
        <v>306.39999999999998</v>
      </c>
      <c r="AT543" s="34">
        <v>23.1</v>
      </c>
      <c r="AU543" s="34">
        <v>12</v>
      </c>
      <c r="AV543" s="34">
        <v>10</v>
      </c>
      <c r="AW543" s="34" t="s">
        <v>206</v>
      </c>
      <c r="AX543" s="34">
        <v>2.1684000000000001</v>
      </c>
      <c r="AY543" s="34">
        <v>1.5684</v>
      </c>
      <c r="AZ543" s="34">
        <v>2.9</v>
      </c>
      <c r="BA543" s="34">
        <v>14.186999999999999</v>
      </c>
      <c r="BB543" s="34">
        <v>51.89</v>
      </c>
      <c r="BC543" s="34">
        <v>3.66</v>
      </c>
      <c r="BD543" s="34">
        <v>3.2410000000000001</v>
      </c>
      <c r="BE543" s="34">
        <v>3192.8980000000001</v>
      </c>
      <c r="BF543" s="34">
        <v>2.5659999999999998</v>
      </c>
      <c r="BG543" s="34">
        <v>29.34</v>
      </c>
      <c r="BH543" s="34">
        <v>6.7560000000000002</v>
      </c>
      <c r="BI543" s="34">
        <v>36.095999999999997</v>
      </c>
      <c r="BJ543" s="34">
        <v>23.495000000000001</v>
      </c>
      <c r="BK543" s="34">
        <v>5.41</v>
      </c>
      <c r="BL543" s="34">
        <v>28.905000000000001</v>
      </c>
      <c r="BM543" s="34">
        <v>0</v>
      </c>
      <c r="BN543" s="34"/>
      <c r="BO543" s="34"/>
      <c r="BP543" s="34"/>
      <c r="BQ543" s="34">
        <v>7852.4040000000005</v>
      </c>
      <c r="BR543" s="34">
        <v>5.5444E-2</v>
      </c>
      <c r="BS543" s="34">
        <v>-5</v>
      </c>
      <c r="BT543" s="34">
        <v>8.0000000000000002E-3</v>
      </c>
      <c r="BU543" s="34">
        <v>1.3549119999999999</v>
      </c>
      <c r="BV543" s="34">
        <v>0</v>
      </c>
      <c r="BW543" s="34" t="s">
        <v>155</v>
      </c>
      <c r="BX543" s="34">
        <v>0.80100000000000005</v>
      </c>
    </row>
    <row r="544" spans="1:76" x14ac:dyDescent="0.25">
      <c r="A544" s="35">
        <v>43165</v>
      </c>
      <c r="B544" s="36">
        <v>0.41079006944444446</v>
      </c>
      <c r="C544" s="34">
        <v>3.988</v>
      </c>
      <c r="D544" s="34">
        <v>5.7999999999999996E-3</v>
      </c>
      <c r="E544" s="34">
        <v>57.575000000000003</v>
      </c>
      <c r="F544" s="34">
        <v>350.1</v>
      </c>
      <c r="G544" s="34">
        <v>81.7</v>
      </c>
      <c r="H544" s="34">
        <v>0</v>
      </c>
      <c r="I544" s="34"/>
      <c r="J544" s="34">
        <v>14.17</v>
      </c>
      <c r="K544" s="34">
        <v>0.96930000000000005</v>
      </c>
      <c r="L544" s="34">
        <v>3.8662000000000001</v>
      </c>
      <c r="M544" s="34">
        <v>5.5999999999999999E-3</v>
      </c>
      <c r="N544" s="34">
        <v>339.35210000000001</v>
      </c>
      <c r="O544" s="34">
        <v>79.174499999999995</v>
      </c>
      <c r="P544" s="34">
        <v>418.5</v>
      </c>
      <c r="Q544" s="34">
        <v>271.74790000000002</v>
      </c>
      <c r="R544" s="34">
        <v>63.401699999999998</v>
      </c>
      <c r="S544" s="34">
        <v>335.1</v>
      </c>
      <c r="T544" s="34">
        <v>0</v>
      </c>
      <c r="U544" s="34"/>
      <c r="V544" s="34"/>
      <c r="W544" s="34">
        <v>0</v>
      </c>
      <c r="X544" s="34">
        <v>13.7349</v>
      </c>
      <c r="Y544" s="34">
        <v>12</v>
      </c>
      <c r="Z544" s="34">
        <v>845</v>
      </c>
      <c r="AA544" s="34">
        <v>847</v>
      </c>
      <c r="AB544" s="34">
        <v>884</v>
      </c>
      <c r="AC544" s="34">
        <v>81</v>
      </c>
      <c r="AD544" s="34">
        <v>22.07</v>
      </c>
      <c r="AE544" s="34">
        <v>0.51</v>
      </c>
      <c r="AF544" s="34">
        <v>980</v>
      </c>
      <c r="AG544" s="34">
        <v>0</v>
      </c>
      <c r="AH544" s="34">
        <v>37</v>
      </c>
      <c r="AI544" s="34">
        <v>35</v>
      </c>
      <c r="AJ544" s="34">
        <v>190</v>
      </c>
      <c r="AK544" s="34">
        <v>169</v>
      </c>
      <c r="AL544" s="34">
        <v>4.4000000000000004</v>
      </c>
      <c r="AM544" s="34">
        <v>175</v>
      </c>
      <c r="AN544" s="34" t="s">
        <v>155</v>
      </c>
      <c r="AO544" s="34">
        <v>1</v>
      </c>
      <c r="AP544" s="37">
        <v>0.6199189814814815</v>
      </c>
      <c r="AQ544" s="34">
        <v>47.158552</v>
      </c>
      <c r="AR544" s="34">
        <v>-88.485236</v>
      </c>
      <c r="AS544" s="34">
        <v>306.2</v>
      </c>
      <c r="AT544" s="34">
        <v>22.5</v>
      </c>
      <c r="AU544" s="34">
        <v>12</v>
      </c>
      <c r="AV544" s="34">
        <v>10</v>
      </c>
      <c r="AW544" s="34" t="s">
        <v>206</v>
      </c>
      <c r="AX544" s="34">
        <v>1.7212000000000001</v>
      </c>
      <c r="AY544" s="34">
        <v>1.1896</v>
      </c>
      <c r="AZ544" s="34">
        <v>2.1476000000000002</v>
      </c>
      <c r="BA544" s="34">
        <v>14.186999999999999</v>
      </c>
      <c r="BB544" s="34">
        <v>53.05</v>
      </c>
      <c r="BC544" s="34">
        <v>3.74</v>
      </c>
      <c r="BD544" s="34">
        <v>3.1619999999999999</v>
      </c>
      <c r="BE544" s="34">
        <v>3193.0349999999999</v>
      </c>
      <c r="BF544" s="34">
        <v>2.9340000000000002</v>
      </c>
      <c r="BG544" s="34">
        <v>29.35</v>
      </c>
      <c r="BH544" s="34">
        <v>6.8479999999999999</v>
      </c>
      <c r="BI544" s="34">
        <v>36.198</v>
      </c>
      <c r="BJ544" s="34">
        <v>23.503</v>
      </c>
      <c r="BK544" s="34">
        <v>5.484</v>
      </c>
      <c r="BL544" s="34">
        <v>28.986999999999998</v>
      </c>
      <c r="BM544" s="34">
        <v>0</v>
      </c>
      <c r="BN544" s="34"/>
      <c r="BO544" s="34"/>
      <c r="BP544" s="34"/>
      <c r="BQ544" s="34">
        <v>8247.9330000000009</v>
      </c>
      <c r="BR544" s="34">
        <v>5.0282E-2</v>
      </c>
      <c r="BS544" s="34">
        <v>-5</v>
      </c>
      <c r="BT544" s="34">
        <v>7.0939999999999996E-3</v>
      </c>
      <c r="BU544" s="34">
        <v>1.228766</v>
      </c>
      <c r="BV544" s="34">
        <v>0</v>
      </c>
      <c r="BW544" s="34" t="s">
        <v>155</v>
      </c>
      <c r="BX544" s="34">
        <v>0.80100000000000005</v>
      </c>
    </row>
    <row r="545" spans="1:76" x14ac:dyDescent="0.25">
      <c r="A545" s="35">
        <v>43165</v>
      </c>
      <c r="B545" s="36">
        <v>0.4108016435185185</v>
      </c>
      <c r="C545" s="34">
        <v>3.7069999999999999</v>
      </c>
      <c r="D545" s="34">
        <v>6.6E-3</v>
      </c>
      <c r="E545" s="34">
        <v>65.903413999999998</v>
      </c>
      <c r="F545" s="34">
        <v>345.1</v>
      </c>
      <c r="G545" s="34">
        <v>81.099999999999994</v>
      </c>
      <c r="H545" s="34">
        <v>0</v>
      </c>
      <c r="I545" s="34"/>
      <c r="J545" s="34">
        <v>14.4</v>
      </c>
      <c r="K545" s="34">
        <v>0.97160000000000002</v>
      </c>
      <c r="L545" s="34">
        <v>3.6017000000000001</v>
      </c>
      <c r="M545" s="34">
        <v>6.4000000000000003E-3</v>
      </c>
      <c r="N545" s="34">
        <v>335.31560000000002</v>
      </c>
      <c r="O545" s="34">
        <v>78.806399999999996</v>
      </c>
      <c r="P545" s="34">
        <v>414.1</v>
      </c>
      <c r="Q545" s="34">
        <v>268.51549999999997</v>
      </c>
      <c r="R545" s="34">
        <v>63.106900000000003</v>
      </c>
      <c r="S545" s="34">
        <v>331.6</v>
      </c>
      <c r="T545" s="34">
        <v>0</v>
      </c>
      <c r="U545" s="34"/>
      <c r="V545" s="34"/>
      <c r="W545" s="34">
        <v>0</v>
      </c>
      <c r="X545" s="34">
        <v>13.9909</v>
      </c>
      <c r="Y545" s="34">
        <v>12</v>
      </c>
      <c r="Z545" s="34">
        <v>845</v>
      </c>
      <c r="AA545" s="34">
        <v>848</v>
      </c>
      <c r="AB545" s="34">
        <v>884</v>
      </c>
      <c r="AC545" s="34">
        <v>81</v>
      </c>
      <c r="AD545" s="34">
        <v>22.07</v>
      </c>
      <c r="AE545" s="34">
        <v>0.51</v>
      </c>
      <c r="AF545" s="34">
        <v>980</v>
      </c>
      <c r="AG545" s="34">
        <v>0</v>
      </c>
      <c r="AH545" s="34">
        <v>36.094904999999997</v>
      </c>
      <c r="AI545" s="34">
        <v>35</v>
      </c>
      <c r="AJ545" s="34">
        <v>190</v>
      </c>
      <c r="AK545" s="34">
        <v>169</v>
      </c>
      <c r="AL545" s="34">
        <v>4.3</v>
      </c>
      <c r="AM545" s="34">
        <v>175</v>
      </c>
      <c r="AN545" s="34" t="s">
        <v>155</v>
      </c>
      <c r="AO545" s="34">
        <v>1</v>
      </c>
      <c r="AP545" s="37">
        <v>0.61993055555555554</v>
      </c>
      <c r="AQ545" s="34">
        <v>47.158532999999998</v>
      </c>
      <c r="AR545" s="34">
        <v>-88.485116000000005</v>
      </c>
      <c r="AS545" s="34">
        <v>306.10000000000002</v>
      </c>
      <c r="AT545" s="34">
        <v>21.7</v>
      </c>
      <c r="AU545" s="34">
        <v>12</v>
      </c>
      <c r="AV545" s="34">
        <v>10</v>
      </c>
      <c r="AW545" s="34" t="s">
        <v>206</v>
      </c>
      <c r="AX545" s="34">
        <v>1.5</v>
      </c>
      <c r="AY545" s="34">
        <v>1</v>
      </c>
      <c r="AZ545" s="34">
        <v>1.8</v>
      </c>
      <c r="BA545" s="34">
        <v>14.186999999999999</v>
      </c>
      <c r="BB545" s="34">
        <v>56.99</v>
      </c>
      <c r="BC545" s="34">
        <v>4.0199999999999996</v>
      </c>
      <c r="BD545" s="34">
        <v>2.9239999999999999</v>
      </c>
      <c r="BE545" s="34">
        <v>3194.3939999999998</v>
      </c>
      <c r="BF545" s="34">
        <v>3.6150000000000002</v>
      </c>
      <c r="BG545" s="34">
        <v>31.143999999999998</v>
      </c>
      <c r="BH545" s="34">
        <v>7.319</v>
      </c>
      <c r="BI545" s="34">
        <v>38.463000000000001</v>
      </c>
      <c r="BJ545" s="34">
        <v>24.94</v>
      </c>
      <c r="BK545" s="34">
        <v>5.8609999999999998</v>
      </c>
      <c r="BL545" s="34">
        <v>30.800999999999998</v>
      </c>
      <c r="BM545" s="34">
        <v>0</v>
      </c>
      <c r="BN545" s="34"/>
      <c r="BO545" s="34"/>
      <c r="BP545" s="34"/>
      <c r="BQ545" s="34">
        <v>9022.52</v>
      </c>
      <c r="BR545" s="34">
        <v>5.5431000000000001E-2</v>
      </c>
      <c r="BS545" s="34">
        <v>-5</v>
      </c>
      <c r="BT545" s="34">
        <v>7.9050000000000006E-3</v>
      </c>
      <c r="BU545" s="34">
        <v>1.3545849999999999</v>
      </c>
      <c r="BV545" s="34">
        <v>0</v>
      </c>
      <c r="BW545" s="34" t="s">
        <v>155</v>
      </c>
      <c r="BX545" s="34">
        <v>0.80100000000000005</v>
      </c>
    </row>
    <row r="546" spans="1:76" x14ac:dyDescent="0.25">
      <c r="A546" s="35">
        <v>43165</v>
      </c>
      <c r="B546" s="36">
        <v>0.41081321759259254</v>
      </c>
      <c r="C546" s="34">
        <v>3.3090000000000002</v>
      </c>
      <c r="D546" s="34">
        <v>8.6999999999999994E-3</v>
      </c>
      <c r="E546" s="34">
        <v>87.337884000000003</v>
      </c>
      <c r="F546" s="34">
        <v>327.7</v>
      </c>
      <c r="G546" s="34">
        <v>79.900000000000006</v>
      </c>
      <c r="H546" s="34">
        <v>0</v>
      </c>
      <c r="I546" s="34"/>
      <c r="J546" s="34">
        <v>14.56</v>
      </c>
      <c r="K546" s="34">
        <v>0.9748</v>
      </c>
      <c r="L546" s="34">
        <v>3.2256999999999998</v>
      </c>
      <c r="M546" s="34">
        <v>8.5000000000000006E-3</v>
      </c>
      <c r="N546" s="34">
        <v>319.42880000000002</v>
      </c>
      <c r="O546" s="34">
        <v>77.866900000000001</v>
      </c>
      <c r="P546" s="34">
        <v>397.3</v>
      </c>
      <c r="Q546" s="34">
        <v>255.7936</v>
      </c>
      <c r="R546" s="34">
        <v>62.354599999999998</v>
      </c>
      <c r="S546" s="34">
        <v>318.10000000000002</v>
      </c>
      <c r="T546" s="34">
        <v>0</v>
      </c>
      <c r="U546" s="34"/>
      <c r="V546" s="34"/>
      <c r="W546" s="34">
        <v>0</v>
      </c>
      <c r="X546" s="34">
        <v>14.190099999999999</v>
      </c>
      <c r="Y546" s="34">
        <v>11.9</v>
      </c>
      <c r="Z546" s="34">
        <v>845</v>
      </c>
      <c r="AA546" s="34">
        <v>848</v>
      </c>
      <c r="AB546" s="34">
        <v>884</v>
      </c>
      <c r="AC546" s="34">
        <v>81</v>
      </c>
      <c r="AD546" s="34">
        <v>22.07</v>
      </c>
      <c r="AE546" s="34">
        <v>0.51</v>
      </c>
      <c r="AF546" s="34">
        <v>980</v>
      </c>
      <c r="AG546" s="34">
        <v>0</v>
      </c>
      <c r="AH546" s="34">
        <v>36</v>
      </c>
      <c r="AI546" s="34">
        <v>35</v>
      </c>
      <c r="AJ546" s="34">
        <v>190</v>
      </c>
      <c r="AK546" s="34">
        <v>169</v>
      </c>
      <c r="AL546" s="34">
        <v>4.3</v>
      </c>
      <c r="AM546" s="34">
        <v>175</v>
      </c>
      <c r="AN546" s="34" t="s">
        <v>155</v>
      </c>
      <c r="AO546" s="34">
        <v>1</v>
      </c>
      <c r="AP546" s="37">
        <v>0.61994212962962958</v>
      </c>
      <c r="AQ546" s="34">
        <v>47.158518999999998</v>
      </c>
      <c r="AR546" s="34">
        <v>-88.484997000000007</v>
      </c>
      <c r="AS546" s="34">
        <v>306.10000000000002</v>
      </c>
      <c r="AT546" s="34">
        <v>20.9</v>
      </c>
      <c r="AU546" s="34">
        <v>12</v>
      </c>
      <c r="AV546" s="34">
        <v>10</v>
      </c>
      <c r="AW546" s="34" t="s">
        <v>206</v>
      </c>
      <c r="AX546" s="34">
        <v>1.5</v>
      </c>
      <c r="AY546" s="34">
        <v>1</v>
      </c>
      <c r="AZ546" s="34">
        <v>1.8</v>
      </c>
      <c r="BA546" s="34">
        <v>14.186999999999999</v>
      </c>
      <c r="BB546" s="34">
        <v>63.68</v>
      </c>
      <c r="BC546" s="34">
        <v>4.49</v>
      </c>
      <c r="BD546" s="34">
        <v>2.5819999999999999</v>
      </c>
      <c r="BE546" s="34">
        <v>3195.7689999999998</v>
      </c>
      <c r="BF546" s="34">
        <v>5.3689999999999998</v>
      </c>
      <c r="BG546" s="34">
        <v>33.140999999999998</v>
      </c>
      <c r="BH546" s="34">
        <v>8.0790000000000006</v>
      </c>
      <c r="BI546" s="34">
        <v>41.22</v>
      </c>
      <c r="BJ546" s="34">
        <v>26.539000000000001</v>
      </c>
      <c r="BK546" s="34">
        <v>6.4690000000000003</v>
      </c>
      <c r="BL546" s="34">
        <v>33.008000000000003</v>
      </c>
      <c r="BM546" s="34">
        <v>0</v>
      </c>
      <c r="BN546" s="34"/>
      <c r="BO546" s="34"/>
      <c r="BP546" s="34"/>
      <c r="BQ546" s="34">
        <v>10222.138000000001</v>
      </c>
      <c r="BR546" s="34">
        <v>4.2410999999999997E-2</v>
      </c>
      <c r="BS546" s="34">
        <v>-5</v>
      </c>
      <c r="BT546" s="34">
        <v>8.0000000000000002E-3</v>
      </c>
      <c r="BU546" s="34">
        <v>1.036429</v>
      </c>
      <c r="BV546" s="34">
        <v>0</v>
      </c>
      <c r="BW546" s="34" t="s">
        <v>155</v>
      </c>
      <c r="BX546" s="34">
        <v>0.80100000000000005</v>
      </c>
    </row>
    <row r="547" spans="1:76" x14ac:dyDescent="0.25">
      <c r="A547" s="35">
        <v>43165</v>
      </c>
      <c r="B547" s="36">
        <v>0.41082479166666669</v>
      </c>
      <c r="C547" s="34">
        <v>3.5680000000000001</v>
      </c>
      <c r="D547" s="34">
        <v>1.0500000000000001E-2</v>
      </c>
      <c r="E547" s="34">
        <v>104.51876</v>
      </c>
      <c r="F547" s="34">
        <v>323.2</v>
      </c>
      <c r="G547" s="34">
        <v>78.400000000000006</v>
      </c>
      <c r="H547" s="34">
        <v>3.5</v>
      </c>
      <c r="I547" s="34"/>
      <c r="J547" s="34">
        <v>14.96</v>
      </c>
      <c r="K547" s="34">
        <v>0.97270000000000001</v>
      </c>
      <c r="L547" s="34">
        <v>3.4702000000000002</v>
      </c>
      <c r="M547" s="34">
        <v>1.0200000000000001E-2</v>
      </c>
      <c r="N547" s="34">
        <v>314.38560000000001</v>
      </c>
      <c r="O547" s="34">
        <v>76.2303</v>
      </c>
      <c r="P547" s="34">
        <v>390.6</v>
      </c>
      <c r="Q547" s="34">
        <v>251.755</v>
      </c>
      <c r="R547" s="34">
        <v>61.043999999999997</v>
      </c>
      <c r="S547" s="34">
        <v>312.8</v>
      </c>
      <c r="T547" s="34">
        <v>3.4906000000000001</v>
      </c>
      <c r="U547" s="34"/>
      <c r="V547" s="34"/>
      <c r="W547" s="34">
        <v>0</v>
      </c>
      <c r="X547" s="34">
        <v>14.5509</v>
      </c>
      <c r="Y547" s="34">
        <v>12</v>
      </c>
      <c r="Z547" s="34">
        <v>844</v>
      </c>
      <c r="AA547" s="34">
        <v>848</v>
      </c>
      <c r="AB547" s="34">
        <v>883</v>
      </c>
      <c r="AC547" s="34">
        <v>81</v>
      </c>
      <c r="AD547" s="34">
        <v>22.07</v>
      </c>
      <c r="AE547" s="34">
        <v>0.51</v>
      </c>
      <c r="AF547" s="34">
        <v>980</v>
      </c>
      <c r="AG547" s="34">
        <v>0</v>
      </c>
      <c r="AH547" s="34">
        <v>36</v>
      </c>
      <c r="AI547" s="34">
        <v>35</v>
      </c>
      <c r="AJ547" s="34">
        <v>190.9</v>
      </c>
      <c r="AK547" s="34">
        <v>169</v>
      </c>
      <c r="AL547" s="34">
        <v>4.4000000000000004</v>
      </c>
      <c r="AM547" s="34">
        <v>175</v>
      </c>
      <c r="AN547" s="34" t="s">
        <v>155</v>
      </c>
      <c r="AO547" s="34">
        <v>1</v>
      </c>
      <c r="AP547" s="37">
        <v>0.61995370370370373</v>
      </c>
      <c r="AQ547" s="34">
        <v>47.15851</v>
      </c>
      <c r="AR547" s="34">
        <v>-88.484882999999996</v>
      </c>
      <c r="AS547" s="34">
        <v>306.2</v>
      </c>
      <c r="AT547" s="34">
        <v>20.2</v>
      </c>
      <c r="AU547" s="34">
        <v>12</v>
      </c>
      <c r="AV547" s="34">
        <v>10</v>
      </c>
      <c r="AW547" s="34" t="s">
        <v>206</v>
      </c>
      <c r="AX547" s="34">
        <v>1.5684</v>
      </c>
      <c r="AY547" s="34">
        <v>1</v>
      </c>
      <c r="AZ547" s="34">
        <v>1.8684000000000001</v>
      </c>
      <c r="BA547" s="34">
        <v>14.186999999999999</v>
      </c>
      <c r="BB547" s="34">
        <v>59.11</v>
      </c>
      <c r="BC547" s="34">
        <v>4.17</v>
      </c>
      <c r="BD547" s="34">
        <v>2.8039999999999998</v>
      </c>
      <c r="BE547" s="34">
        <v>3191.7069999999999</v>
      </c>
      <c r="BF547" s="34">
        <v>5.952</v>
      </c>
      <c r="BG547" s="34">
        <v>30.280999999999999</v>
      </c>
      <c r="BH547" s="34">
        <v>7.3419999999999996</v>
      </c>
      <c r="BI547" s="34">
        <v>37.622999999999998</v>
      </c>
      <c r="BJ547" s="34">
        <v>24.248000000000001</v>
      </c>
      <c r="BK547" s="34">
        <v>5.88</v>
      </c>
      <c r="BL547" s="34">
        <v>30.128</v>
      </c>
      <c r="BM547" s="34">
        <v>0.1014</v>
      </c>
      <c r="BN547" s="34"/>
      <c r="BO547" s="34"/>
      <c r="BP547" s="34"/>
      <c r="BQ547" s="34">
        <v>9730.9560000000001</v>
      </c>
      <c r="BR547" s="34">
        <v>3.5563999999999998E-2</v>
      </c>
      <c r="BS547" s="34">
        <v>-5</v>
      </c>
      <c r="BT547" s="34">
        <v>8.0000000000000002E-3</v>
      </c>
      <c r="BU547" s="34">
        <v>0.86909599999999998</v>
      </c>
      <c r="BV547" s="34">
        <v>0</v>
      </c>
      <c r="BW547" s="34" t="s">
        <v>155</v>
      </c>
      <c r="BX547" s="34">
        <v>0.80100000000000005</v>
      </c>
    </row>
    <row r="548" spans="1:76" x14ac:dyDescent="0.25">
      <c r="A548" s="35">
        <v>43165</v>
      </c>
      <c r="B548" s="36">
        <v>0.41083636574074073</v>
      </c>
      <c r="C548" s="34">
        <v>3.7269999999999999</v>
      </c>
      <c r="D548" s="34">
        <v>8.8999999999999999E-3</v>
      </c>
      <c r="E548" s="34">
        <v>89.063829999999996</v>
      </c>
      <c r="F548" s="34">
        <v>328.2</v>
      </c>
      <c r="G548" s="34">
        <v>77.099999999999994</v>
      </c>
      <c r="H548" s="34">
        <v>0</v>
      </c>
      <c r="I548" s="34"/>
      <c r="J548" s="34">
        <v>15.2</v>
      </c>
      <c r="K548" s="34">
        <v>0.97140000000000004</v>
      </c>
      <c r="L548" s="34">
        <v>3.6206</v>
      </c>
      <c r="M548" s="34">
        <v>8.6999999999999994E-3</v>
      </c>
      <c r="N548" s="34">
        <v>318.8442</v>
      </c>
      <c r="O548" s="34">
        <v>74.909499999999994</v>
      </c>
      <c r="P548" s="34">
        <v>393.8</v>
      </c>
      <c r="Q548" s="34">
        <v>255.32550000000001</v>
      </c>
      <c r="R548" s="34">
        <v>59.986400000000003</v>
      </c>
      <c r="S548" s="34">
        <v>315.3</v>
      </c>
      <c r="T548" s="34">
        <v>0</v>
      </c>
      <c r="U548" s="34"/>
      <c r="V548" s="34"/>
      <c r="W548" s="34">
        <v>0</v>
      </c>
      <c r="X548" s="34">
        <v>14.766</v>
      </c>
      <c r="Y548" s="34">
        <v>12</v>
      </c>
      <c r="Z548" s="34">
        <v>845</v>
      </c>
      <c r="AA548" s="34">
        <v>847</v>
      </c>
      <c r="AB548" s="34">
        <v>884</v>
      </c>
      <c r="AC548" s="34">
        <v>81</v>
      </c>
      <c r="AD548" s="34">
        <v>22.07</v>
      </c>
      <c r="AE548" s="34">
        <v>0.51</v>
      </c>
      <c r="AF548" s="34">
        <v>980</v>
      </c>
      <c r="AG548" s="34">
        <v>0</v>
      </c>
      <c r="AH548" s="34">
        <v>36</v>
      </c>
      <c r="AI548" s="34">
        <v>35</v>
      </c>
      <c r="AJ548" s="34">
        <v>191</v>
      </c>
      <c r="AK548" s="34">
        <v>169</v>
      </c>
      <c r="AL548" s="34">
        <v>4.4000000000000004</v>
      </c>
      <c r="AM548" s="34">
        <v>175</v>
      </c>
      <c r="AN548" s="34" t="s">
        <v>155</v>
      </c>
      <c r="AO548" s="34">
        <v>1</v>
      </c>
      <c r="AP548" s="37">
        <v>0.61996527777777777</v>
      </c>
      <c r="AQ548" s="34">
        <v>47.158507</v>
      </c>
      <c r="AR548" s="34">
        <v>-88.484774999999999</v>
      </c>
      <c r="AS548" s="34">
        <v>306.2</v>
      </c>
      <c r="AT548" s="34">
        <v>19.100000000000001</v>
      </c>
      <c r="AU548" s="34">
        <v>12</v>
      </c>
      <c r="AV548" s="34">
        <v>10</v>
      </c>
      <c r="AW548" s="34" t="s">
        <v>206</v>
      </c>
      <c r="AX548" s="34">
        <v>1.6</v>
      </c>
      <c r="AY548" s="34">
        <v>1</v>
      </c>
      <c r="AZ548" s="34">
        <v>1.9</v>
      </c>
      <c r="BA548" s="34">
        <v>14.186999999999999</v>
      </c>
      <c r="BB548" s="34">
        <v>56.65</v>
      </c>
      <c r="BC548" s="34">
        <v>3.99</v>
      </c>
      <c r="BD548" s="34">
        <v>2.9390000000000001</v>
      </c>
      <c r="BE548" s="34">
        <v>3192.2359999999999</v>
      </c>
      <c r="BF548" s="34">
        <v>4.8550000000000004</v>
      </c>
      <c r="BG548" s="34">
        <v>29.439</v>
      </c>
      <c r="BH548" s="34">
        <v>6.9160000000000004</v>
      </c>
      <c r="BI548" s="34">
        <v>36.356000000000002</v>
      </c>
      <c r="BJ548" s="34">
        <v>23.574000000000002</v>
      </c>
      <c r="BK548" s="34">
        <v>5.5389999999999997</v>
      </c>
      <c r="BL548" s="34">
        <v>29.113</v>
      </c>
      <c r="BM548" s="34">
        <v>0</v>
      </c>
      <c r="BN548" s="34"/>
      <c r="BO548" s="34"/>
      <c r="BP548" s="34"/>
      <c r="BQ548" s="34">
        <v>9466.0820000000003</v>
      </c>
      <c r="BR548" s="34">
        <v>3.5906E-2</v>
      </c>
      <c r="BS548" s="34">
        <v>-5</v>
      </c>
      <c r="BT548" s="34">
        <v>8.9060000000000007E-3</v>
      </c>
      <c r="BU548" s="34">
        <v>0.87745300000000004</v>
      </c>
      <c r="BV548" s="34">
        <v>0</v>
      </c>
      <c r="BW548" s="34" t="s">
        <v>155</v>
      </c>
      <c r="BX548" s="34">
        <v>0.80100000000000005</v>
      </c>
    </row>
    <row r="549" spans="1:76" x14ac:dyDescent="0.25">
      <c r="A549" s="35">
        <v>43165</v>
      </c>
      <c r="B549" s="36">
        <v>0.41084793981481482</v>
      </c>
      <c r="C549" s="34">
        <v>3.77</v>
      </c>
      <c r="D549" s="34">
        <v>8.0999999999999996E-3</v>
      </c>
      <c r="E549" s="34">
        <v>80.553190999999998</v>
      </c>
      <c r="F549" s="34">
        <v>338.6</v>
      </c>
      <c r="G549" s="34">
        <v>76.3</v>
      </c>
      <c r="H549" s="34">
        <v>0</v>
      </c>
      <c r="I549" s="34"/>
      <c r="J549" s="34">
        <v>15.2</v>
      </c>
      <c r="K549" s="34">
        <v>0.97109999999999996</v>
      </c>
      <c r="L549" s="34">
        <v>3.6610999999999998</v>
      </c>
      <c r="M549" s="34">
        <v>7.7999999999999996E-3</v>
      </c>
      <c r="N549" s="34">
        <v>328.84309999999999</v>
      </c>
      <c r="O549" s="34">
        <v>74.107200000000006</v>
      </c>
      <c r="P549" s="34">
        <v>403</v>
      </c>
      <c r="Q549" s="34">
        <v>263.33240000000001</v>
      </c>
      <c r="R549" s="34">
        <v>59.343899999999998</v>
      </c>
      <c r="S549" s="34">
        <v>322.7</v>
      </c>
      <c r="T549" s="34">
        <v>0</v>
      </c>
      <c r="U549" s="34"/>
      <c r="V549" s="34"/>
      <c r="W549" s="34">
        <v>0</v>
      </c>
      <c r="X549" s="34">
        <v>14.7608</v>
      </c>
      <c r="Y549" s="34">
        <v>12</v>
      </c>
      <c r="Z549" s="34">
        <v>845</v>
      </c>
      <c r="AA549" s="34">
        <v>849</v>
      </c>
      <c r="AB549" s="34">
        <v>884</v>
      </c>
      <c r="AC549" s="34">
        <v>81</v>
      </c>
      <c r="AD549" s="34">
        <v>22.07</v>
      </c>
      <c r="AE549" s="34">
        <v>0.51</v>
      </c>
      <c r="AF549" s="34">
        <v>980</v>
      </c>
      <c r="AG549" s="34">
        <v>0</v>
      </c>
      <c r="AH549" s="34">
        <v>36</v>
      </c>
      <c r="AI549" s="34">
        <v>35</v>
      </c>
      <c r="AJ549" s="34">
        <v>191</v>
      </c>
      <c r="AK549" s="34">
        <v>169</v>
      </c>
      <c r="AL549" s="34">
        <v>4.4000000000000004</v>
      </c>
      <c r="AM549" s="34">
        <v>175</v>
      </c>
      <c r="AN549" s="34" t="s">
        <v>155</v>
      </c>
      <c r="AO549" s="34">
        <v>1</v>
      </c>
      <c r="AP549" s="37">
        <v>0.61997685185185192</v>
      </c>
      <c r="AQ549" s="34">
        <v>47.158504000000001</v>
      </c>
      <c r="AR549" s="34">
        <v>-88.484667000000002</v>
      </c>
      <c r="AS549" s="34">
        <v>306.10000000000002</v>
      </c>
      <c r="AT549" s="34">
        <v>18.600000000000001</v>
      </c>
      <c r="AU549" s="34">
        <v>12</v>
      </c>
      <c r="AV549" s="34">
        <v>10</v>
      </c>
      <c r="AW549" s="34" t="s">
        <v>206</v>
      </c>
      <c r="AX549" s="34">
        <v>1.6</v>
      </c>
      <c r="AY549" s="34">
        <v>1</v>
      </c>
      <c r="AZ549" s="34">
        <v>1.9</v>
      </c>
      <c r="BA549" s="34">
        <v>14.186999999999999</v>
      </c>
      <c r="BB549" s="34">
        <v>56.03</v>
      </c>
      <c r="BC549" s="34">
        <v>3.95</v>
      </c>
      <c r="BD549" s="34">
        <v>2.976</v>
      </c>
      <c r="BE549" s="34">
        <v>3192.66</v>
      </c>
      <c r="BF549" s="34">
        <v>4.3419999999999996</v>
      </c>
      <c r="BG549" s="34">
        <v>30.030999999999999</v>
      </c>
      <c r="BH549" s="34">
        <v>6.7679999999999998</v>
      </c>
      <c r="BI549" s="34">
        <v>36.798999999999999</v>
      </c>
      <c r="BJ549" s="34">
        <v>24.047999999999998</v>
      </c>
      <c r="BK549" s="34">
        <v>5.4189999999999996</v>
      </c>
      <c r="BL549" s="34">
        <v>29.468</v>
      </c>
      <c r="BM549" s="34">
        <v>0</v>
      </c>
      <c r="BN549" s="34"/>
      <c r="BO549" s="34"/>
      <c r="BP549" s="34"/>
      <c r="BQ549" s="34">
        <v>9359.518</v>
      </c>
      <c r="BR549" s="34">
        <v>4.5060000000000003E-2</v>
      </c>
      <c r="BS549" s="34">
        <v>-5</v>
      </c>
      <c r="BT549" s="34">
        <v>8.0940000000000005E-3</v>
      </c>
      <c r="BU549" s="34">
        <v>1.101154</v>
      </c>
      <c r="BV549" s="34">
        <v>0</v>
      </c>
      <c r="BW549" s="34" t="s">
        <v>155</v>
      </c>
      <c r="BX549" s="34">
        <v>0.80100000000000005</v>
      </c>
    </row>
    <row r="550" spans="1:76" x14ac:dyDescent="0.25">
      <c r="A550" s="35">
        <v>43165</v>
      </c>
      <c r="B550" s="36">
        <v>0.41085951388888886</v>
      </c>
      <c r="C550" s="34">
        <v>3.7240000000000002</v>
      </c>
      <c r="D550" s="34">
        <v>8.0000000000000002E-3</v>
      </c>
      <c r="E550" s="34">
        <v>80</v>
      </c>
      <c r="F550" s="34">
        <v>345.2</v>
      </c>
      <c r="G550" s="34">
        <v>75.5</v>
      </c>
      <c r="H550" s="34">
        <v>0</v>
      </c>
      <c r="I550" s="34"/>
      <c r="J550" s="34">
        <v>15.2</v>
      </c>
      <c r="K550" s="34">
        <v>0.97150000000000003</v>
      </c>
      <c r="L550" s="34">
        <v>3.6177999999999999</v>
      </c>
      <c r="M550" s="34">
        <v>7.7999999999999996E-3</v>
      </c>
      <c r="N550" s="34">
        <v>335.3913</v>
      </c>
      <c r="O550" s="34">
        <v>73.393299999999996</v>
      </c>
      <c r="P550" s="34">
        <v>408.8</v>
      </c>
      <c r="Q550" s="34">
        <v>268.5761</v>
      </c>
      <c r="R550" s="34">
        <v>58.772199999999998</v>
      </c>
      <c r="S550" s="34">
        <v>327.3</v>
      </c>
      <c r="T550" s="34">
        <v>0</v>
      </c>
      <c r="U550" s="34"/>
      <c r="V550" s="34"/>
      <c r="W550" s="34">
        <v>0</v>
      </c>
      <c r="X550" s="34">
        <v>14.766500000000001</v>
      </c>
      <c r="Y550" s="34">
        <v>12</v>
      </c>
      <c r="Z550" s="34">
        <v>845</v>
      </c>
      <c r="AA550" s="34">
        <v>848</v>
      </c>
      <c r="AB550" s="34">
        <v>884</v>
      </c>
      <c r="AC550" s="34">
        <v>81</v>
      </c>
      <c r="AD550" s="34">
        <v>22.07</v>
      </c>
      <c r="AE550" s="34">
        <v>0.51</v>
      </c>
      <c r="AF550" s="34">
        <v>980</v>
      </c>
      <c r="AG550" s="34">
        <v>0</v>
      </c>
      <c r="AH550" s="34">
        <v>36</v>
      </c>
      <c r="AI550" s="34">
        <v>35</v>
      </c>
      <c r="AJ550" s="34">
        <v>191</v>
      </c>
      <c r="AK550" s="34">
        <v>169</v>
      </c>
      <c r="AL550" s="34">
        <v>4.4000000000000004</v>
      </c>
      <c r="AM550" s="34">
        <v>175</v>
      </c>
      <c r="AN550" s="34" t="s">
        <v>155</v>
      </c>
      <c r="AO550" s="34">
        <v>1</v>
      </c>
      <c r="AP550" s="37">
        <v>0.61998842592592596</v>
      </c>
      <c r="AQ550" s="34">
        <v>47.158521</v>
      </c>
      <c r="AR550" s="34">
        <v>-88.484567999999996</v>
      </c>
      <c r="AS550" s="34">
        <v>305.8</v>
      </c>
      <c r="AT550" s="34">
        <v>17.7</v>
      </c>
      <c r="AU550" s="34">
        <v>12</v>
      </c>
      <c r="AV550" s="34">
        <v>10</v>
      </c>
      <c r="AW550" s="34" t="s">
        <v>206</v>
      </c>
      <c r="AX550" s="34">
        <v>1.3948</v>
      </c>
      <c r="AY550" s="34">
        <v>1.1368</v>
      </c>
      <c r="AZ550" s="34">
        <v>1.9683999999999999</v>
      </c>
      <c r="BA550" s="34">
        <v>14.186999999999999</v>
      </c>
      <c r="BB550" s="34">
        <v>56.71</v>
      </c>
      <c r="BC550" s="34">
        <v>4</v>
      </c>
      <c r="BD550" s="34">
        <v>2.9359999999999999</v>
      </c>
      <c r="BE550" s="34">
        <v>3193.0410000000002</v>
      </c>
      <c r="BF550" s="34">
        <v>4.3659999999999997</v>
      </c>
      <c r="BG550" s="34">
        <v>30.998999999999999</v>
      </c>
      <c r="BH550" s="34">
        <v>6.7830000000000004</v>
      </c>
      <c r="BI550" s="34">
        <v>37.781999999999996</v>
      </c>
      <c r="BJ550" s="34">
        <v>24.823</v>
      </c>
      <c r="BK550" s="34">
        <v>5.4320000000000004</v>
      </c>
      <c r="BL550" s="34">
        <v>30.254999999999999</v>
      </c>
      <c r="BM550" s="34">
        <v>0</v>
      </c>
      <c r="BN550" s="34"/>
      <c r="BO550" s="34"/>
      <c r="BP550" s="34"/>
      <c r="BQ550" s="34">
        <v>9476.107</v>
      </c>
      <c r="BR550" s="34">
        <v>3.6033999999999997E-2</v>
      </c>
      <c r="BS550" s="34">
        <v>-5</v>
      </c>
      <c r="BT550" s="34">
        <v>8.0000000000000002E-3</v>
      </c>
      <c r="BU550" s="34">
        <v>0.88058099999999995</v>
      </c>
      <c r="BV550" s="34">
        <v>0</v>
      </c>
      <c r="BW550" s="34" t="s">
        <v>155</v>
      </c>
      <c r="BX550" s="34">
        <v>0.80100000000000005</v>
      </c>
    </row>
    <row r="551" spans="1:76" x14ac:dyDescent="0.25">
      <c r="A551" s="35">
        <v>43165</v>
      </c>
      <c r="B551" s="36">
        <v>0.41087108796296296</v>
      </c>
      <c r="C551" s="34">
        <v>3.67</v>
      </c>
      <c r="D551" s="34">
        <v>8.0000000000000002E-3</v>
      </c>
      <c r="E551" s="34">
        <v>80</v>
      </c>
      <c r="F551" s="34">
        <v>346.7</v>
      </c>
      <c r="G551" s="34">
        <v>74.2</v>
      </c>
      <c r="H551" s="34">
        <v>0</v>
      </c>
      <c r="I551" s="34"/>
      <c r="J551" s="34">
        <v>15.2</v>
      </c>
      <c r="K551" s="34">
        <v>0.97189999999999999</v>
      </c>
      <c r="L551" s="34">
        <v>3.5669</v>
      </c>
      <c r="M551" s="34">
        <v>7.7999999999999996E-3</v>
      </c>
      <c r="N551" s="34">
        <v>336.98469999999998</v>
      </c>
      <c r="O551" s="34">
        <v>72.089299999999994</v>
      </c>
      <c r="P551" s="34">
        <v>409.1</v>
      </c>
      <c r="Q551" s="34">
        <v>269.85199999999998</v>
      </c>
      <c r="R551" s="34">
        <v>57.728000000000002</v>
      </c>
      <c r="S551" s="34">
        <v>327.60000000000002</v>
      </c>
      <c r="T551" s="34">
        <v>0</v>
      </c>
      <c r="U551" s="34"/>
      <c r="V551" s="34"/>
      <c r="W551" s="34">
        <v>0</v>
      </c>
      <c r="X551" s="34">
        <v>14.773199999999999</v>
      </c>
      <c r="Y551" s="34">
        <v>12</v>
      </c>
      <c r="Z551" s="34">
        <v>845</v>
      </c>
      <c r="AA551" s="34">
        <v>847</v>
      </c>
      <c r="AB551" s="34">
        <v>884</v>
      </c>
      <c r="AC551" s="34">
        <v>81</v>
      </c>
      <c r="AD551" s="34">
        <v>22.07</v>
      </c>
      <c r="AE551" s="34">
        <v>0.51</v>
      </c>
      <c r="AF551" s="34">
        <v>980</v>
      </c>
      <c r="AG551" s="34">
        <v>0</v>
      </c>
      <c r="AH551" s="34">
        <v>36</v>
      </c>
      <c r="AI551" s="34">
        <v>35</v>
      </c>
      <c r="AJ551" s="34">
        <v>191</v>
      </c>
      <c r="AK551" s="34">
        <v>169</v>
      </c>
      <c r="AL551" s="34">
        <v>4.4000000000000004</v>
      </c>
      <c r="AM551" s="34">
        <v>175</v>
      </c>
      <c r="AN551" s="34" t="s">
        <v>155</v>
      </c>
      <c r="AO551" s="34">
        <v>1</v>
      </c>
      <c r="AP551" s="37">
        <v>0.62</v>
      </c>
      <c r="AQ551" s="34">
        <v>47.158551000000003</v>
      </c>
      <c r="AR551" s="34">
        <v>-88.484477999999996</v>
      </c>
      <c r="AS551" s="34">
        <v>305.60000000000002</v>
      </c>
      <c r="AT551" s="34">
        <v>17</v>
      </c>
      <c r="AU551" s="34">
        <v>12</v>
      </c>
      <c r="AV551" s="34">
        <v>10</v>
      </c>
      <c r="AW551" s="34" t="s">
        <v>206</v>
      </c>
      <c r="AX551" s="34">
        <v>1.3</v>
      </c>
      <c r="AY551" s="34">
        <v>1.0631999999999999</v>
      </c>
      <c r="AZ551" s="34">
        <v>1.8632</v>
      </c>
      <c r="BA551" s="34">
        <v>14.186999999999999</v>
      </c>
      <c r="BB551" s="34">
        <v>57.53</v>
      </c>
      <c r="BC551" s="34">
        <v>4.0599999999999996</v>
      </c>
      <c r="BD551" s="34">
        <v>2.8889999999999998</v>
      </c>
      <c r="BE551" s="34">
        <v>3193.4450000000002</v>
      </c>
      <c r="BF551" s="34">
        <v>4.431</v>
      </c>
      <c r="BG551" s="34">
        <v>31.594000000000001</v>
      </c>
      <c r="BH551" s="34">
        <v>6.7590000000000003</v>
      </c>
      <c r="BI551" s="34">
        <v>38.353000000000002</v>
      </c>
      <c r="BJ551" s="34">
        <v>25.3</v>
      </c>
      <c r="BK551" s="34">
        <v>5.4119999999999999</v>
      </c>
      <c r="BL551" s="34">
        <v>30.713000000000001</v>
      </c>
      <c r="BM551" s="34">
        <v>0</v>
      </c>
      <c r="BN551" s="34"/>
      <c r="BO551" s="34"/>
      <c r="BP551" s="34"/>
      <c r="BQ551" s="34">
        <v>9616.91</v>
      </c>
      <c r="BR551" s="34">
        <v>2.3222E-2</v>
      </c>
      <c r="BS551" s="34">
        <v>-5</v>
      </c>
      <c r="BT551" s="34">
        <v>8.9060000000000007E-3</v>
      </c>
      <c r="BU551" s="34">
        <v>0.56748799999999999</v>
      </c>
      <c r="BV551" s="34">
        <v>0</v>
      </c>
      <c r="BW551" s="34" t="s">
        <v>155</v>
      </c>
      <c r="BX551" s="34">
        <v>0.80100000000000005</v>
      </c>
    </row>
    <row r="552" spans="1:76" x14ac:dyDescent="0.25">
      <c r="A552" s="35">
        <v>43165</v>
      </c>
      <c r="B552" s="36">
        <v>0.41088266203703699</v>
      </c>
      <c r="C552" s="34">
        <v>3.694</v>
      </c>
      <c r="D552" s="34">
        <v>8.0000000000000002E-3</v>
      </c>
      <c r="E552" s="34">
        <v>80</v>
      </c>
      <c r="F552" s="34">
        <v>346.9</v>
      </c>
      <c r="G552" s="34">
        <v>72.8</v>
      </c>
      <c r="H552" s="34">
        <v>0</v>
      </c>
      <c r="I552" s="34"/>
      <c r="J552" s="34">
        <v>15.23</v>
      </c>
      <c r="K552" s="34">
        <v>0.97170000000000001</v>
      </c>
      <c r="L552" s="34">
        <v>3.5893000000000002</v>
      </c>
      <c r="M552" s="34">
        <v>7.7999999999999996E-3</v>
      </c>
      <c r="N552" s="34">
        <v>337.07769999999999</v>
      </c>
      <c r="O552" s="34">
        <v>70.785200000000003</v>
      </c>
      <c r="P552" s="34">
        <v>407.9</v>
      </c>
      <c r="Q552" s="34">
        <v>269.92649999999998</v>
      </c>
      <c r="R552" s="34">
        <v>56.683700000000002</v>
      </c>
      <c r="S552" s="34">
        <v>326.60000000000002</v>
      </c>
      <c r="T552" s="34">
        <v>0</v>
      </c>
      <c r="U552" s="34"/>
      <c r="V552" s="34"/>
      <c r="W552" s="34">
        <v>0</v>
      </c>
      <c r="X552" s="34">
        <v>14.795999999999999</v>
      </c>
      <c r="Y552" s="34">
        <v>12</v>
      </c>
      <c r="Z552" s="34">
        <v>845</v>
      </c>
      <c r="AA552" s="34">
        <v>847</v>
      </c>
      <c r="AB552" s="34">
        <v>884</v>
      </c>
      <c r="AC552" s="34">
        <v>81</v>
      </c>
      <c r="AD552" s="34">
        <v>22.07</v>
      </c>
      <c r="AE552" s="34">
        <v>0.51</v>
      </c>
      <c r="AF552" s="34">
        <v>980</v>
      </c>
      <c r="AG552" s="34">
        <v>0</v>
      </c>
      <c r="AH552" s="34">
        <v>36</v>
      </c>
      <c r="AI552" s="34">
        <v>35</v>
      </c>
      <c r="AJ552" s="34">
        <v>191</v>
      </c>
      <c r="AK552" s="34">
        <v>169</v>
      </c>
      <c r="AL552" s="34">
        <v>4.3</v>
      </c>
      <c r="AM552" s="34">
        <v>175</v>
      </c>
      <c r="AN552" s="34" t="s">
        <v>155</v>
      </c>
      <c r="AO552" s="34">
        <v>1</v>
      </c>
      <c r="AP552" s="37">
        <v>0.62001157407407403</v>
      </c>
      <c r="AQ552" s="34">
        <v>47.158585000000002</v>
      </c>
      <c r="AR552" s="34">
        <v>-88.484395000000006</v>
      </c>
      <c r="AS552" s="34">
        <v>305.5</v>
      </c>
      <c r="AT552" s="34">
        <v>16.5</v>
      </c>
      <c r="AU552" s="34">
        <v>12</v>
      </c>
      <c r="AV552" s="34">
        <v>10</v>
      </c>
      <c r="AW552" s="34" t="s">
        <v>206</v>
      </c>
      <c r="AX552" s="34">
        <v>1.3</v>
      </c>
      <c r="AY552" s="34">
        <v>1</v>
      </c>
      <c r="AZ552" s="34">
        <v>1.8</v>
      </c>
      <c r="BA552" s="34">
        <v>14.186999999999999</v>
      </c>
      <c r="BB552" s="34">
        <v>57.17</v>
      </c>
      <c r="BC552" s="34">
        <v>4.03</v>
      </c>
      <c r="BD552" s="34">
        <v>2.9140000000000001</v>
      </c>
      <c r="BE552" s="34">
        <v>3193.2660000000001</v>
      </c>
      <c r="BF552" s="34">
        <v>4.4020000000000001</v>
      </c>
      <c r="BG552" s="34">
        <v>31.404</v>
      </c>
      <c r="BH552" s="34">
        <v>6.5949999999999998</v>
      </c>
      <c r="BI552" s="34">
        <v>37.999000000000002</v>
      </c>
      <c r="BJ552" s="34">
        <v>25.148</v>
      </c>
      <c r="BK552" s="34">
        <v>5.2809999999999997</v>
      </c>
      <c r="BL552" s="34">
        <v>30.428999999999998</v>
      </c>
      <c r="BM552" s="34">
        <v>0</v>
      </c>
      <c r="BN552" s="34"/>
      <c r="BO552" s="34"/>
      <c r="BP552" s="34"/>
      <c r="BQ552" s="34">
        <v>9571.1080000000002</v>
      </c>
      <c r="BR552" s="34">
        <v>3.8308000000000002E-2</v>
      </c>
      <c r="BS552" s="34">
        <v>-5</v>
      </c>
      <c r="BT552" s="34">
        <v>7.1879999999999999E-3</v>
      </c>
      <c r="BU552" s="34">
        <v>0.93615199999999998</v>
      </c>
      <c r="BV552" s="34">
        <v>0</v>
      </c>
      <c r="BW552" s="34" t="s">
        <v>155</v>
      </c>
      <c r="BX552" s="34">
        <v>0.80100000000000005</v>
      </c>
    </row>
    <row r="553" spans="1:76" x14ac:dyDescent="0.25">
      <c r="A553" s="35">
        <v>43165</v>
      </c>
      <c r="B553" s="36">
        <v>0.41089423611111114</v>
      </c>
      <c r="C553" s="34">
        <v>3.9159999999999999</v>
      </c>
      <c r="D553" s="34">
        <v>9.2999999999999992E-3</v>
      </c>
      <c r="E553" s="34">
        <v>93.094245000000001</v>
      </c>
      <c r="F553" s="34">
        <v>347.4</v>
      </c>
      <c r="G553" s="34">
        <v>71</v>
      </c>
      <c r="H553" s="34">
        <v>-10</v>
      </c>
      <c r="I553" s="34"/>
      <c r="J553" s="34">
        <v>15.3</v>
      </c>
      <c r="K553" s="34">
        <v>0.96989999999999998</v>
      </c>
      <c r="L553" s="34">
        <v>3.7976000000000001</v>
      </c>
      <c r="M553" s="34">
        <v>8.9999999999999993E-3</v>
      </c>
      <c r="N553" s="34">
        <v>336.88819999999998</v>
      </c>
      <c r="O553" s="34">
        <v>68.844099999999997</v>
      </c>
      <c r="P553" s="34">
        <v>405.7</v>
      </c>
      <c r="Q553" s="34">
        <v>269.77480000000003</v>
      </c>
      <c r="R553" s="34">
        <v>55.129300000000001</v>
      </c>
      <c r="S553" s="34">
        <v>324.89999999999998</v>
      </c>
      <c r="T553" s="34">
        <v>0</v>
      </c>
      <c r="U553" s="34"/>
      <c r="V553" s="34"/>
      <c r="W553" s="34">
        <v>0</v>
      </c>
      <c r="X553" s="34">
        <v>14.838900000000001</v>
      </c>
      <c r="Y553" s="34">
        <v>12</v>
      </c>
      <c r="Z553" s="34">
        <v>845</v>
      </c>
      <c r="AA553" s="34">
        <v>846</v>
      </c>
      <c r="AB553" s="34">
        <v>884</v>
      </c>
      <c r="AC553" s="34">
        <v>81</v>
      </c>
      <c r="AD553" s="34">
        <v>22.07</v>
      </c>
      <c r="AE553" s="34">
        <v>0.51</v>
      </c>
      <c r="AF553" s="34">
        <v>980</v>
      </c>
      <c r="AG553" s="34">
        <v>0</v>
      </c>
      <c r="AH553" s="34">
        <v>36</v>
      </c>
      <c r="AI553" s="34">
        <v>35</v>
      </c>
      <c r="AJ553" s="34">
        <v>191</v>
      </c>
      <c r="AK553" s="34">
        <v>169</v>
      </c>
      <c r="AL553" s="34">
        <v>4.3</v>
      </c>
      <c r="AM553" s="34">
        <v>175</v>
      </c>
      <c r="AN553" s="34" t="s">
        <v>155</v>
      </c>
      <c r="AO553" s="34">
        <v>1</v>
      </c>
      <c r="AP553" s="37">
        <v>0.62002314814814818</v>
      </c>
      <c r="AQ553" s="34">
        <v>47.158625999999998</v>
      </c>
      <c r="AR553" s="34">
        <v>-88.484319999999997</v>
      </c>
      <c r="AS553" s="34">
        <v>305.39999999999998</v>
      </c>
      <c r="AT553" s="34">
        <v>16.2</v>
      </c>
      <c r="AU553" s="34">
        <v>12</v>
      </c>
      <c r="AV553" s="34">
        <v>10</v>
      </c>
      <c r="AW553" s="34" t="s">
        <v>206</v>
      </c>
      <c r="AX553" s="34">
        <v>1.4368000000000001</v>
      </c>
      <c r="AY553" s="34">
        <v>1.2736000000000001</v>
      </c>
      <c r="AZ553" s="34">
        <v>2.0735999999999999</v>
      </c>
      <c r="BA553" s="34">
        <v>14.186999999999999</v>
      </c>
      <c r="BB553" s="34">
        <v>53.97</v>
      </c>
      <c r="BC553" s="34">
        <v>3.8</v>
      </c>
      <c r="BD553" s="34">
        <v>3.1070000000000002</v>
      </c>
      <c r="BE553" s="34">
        <v>3190.6260000000002</v>
      </c>
      <c r="BF553" s="34">
        <v>4.8280000000000003</v>
      </c>
      <c r="BG553" s="34">
        <v>29.640999999999998</v>
      </c>
      <c r="BH553" s="34">
        <v>6.0570000000000004</v>
      </c>
      <c r="BI553" s="34">
        <v>35.698</v>
      </c>
      <c r="BJ553" s="34">
        <v>23.736000000000001</v>
      </c>
      <c r="BK553" s="34">
        <v>4.8499999999999996</v>
      </c>
      <c r="BL553" s="34">
        <v>28.585999999999999</v>
      </c>
      <c r="BM553" s="34">
        <v>0</v>
      </c>
      <c r="BN553" s="34"/>
      <c r="BO553" s="34"/>
      <c r="BP553" s="34"/>
      <c r="BQ553" s="34">
        <v>9065.0139999999992</v>
      </c>
      <c r="BR553" s="34">
        <v>3.0034000000000002E-2</v>
      </c>
      <c r="BS553" s="34">
        <v>-5</v>
      </c>
      <c r="BT553" s="34">
        <v>8.8120000000000004E-3</v>
      </c>
      <c r="BU553" s="34">
        <v>0.73395600000000005</v>
      </c>
      <c r="BV553" s="34">
        <v>0</v>
      </c>
      <c r="BW553" s="34" t="s">
        <v>155</v>
      </c>
      <c r="BX553" s="34">
        <v>0.80100000000000005</v>
      </c>
    </row>
    <row r="554" spans="1:76" x14ac:dyDescent="0.25">
      <c r="A554" s="35">
        <v>43165</v>
      </c>
      <c r="B554" s="36">
        <v>0.41090581018518518</v>
      </c>
      <c r="C554" s="34">
        <v>5.3490000000000002</v>
      </c>
      <c r="D554" s="34">
        <v>1.2500000000000001E-2</v>
      </c>
      <c r="E554" s="34">
        <v>125.025952</v>
      </c>
      <c r="F554" s="34">
        <v>357.3</v>
      </c>
      <c r="G554" s="34">
        <v>68.900000000000006</v>
      </c>
      <c r="H554" s="34">
        <v>-2.2999999999999998</v>
      </c>
      <c r="I554" s="34"/>
      <c r="J554" s="34">
        <v>15.3</v>
      </c>
      <c r="K554" s="34">
        <v>0.95830000000000004</v>
      </c>
      <c r="L554" s="34">
        <v>5.1256000000000004</v>
      </c>
      <c r="M554" s="34">
        <v>1.2E-2</v>
      </c>
      <c r="N554" s="34">
        <v>342.42079999999999</v>
      </c>
      <c r="O554" s="34">
        <v>65.997399999999999</v>
      </c>
      <c r="P554" s="34">
        <v>408.4</v>
      </c>
      <c r="Q554" s="34">
        <v>274.20519999999999</v>
      </c>
      <c r="R554" s="34">
        <v>52.849699999999999</v>
      </c>
      <c r="S554" s="34">
        <v>327.10000000000002</v>
      </c>
      <c r="T554" s="34">
        <v>0</v>
      </c>
      <c r="U554" s="34"/>
      <c r="V554" s="34"/>
      <c r="W554" s="34">
        <v>0</v>
      </c>
      <c r="X554" s="34">
        <v>14.6625</v>
      </c>
      <c r="Y554" s="34">
        <v>12</v>
      </c>
      <c r="Z554" s="34">
        <v>846</v>
      </c>
      <c r="AA554" s="34">
        <v>846</v>
      </c>
      <c r="AB554" s="34">
        <v>885</v>
      </c>
      <c r="AC554" s="34">
        <v>81</v>
      </c>
      <c r="AD554" s="34">
        <v>22.07</v>
      </c>
      <c r="AE554" s="34">
        <v>0.51</v>
      </c>
      <c r="AF554" s="34">
        <v>980</v>
      </c>
      <c r="AG554" s="34">
        <v>0</v>
      </c>
      <c r="AH554" s="34">
        <v>36</v>
      </c>
      <c r="AI554" s="34">
        <v>35</v>
      </c>
      <c r="AJ554" s="34">
        <v>191</v>
      </c>
      <c r="AK554" s="34">
        <v>169</v>
      </c>
      <c r="AL554" s="34">
        <v>4.3</v>
      </c>
      <c r="AM554" s="34">
        <v>175</v>
      </c>
      <c r="AN554" s="34" t="s">
        <v>155</v>
      </c>
      <c r="AO554" s="34">
        <v>1</v>
      </c>
      <c r="AP554" s="37">
        <v>0.62003472222222222</v>
      </c>
      <c r="AQ554" s="34">
        <v>47.158676</v>
      </c>
      <c r="AR554" s="34">
        <v>-88.484257999999997</v>
      </c>
      <c r="AS554" s="34">
        <v>305.2</v>
      </c>
      <c r="AT554" s="34">
        <v>16</v>
      </c>
      <c r="AU554" s="34">
        <v>12</v>
      </c>
      <c r="AV554" s="34">
        <v>10</v>
      </c>
      <c r="AW554" s="34" t="s">
        <v>206</v>
      </c>
      <c r="AX554" s="34">
        <v>1.5684</v>
      </c>
      <c r="AY554" s="34">
        <v>1.1264000000000001</v>
      </c>
      <c r="AZ554" s="34">
        <v>2.2000000000000002</v>
      </c>
      <c r="BA554" s="34">
        <v>14.186999999999999</v>
      </c>
      <c r="BB554" s="34">
        <v>39.75</v>
      </c>
      <c r="BC554" s="34">
        <v>2.8</v>
      </c>
      <c r="BD554" s="34">
        <v>4.3479999999999999</v>
      </c>
      <c r="BE554" s="34">
        <v>3182.0439999999999</v>
      </c>
      <c r="BF554" s="34">
        <v>4.734</v>
      </c>
      <c r="BG554" s="34">
        <v>22.260999999999999</v>
      </c>
      <c r="BH554" s="34">
        <v>4.2910000000000004</v>
      </c>
      <c r="BI554" s="34">
        <v>26.552</v>
      </c>
      <c r="BJ554" s="34">
        <v>17.827000000000002</v>
      </c>
      <c r="BK554" s="34">
        <v>3.4359999999999999</v>
      </c>
      <c r="BL554" s="34">
        <v>21.263000000000002</v>
      </c>
      <c r="BM554" s="34">
        <v>0</v>
      </c>
      <c r="BN554" s="34"/>
      <c r="BO554" s="34"/>
      <c r="BP554" s="34"/>
      <c r="BQ554" s="34">
        <v>6618.5510000000004</v>
      </c>
      <c r="BR554" s="34">
        <v>3.9871999999999998E-2</v>
      </c>
      <c r="BS554" s="34">
        <v>-5</v>
      </c>
      <c r="BT554" s="34">
        <v>8.9999999999999993E-3</v>
      </c>
      <c r="BU554" s="34">
        <v>0.97437200000000002</v>
      </c>
      <c r="BV554" s="34">
        <v>0</v>
      </c>
      <c r="BW554" s="34" t="s">
        <v>155</v>
      </c>
      <c r="BX554" s="34">
        <v>0.80100000000000005</v>
      </c>
    </row>
    <row r="555" spans="1:76" x14ac:dyDescent="0.25">
      <c r="A555" s="35">
        <v>43165</v>
      </c>
      <c r="B555" s="36">
        <v>0.41091738425925928</v>
      </c>
      <c r="C555" s="34">
        <v>5.7720000000000002</v>
      </c>
      <c r="D555" s="34">
        <v>8.2000000000000007E-3</v>
      </c>
      <c r="E555" s="34">
        <v>81.773356000000007</v>
      </c>
      <c r="F555" s="34">
        <v>370.1</v>
      </c>
      <c r="G555" s="34">
        <v>64.5</v>
      </c>
      <c r="H555" s="34">
        <v>0</v>
      </c>
      <c r="I555" s="34"/>
      <c r="J555" s="34">
        <v>15.12</v>
      </c>
      <c r="K555" s="34">
        <v>0.95499999999999996</v>
      </c>
      <c r="L555" s="34">
        <v>5.5125999999999999</v>
      </c>
      <c r="M555" s="34">
        <v>7.7999999999999996E-3</v>
      </c>
      <c r="N555" s="34">
        <v>353.4434</v>
      </c>
      <c r="O555" s="34">
        <v>61.606400000000001</v>
      </c>
      <c r="P555" s="34">
        <v>415</v>
      </c>
      <c r="Q555" s="34">
        <v>283.03199999999998</v>
      </c>
      <c r="R555" s="34">
        <v>49.333399999999997</v>
      </c>
      <c r="S555" s="34">
        <v>332.4</v>
      </c>
      <c r="T555" s="34">
        <v>0</v>
      </c>
      <c r="U555" s="34"/>
      <c r="V555" s="34"/>
      <c r="W555" s="34">
        <v>0</v>
      </c>
      <c r="X555" s="34">
        <v>14.4404</v>
      </c>
      <c r="Y555" s="34">
        <v>12</v>
      </c>
      <c r="Z555" s="34">
        <v>846</v>
      </c>
      <c r="AA555" s="34">
        <v>847</v>
      </c>
      <c r="AB555" s="34">
        <v>885</v>
      </c>
      <c r="AC555" s="34">
        <v>81</v>
      </c>
      <c r="AD555" s="34">
        <v>22.07</v>
      </c>
      <c r="AE555" s="34">
        <v>0.51</v>
      </c>
      <c r="AF555" s="34">
        <v>980</v>
      </c>
      <c r="AG555" s="34">
        <v>0</v>
      </c>
      <c r="AH555" s="34">
        <v>36</v>
      </c>
      <c r="AI555" s="34">
        <v>35</v>
      </c>
      <c r="AJ555" s="34">
        <v>191</v>
      </c>
      <c r="AK555" s="34">
        <v>169</v>
      </c>
      <c r="AL555" s="34">
        <v>4.3</v>
      </c>
      <c r="AM555" s="34">
        <v>175</v>
      </c>
      <c r="AN555" s="34" t="s">
        <v>155</v>
      </c>
      <c r="AO555" s="34">
        <v>1</v>
      </c>
      <c r="AP555" s="37">
        <v>0.62004629629629626</v>
      </c>
      <c r="AQ555" s="34">
        <v>47.158726999999999</v>
      </c>
      <c r="AR555" s="34">
        <v>-88.484200999999999</v>
      </c>
      <c r="AS555" s="34">
        <v>305.2</v>
      </c>
      <c r="AT555" s="34">
        <v>15.8</v>
      </c>
      <c r="AU555" s="34">
        <v>12</v>
      </c>
      <c r="AV555" s="34">
        <v>10</v>
      </c>
      <c r="AW555" s="34" t="s">
        <v>206</v>
      </c>
      <c r="AX555" s="34">
        <v>1.326673</v>
      </c>
      <c r="AY555" s="34">
        <v>1.0683320000000001</v>
      </c>
      <c r="AZ555" s="34">
        <v>2.2000000000000002</v>
      </c>
      <c r="BA555" s="34">
        <v>14.186999999999999</v>
      </c>
      <c r="BB555" s="34">
        <v>36.93</v>
      </c>
      <c r="BC555" s="34">
        <v>2.6</v>
      </c>
      <c r="BD555" s="34">
        <v>4.7110000000000003</v>
      </c>
      <c r="BE555" s="34">
        <v>3183.2469999999998</v>
      </c>
      <c r="BF555" s="34">
        <v>2.87</v>
      </c>
      <c r="BG555" s="34">
        <v>21.373000000000001</v>
      </c>
      <c r="BH555" s="34">
        <v>3.7250000000000001</v>
      </c>
      <c r="BI555" s="34">
        <v>25.099</v>
      </c>
      <c r="BJ555" s="34">
        <v>17.114999999999998</v>
      </c>
      <c r="BK555" s="34">
        <v>2.9830000000000001</v>
      </c>
      <c r="BL555" s="34">
        <v>20.099</v>
      </c>
      <c r="BM555" s="34">
        <v>0</v>
      </c>
      <c r="BN555" s="34"/>
      <c r="BO555" s="34"/>
      <c r="BP555" s="34"/>
      <c r="BQ555" s="34">
        <v>6063.049</v>
      </c>
      <c r="BR555" s="34">
        <v>8.6300000000000002E-2</v>
      </c>
      <c r="BS555" s="34">
        <v>-5</v>
      </c>
      <c r="BT555" s="34">
        <v>8.0940000000000005E-3</v>
      </c>
      <c r="BU555" s="34">
        <v>2.1089560000000001</v>
      </c>
      <c r="BV555" s="34">
        <v>0</v>
      </c>
      <c r="BW555" s="34" t="s">
        <v>155</v>
      </c>
      <c r="BX555" s="34">
        <v>0.80100000000000005</v>
      </c>
    </row>
    <row r="556" spans="1:76" x14ac:dyDescent="0.25">
      <c r="A556" s="35">
        <v>43165</v>
      </c>
      <c r="B556" s="36">
        <v>0.41092895833333332</v>
      </c>
      <c r="C556" s="34">
        <v>6.0110000000000001</v>
      </c>
      <c r="D556" s="34">
        <v>8.8000000000000005E-3</v>
      </c>
      <c r="E556" s="34">
        <v>87.809445999999994</v>
      </c>
      <c r="F556" s="34">
        <v>380.6</v>
      </c>
      <c r="G556" s="34">
        <v>62</v>
      </c>
      <c r="H556" s="34">
        <v>0</v>
      </c>
      <c r="I556" s="34"/>
      <c r="J556" s="34">
        <v>14.28</v>
      </c>
      <c r="K556" s="34">
        <v>0.95309999999999995</v>
      </c>
      <c r="L556" s="34">
        <v>5.7294999999999998</v>
      </c>
      <c r="M556" s="34">
        <v>8.3999999999999995E-3</v>
      </c>
      <c r="N556" s="34">
        <v>362.78019999999998</v>
      </c>
      <c r="O556" s="34">
        <v>59.072499999999998</v>
      </c>
      <c r="P556" s="34">
        <v>421.9</v>
      </c>
      <c r="Q556" s="34">
        <v>290.50869999999998</v>
      </c>
      <c r="R556" s="34">
        <v>47.304400000000001</v>
      </c>
      <c r="S556" s="34">
        <v>337.8</v>
      </c>
      <c r="T556" s="34">
        <v>0</v>
      </c>
      <c r="U556" s="34"/>
      <c r="V556" s="34"/>
      <c r="W556" s="34">
        <v>0</v>
      </c>
      <c r="X556" s="34">
        <v>13.612299999999999</v>
      </c>
      <c r="Y556" s="34">
        <v>11.9</v>
      </c>
      <c r="Z556" s="34">
        <v>847</v>
      </c>
      <c r="AA556" s="34">
        <v>847</v>
      </c>
      <c r="AB556" s="34">
        <v>886</v>
      </c>
      <c r="AC556" s="34">
        <v>81</v>
      </c>
      <c r="AD556" s="34">
        <v>22.07</v>
      </c>
      <c r="AE556" s="34">
        <v>0.51</v>
      </c>
      <c r="AF556" s="34">
        <v>980</v>
      </c>
      <c r="AG556" s="34">
        <v>0</v>
      </c>
      <c r="AH556" s="34">
        <v>36</v>
      </c>
      <c r="AI556" s="34">
        <v>35</v>
      </c>
      <c r="AJ556" s="34">
        <v>191</v>
      </c>
      <c r="AK556" s="34">
        <v>169</v>
      </c>
      <c r="AL556" s="34">
        <v>4.3</v>
      </c>
      <c r="AM556" s="34">
        <v>175</v>
      </c>
      <c r="AN556" s="34" t="s">
        <v>155</v>
      </c>
      <c r="AO556" s="34">
        <v>1</v>
      </c>
      <c r="AP556" s="37">
        <v>0.62005787037037041</v>
      </c>
      <c r="AQ556" s="34">
        <v>47.158783</v>
      </c>
      <c r="AR556" s="34">
        <v>-88.484154000000004</v>
      </c>
      <c r="AS556" s="34">
        <v>305.2</v>
      </c>
      <c r="AT556" s="34">
        <v>15.8</v>
      </c>
      <c r="AU556" s="34">
        <v>12</v>
      </c>
      <c r="AV556" s="34">
        <v>10</v>
      </c>
      <c r="AW556" s="34" t="s">
        <v>206</v>
      </c>
      <c r="AX556" s="34">
        <v>1.2</v>
      </c>
      <c r="AY556" s="34">
        <v>1.1683680000000001</v>
      </c>
      <c r="AZ556" s="34">
        <v>2.2683680000000002</v>
      </c>
      <c r="BA556" s="34">
        <v>14.186999999999999</v>
      </c>
      <c r="BB556" s="34">
        <v>35.5</v>
      </c>
      <c r="BC556" s="34">
        <v>2.5</v>
      </c>
      <c r="BD556" s="34">
        <v>4.9180000000000001</v>
      </c>
      <c r="BE556" s="34">
        <v>3182.2310000000002</v>
      </c>
      <c r="BF556" s="34">
        <v>2.9590000000000001</v>
      </c>
      <c r="BG556" s="34">
        <v>21.100999999999999</v>
      </c>
      <c r="BH556" s="34">
        <v>3.4359999999999999</v>
      </c>
      <c r="BI556" s="34">
        <v>24.536999999999999</v>
      </c>
      <c r="BJ556" s="34">
        <v>16.896999999999998</v>
      </c>
      <c r="BK556" s="34">
        <v>2.7509999999999999</v>
      </c>
      <c r="BL556" s="34">
        <v>19.648</v>
      </c>
      <c r="BM556" s="34">
        <v>0</v>
      </c>
      <c r="BN556" s="34"/>
      <c r="BO556" s="34"/>
      <c r="BP556" s="34"/>
      <c r="BQ556" s="34">
        <v>5497.24</v>
      </c>
      <c r="BR556" s="34">
        <v>8.4657999999999997E-2</v>
      </c>
      <c r="BS556" s="34">
        <v>-5</v>
      </c>
      <c r="BT556" s="34">
        <v>8.9060000000000007E-3</v>
      </c>
      <c r="BU556" s="34">
        <v>2.0688300000000002</v>
      </c>
      <c r="BV556" s="34">
        <v>0</v>
      </c>
      <c r="BW556" s="34" t="s">
        <v>155</v>
      </c>
      <c r="BX556" s="34">
        <v>0.80100000000000005</v>
      </c>
    </row>
    <row r="557" spans="1:76" x14ac:dyDescent="0.25">
      <c r="A557" s="35">
        <v>43165</v>
      </c>
      <c r="B557" s="36">
        <v>0.41094053240740741</v>
      </c>
      <c r="C557" s="34">
        <v>6.5640000000000001</v>
      </c>
      <c r="D557" s="34">
        <v>1.0200000000000001E-2</v>
      </c>
      <c r="E557" s="34">
        <v>101.963993</v>
      </c>
      <c r="F557" s="34">
        <v>387</v>
      </c>
      <c r="G557" s="34">
        <v>61.9</v>
      </c>
      <c r="H557" s="34">
        <v>0</v>
      </c>
      <c r="I557" s="34"/>
      <c r="J557" s="34">
        <v>13.62</v>
      </c>
      <c r="K557" s="34">
        <v>0.94879999999999998</v>
      </c>
      <c r="L557" s="34">
        <v>6.2279</v>
      </c>
      <c r="M557" s="34">
        <v>9.7000000000000003E-3</v>
      </c>
      <c r="N557" s="34">
        <v>367.21460000000002</v>
      </c>
      <c r="O557" s="34">
        <v>58.730499999999999</v>
      </c>
      <c r="P557" s="34">
        <v>425.9</v>
      </c>
      <c r="Q557" s="34">
        <v>294.05970000000002</v>
      </c>
      <c r="R557" s="34">
        <v>47.030500000000004</v>
      </c>
      <c r="S557" s="34">
        <v>341.1</v>
      </c>
      <c r="T557" s="34">
        <v>0</v>
      </c>
      <c r="U557" s="34"/>
      <c r="V557" s="34"/>
      <c r="W557" s="34">
        <v>0</v>
      </c>
      <c r="X557" s="34">
        <v>12.9244</v>
      </c>
      <c r="Y557" s="34">
        <v>12</v>
      </c>
      <c r="Z557" s="34">
        <v>846</v>
      </c>
      <c r="AA557" s="34">
        <v>850</v>
      </c>
      <c r="AB557" s="34">
        <v>885</v>
      </c>
      <c r="AC557" s="34">
        <v>81</v>
      </c>
      <c r="AD557" s="34">
        <v>22.07</v>
      </c>
      <c r="AE557" s="34">
        <v>0.51</v>
      </c>
      <c r="AF557" s="34">
        <v>980</v>
      </c>
      <c r="AG557" s="34">
        <v>0</v>
      </c>
      <c r="AH557" s="34">
        <v>36</v>
      </c>
      <c r="AI557" s="34">
        <v>35</v>
      </c>
      <c r="AJ557" s="34">
        <v>191</v>
      </c>
      <c r="AK557" s="34">
        <v>169</v>
      </c>
      <c r="AL557" s="34">
        <v>4.3</v>
      </c>
      <c r="AM557" s="34">
        <v>175</v>
      </c>
      <c r="AN557" s="34" t="s">
        <v>155</v>
      </c>
      <c r="AO557" s="34">
        <v>1</v>
      </c>
      <c r="AP557" s="37">
        <v>0.62006944444444445</v>
      </c>
      <c r="AQ557" s="34">
        <v>47.158848999999996</v>
      </c>
      <c r="AR557" s="34">
        <v>-88.484119000000007</v>
      </c>
      <c r="AS557" s="34">
        <v>305.10000000000002</v>
      </c>
      <c r="AT557" s="34">
        <v>17</v>
      </c>
      <c r="AU557" s="34">
        <v>12</v>
      </c>
      <c r="AV557" s="34">
        <v>10</v>
      </c>
      <c r="AW557" s="34" t="s">
        <v>206</v>
      </c>
      <c r="AX557" s="34">
        <v>1.2</v>
      </c>
      <c r="AY557" s="34">
        <v>1.2</v>
      </c>
      <c r="AZ557" s="34">
        <v>2.2999999999999998</v>
      </c>
      <c r="BA557" s="34">
        <v>14.186999999999999</v>
      </c>
      <c r="BB557" s="34">
        <v>32.58</v>
      </c>
      <c r="BC557" s="34">
        <v>2.2999999999999998</v>
      </c>
      <c r="BD557" s="34">
        <v>5.3970000000000002</v>
      </c>
      <c r="BE557" s="34">
        <v>3180.1579999999999</v>
      </c>
      <c r="BF557" s="34">
        <v>3.1440000000000001</v>
      </c>
      <c r="BG557" s="34">
        <v>19.637</v>
      </c>
      <c r="BH557" s="34">
        <v>3.141</v>
      </c>
      <c r="BI557" s="34">
        <v>22.777000000000001</v>
      </c>
      <c r="BJ557" s="34">
        <v>15.725</v>
      </c>
      <c r="BK557" s="34">
        <v>2.5150000000000001</v>
      </c>
      <c r="BL557" s="34">
        <v>18.239999999999998</v>
      </c>
      <c r="BM557" s="34">
        <v>0</v>
      </c>
      <c r="BN557" s="34"/>
      <c r="BO557" s="34"/>
      <c r="BP557" s="34"/>
      <c r="BQ557" s="34">
        <v>4798.6279999999997</v>
      </c>
      <c r="BR557" s="34">
        <v>0.10030799999999999</v>
      </c>
      <c r="BS557" s="34">
        <v>-5</v>
      </c>
      <c r="BT557" s="34">
        <v>8.0940000000000005E-3</v>
      </c>
      <c r="BU557" s="34">
        <v>2.4512770000000002</v>
      </c>
      <c r="BV557" s="34">
        <v>0</v>
      </c>
      <c r="BW557" s="34" t="s">
        <v>155</v>
      </c>
      <c r="BX557" s="34">
        <v>0.80100000000000005</v>
      </c>
    </row>
    <row r="558" spans="1:76" x14ac:dyDescent="0.25">
      <c r="A558" s="35">
        <v>43165</v>
      </c>
      <c r="B558" s="36">
        <v>0.41095210648148145</v>
      </c>
      <c r="C558" s="34">
        <v>7.1589999999999998</v>
      </c>
      <c r="D558" s="34">
        <v>9.2999999999999992E-3</v>
      </c>
      <c r="E558" s="34">
        <v>92.583404999999999</v>
      </c>
      <c r="F558" s="34">
        <v>388.4</v>
      </c>
      <c r="G558" s="34">
        <v>61.9</v>
      </c>
      <c r="H558" s="34">
        <v>0</v>
      </c>
      <c r="I558" s="34"/>
      <c r="J558" s="34">
        <v>13.23</v>
      </c>
      <c r="K558" s="34">
        <v>0.94420000000000004</v>
      </c>
      <c r="L558" s="34">
        <v>6.7595999999999998</v>
      </c>
      <c r="M558" s="34">
        <v>8.6999999999999994E-3</v>
      </c>
      <c r="N558" s="34">
        <v>366.71039999999999</v>
      </c>
      <c r="O558" s="34">
        <v>58.464100000000002</v>
      </c>
      <c r="P558" s="34">
        <v>425.2</v>
      </c>
      <c r="Q558" s="34">
        <v>293.65589999999997</v>
      </c>
      <c r="R558" s="34">
        <v>46.8172</v>
      </c>
      <c r="S558" s="34">
        <v>340.5</v>
      </c>
      <c r="T558" s="34">
        <v>0</v>
      </c>
      <c r="U558" s="34"/>
      <c r="V558" s="34"/>
      <c r="W558" s="34">
        <v>0</v>
      </c>
      <c r="X558" s="34">
        <v>12.4956</v>
      </c>
      <c r="Y558" s="34">
        <v>11.9</v>
      </c>
      <c r="Z558" s="34">
        <v>848</v>
      </c>
      <c r="AA558" s="34">
        <v>849</v>
      </c>
      <c r="AB558" s="34">
        <v>886</v>
      </c>
      <c r="AC558" s="34">
        <v>81</v>
      </c>
      <c r="AD558" s="34">
        <v>22.07</v>
      </c>
      <c r="AE558" s="34">
        <v>0.51</v>
      </c>
      <c r="AF558" s="34">
        <v>980</v>
      </c>
      <c r="AG558" s="34">
        <v>0</v>
      </c>
      <c r="AH558" s="34">
        <v>36</v>
      </c>
      <c r="AI558" s="34">
        <v>35</v>
      </c>
      <c r="AJ558" s="34">
        <v>191</v>
      </c>
      <c r="AK558" s="34">
        <v>169</v>
      </c>
      <c r="AL558" s="34">
        <v>4.2</v>
      </c>
      <c r="AM558" s="34">
        <v>175</v>
      </c>
      <c r="AN558" s="34" t="s">
        <v>155</v>
      </c>
      <c r="AO558" s="34">
        <v>1</v>
      </c>
      <c r="AP558" s="37">
        <v>0.62008101851851849</v>
      </c>
      <c r="AQ558" s="34">
        <v>47.158926999999998</v>
      </c>
      <c r="AR558" s="34">
        <v>-88.484105</v>
      </c>
      <c r="AS558" s="34">
        <v>305.10000000000002</v>
      </c>
      <c r="AT558" s="34">
        <v>19.5</v>
      </c>
      <c r="AU558" s="34">
        <v>12</v>
      </c>
      <c r="AV558" s="34">
        <v>10</v>
      </c>
      <c r="AW558" s="34" t="s">
        <v>206</v>
      </c>
      <c r="AX558" s="34">
        <v>1.1315999999999999</v>
      </c>
      <c r="AY558" s="34">
        <v>1.2684</v>
      </c>
      <c r="AZ558" s="34">
        <v>2.0264000000000002</v>
      </c>
      <c r="BA558" s="34">
        <v>14.186999999999999</v>
      </c>
      <c r="BB558" s="34">
        <v>29.95</v>
      </c>
      <c r="BC558" s="34">
        <v>2.11</v>
      </c>
      <c r="BD558" s="34">
        <v>5.915</v>
      </c>
      <c r="BE558" s="34">
        <v>3179.3829999999998</v>
      </c>
      <c r="BF558" s="34">
        <v>2.617</v>
      </c>
      <c r="BG558" s="34">
        <v>18.062999999999999</v>
      </c>
      <c r="BH558" s="34">
        <v>2.88</v>
      </c>
      <c r="BI558" s="34">
        <v>20.942</v>
      </c>
      <c r="BJ558" s="34">
        <v>14.464</v>
      </c>
      <c r="BK558" s="34">
        <v>2.306</v>
      </c>
      <c r="BL558" s="34">
        <v>16.77</v>
      </c>
      <c r="BM558" s="34">
        <v>0</v>
      </c>
      <c r="BN558" s="34"/>
      <c r="BO558" s="34"/>
      <c r="BP558" s="34"/>
      <c r="BQ558" s="34">
        <v>4273.4359999999997</v>
      </c>
      <c r="BR558" s="34">
        <v>0.12917999999999999</v>
      </c>
      <c r="BS558" s="34">
        <v>-5</v>
      </c>
      <c r="BT558" s="34">
        <v>8.0000000000000002E-3</v>
      </c>
      <c r="BU558" s="34">
        <v>3.1568360000000002</v>
      </c>
      <c r="BV558" s="34">
        <v>0</v>
      </c>
      <c r="BW558" s="34" t="s">
        <v>155</v>
      </c>
      <c r="BX558" s="34">
        <v>0.80100000000000005</v>
      </c>
    </row>
    <row r="559" spans="1:76" x14ac:dyDescent="0.25">
      <c r="A559" s="35">
        <v>43165</v>
      </c>
      <c r="B559" s="36">
        <v>0.4109636805555556</v>
      </c>
      <c r="C559" s="34">
        <v>7.2969999999999997</v>
      </c>
      <c r="D559" s="34">
        <v>6.7000000000000002E-3</v>
      </c>
      <c r="E559" s="34">
        <v>67.213115000000002</v>
      </c>
      <c r="F559" s="34">
        <v>387.4</v>
      </c>
      <c r="G559" s="34">
        <v>62.1</v>
      </c>
      <c r="H559" s="34">
        <v>0</v>
      </c>
      <c r="I559" s="34"/>
      <c r="J559" s="34">
        <v>12.66</v>
      </c>
      <c r="K559" s="34">
        <v>0.94310000000000005</v>
      </c>
      <c r="L559" s="34">
        <v>6.8823999999999996</v>
      </c>
      <c r="M559" s="34">
        <v>6.3E-3</v>
      </c>
      <c r="N559" s="34">
        <v>365.37549999999999</v>
      </c>
      <c r="O559" s="34">
        <v>58.536700000000003</v>
      </c>
      <c r="P559" s="34">
        <v>423.9</v>
      </c>
      <c r="Q559" s="34">
        <v>292.58699999999999</v>
      </c>
      <c r="R559" s="34">
        <v>46.875300000000003</v>
      </c>
      <c r="S559" s="34">
        <v>339.5</v>
      </c>
      <c r="T559" s="34">
        <v>0</v>
      </c>
      <c r="U559" s="34"/>
      <c r="V559" s="34"/>
      <c r="W559" s="34">
        <v>0</v>
      </c>
      <c r="X559" s="34">
        <v>11.943899999999999</v>
      </c>
      <c r="Y559" s="34">
        <v>12</v>
      </c>
      <c r="Z559" s="34">
        <v>848</v>
      </c>
      <c r="AA559" s="34">
        <v>849</v>
      </c>
      <c r="AB559" s="34">
        <v>887</v>
      </c>
      <c r="AC559" s="34">
        <v>81</v>
      </c>
      <c r="AD559" s="34">
        <v>22.07</v>
      </c>
      <c r="AE559" s="34">
        <v>0.51</v>
      </c>
      <c r="AF559" s="34">
        <v>980</v>
      </c>
      <c r="AG559" s="34">
        <v>0</v>
      </c>
      <c r="AH559" s="34">
        <v>36</v>
      </c>
      <c r="AI559" s="34">
        <v>35</v>
      </c>
      <c r="AJ559" s="34">
        <v>191</v>
      </c>
      <c r="AK559" s="34">
        <v>169</v>
      </c>
      <c r="AL559" s="34">
        <v>4.3</v>
      </c>
      <c r="AM559" s="34">
        <v>175</v>
      </c>
      <c r="AN559" s="34" t="s">
        <v>155</v>
      </c>
      <c r="AO559" s="34">
        <v>1</v>
      </c>
      <c r="AP559" s="37">
        <v>0.62009259259259253</v>
      </c>
      <c r="AQ559" s="34">
        <v>47.159013000000002</v>
      </c>
      <c r="AR559" s="34">
        <v>-88.484099000000001</v>
      </c>
      <c r="AS559" s="34">
        <v>305.2</v>
      </c>
      <c r="AT559" s="34">
        <v>21</v>
      </c>
      <c r="AU559" s="34">
        <v>12</v>
      </c>
      <c r="AV559" s="34">
        <v>10</v>
      </c>
      <c r="AW559" s="34" t="s">
        <v>206</v>
      </c>
      <c r="AX559" s="34">
        <v>1.1000000000000001</v>
      </c>
      <c r="AY559" s="34">
        <v>1.3</v>
      </c>
      <c r="AZ559" s="34">
        <v>1.9</v>
      </c>
      <c r="BA559" s="34">
        <v>14.186999999999999</v>
      </c>
      <c r="BB559" s="34">
        <v>29.42</v>
      </c>
      <c r="BC559" s="34">
        <v>2.0699999999999998</v>
      </c>
      <c r="BD559" s="34">
        <v>6.0279999999999996</v>
      </c>
      <c r="BE559" s="34">
        <v>3180.2370000000001</v>
      </c>
      <c r="BF559" s="34">
        <v>1.8640000000000001</v>
      </c>
      <c r="BG559" s="34">
        <v>17.68</v>
      </c>
      <c r="BH559" s="34">
        <v>2.8330000000000002</v>
      </c>
      <c r="BI559" s="34">
        <v>20.513000000000002</v>
      </c>
      <c r="BJ559" s="34">
        <v>14.157999999999999</v>
      </c>
      <c r="BK559" s="34">
        <v>2.2679999999999998</v>
      </c>
      <c r="BL559" s="34">
        <v>16.425999999999998</v>
      </c>
      <c r="BM559" s="34">
        <v>0</v>
      </c>
      <c r="BN559" s="34"/>
      <c r="BO559" s="34"/>
      <c r="BP559" s="34"/>
      <c r="BQ559" s="34">
        <v>4012.9340000000002</v>
      </c>
      <c r="BR559" s="34">
        <v>0.17277000000000001</v>
      </c>
      <c r="BS559" s="34">
        <v>-5</v>
      </c>
      <c r="BT559" s="34">
        <v>8.9060000000000007E-3</v>
      </c>
      <c r="BU559" s="34">
        <v>4.2220659999999999</v>
      </c>
      <c r="BV559" s="34">
        <v>0</v>
      </c>
      <c r="BW559" s="34" t="s">
        <v>155</v>
      </c>
      <c r="BX559" s="34">
        <v>0.80100000000000005</v>
      </c>
    </row>
    <row r="560" spans="1:76" x14ac:dyDescent="0.25">
      <c r="A560" s="35">
        <v>43165</v>
      </c>
      <c r="B560" s="36">
        <v>0.41097525462962964</v>
      </c>
      <c r="C560" s="34">
        <v>6.8789999999999996</v>
      </c>
      <c r="D560" s="34">
        <v>6.3E-3</v>
      </c>
      <c r="E560" s="34">
        <v>63.074294999999999</v>
      </c>
      <c r="F560" s="34">
        <v>381.9</v>
      </c>
      <c r="G560" s="34">
        <v>64.2</v>
      </c>
      <c r="H560" s="34">
        <v>0</v>
      </c>
      <c r="I560" s="34"/>
      <c r="J560" s="34">
        <v>12.04</v>
      </c>
      <c r="K560" s="34">
        <v>0.94640000000000002</v>
      </c>
      <c r="L560" s="34">
        <v>6.5099</v>
      </c>
      <c r="M560" s="34">
        <v>6.0000000000000001E-3</v>
      </c>
      <c r="N560" s="34">
        <v>361.43299999999999</v>
      </c>
      <c r="O560" s="34">
        <v>60.774500000000003</v>
      </c>
      <c r="P560" s="34">
        <v>422.2</v>
      </c>
      <c r="Q560" s="34">
        <v>289.42989999999998</v>
      </c>
      <c r="R560" s="34">
        <v>48.667299999999997</v>
      </c>
      <c r="S560" s="34">
        <v>338.1</v>
      </c>
      <c r="T560" s="34">
        <v>0</v>
      </c>
      <c r="U560" s="34"/>
      <c r="V560" s="34"/>
      <c r="W560" s="34">
        <v>0</v>
      </c>
      <c r="X560" s="34">
        <v>11.396100000000001</v>
      </c>
      <c r="Y560" s="34">
        <v>12</v>
      </c>
      <c r="Z560" s="34">
        <v>848</v>
      </c>
      <c r="AA560" s="34">
        <v>849</v>
      </c>
      <c r="AB560" s="34">
        <v>887</v>
      </c>
      <c r="AC560" s="34">
        <v>81</v>
      </c>
      <c r="AD560" s="34">
        <v>22.07</v>
      </c>
      <c r="AE560" s="34">
        <v>0.51</v>
      </c>
      <c r="AF560" s="34">
        <v>980</v>
      </c>
      <c r="AG560" s="34">
        <v>0</v>
      </c>
      <c r="AH560" s="34">
        <v>36</v>
      </c>
      <c r="AI560" s="34">
        <v>35</v>
      </c>
      <c r="AJ560" s="34">
        <v>191</v>
      </c>
      <c r="AK560" s="34">
        <v>169</v>
      </c>
      <c r="AL560" s="34">
        <v>4.3</v>
      </c>
      <c r="AM560" s="34">
        <v>175.4</v>
      </c>
      <c r="AN560" s="34" t="s">
        <v>155</v>
      </c>
      <c r="AO560" s="34">
        <v>1</v>
      </c>
      <c r="AP560" s="37">
        <v>0.62010416666666668</v>
      </c>
      <c r="AQ560" s="34">
        <v>47.159109999999998</v>
      </c>
      <c r="AR560" s="34">
        <v>-88.484099000000001</v>
      </c>
      <c r="AS560" s="34">
        <v>305.2</v>
      </c>
      <c r="AT560" s="34">
        <v>22.4</v>
      </c>
      <c r="AU560" s="34">
        <v>12</v>
      </c>
      <c r="AV560" s="34">
        <v>10</v>
      </c>
      <c r="AW560" s="34" t="s">
        <v>206</v>
      </c>
      <c r="AX560" s="34">
        <v>1.1000000000000001</v>
      </c>
      <c r="AY560" s="34">
        <v>1.3</v>
      </c>
      <c r="AZ560" s="34">
        <v>1.9</v>
      </c>
      <c r="BA560" s="34">
        <v>14.186999999999999</v>
      </c>
      <c r="BB560" s="34">
        <v>31.15</v>
      </c>
      <c r="BC560" s="34">
        <v>2.2000000000000002</v>
      </c>
      <c r="BD560" s="34">
        <v>5.665</v>
      </c>
      <c r="BE560" s="34">
        <v>3181.308</v>
      </c>
      <c r="BF560" s="34">
        <v>1.857</v>
      </c>
      <c r="BG560" s="34">
        <v>18.497</v>
      </c>
      <c r="BH560" s="34">
        <v>3.11</v>
      </c>
      <c r="BI560" s="34">
        <v>21.606999999999999</v>
      </c>
      <c r="BJ560" s="34">
        <v>14.811999999999999</v>
      </c>
      <c r="BK560" s="34">
        <v>2.4910000000000001</v>
      </c>
      <c r="BL560" s="34">
        <v>17.303000000000001</v>
      </c>
      <c r="BM560" s="34">
        <v>0</v>
      </c>
      <c r="BN560" s="34"/>
      <c r="BO560" s="34"/>
      <c r="BP560" s="34"/>
      <c r="BQ560" s="34">
        <v>4049.37</v>
      </c>
      <c r="BR560" s="34">
        <v>0.17790600000000001</v>
      </c>
      <c r="BS560" s="34">
        <v>-5</v>
      </c>
      <c r="BT560" s="34">
        <v>8.0940000000000005E-3</v>
      </c>
      <c r="BU560" s="34">
        <v>4.3475780000000004</v>
      </c>
      <c r="BV560" s="34">
        <v>0</v>
      </c>
      <c r="BW560" s="34" t="s">
        <v>155</v>
      </c>
      <c r="BX560" s="34">
        <v>0.80100000000000005</v>
      </c>
    </row>
    <row r="561" spans="1:76" x14ac:dyDescent="0.25">
      <c r="A561" s="35">
        <v>43165</v>
      </c>
      <c r="B561" s="36">
        <v>0.41098682870370373</v>
      </c>
      <c r="C561" s="34">
        <v>6.8520000000000003</v>
      </c>
      <c r="D561" s="34">
        <v>8.8999999999999999E-3</v>
      </c>
      <c r="E561" s="34">
        <v>88.693423999999993</v>
      </c>
      <c r="F561" s="34">
        <v>377.2</v>
      </c>
      <c r="G561" s="34">
        <v>69.099999999999994</v>
      </c>
      <c r="H561" s="34">
        <v>0</v>
      </c>
      <c r="I561" s="34"/>
      <c r="J561" s="34">
        <v>11.71</v>
      </c>
      <c r="K561" s="34">
        <v>0.9466</v>
      </c>
      <c r="L561" s="34">
        <v>6.4859999999999998</v>
      </c>
      <c r="M561" s="34">
        <v>8.3999999999999995E-3</v>
      </c>
      <c r="N561" s="34">
        <v>357.05869999999999</v>
      </c>
      <c r="O561" s="34">
        <v>65.366699999999994</v>
      </c>
      <c r="P561" s="34">
        <v>422.4</v>
      </c>
      <c r="Q561" s="34">
        <v>285.92700000000002</v>
      </c>
      <c r="R561" s="34">
        <v>52.3446</v>
      </c>
      <c r="S561" s="34">
        <v>338.3</v>
      </c>
      <c r="T561" s="34">
        <v>0</v>
      </c>
      <c r="U561" s="34"/>
      <c r="V561" s="34"/>
      <c r="W561" s="34">
        <v>0</v>
      </c>
      <c r="X561" s="34">
        <v>11.086600000000001</v>
      </c>
      <c r="Y561" s="34">
        <v>11.9</v>
      </c>
      <c r="Z561" s="34">
        <v>848</v>
      </c>
      <c r="AA561" s="34">
        <v>848</v>
      </c>
      <c r="AB561" s="34">
        <v>887</v>
      </c>
      <c r="AC561" s="34">
        <v>81</v>
      </c>
      <c r="AD561" s="34">
        <v>22.07</v>
      </c>
      <c r="AE561" s="34">
        <v>0.51</v>
      </c>
      <c r="AF561" s="34">
        <v>980</v>
      </c>
      <c r="AG561" s="34">
        <v>0</v>
      </c>
      <c r="AH561" s="34">
        <v>36</v>
      </c>
      <c r="AI561" s="34">
        <v>35</v>
      </c>
      <c r="AJ561" s="34">
        <v>191</v>
      </c>
      <c r="AK561" s="34">
        <v>169</v>
      </c>
      <c r="AL561" s="34">
        <v>4.3</v>
      </c>
      <c r="AM561" s="34">
        <v>175.7</v>
      </c>
      <c r="AN561" s="34" t="s">
        <v>155</v>
      </c>
      <c r="AO561" s="34">
        <v>1</v>
      </c>
      <c r="AP561" s="37">
        <v>0.62011574074074072</v>
      </c>
      <c r="AQ561" s="34">
        <v>47.159218000000003</v>
      </c>
      <c r="AR561" s="34">
        <v>-88.484106999999995</v>
      </c>
      <c r="AS561" s="34">
        <v>305.39999999999998</v>
      </c>
      <c r="AT561" s="34">
        <v>24.4</v>
      </c>
      <c r="AU561" s="34">
        <v>12</v>
      </c>
      <c r="AV561" s="34">
        <v>10</v>
      </c>
      <c r="AW561" s="34" t="s">
        <v>206</v>
      </c>
      <c r="AX561" s="34">
        <v>1.4419999999999999</v>
      </c>
      <c r="AY561" s="34">
        <v>1.2316</v>
      </c>
      <c r="AZ561" s="34">
        <v>2.242</v>
      </c>
      <c r="BA561" s="34">
        <v>14.186999999999999</v>
      </c>
      <c r="BB561" s="34">
        <v>31.26</v>
      </c>
      <c r="BC561" s="34">
        <v>2.2000000000000002</v>
      </c>
      <c r="BD561" s="34">
        <v>5.6449999999999996</v>
      </c>
      <c r="BE561" s="34">
        <v>3180.1729999999998</v>
      </c>
      <c r="BF561" s="34">
        <v>2.62</v>
      </c>
      <c r="BG561" s="34">
        <v>18.334</v>
      </c>
      <c r="BH561" s="34">
        <v>3.3559999999999999</v>
      </c>
      <c r="BI561" s="34">
        <v>21.69</v>
      </c>
      <c r="BJ561" s="34">
        <v>14.680999999999999</v>
      </c>
      <c r="BK561" s="34">
        <v>2.6880000000000002</v>
      </c>
      <c r="BL561" s="34">
        <v>17.369</v>
      </c>
      <c r="BM561" s="34">
        <v>0</v>
      </c>
      <c r="BN561" s="34"/>
      <c r="BO561" s="34"/>
      <c r="BP561" s="34"/>
      <c r="BQ561" s="34">
        <v>3952.4789999999998</v>
      </c>
      <c r="BR561" s="34">
        <v>0.177095</v>
      </c>
      <c r="BS561" s="34">
        <v>-5</v>
      </c>
      <c r="BT561" s="34">
        <v>8.0000000000000002E-3</v>
      </c>
      <c r="BU561" s="34">
        <v>4.3277559999999999</v>
      </c>
      <c r="BV561" s="34">
        <v>0</v>
      </c>
      <c r="BW561" s="34" t="s">
        <v>155</v>
      </c>
      <c r="BX561" s="34">
        <v>0.80100000000000005</v>
      </c>
    </row>
    <row r="562" spans="1:76" x14ac:dyDescent="0.25">
      <c r="A562" s="35">
        <v>43165</v>
      </c>
      <c r="B562" s="36">
        <v>0.41099840277777777</v>
      </c>
      <c r="C562" s="34">
        <v>7.0090000000000003</v>
      </c>
      <c r="D562" s="34">
        <v>8.2000000000000007E-3</v>
      </c>
      <c r="E562" s="34">
        <v>82.346773999999996</v>
      </c>
      <c r="F562" s="34">
        <v>376.9</v>
      </c>
      <c r="G562" s="34">
        <v>73.2</v>
      </c>
      <c r="H562" s="34">
        <v>0</v>
      </c>
      <c r="I562" s="34"/>
      <c r="J562" s="34">
        <v>11.7</v>
      </c>
      <c r="K562" s="34">
        <v>0.94540000000000002</v>
      </c>
      <c r="L562" s="34">
        <v>6.6257999999999999</v>
      </c>
      <c r="M562" s="34">
        <v>7.7999999999999996E-3</v>
      </c>
      <c r="N562" s="34">
        <v>356.30770000000001</v>
      </c>
      <c r="O562" s="34">
        <v>69.192999999999998</v>
      </c>
      <c r="P562" s="34">
        <v>425.5</v>
      </c>
      <c r="Q562" s="34">
        <v>285.32569999999998</v>
      </c>
      <c r="R562" s="34">
        <v>55.408700000000003</v>
      </c>
      <c r="S562" s="34">
        <v>340.7</v>
      </c>
      <c r="T562" s="34">
        <v>0</v>
      </c>
      <c r="U562" s="34"/>
      <c r="V562" s="34"/>
      <c r="W562" s="34">
        <v>0</v>
      </c>
      <c r="X562" s="34">
        <v>11.0608</v>
      </c>
      <c r="Y562" s="34">
        <v>12</v>
      </c>
      <c r="Z562" s="34">
        <v>848</v>
      </c>
      <c r="AA562" s="34">
        <v>848</v>
      </c>
      <c r="AB562" s="34">
        <v>887</v>
      </c>
      <c r="AC562" s="34">
        <v>81</v>
      </c>
      <c r="AD562" s="34">
        <v>22.07</v>
      </c>
      <c r="AE562" s="34">
        <v>0.51</v>
      </c>
      <c r="AF562" s="34">
        <v>980</v>
      </c>
      <c r="AG562" s="34">
        <v>0</v>
      </c>
      <c r="AH562" s="34">
        <v>36</v>
      </c>
      <c r="AI562" s="34">
        <v>35</v>
      </c>
      <c r="AJ562" s="34">
        <v>191</v>
      </c>
      <c r="AK562" s="34">
        <v>169.9</v>
      </c>
      <c r="AL562" s="34">
        <v>4.3</v>
      </c>
      <c r="AM562" s="34">
        <v>175.9</v>
      </c>
      <c r="AN562" s="34" t="s">
        <v>155</v>
      </c>
      <c r="AO562" s="34">
        <v>2</v>
      </c>
      <c r="AP562" s="37">
        <v>0.62012731481481487</v>
      </c>
      <c r="AQ562" s="34">
        <v>47.159332999999997</v>
      </c>
      <c r="AR562" s="34">
        <v>-88.484111999999996</v>
      </c>
      <c r="AS562" s="34">
        <v>305.8</v>
      </c>
      <c r="AT562" s="34">
        <v>26.2</v>
      </c>
      <c r="AU562" s="34">
        <v>12</v>
      </c>
      <c r="AV562" s="34">
        <v>9</v>
      </c>
      <c r="AW562" s="34" t="s">
        <v>207</v>
      </c>
      <c r="AX562" s="34">
        <v>1.6</v>
      </c>
      <c r="AY562" s="34">
        <v>1.2684</v>
      </c>
      <c r="AZ562" s="34">
        <v>2.4683999999999999</v>
      </c>
      <c r="BA562" s="34">
        <v>14.186999999999999</v>
      </c>
      <c r="BB562" s="34">
        <v>30.58</v>
      </c>
      <c r="BC562" s="34">
        <v>2.16</v>
      </c>
      <c r="BD562" s="34">
        <v>5.7789999999999999</v>
      </c>
      <c r="BE562" s="34">
        <v>3180.1410000000001</v>
      </c>
      <c r="BF562" s="34">
        <v>2.3780000000000001</v>
      </c>
      <c r="BG562" s="34">
        <v>17.908999999999999</v>
      </c>
      <c r="BH562" s="34">
        <v>3.4780000000000002</v>
      </c>
      <c r="BI562" s="34">
        <v>21.387</v>
      </c>
      <c r="BJ562" s="34">
        <v>14.340999999999999</v>
      </c>
      <c r="BK562" s="34">
        <v>2.7850000000000001</v>
      </c>
      <c r="BL562" s="34">
        <v>17.126000000000001</v>
      </c>
      <c r="BM562" s="34">
        <v>0</v>
      </c>
      <c r="BN562" s="34"/>
      <c r="BO562" s="34"/>
      <c r="BP562" s="34"/>
      <c r="BQ562" s="34">
        <v>3860.058</v>
      </c>
      <c r="BR562" s="34">
        <v>0.15797600000000001</v>
      </c>
      <c r="BS562" s="34">
        <v>-5</v>
      </c>
      <c r="BT562" s="34">
        <v>8.0000000000000002E-3</v>
      </c>
      <c r="BU562" s="34">
        <v>3.860538</v>
      </c>
      <c r="BV562" s="34">
        <v>0</v>
      </c>
      <c r="BW562" s="34" t="s">
        <v>155</v>
      </c>
      <c r="BX562" s="34">
        <v>0.80100000000000005</v>
      </c>
    </row>
    <row r="563" spans="1:76" x14ac:dyDescent="0.25">
      <c r="A563" s="35">
        <v>43165</v>
      </c>
      <c r="B563" s="36">
        <v>0.41100997685185187</v>
      </c>
      <c r="C563" s="34">
        <v>6.984</v>
      </c>
      <c r="D563" s="34">
        <v>7.4000000000000003E-3</v>
      </c>
      <c r="E563" s="34">
        <v>74.091667000000001</v>
      </c>
      <c r="F563" s="34">
        <v>376.9</v>
      </c>
      <c r="G563" s="34">
        <v>75.7</v>
      </c>
      <c r="H563" s="34">
        <v>0</v>
      </c>
      <c r="I563" s="34"/>
      <c r="J563" s="34">
        <v>11.7</v>
      </c>
      <c r="K563" s="34">
        <v>0.9456</v>
      </c>
      <c r="L563" s="34">
        <v>6.6040000000000001</v>
      </c>
      <c r="M563" s="34">
        <v>7.0000000000000001E-3</v>
      </c>
      <c r="N563" s="34">
        <v>356.38150000000002</v>
      </c>
      <c r="O563" s="34">
        <v>71.607600000000005</v>
      </c>
      <c r="P563" s="34">
        <v>428</v>
      </c>
      <c r="Q563" s="34">
        <v>285.38479999999998</v>
      </c>
      <c r="R563" s="34">
        <v>57.342300000000002</v>
      </c>
      <c r="S563" s="34">
        <v>342.7</v>
      </c>
      <c r="T563" s="34">
        <v>0</v>
      </c>
      <c r="U563" s="34"/>
      <c r="V563" s="34"/>
      <c r="W563" s="34">
        <v>0</v>
      </c>
      <c r="X563" s="34">
        <v>11.0631</v>
      </c>
      <c r="Y563" s="34">
        <v>12</v>
      </c>
      <c r="Z563" s="34">
        <v>848</v>
      </c>
      <c r="AA563" s="34">
        <v>850</v>
      </c>
      <c r="AB563" s="34">
        <v>887</v>
      </c>
      <c r="AC563" s="34">
        <v>81</v>
      </c>
      <c r="AD563" s="34">
        <v>22.07</v>
      </c>
      <c r="AE563" s="34">
        <v>0.51</v>
      </c>
      <c r="AF563" s="34">
        <v>980</v>
      </c>
      <c r="AG563" s="34">
        <v>0</v>
      </c>
      <c r="AH563" s="34">
        <v>36</v>
      </c>
      <c r="AI563" s="34">
        <v>35</v>
      </c>
      <c r="AJ563" s="34">
        <v>191</v>
      </c>
      <c r="AK563" s="34">
        <v>170</v>
      </c>
      <c r="AL563" s="34">
        <v>4.3</v>
      </c>
      <c r="AM563" s="34">
        <v>175.5</v>
      </c>
      <c r="AN563" s="34" t="s">
        <v>155</v>
      </c>
      <c r="AO563" s="34">
        <v>2</v>
      </c>
      <c r="AP563" s="37">
        <v>0.62013888888888891</v>
      </c>
      <c r="AQ563" s="34">
        <v>47.159370000000003</v>
      </c>
      <c r="AR563" s="34">
        <v>-88.484112999999994</v>
      </c>
      <c r="AS563" s="34">
        <v>305.89999999999998</v>
      </c>
      <c r="AT563" s="34">
        <v>27.2</v>
      </c>
      <c r="AU563" s="34">
        <v>12</v>
      </c>
      <c r="AV563" s="34">
        <v>10</v>
      </c>
      <c r="AW563" s="34" t="s">
        <v>205</v>
      </c>
      <c r="AX563" s="34">
        <v>1.6</v>
      </c>
      <c r="AY563" s="34">
        <v>1.3</v>
      </c>
      <c r="AZ563" s="34">
        <v>2.5</v>
      </c>
      <c r="BA563" s="34">
        <v>14.186999999999999</v>
      </c>
      <c r="BB563" s="34">
        <v>30.69</v>
      </c>
      <c r="BC563" s="34">
        <v>2.16</v>
      </c>
      <c r="BD563" s="34">
        <v>5.7569999999999997</v>
      </c>
      <c r="BE563" s="34">
        <v>3180.569</v>
      </c>
      <c r="BF563" s="34">
        <v>2.1469999999999998</v>
      </c>
      <c r="BG563" s="34">
        <v>17.974</v>
      </c>
      <c r="BH563" s="34">
        <v>3.6120000000000001</v>
      </c>
      <c r="BI563" s="34">
        <v>21.585999999999999</v>
      </c>
      <c r="BJ563" s="34">
        <v>14.393000000000001</v>
      </c>
      <c r="BK563" s="34">
        <v>2.8919999999999999</v>
      </c>
      <c r="BL563" s="34">
        <v>17.285</v>
      </c>
      <c r="BM563" s="34">
        <v>0</v>
      </c>
      <c r="BN563" s="34"/>
      <c r="BO563" s="34"/>
      <c r="BP563" s="34"/>
      <c r="BQ563" s="34">
        <v>3874.098</v>
      </c>
      <c r="BR563" s="34">
        <v>0.18589800000000001</v>
      </c>
      <c r="BS563" s="34">
        <v>-5</v>
      </c>
      <c r="BT563" s="34">
        <v>8.9060000000000007E-3</v>
      </c>
      <c r="BU563" s="34">
        <v>4.5428829999999998</v>
      </c>
      <c r="BV563" s="34">
        <v>0</v>
      </c>
      <c r="BW563" s="34" t="s">
        <v>155</v>
      </c>
      <c r="BX563" s="34">
        <v>0.80100000000000005</v>
      </c>
    </row>
    <row r="564" spans="1:76" x14ac:dyDescent="0.25">
      <c r="A564" s="35">
        <v>43165</v>
      </c>
      <c r="B564" s="36">
        <v>0.4110215509259259</v>
      </c>
      <c r="C564" s="34">
        <v>6.5679999999999996</v>
      </c>
      <c r="D564" s="34">
        <v>5.7000000000000002E-3</v>
      </c>
      <c r="E564" s="34">
        <v>56.903945</v>
      </c>
      <c r="F564" s="34">
        <v>376.5</v>
      </c>
      <c r="G564" s="34">
        <v>77.7</v>
      </c>
      <c r="H564" s="34">
        <v>0</v>
      </c>
      <c r="I564" s="34"/>
      <c r="J564" s="34">
        <v>11.5</v>
      </c>
      <c r="K564" s="34">
        <v>0.94879999999999998</v>
      </c>
      <c r="L564" s="34">
        <v>6.2317</v>
      </c>
      <c r="M564" s="34">
        <v>5.4000000000000003E-3</v>
      </c>
      <c r="N564" s="34">
        <v>357.24939999999998</v>
      </c>
      <c r="O564" s="34">
        <v>73.758600000000001</v>
      </c>
      <c r="P564" s="34">
        <v>431</v>
      </c>
      <c r="Q564" s="34">
        <v>286.0797</v>
      </c>
      <c r="R564" s="34">
        <v>59.064700000000002</v>
      </c>
      <c r="S564" s="34">
        <v>345.1</v>
      </c>
      <c r="T564" s="34">
        <v>0</v>
      </c>
      <c r="U564" s="34"/>
      <c r="V564" s="34"/>
      <c r="W564" s="34">
        <v>0</v>
      </c>
      <c r="X564" s="34">
        <v>10.911199999999999</v>
      </c>
      <c r="Y564" s="34">
        <v>11.9</v>
      </c>
      <c r="Z564" s="34">
        <v>848</v>
      </c>
      <c r="AA564" s="34">
        <v>850</v>
      </c>
      <c r="AB564" s="34">
        <v>887</v>
      </c>
      <c r="AC564" s="34">
        <v>81</v>
      </c>
      <c r="AD564" s="34">
        <v>22.07</v>
      </c>
      <c r="AE564" s="34">
        <v>0.51</v>
      </c>
      <c r="AF564" s="34">
        <v>980</v>
      </c>
      <c r="AG564" s="34">
        <v>0</v>
      </c>
      <c r="AH564" s="34">
        <v>36</v>
      </c>
      <c r="AI564" s="34">
        <v>35</v>
      </c>
      <c r="AJ564" s="34">
        <v>191</v>
      </c>
      <c r="AK564" s="34">
        <v>170</v>
      </c>
      <c r="AL564" s="34">
        <v>4.3</v>
      </c>
      <c r="AM564" s="34">
        <v>175.2</v>
      </c>
      <c r="AN564" s="34" t="s">
        <v>155</v>
      </c>
      <c r="AO564" s="34">
        <v>2</v>
      </c>
      <c r="AP564" s="37">
        <v>0.62013888888888891</v>
      </c>
      <c r="AQ564" s="34">
        <v>47.159528999999999</v>
      </c>
      <c r="AR564" s="34">
        <v>-88.484122999999997</v>
      </c>
      <c r="AS564" s="34">
        <v>306.60000000000002</v>
      </c>
      <c r="AT564" s="34">
        <v>27.8</v>
      </c>
      <c r="AU564" s="34">
        <v>12</v>
      </c>
      <c r="AV564" s="34">
        <v>10</v>
      </c>
      <c r="AW564" s="34" t="s">
        <v>205</v>
      </c>
      <c r="AX564" s="34">
        <v>1.7367999999999999</v>
      </c>
      <c r="AY564" s="34">
        <v>1.5736000000000001</v>
      </c>
      <c r="AZ564" s="34">
        <v>2.7052</v>
      </c>
      <c r="BA564" s="34">
        <v>14.186999999999999</v>
      </c>
      <c r="BB564" s="34">
        <v>32.58</v>
      </c>
      <c r="BC564" s="34">
        <v>2.2999999999999998</v>
      </c>
      <c r="BD564" s="34">
        <v>5.3959999999999999</v>
      </c>
      <c r="BE564" s="34">
        <v>3182.3429999999998</v>
      </c>
      <c r="BF564" s="34">
        <v>1.7549999999999999</v>
      </c>
      <c r="BG564" s="34">
        <v>19.105</v>
      </c>
      <c r="BH564" s="34">
        <v>3.944</v>
      </c>
      <c r="BI564" s="34">
        <v>23.05</v>
      </c>
      <c r="BJ564" s="34">
        <v>15.298999999999999</v>
      </c>
      <c r="BK564" s="34">
        <v>3.1589999999999998</v>
      </c>
      <c r="BL564" s="34">
        <v>18.457999999999998</v>
      </c>
      <c r="BM564" s="34">
        <v>0</v>
      </c>
      <c r="BN564" s="34"/>
      <c r="BO564" s="34"/>
      <c r="BP564" s="34"/>
      <c r="BQ564" s="34">
        <v>4051.4920000000002</v>
      </c>
      <c r="BR564" s="34">
        <v>0.18990599999999999</v>
      </c>
      <c r="BS564" s="34">
        <v>-5</v>
      </c>
      <c r="BT564" s="34">
        <v>8.0940000000000005E-3</v>
      </c>
      <c r="BU564" s="34">
        <v>4.640828</v>
      </c>
      <c r="BV564" s="34">
        <v>0</v>
      </c>
      <c r="BW564" s="34" t="s">
        <v>155</v>
      </c>
      <c r="BX564" s="34">
        <v>0.80100000000000005</v>
      </c>
    </row>
    <row r="565" spans="1:76" x14ac:dyDescent="0.25">
      <c r="A565" s="35">
        <v>43165</v>
      </c>
      <c r="B565" s="36">
        <v>0.41103312500000005</v>
      </c>
      <c r="C565" s="34">
        <v>5.7149999999999999</v>
      </c>
      <c r="D565" s="34">
        <v>4.0000000000000001E-3</v>
      </c>
      <c r="E565" s="34">
        <v>40</v>
      </c>
      <c r="F565" s="34">
        <v>374.3</v>
      </c>
      <c r="G565" s="34">
        <v>80.7</v>
      </c>
      <c r="H565" s="34">
        <v>0</v>
      </c>
      <c r="I565" s="34"/>
      <c r="J565" s="34">
        <v>11.5</v>
      </c>
      <c r="K565" s="34">
        <v>0.95550000000000002</v>
      </c>
      <c r="L565" s="34">
        <v>5.4612999999999996</v>
      </c>
      <c r="M565" s="34">
        <v>3.8E-3</v>
      </c>
      <c r="N565" s="34">
        <v>357.63760000000002</v>
      </c>
      <c r="O565" s="34">
        <v>77.068100000000001</v>
      </c>
      <c r="P565" s="34">
        <v>434.7</v>
      </c>
      <c r="Q565" s="34">
        <v>286.39060000000001</v>
      </c>
      <c r="R565" s="34">
        <v>61.7149</v>
      </c>
      <c r="S565" s="34">
        <v>348.1</v>
      </c>
      <c r="T565" s="34">
        <v>0</v>
      </c>
      <c r="U565" s="34"/>
      <c r="V565" s="34"/>
      <c r="W565" s="34">
        <v>0</v>
      </c>
      <c r="X565" s="34">
        <v>10.9886</v>
      </c>
      <c r="Y565" s="34">
        <v>12</v>
      </c>
      <c r="Z565" s="34">
        <v>847</v>
      </c>
      <c r="AA565" s="34">
        <v>848</v>
      </c>
      <c r="AB565" s="34">
        <v>886</v>
      </c>
      <c r="AC565" s="34">
        <v>81</v>
      </c>
      <c r="AD565" s="34">
        <v>22.07</v>
      </c>
      <c r="AE565" s="34">
        <v>0.51</v>
      </c>
      <c r="AF565" s="34">
        <v>980</v>
      </c>
      <c r="AG565" s="34">
        <v>0</v>
      </c>
      <c r="AH565" s="34">
        <v>36</v>
      </c>
      <c r="AI565" s="34">
        <v>35</v>
      </c>
      <c r="AJ565" s="34">
        <v>191</v>
      </c>
      <c r="AK565" s="34">
        <v>170</v>
      </c>
      <c r="AL565" s="34">
        <v>4.4000000000000004</v>
      </c>
      <c r="AM565" s="34">
        <v>174.8</v>
      </c>
      <c r="AN565" s="34" t="s">
        <v>155</v>
      </c>
      <c r="AO565" s="34">
        <v>2</v>
      </c>
      <c r="AP565" s="37">
        <v>0.62016203703703698</v>
      </c>
      <c r="AQ565" s="34">
        <v>47.159683000000001</v>
      </c>
      <c r="AR565" s="34">
        <v>-88.484133999999997</v>
      </c>
      <c r="AS565" s="34">
        <v>307.39999999999998</v>
      </c>
      <c r="AT565" s="34">
        <v>28.3</v>
      </c>
      <c r="AU565" s="34">
        <v>12</v>
      </c>
      <c r="AV565" s="34">
        <v>10</v>
      </c>
      <c r="AW565" s="34" t="s">
        <v>205</v>
      </c>
      <c r="AX565" s="34">
        <v>1.9368000000000001</v>
      </c>
      <c r="AY565" s="34">
        <v>2.0419999999999998</v>
      </c>
      <c r="AZ565" s="34">
        <v>3.1419999999999999</v>
      </c>
      <c r="BA565" s="34">
        <v>14.186999999999999</v>
      </c>
      <c r="BB565" s="34">
        <v>37.32</v>
      </c>
      <c r="BC565" s="34">
        <v>2.63</v>
      </c>
      <c r="BD565" s="34">
        <v>4.6539999999999999</v>
      </c>
      <c r="BE565" s="34">
        <v>3185.7620000000002</v>
      </c>
      <c r="BF565" s="34">
        <v>1.419</v>
      </c>
      <c r="BG565" s="34">
        <v>21.847000000000001</v>
      </c>
      <c r="BH565" s="34">
        <v>4.7080000000000002</v>
      </c>
      <c r="BI565" s="34">
        <v>26.555</v>
      </c>
      <c r="BJ565" s="34">
        <v>17.495000000000001</v>
      </c>
      <c r="BK565" s="34">
        <v>3.77</v>
      </c>
      <c r="BL565" s="34">
        <v>21.265000000000001</v>
      </c>
      <c r="BM565" s="34">
        <v>0</v>
      </c>
      <c r="BN565" s="34"/>
      <c r="BO565" s="34"/>
      <c r="BP565" s="34"/>
      <c r="BQ565" s="34">
        <v>4660.8180000000002</v>
      </c>
      <c r="BR565" s="34">
        <v>0.18547</v>
      </c>
      <c r="BS565" s="34">
        <v>-5</v>
      </c>
      <c r="BT565" s="34">
        <v>8.0000000000000002E-3</v>
      </c>
      <c r="BU565" s="34">
        <v>4.5324229999999996</v>
      </c>
      <c r="BV565" s="34">
        <v>0</v>
      </c>
      <c r="BW565" s="34" t="s">
        <v>155</v>
      </c>
      <c r="BX565" s="34">
        <v>0.80100000000000005</v>
      </c>
    </row>
    <row r="566" spans="1:76" x14ac:dyDescent="0.25">
      <c r="A566" s="35">
        <v>43165</v>
      </c>
      <c r="B566" s="36">
        <v>0.41104469907407409</v>
      </c>
      <c r="C566" s="34">
        <v>4.9509999999999996</v>
      </c>
      <c r="D566" s="34">
        <v>4.4000000000000003E-3</v>
      </c>
      <c r="E566" s="34">
        <v>43.854337000000001</v>
      </c>
      <c r="F566" s="34">
        <v>367.2</v>
      </c>
      <c r="G566" s="34">
        <v>84.5</v>
      </c>
      <c r="H566" s="34">
        <v>0</v>
      </c>
      <c r="I566" s="34"/>
      <c r="J566" s="34">
        <v>11.67</v>
      </c>
      <c r="K566" s="34">
        <v>0.96160000000000001</v>
      </c>
      <c r="L566" s="34">
        <v>4.7606999999999999</v>
      </c>
      <c r="M566" s="34">
        <v>4.1999999999999997E-3</v>
      </c>
      <c r="N566" s="34">
        <v>353.1087</v>
      </c>
      <c r="O566" s="34">
        <v>81.297399999999996</v>
      </c>
      <c r="P566" s="34">
        <v>434.4</v>
      </c>
      <c r="Q566" s="34">
        <v>282.78570000000002</v>
      </c>
      <c r="R566" s="34">
        <v>65.106700000000004</v>
      </c>
      <c r="S566" s="34">
        <v>347.9</v>
      </c>
      <c r="T566" s="34">
        <v>0</v>
      </c>
      <c r="U566" s="34"/>
      <c r="V566" s="34"/>
      <c r="W566" s="34">
        <v>0</v>
      </c>
      <c r="X566" s="34">
        <v>11.222099999999999</v>
      </c>
      <c r="Y566" s="34">
        <v>12</v>
      </c>
      <c r="Z566" s="34">
        <v>847</v>
      </c>
      <c r="AA566" s="34">
        <v>847</v>
      </c>
      <c r="AB566" s="34">
        <v>886</v>
      </c>
      <c r="AC566" s="34">
        <v>81</v>
      </c>
      <c r="AD566" s="34">
        <v>22.09</v>
      </c>
      <c r="AE566" s="34">
        <v>0.51</v>
      </c>
      <c r="AF566" s="34">
        <v>979</v>
      </c>
      <c r="AG566" s="34">
        <v>0</v>
      </c>
      <c r="AH566" s="34">
        <v>36</v>
      </c>
      <c r="AI566" s="34">
        <v>35</v>
      </c>
      <c r="AJ566" s="34">
        <v>191</v>
      </c>
      <c r="AK566" s="34">
        <v>170</v>
      </c>
      <c r="AL566" s="34">
        <v>4.4000000000000004</v>
      </c>
      <c r="AM566" s="34">
        <v>174.4</v>
      </c>
      <c r="AN566" s="34" t="s">
        <v>155</v>
      </c>
      <c r="AO566" s="34">
        <v>2</v>
      </c>
      <c r="AP566" s="37">
        <v>0.62017361111111113</v>
      </c>
      <c r="AQ566" s="34">
        <v>47.159801000000002</v>
      </c>
      <c r="AR566" s="34">
        <v>-88.484140999999994</v>
      </c>
      <c r="AS566" s="34">
        <v>308.2</v>
      </c>
      <c r="AT566" s="34">
        <v>28.7</v>
      </c>
      <c r="AU566" s="34">
        <v>12</v>
      </c>
      <c r="AV566" s="34">
        <v>10</v>
      </c>
      <c r="AW566" s="34" t="s">
        <v>205</v>
      </c>
      <c r="AX566" s="34">
        <v>2</v>
      </c>
      <c r="AY566" s="34">
        <v>2.4051999999999998</v>
      </c>
      <c r="AZ566" s="34">
        <v>3.4367999999999999</v>
      </c>
      <c r="BA566" s="34">
        <v>14.186999999999999</v>
      </c>
      <c r="BB566" s="34">
        <v>42.94</v>
      </c>
      <c r="BC566" s="34">
        <v>3.03</v>
      </c>
      <c r="BD566" s="34">
        <v>3.992</v>
      </c>
      <c r="BE566" s="34">
        <v>3188.607</v>
      </c>
      <c r="BF566" s="34">
        <v>1.798</v>
      </c>
      <c r="BG566" s="34">
        <v>24.766999999999999</v>
      </c>
      <c r="BH566" s="34">
        <v>5.702</v>
      </c>
      <c r="BI566" s="34">
        <v>30.469000000000001</v>
      </c>
      <c r="BJ566" s="34">
        <v>19.835000000000001</v>
      </c>
      <c r="BK566" s="34">
        <v>4.5670000000000002</v>
      </c>
      <c r="BL566" s="34">
        <v>24.401</v>
      </c>
      <c r="BM566" s="34">
        <v>0</v>
      </c>
      <c r="BN566" s="34"/>
      <c r="BO566" s="34"/>
      <c r="BP566" s="34"/>
      <c r="BQ566" s="34">
        <v>5465.1679999999997</v>
      </c>
      <c r="BR566" s="34">
        <v>0.13698199999999999</v>
      </c>
      <c r="BS566" s="34">
        <v>-5</v>
      </c>
      <c r="BT566" s="34">
        <v>8.0000000000000002E-3</v>
      </c>
      <c r="BU566" s="34">
        <v>3.3474979999999999</v>
      </c>
      <c r="BV566" s="34">
        <v>0</v>
      </c>
      <c r="BW566" s="34" t="s">
        <v>155</v>
      </c>
      <c r="BX566" s="34">
        <v>0.80100000000000005</v>
      </c>
    </row>
    <row r="567" spans="1:76" x14ac:dyDescent="0.25">
      <c r="A567" s="35">
        <v>43165</v>
      </c>
      <c r="B567" s="36">
        <v>0.41105627314814813</v>
      </c>
      <c r="C567" s="34">
        <v>4.399</v>
      </c>
      <c r="D567" s="34">
        <v>6.7999999999999996E-3</v>
      </c>
      <c r="E567" s="34">
        <v>68.404255000000006</v>
      </c>
      <c r="F567" s="34">
        <v>352.4</v>
      </c>
      <c r="G567" s="34">
        <v>87.5</v>
      </c>
      <c r="H567" s="34">
        <v>0</v>
      </c>
      <c r="I567" s="34"/>
      <c r="J567" s="34">
        <v>12.25</v>
      </c>
      <c r="K567" s="34">
        <v>0.96609999999999996</v>
      </c>
      <c r="L567" s="34">
        <v>4.2497999999999996</v>
      </c>
      <c r="M567" s="34">
        <v>6.6E-3</v>
      </c>
      <c r="N567" s="34">
        <v>340.4726</v>
      </c>
      <c r="O567" s="34">
        <v>84.508799999999994</v>
      </c>
      <c r="P567" s="34">
        <v>425</v>
      </c>
      <c r="Q567" s="34">
        <v>272.64729999999997</v>
      </c>
      <c r="R567" s="34">
        <v>67.673900000000003</v>
      </c>
      <c r="S567" s="34">
        <v>340.3</v>
      </c>
      <c r="T567" s="34">
        <v>0</v>
      </c>
      <c r="U567" s="34"/>
      <c r="V567" s="34"/>
      <c r="W567" s="34">
        <v>0</v>
      </c>
      <c r="X567" s="34">
        <v>11.835900000000001</v>
      </c>
      <c r="Y567" s="34">
        <v>12.1</v>
      </c>
      <c r="Z567" s="34">
        <v>846</v>
      </c>
      <c r="AA567" s="34">
        <v>847</v>
      </c>
      <c r="AB567" s="34">
        <v>885</v>
      </c>
      <c r="AC567" s="34">
        <v>81</v>
      </c>
      <c r="AD567" s="34">
        <v>22.07</v>
      </c>
      <c r="AE567" s="34">
        <v>0.51</v>
      </c>
      <c r="AF567" s="34">
        <v>980</v>
      </c>
      <c r="AG567" s="34">
        <v>0</v>
      </c>
      <c r="AH567" s="34">
        <v>36</v>
      </c>
      <c r="AI567" s="34">
        <v>35</v>
      </c>
      <c r="AJ567" s="34">
        <v>191</v>
      </c>
      <c r="AK567" s="34">
        <v>170</v>
      </c>
      <c r="AL567" s="34">
        <v>4.5</v>
      </c>
      <c r="AM567" s="34">
        <v>174</v>
      </c>
      <c r="AN567" s="34" t="s">
        <v>155</v>
      </c>
      <c r="AO567" s="34">
        <v>2</v>
      </c>
      <c r="AP567" s="37">
        <v>0.62018518518518517</v>
      </c>
      <c r="AQ567" s="34">
        <v>47.159917999999998</v>
      </c>
      <c r="AR567" s="34">
        <v>-88.48415</v>
      </c>
      <c r="AS567" s="34">
        <v>308.8</v>
      </c>
      <c r="AT567" s="34">
        <v>28.8</v>
      </c>
      <c r="AU567" s="34">
        <v>12</v>
      </c>
      <c r="AV567" s="34">
        <v>10</v>
      </c>
      <c r="AW567" s="34" t="s">
        <v>205</v>
      </c>
      <c r="AX567" s="34">
        <v>2</v>
      </c>
      <c r="AY567" s="34">
        <v>2.5</v>
      </c>
      <c r="AZ567" s="34">
        <v>3.3632</v>
      </c>
      <c r="BA567" s="34">
        <v>14.186999999999999</v>
      </c>
      <c r="BB567" s="34">
        <v>48.17</v>
      </c>
      <c r="BC567" s="34">
        <v>3.4</v>
      </c>
      <c r="BD567" s="34">
        <v>3.5139999999999998</v>
      </c>
      <c r="BE567" s="34">
        <v>3189.6860000000001</v>
      </c>
      <c r="BF567" s="34">
        <v>3.157</v>
      </c>
      <c r="BG567" s="34">
        <v>26.760999999999999</v>
      </c>
      <c r="BH567" s="34">
        <v>6.6420000000000003</v>
      </c>
      <c r="BI567" s="34">
        <v>33.402999999999999</v>
      </c>
      <c r="BJ567" s="34">
        <v>21.43</v>
      </c>
      <c r="BK567" s="34">
        <v>5.319</v>
      </c>
      <c r="BL567" s="34">
        <v>26.748999999999999</v>
      </c>
      <c r="BM567" s="34">
        <v>0</v>
      </c>
      <c r="BN567" s="34"/>
      <c r="BO567" s="34"/>
      <c r="BP567" s="34"/>
      <c r="BQ567" s="34">
        <v>6459.2370000000001</v>
      </c>
      <c r="BR567" s="34">
        <v>0.11388</v>
      </c>
      <c r="BS567" s="34">
        <v>-5</v>
      </c>
      <c r="BT567" s="34">
        <v>8.0000000000000002E-3</v>
      </c>
      <c r="BU567" s="34">
        <v>2.7829419999999998</v>
      </c>
      <c r="BV567" s="34">
        <v>0</v>
      </c>
      <c r="BW567" s="34" t="s">
        <v>155</v>
      </c>
      <c r="BX567" s="34">
        <v>0.80100000000000005</v>
      </c>
    </row>
    <row r="568" spans="1:76" x14ac:dyDescent="0.25">
      <c r="A568" s="35">
        <v>43165</v>
      </c>
      <c r="B568" s="36">
        <v>0.41106784722222223</v>
      </c>
      <c r="C568" s="34">
        <v>4.3730000000000002</v>
      </c>
      <c r="D568" s="34">
        <v>9.2999999999999992E-3</v>
      </c>
      <c r="E568" s="34">
        <v>92.879282000000003</v>
      </c>
      <c r="F568" s="34">
        <v>339.8</v>
      </c>
      <c r="G568" s="34">
        <v>88.8</v>
      </c>
      <c r="H568" s="34">
        <v>10</v>
      </c>
      <c r="I568" s="34"/>
      <c r="J568" s="34">
        <v>12.96</v>
      </c>
      <c r="K568" s="34">
        <v>0.96619999999999995</v>
      </c>
      <c r="L568" s="34">
        <v>4.2257999999999996</v>
      </c>
      <c r="M568" s="34">
        <v>8.9999999999999993E-3</v>
      </c>
      <c r="N568" s="34">
        <v>328.30829999999997</v>
      </c>
      <c r="O568" s="34">
        <v>85.833399999999997</v>
      </c>
      <c r="P568" s="34">
        <v>414.1</v>
      </c>
      <c r="Q568" s="34">
        <v>262.92450000000002</v>
      </c>
      <c r="R568" s="34">
        <v>68.7393</v>
      </c>
      <c r="S568" s="34">
        <v>331.7</v>
      </c>
      <c r="T568" s="34">
        <v>10</v>
      </c>
      <c r="U568" s="34"/>
      <c r="V568" s="34"/>
      <c r="W568" s="34">
        <v>0</v>
      </c>
      <c r="X568" s="34">
        <v>12.5181</v>
      </c>
      <c r="Y568" s="34">
        <v>12.1</v>
      </c>
      <c r="Z568" s="34">
        <v>845</v>
      </c>
      <c r="AA568" s="34">
        <v>846</v>
      </c>
      <c r="AB568" s="34">
        <v>884</v>
      </c>
      <c r="AC568" s="34">
        <v>81</v>
      </c>
      <c r="AD568" s="34">
        <v>22.09</v>
      </c>
      <c r="AE568" s="34">
        <v>0.51</v>
      </c>
      <c r="AF568" s="34">
        <v>979</v>
      </c>
      <c r="AG568" s="34">
        <v>0</v>
      </c>
      <c r="AH568" s="34">
        <v>36</v>
      </c>
      <c r="AI568" s="34">
        <v>35</v>
      </c>
      <c r="AJ568" s="34">
        <v>191</v>
      </c>
      <c r="AK568" s="34">
        <v>170</v>
      </c>
      <c r="AL568" s="34">
        <v>4.5</v>
      </c>
      <c r="AM568" s="34">
        <v>174</v>
      </c>
      <c r="AN568" s="34" t="s">
        <v>155</v>
      </c>
      <c r="AO568" s="34">
        <v>2</v>
      </c>
      <c r="AP568" s="37">
        <v>0.62019675925925932</v>
      </c>
      <c r="AQ568" s="34">
        <v>47.160034000000003</v>
      </c>
      <c r="AR568" s="34">
        <v>-88.484159000000005</v>
      </c>
      <c r="AS568" s="34">
        <v>309.39999999999998</v>
      </c>
      <c r="AT568" s="34">
        <v>28.5</v>
      </c>
      <c r="AU568" s="34">
        <v>12</v>
      </c>
      <c r="AV568" s="34">
        <v>10</v>
      </c>
      <c r="AW568" s="34" t="s">
        <v>205</v>
      </c>
      <c r="AX568" s="34">
        <v>1.7948</v>
      </c>
      <c r="AY568" s="34">
        <v>2.3632</v>
      </c>
      <c r="AZ568" s="34">
        <v>3.0264000000000002</v>
      </c>
      <c r="BA568" s="34">
        <v>14.186999999999999</v>
      </c>
      <c r="BB568" s="34">
        <v>48.41</v>
      </c>
      <c r="BC568" s="34">
        <v>3.41</v>
      </c>
      <c r="BD568" s="34">
        <v>3.4940000000000002</v>
      </c>
      <c r="BE568" s="34">
        <v>3187.27</v>
      </c>
      <c r="BF568" s="34">
        <v>4.3079999999999998</v>
      </c>
      <c r="BG568" s="34">
        <v>25.931999999999999</v>
      </c>
      <c r="BH568" s="34">
        <v>6.78</v>
      </c>
      <c r="BI568" s="34">
        <v>32.710999999999999</v>
      </c>
      <c r="BJ568" s="34">
        <v>20.766999999999999</v>
      </c>
      <c r="BK568" s="34">
        <v>5.4290000000000003</v>
      </c>
      <c r="BL568" s="34">
        <v>26.196999999999999</v>
      </c>
      <c r="BM568" s="34">
        <v>0.23830000000000001</v>
      </c>
      <c r="BN568" s="34"/>
      <c r="BO568" s="34"/>
      <c r="BP568" s="34"/>
      <c r="BQ568" s="34">
        <v>6865.1949999999997</v>
      </c>
      <c r="BR568" s="34">
        <v>7.8478000000000006E-2</v>
      </c>
      <c r="BS568" s="34">
        <v>-5</v>
      </c>
      <c r="BT568" s="34">
        <v>8.0000000000000002E-3</v>
      </c>
      <c r="BU568" s="34">
        <v>1.917807</v>
      </c>
      <c r="BV568" s="34">
        <v>0</v>
      </c>
      <c r="BW568" s="34" t="s">
        <v>155</v>
      </c>
      <c r="BX568" s="34">
        <v>0.80100000000000005</v>
      </c>
    </row>
    <row r="569" spans="1:76" x14ac:dyDescent="0.25">
      <c r="A569" s="35">
        <v>43165</v>
      </c>
      <c r="B569" s="36">
        <v>0.41107942129629627</v>
      </c>
      <c r="C569" s="34">
        <v>4.9770000000000003</v>
      </c>
      <c r="D569" s="34">
        <v>1.35E-2</v>
      </c>
      <c r="E569" s="34">
        <v>135.39101500000001</v>
      </c>
      <c r="F569" s="34">
        <v>335.7</v>
      </c>
      <c r="G569" s="34">
        <v>89.6</v>
      </c>
      <c r="H569" s="34">
        <v>16.600000000000001</v>
      </c>
      <c r="I569" s="34"/>
      <c r="J569" s="34">
        <v>13.57</v>
      </c>
      <c r="K569" s="34">
        <v>0.96130000000000004</v>
      </c>
      <c r="L569" s="34">
        <v>4.7847</v>
      </c>
      <c r="M569" s="34">
        <v>1.2999999999999999E-2</v>
      </c>
      <c r="N569" s="34">
        <v>322.70359999999999</v>
      </c>
      <c r="O569" s="34">
        <v>86.158199999999994</v>
      </c>
      <c r="P569" s="34">
        <v>408.9</v>
      </c>
      <c r="Q569" s="34">
        <v>258.43799999999999</v>
      </c>
      <c r="R569" s="34">
        <v>69</v>
      </c>
      <c r="S569" s="34">
        <v>327.39999999999998</v>
      </c>
      <c r="T569" s="34">
        <v>16.5914</v>
      </c>
      <c r="U569" s="34"/>
      <c r="V569" s="34"/>
      <c r="W569" s="34">
        <v>0</v>
      </c>
      <c r="X569" s="34">
        <v>13.0487</v>
      </c>
      <c r="Y569" s="34">
        <v>12</v>
      </c>
      <c r="Z569" s="34">
        <v>845</v>
      </c>
      <c r="AA569" s="34">
        <v>845</v>
      </c>
      <c r="AB569" s="34">
        <v>885</v>
      </c>
      <c r="AC569" s="34">
        <v>81</v>
      </c>
      <c r="AD569" s="34">
        <v>22.09</v>
      </c>
      <c r="AE569" s="34">
        <v>0.51</v>
      </c>
      <c r="AF569" s="34">
        <v>979</v>
      </c>
      <c r="AG569" s="34">
        <v>0</v>
      </c>
      <c r="AH569" s="34">
        <v>36</v>
      </c>
      <c r="AI569" s="34">
        <v>35</v>
      </c>
      <c r="AJ569" s="34">
        <v>191</v>
      </c>
      <c r="AK569" s="34">
        <v>170</v>
      </c>
      <c r="AL569" s="34">
        <v>4.5</v>
      </c>
      <c r="AM569" s="34">
        <v>174</v>
      </c>
      <c r="AN569" s="34" t="s">
        <v>155</v>
      </c>
      <c r="AO569" s="34">
        <v>2</v>
      </c>
      <c r="AP569" s="37">
        <v>0.62020833333333336</v>
      </c>
      <c r="AQ569" s="34">
        <v>47.160147000000002</v>
      </c>
      <c r="AR569" s="34">
        <v>-88.484165000000004</v>
      </c>
      <c r="AS569" s="34">
        <v>309.7</v>
      </c>
      <c r="AT569" s="34">
        <v>27.9</v>
      </c>
      <c r="AU569" s="34">
        <v>12</v>
      </c>
      <c r="AV569" s="34">
        <v>10</v>
      </c>
      <c r="AW569" s="34" t="s">
        <v>205</v>
      </c>
      <c r="AX569" s="34">
        <v>1.7684</v>
      </c>
      <c r="AY569" s="34">
        <v>2.4367999999999999</v>
      </c>
      <c r="AZ569" s="34">
        <v>3.0367999999999999</v>
      </c>
      <c r="BA569" s="34">
        <v>14.186999999999999</v>
      </c>
      <c r="BB569" s="34">
        <v>42.62</v>
      </c>
      <c r="BC569" s="34">
        <v>3</v>
      </c>
      <c r="BD569" s="34">
        <v>4.0209999999999999</v>
      </c>
      <c r="BE569" s="34">
        <v>3181.48</v>
      </c>
      <c r="BF569" s="34">
        <v>5.508</v>
      </c>
      <c r="BG569" s="34">
        <v>22.47</v>
      </c>
      <c r="BH569" s="34">
        <v>5.9989999999999997</v>
      </c>
      <c r="BI569" s="34">
        <v>28.47</v>
      </c>
      <c r="BJ569" s="34">
        <v>17.995999999999999</v>
      </c>
      <c r="BK569" s="34">
        <v>4.8049999999999997</v>
      </c>
      <c r="BL569" s="34">
        <v>22.8</v>
      </c>
      <c r="BM569" s="34">
        <v>0.34849999999999998</v>
      </c>
      <c r="BN569" s="34"/>
      <c r="BO569" s="34"/>
      <c r="BP569" s="34"/>
      <c r="BQ569" s="34">
        <v>6308.6869999999999</v>
      </c>
      <c r="BR569" s="34">
        <v>6.0504000000000002E-2</v>
      </c>
      <c r="BS569" s="34">
        <v>-5</v>
      </c>
      <c r="BT569" s="34">
        <v>8.0000000000000002E-3</v>
      </c>
      <c r="BU569" s="34">
        <v>1.478566</v>
      </c>
      <c r="BV569" s="34">
        <v>0</v>
      </c>
      <c r="BW569" s="34" t="s">
        <v>155</v>
      </c>
      <c r="BX569" s="34">
        <v>0.80100000000000005</v>
      </c>
    </row>
    <row r="570" spans="1:76" x14ac:dyDescent="0.25">
      <c r="A570" s="35">
        <v>43165</v>
      </c>
      <c r="B570" s="36">
        <v>0.41109099537037036</v>
      </c>
      <c r="C570" s="34">
        <v>5.8739999999999997</v>
      </c>
      <c r="D570" s="34">
        <v>1.2999999999999999E-2</v>
      </c>
      <c r="E570" s="34">
        <v>130.42500000000001</v>
      </c>
      <c r="F570" s="34">
        <v>348.5</v>
      </c>
      <c r="G570" s="34">
        <v>88.6</v>
      </c>
      <c r="H570" s="34">
        <v>39.200000000000003</v>
      </c>
      <c r="I570" s="34"/>
      <c r="J570" s="34">
        <v>13.8</v>
      </c>
      <c r="K570" s="34">
        <v>0.95430000000000004</v>
      </c>
      <c r="L570" s="34">
        <v>5.6055000000000001</v>
      </c>
      <c r="M570" s="34">
        <v>1.24E-2</v>
      </c>
      <c r="N570" s="34">
        <v>332.53410000000002</v>
      </c>
      <c r="O570" s="34">
        <v>84.584599999999995</v>
      </c>
      <c r="P570" s="34">
        <v>417.1</v>
      </c>
      <c r="Q570" s="34">
        <v>266.31079999999997</v>
      </c>
      <c r="R570" s="34">
        <v>67.739800000000002</v>
      </c>
      <c r="S570" s="34">
        <v>334.1</v>
      </c>
      <c r="T570" s="34">
        <v>39.216900000000003</v>
      </c>
      <c r="U570" s="34"/>
      <c r="V570" s="34"/>
      <c r="W570" s="34">
        <v>0</v>
      </c>
      <c r="X570" s="34">
        <v>13.168799999999999</v>
      </c>
      <c r="Y570" s="34">
        <v>12.1</v>
      </c>
      <c r="Z570" s="34">
        <v>845</v>
      </c>
      <c r="AA570" s="34">
        <v>846</v>
      </c>
      <c r="AB570" s="34">
        <v>884</v>
      </c>
      <c r="AC570" s="34">
        <v>81</v>
      </c>
      <c r="AD570" s="34">
        <v>22.09</v>
      </c>
      <c r="AE570" s="34">
        <v>0.51</v>
      </c>
      <c r="AF570" s="34">
        <v>979</v>
      </c>
      <c r="AG570" s="34">
        <v>0</v>
      </c>
      <c r="AH570" s="34">
        <v>36</v>
      </c>
      <c r="AI570" s="34">
        <v>35</v>
      </c>
      <c r="AJ570" s="34">
        <v>191</v>
      </c>
      <c r="AK570" s="34">
        <v>170</v>
      </c>
      <c r="AL570" s="34">
        <v>4.5999999999999996</v>
      </c>
      <c r="AM570" s="34">
        <v>174</v>
      </c>
      <c r="AN570" s="34" t="s">
        <v>155</v>
      </c>
      <c r="AO570" s="34">
        <v>2</v>
      </c>
      <c r="AP570" s="37">
        <v>0.6202199074074074</v>
      </c>
      <c r="AQ570" s="34">
        <v>47.160257999999999</v>
      </c>
      <c r="AR570" s="34">
        <v>-88.484171000000003</v>
      </c>
      <c r="AS570" s="34">
        <v>310.10000000000002</v>
      </c>
      <c r="AT570" s="34">
        <v>27.4</v>
      </c>
      <c r="AU570" s="34">
        <v>12</v>
      </c>
      <c r="AV570" s="34">
        <v>10</v>
      </c>
      <c r="AW570" s="34" t="s">
        <v>205</v>
      </c>
      <c r="AX570" s="34">
        <v>1.8684000000000001</v>
      </c>
      <c r="AY570" s="34">
        <v>2.5684</v>
      </c>
      <c r="AZ570" s="34">
        <v>3.1684000000000001</v>
      </c>
      <c r="BA570" s="34">
        <v>14.186999999999999</v>
      </c>
      <c r="BB570" s="34">
        <v>36.25</v>
      </c>
      <c r="BC570" s="34">
        <v>2.56</v>
      </c>
      <c r="BD570" s="34">
        <v>4.7930000000000001</v>
      </c>
      <c r="BE570" s="34">
        <v>3178.0590000000002</v>
      </c>
      <c r="BF570" s="34">
        <v>4.4909999999999997</v>
      </c>
      <c r="BG570" s="34">
        <v>19.742999999999999</v>
      </c>
      <c r="BH570" s="34">
        <v>5.0220000000000002</v>
      </c>
      <c r="BI570" s="34">
        <v>24.765000000000001</v>
      </c>
      <c r="BJ570" s="34">
        <v>15.811999999999999</v>
      </c>
      <c r="BK570" s="34">
        <v>4.0220000000000002</v>
      </c>
      <c r="BL570" s="34">
        <v>19.832999999999998</v>
      </c>
      <c r="BM570" s="34">
        <v>0.70240000000000002</v>
      </c>
      <c r="BN570" s="34"/>
      <c r="BO570" s="34"/>
      <c r="BP570" s="34"/>
      <c r="BQ570" s="34">
        <v>5428.6689999999999</v>
      </c>
      <c r="BR570" s="34">
        <v>7.2590000000000002E-2</v>
      </c>
      <c r="BS570" s="34">
        <v>-5</v>
      </c>
      <c r="BT570" s="34">
        <v>7.0939999999999996E-3</v>
      </c>
      <c r="BU570" s="34">
        <v>1.7739180000000001</v>
      </c>
      <c r="BV570" s="34">
        <v>0</v>
      </c>
      <c r="BW570" s="34" t="s">
        <v>155</v>
      </c>
      <c r="BX570" s="34">
        <v>0.80100000000000005</v>
      </c>
    </row>
    <row r="571" spans="1:76" x14ac:dyDescent="0.25">
      <c r="A571" s="35">
        <v>43165</v>
      </c>
      <c r="B571" s="36">
        <v>0.4111025694444444</v>
      </c>
      <c r="C571" s="34">
        <v>6.1849999999999996</v>
      </c>
      <c r="D571" s="34">
        <v>8.5000000000000006E-3</v>
      </c>
      <c r="E571" s="34">
        <v>84.835997000000006</v>
      </c>
      <c r="F571" s="34">
        <v>367.2</v>
      </c>
      <c r="G571" s="34">
        <v>85.6</v>
      </c>
      <c r="H571" s="34">
        <v>16.399999999999999</v>
      </c>
      <c r="I571" s="34"/>
      <c r="J571" s="34">
        <v>13.43</v>
      </c>
      <c r="K571" s="34">
        <v>0.95189999999999997</v>
      </c>
      <c r="L571" s="34">
        <v>5.8874000000000004</v>
      </c>
      <c r="M571" s="34">
        <v>8.0999999999999996E-3</v>
      </c>
      <c r="N571" s="34">
        <v>349.5609</v>
      </c>
      <c r="O571" s="34">
        <v>81.497200000000007</v>
      </c>
      <c r="P571" s="34">
        <v>431.1</v>
      </c>
      <c r="Q571" s="34">
        <v>279.94670000000002</v>
      </c>
      <c r="R571" s="34">
        <v>65.267300000000006</v>
      </c>
      <c r="S571" s="34">
        <v>345.2</v>
      </c>
      <c r="T571" s="34">
        <v>16.365500000000001</v>
      </c>
      <c r="U571" s="34"/>
      <c r="V571" s="34"/>
      <c r="W571" s="34">
        <v>0</v>
      </c>
      <c r="X571" s="34">
        <v>12.7819</v>
      </c>
      <c r="Y571" s="34">
        <v>12.3</v>
      </c>
      <c r="Z571" s="34">
        <v>844</v>
      </c>
      <c r="AA571" s="34">
        <v>846</v>
      </c>
      <c r="AB571" s="34">
        <v>883</v>
      </c>
      <c r="AC571" s="34">
        <v>81</v>
      </c>
      <c r="AD571" s="34">
        <v>22.09</v>
      </c>
      <c r="AE571" s="34">
        <v>0.51</v>
      </c>
      <c r="AF571" s="34">
        <v>979</v>
      </c>
      <c r="AG571" s="34">
        <v>0</v>
      </c>
      <c r="AH571" s="34">
        <v>36</v>
      </c>
      <c r="AI571" s="34">
        <v>35</v>
      </c>
      <c r="AJ571" s="34">
        <v>191.9</v>
      </c>
      <c r="AK571" s="34">
        <v>170</v>
      </c>
      <c r="AL571" s="34">
        <v>4.7</v>
      </c>
      <c r="AM571" s="34">
        <v>174.4</v>
      </c>
      <c r="AN571" s="34" t="s">
        <v>155</v>
      </c>
      <c r="AO571" s="34">
        <v>2</v>
      </c>
      <c r="AP571" s="37">
        <v>0.62023148148148144</v>
      </c>
      <c r="AQ571" s="34">
        <v>47.160347999999999</v>
      </c>
      <c r="AR571" s="34">
        <v>-88.484156999999996</v>
      </c>
      <c r="AS571" s="34">
        <v>310.3</v>
      </c>
      <c r="AT571" s="34">
        <v>24.7</v>
      </c>
      <c r="AU571" s="34">
        <v>12</v>
      </c>
      <c r="AV571" s="34">
        <v>10</v>
      </c>
      <c r="AW571" s="34" t="s">
        <v>205</v>
      </c>
      <c r="AX571" s="34">
        <v>1.968332</v>
      </c>
      <c r="AY571" s="34">
        <v>1.5066930000000001</v>
      </c>
      <c r="AZ571" s="34">
        <v>2.7900100000000001</v>
      </c>
      <c r="BA571" s="34">
        <v>14.186999999999999</v>
      </c>
      <c r="BB571" s="34">
        <v>34.520000000000003</v>
      </c>
      <c r="BC571" s="34">
        <v>2.4300000000000002</v>
      </c>
      <c r="BD571" s="34">
        <v>5.0510000000000002</v>
      </c>
      <c r="BE571" s="34">
        <v>3181.0309999999999</v>
      </c>
      <c r="BF571" s="34">
        <v>2.7770000000000001</v>
      </c>
      <c r="BG571" s="34">
        <v>19.779</v>
      </c>
      <c r="BH571" s="34">
        <v>4.6109999999999998</v>
      </c>
      <c r="BI571" s="34">
        <v>24.39</v>
      </c>
      <c r="BJ571" s="34">
        <v>15.84</v>
      </c>
      <c r="BK571" s="34">
        <v>3.6930000000000001</v>
      </c>
      <c r="BL571" s="34">
        <v>19.533000000000001</v>
      </c>
      <c r="BM571" s="34">
        <v>0.27939999999999998</v>
      </c>
      <c r="BN571" s="34"/>
      <c r="BO571" s="34"/>
      <c r="BP571" s="34"/>
      <c r="BQ571" s="34">
        <v>5021.5569999999998</v>
      </c>
      <c r="BR571" s="34">
        <v>0.124736</v>
      </c>
      <c r="BS571" s="34">
        <v>-5</v>
      </c>
      <c r="BT571" s="34">
        <v>7.0000000000000001E-3</v>
      </c>
      <c r="BU571" s="34">
        <v>3.0482360000000002</v>
      </c>
      <c r="BV571" s="34">
        <v>0</v>
      </c>
      <c r="BW571" s="34" t="s">
        <v>155</v>
      </c>
      <c r="BX571" s="34">
        <v>0.80100000000000005</v>
      </c>
    </row>
    <row r="572" spans="1:76" x14ac:dyDescent="0.25">
      <c r="A572" s="35">
        <v>43165</v>
      </c>
      <c r="B572" s="36">
        <v>0.41111414351851855</v>
      </c>
      <c r="C572" s="34">
        <v>6.2610000000000001</v>
      </c>
      <c r="D572" s="34">
        <v>6.8999999999999999E-3</v>
      </c>
      <c r="E572" s="34">
        <v>68.991453000000007</v>
      </c>
      <c r="F572" s="34">
        <v>380</v>
      </c>
      <c r="G572" s="34">
        <v>83.2</v>
      </c>
      <c r="H572" s="34">
        <v>23.3</v>
      </c>
      <c r="I572" s="34"/>
      <c r="J572" s="34">
        <v>12.94</v>
      </c>
      <c r="K572" s="34">
        <v>0.95130000000000003</v>
      </c>
      <c r="L572" s="34">
        <v>5.9565000000000001</v>
      </c>
      <c r="M572" s="34">
        <v>6.6E-3</v>
      </c>
      <c r="N572" s="34">
        <v>361.51150000000001</v>
      </c>
      <c r="O572" s="34">
        <v>79.121499999999997</v>
      </c>
      <c r="P572" s="34">
        <v>440.6</v>
      </c>
      <c r="Q572" s="34">
        <v>289.51749999999998</v>
      </c>
      <c r="R572" s="34">
        <v>63.364699999999999</v>
      </c>
      <c r="S572" s="34">
        <v>352.9</v>
      </c>
      <c r="T572" s="34">
        <v>23.3276</v>
      </c>
      <c r="U572" s="34"/>
      <c r="V572" s="34"/>
      <c r="W572" s="34">
        <v>0</v>
      </c>
      <c r="X572" s="34">
        <v>12.3124</v>
      </c>
      <c r="Y572" s="34">
        <v>12.4</v>
      </c>
      <c r="Z572" s="34">
        <v>843</v>
      </c>
      <c r="AA572" s="34">
        <v>844</v>
      </c>
      <c r="AB572" s="34">
        <v>883</v>
      </c>
      <c r="AC572" s="34">
        <v>81</v>
      </c>
      <c r="AD572" s="34">
        <v>22.09</v>
      </c>
      <c r="AE572" s="34">
        <v>0.51</v>
      </c>
      <c r="AF572" s="34">
        <v>979</v>
      </c>
      <c r="AG572" s="34">
        <v>0</v>
      </c>
      <c r="AH572" s="34">
        <v>36</v>
      </c>
      <c r="AI572" s="34">
        <v>35</v>
      </c>
      <c r="AJ572" s="34">
        <v>192</v>
      </c>
      <c r="AK572" s="34">
        <v>170</v>
      </c>
      <c r="AL572" s="34">
        <v>4.7</v>
      </c>
      <c r="AM572" s="34">
        <v>174.8</v>
      </c>
      <c r="AN572" s="34" t="s">
        <v>155</v>
      </c>
      <c r="AO572" s="34">
        <v>2</v>
      </c>
      <c r="AP572" s="37">
        <v>0.62024305555555559</v>
      </c>
      <c r="AQ572" s="34">
        <v>47.160435</v>
      </c>
      <c r="AR572" s="34">
        <v>-88.484125000000006</v>
      </c>
      <c r="AS572" s="34">
        <v>310.5</v>
      </c>
      <c r="AT572" s="34">
        <v>23.3</v>
      </c>
      <c r="AU572" s="34">
        <v>12</v>
      </c>
      <c r="AV572" s="34">
        <v>10</v>
      </c>
      <c r="AW572" s="34" t="s">
        <v>205</v>
      </c>
      <c r="AX572" s="34">
        <v>2.1367370000000001</v>
      </c>
      <c r="AY572" s="34">
        <v>1</v>
      </c>
      <c r="AZ572" s="34">
        <v>2.7367370000000002</v>
      </c>
      <c r="BA572" s="34">
        <v>14.186999999999999</v>
      </c>
      <c r="BB572" s="34">
        <v>34.11</v>
      </c>
      <c r="BC572" s="34">
        <v>2.4</v>
      </c>
      <c r="BD572" s="34">
        <v>5.1159999999999997</v>
      </c>
      <c r="BE572" s="34">
        <v>3181.28</v>
      </c>
      <c r="BF572" s="34">
        <v>2.2309999999999999</v>
      </c>
      <c r="BG572" s="34">
        <v>20.219000000000001</v>
      </c>
      <c r="BH572" s="34">
        <v>4.4249999999999998</v>
      </c>
      <c r="BI572" s="34">
        <v>24.645</v>
      </c>
      <c r="BJ572" s="34">
        <v>16.193000000000001</v>
      </c>
      <c r="BK572" s="34">
        <v>3.544</v>
      </c>
      <c r="BL572" s="34">
        <v>19.736999999999998</v>
      </c>
      <c r="BM572" s="34">
        <v>0.39360000000000001</v>
      </c>
      <c r="BN572" s="34"/>
      <c r="BO572" s="34"/>
      <c r="BP572" s="34"/>
      <c r="BQ572" s="34">
        <v>4781.3490000000002</v>
      </c>
      <c r="BR572" s="34">
        <v>0.150838</v>
      </c>
      <c r="BS572" s="34">
        <v>-5</v>
      </c>
      <c r="BT572" s="34">
        <v>6.0939999999999996E-3</v>
      </c>
      <c r="BU572" s="34">
        <v>3.6861039999999998</v>
      </c>
      <c r="BV572" s="34">
        <v>0</v>
      </c>
      <c r="BW572" s="34" t="s">
        <v>155</v>
      </c>
      <c r="BX572" s="34">
        <v>0.80100000000000005</v>
      </c>
    </row>
    <row r="573" spans="1:76" x14ac:dyDescent="0.25">
      <c r="A573" s="35">
        <v>43165</v>
      </c>
      <c r="B573" s="36">
        <v>0.41112571759259259</v>
      </c>
      <c r="C573" s="34">
        <v>6.4269999999999996</v>
      </c>
      <c r="D573" s="34">
        <v>6.0000000000000001E-3</v>
      </c>
      <c r="E573" s="34">
        <v>60.444443999999997</v>
      </c>
      <c r="F573" s="34">
        <v>388.3</v>
      </c>
      <c r="G573" s="34">
        <v>82</v>
      </c>
      <c r="H573" s="34">
        <v>26.2</v>
      </c>
      <c r="I573" s="34"/>
      <c r="J573" s="34">
        <v>12.53</v>
      </c>
      <c r="K573" s="34">
        <v>0.95009999999999994</v>
      </c>
      <c r="L573" s="34">
        <v>6.1066000000000003</v>
      </c>
      <c r="M573" s="34">
        <v>5.7000000000000002E-3</v>
      </c>
      <c r="N573" s="34">
        <v>368.87619999999998</v>
      </c>
      <c r="O573" s="34">
        <v>77.897800000000004</v>
      </c>
      <c r="P573" s="34">
        <v>446.8</v>
      </c>
      <c r="Q573" s="34">
        <v>295.41550000000001</v>
      </c>
      <c r="R573" s="34">
        <v>62.384700000000002</v>
      </c>
      <c r="S573" s="34">
        <v>357.8</v>
      </c>
      <c r="T573" s="34">
        <v>26.201899999999998</v>
      </c>
      <c r="U573" s="34"/>
      <c r="V573" s="34"/>
      <c r="W573" s="34">
        <v>0</v>
      </c>
      <c r="X573" s="34">
        <v>11.9001</v>
      </c>
      <c r="Y573" s="34">
        <v>12.5</v>
      </c>
      <c r="Z573" s="34">
        <v>841</v>
      </c>
      <c r="AA573" s="34">
        <v>845</v>
      </c>
      <c r="AB573" s="34">
        <v>883</v>
      </c>
      <c r="AC573" s="34">
        <v>81</v>
      </c>
      <c r="AD573" s="34">
        <v>22.09</v>
      </c>
      <c r="AE573" s="34">
        <v>0.51</v>
      </c>
      <c r="AF573" s="34">
        <v>979</v>
      </c>
      <c r="AG573" s="34">
        <v>0</v>
      </c>
      <c r="AH573" s="34">
        <v>36</v>
      </c>
      <c r="AI573" s="34">
        <v>35</v>
      </c>
      <c r="AJ573" s="34">
        <v>192</v>
      </c>
      <c r="AK573" s="34">
        <v>170</v>
      </c>
      <c r="AL573" s="34">
        <v>4.8</v>
      </c>
      <c r="AM573" s="34">
        <v>175</v>
      </c>
      <c r="AN573" s="34" t="s">
        <v>155</v>
      </c>
      <c r="AO573" s="34">
        <v>2</v>
      </c>
      <c r="AP573" s="37">
        <v>0.62025462962962963</v>
      </c>
      <c r="AQ573" s="34">
        <v>47.160525</v>
      </c>
      <c r="AR573" s="34">
        <v>-88.484084999999993</v>
      </c>
      <c r="AS573" s="34">
        <v>310.60000000000002</v>
      </c>
      <c r="AT573" s="34">
        <v>23.2</v>
      </c>
      <c r="AU573" s="34">
        <v>12</v>
      </c>
      <c r="AV573" s="34">
        <v>10</v>
      </c>
      <c r="AW573" s="34" t="s">
        <v>205</v>
      </c>
      <c r="AX573" s="34">
        <v>2.3368000000000002</v>
      </c>
      <c r="AY573" s="34">
        <v>1</v>
      </c>
      <c r="AZ573" s="34">
        <v>2.8683999999999998</v>
      </c>
      <c r="BA573" s="34">
        <v>14.186999999999999</v>
      </c>
      <c r="BB573" s="34">
        <v>33.26</v>
      </c>
      <c r="BC573" s="34">
        <v>2.34</v>
      </c>
      <c r="BD573" s="34">
        <v>5.2549999999999999</v>
      </c>
      <c r="BE573" s="34">
        <v>3181.152</v>
      </c>
      <c r="BF573" s="34">
        <v>1.9039999999999999</v>
      </c>
      <c r="BG573" s="34">
        <v>20.123999999999999</v>
      </c>
      <c r="BH573" s="34">
        <v>4.25</v>
      </c>
      <c r="BI573" s="34">
        <v>24.373000000000001</v>
      </c>
      <c r="BJ573" s="34">
        <v>16.116</v>
      </c>
      <c r="BK573" s="34">
        <v>3.403</v>
      </c>
      <c r="BL573" s="34">
        <v>19.518999999999998</v>
      </c>
      <c r="BM573" s="34">
        <v>0.43120000000000003</v>
      </c>
      <c r="BN573" s="34"/>
      <c r="BO573" s="34"/>
      <c r="BP573" s="34"/>
      <c r="BQ573" s="34">
        <v>4507.5249999999996</v>
      </c>
      <c r="BR573" s="34">
        <v>0.144846</v>
      </c>
      <c r="BS573" s="34">
        <v>-5</v>
      </c>
      <c r="BT573" s="34">
        <v>6.0000000000000001E-3</v>
      </c>
      <c r="BU573" s="34">
        <v>3.5396740000000002</v>
      </c>
      <c r="BV573" s="34">
        <v>0</v>
      </c>
      <c r="BW573" s="34" t="s">
        <v>155</v>
      </c>
      <c r="BX573" s="34">
        <v>0.80100000000000005</v>
      </c>
    </row>
    <row r="574" spans="1:76" x14ac:dyDescent="0.25">
      <c r="A574" s="35">
        <v>43165</v>
      </c>
      <c r="B574" s="36">
        <v>0.41113729166666668</v>
      </c>
      <c r="C574" s="34">
        <v>6.5259999999999998</v>
      </c>
      <c r="D574" s="34">
        <v>5.1999999999999998E-3</v>
      </c>
      <c r="E574" s="34">
        <v>52.348668000000004</v>
      </c>
      <c r="F574" s="34">
        <v>389.9</v>
      </c>
      <c r="G574" s="34">
        <v>81.3</v>
      </c>
      <c r="H574" s="34">
        <v>10</v>
      </c>
      <c r="I574" s="34"/>
      <c r="J574" s="34">
        <v>12.37</v>
      </c>
      <c r="K574" s="34">
        <v>0.94930000000000003</v>
      </c>
      <c r="L574" s="34">
        <v>6.1951000000000001</v>
      </c>
      <c r="M574" s="34">
        <v>5.0000000000000001E-3</v>
      </c>
      <c r="N574" s="34">
        <v>370.13170000000002</v>
      </c>
      <c r="O574" s="34">
        <v>77.139499999999998</v>
      </c>
      <c r="P574" s="34">
        <v>447.3</v>
      </c>
      <c r="Q574" s="34">
        <v>296.42099999999999</v>
      </c>
      <c r="R574" s="34">
        <v>61.777299999999997</v>
      </c>
      <c r="S574" s="34">
        <v>358.2</v>
      </c>
      <c r="T574" s="34">
        <v>10</v>
      </c>
      <c r="U574" s="34"/>
      <c r="V574" s="34"/>
      <c r="W574" s="34">
        <v>0</v>
      </c>
      <c r="X574" s="34">
        <v>11.7447</v>
      </c>
      <c r="Y574" s="34">
        <v>12.4</v>
      </c>
      <c r="Z574" s="34">
        <v>843</v>
      </c>
      <c r="AA574" s="34">
        <v>845</v>
      </c>
      <c r="AB574" s="34">
        <v>883</v>
      </c>
      <c r="AC574" s="34">
        <v>81</v>
      </c>
      <c r="AD574" s="34">
        <v>22.09</v>
      </c>
      <c r="AE574" s="34">
        <v>0.51</v>
      </c>
      <c r="AF574" s="34">
        <v>979</v>
      </c>
      <c r="AG574" s="34">
        <v>0</v>
      </c>
      <c r="AH574" s="34">
        <v>36</v>
      </c>
      <c r="AI574" s="34">
        <v>35</v>
      </c>
      <c r="AJ574" s="34">
        <v>192</v>
      </c>
      <c r="AK574" s="34">
        <v>170</v>
      </c>
      <c r="AL574" s="34">
        <v>4.8</v>
      </c>
      <c r="AM574" s="34">
        <v>175</v>
      </c>
      <c r="AN574" s="34" t="s">
        <v>155</v>
      </c>
      <c r="AO574" s="34">
        <v>2</v>
      </c>
      <c r="AP574" s="37">
        <v>0.62026620370370367</v>
      </c>
      <c r="AQ574" s="34">
        <v>47.160615</v>
      </c>
      <c r="AR574" s="34">
        <v>-88.484033999999994</v>
      </c>
      <c r="AS574" s="34">
        <v>310.7</v>
      </c>
      <c r="AT574" s="34">
        <v>23.4</v>
      </c>
      <c r="AU574" s="34">
        <v>12</v>
      </c>
      <c r="AV574" s="34">
        <v>9</v>
      </c>
      <c r="AW574" s="34" t="s">
        <v>215</v>
      </c>
      <c r="AX574" s="34">
        <v>1.7844</v>
      </c>
      <c r="AY574" s="34">
        <v>1.0684</v>
      </c>
      <c r="AZ574" s="34">
        <v>2.8315999999999999</v>
      </c>
      <c r="BA574" s="34">
        <v>14.186999999999999</v>
      </c>
      <c r="BB574" s="34">
        <v>32.79</v>
      </c>
      <c r="BC574" s="34">
        <v>2.31</v>
      </c>
      <c r="BD574" s="34">
        <v>5.3369999999999997</v>
      </c>
      <c r="BE574" s="34">
        <v>3182.152</v>
      </c>
      <c r="BF574" s="34">
        <v>1.625</v>
      </c>
      <c r="BG574" s="34">
        <v>19.91</v>
      </c>
      <c r="BH574" s="34">
        <v>4.149</v>
      </c>
      <c r="BI574" s="34">
        <v>24.059000000000001</v>
      </c>
      <c r="BJ574" s="34">
        <v>15.945</v>
      </c>
      <c r="BK574" s="34">
        <v>3.323</v>
      </c>
      <c r="BL574" s="34">
        <v>19.268000000000001</v>
      </c>
      <c r="BM574" s="34">
        <v>0.1623</v>
      </c>
      <c r="BN574" s="34"/>
      <c r="BO574" s="34"/>
      <c r="BP574" s="34"/>
      <c r="BQ574" s="34">
        <v>4386.4179999999997</v>
      </c>
      <c r="BR574" s="34">
        <v>0.145812</v>
      </c>
      <c r="BS574" s="34">
        <v>-5</v>
      </c>
      <c r="BT574" s="34">
        <v>6.0000000000000001E-3</v>
      </c>
      <c r="BU574" s="34">
        <v>3.5632809999999999</v>
      </c>
      <c r="BV574" s="34">
        <v>0</v>
      </c>
      <c r="BW574" s="34" t="s">
        <v>155</v>
      </c>
      <c r="BX574" s="34">
        <v>0.80100000000000005</v>
      </c>
    </row>
    <row r="575" spans="1:76" x14ac:dyDescent="0.25">
      <c r="A575" s="35">
        <v>43165</v>
      </c>
      <c r="B575" s="36">
        <v>0.41114886574074072</v>
      </c>
      <c r="C575" s="34">
        <v>6.3979999999999997</v>
      </c>
      <c r="D575" s="34">
        <v>5.0000000000000001E-3</v>
      </c>
      <c r="E575" s="34">
        <v>50</v>
      </c>
      <c r="F575" s="34">
        <v>390.7</v>
      </c>
      <c r="G575" s="34">
        <v>80.8</v>
      </c>
      <c r="H575" s="34">
        <v>36.9</v>
      </c>
      <c r="I575" s="34"/>
      <c r="J575" s="34">
        <v>12.12</v>
      </c>
      <c r="K575" s="34">
        <v>0.95030000000000003</v>
      </c>
      <c r="L575" s="34">
        <v>6.0805999999999996</v>
      </c>
      <c r="M575" s="34">
        <v>4.7999999999999996E-3</v>
      </c>
      <c r="N575" s="34">
        <v>371.31920000000002</v>
      </c>
      <c r="O575" s="34">
        <v>76.787599999999998</v>
      </c>
      <c r="P575" s="34">
        <v>448.1</v>
      </c>
      <c r="Q575" s="34">
        <v>297.37200000000001</v>
      </c>
      <c r="R575" s="34">
        <v>61.495600000000003</v>
      </c>
      <c r="S575" s="34">
        <v>358.9</v>
      </c>
      <c r="T575" s="34">
        <v>36.9024</v>
      </c>
      <c r="U575" s="34"/>
      <c r="V575" s="34"/>
      <c r="W575" s="34">
        <v>0</v>
      </c>
      <c r="X575" s="34">
        <v>11.515700000000001</v>
      </c>
      <c r="Y575" s="34">
        <v>12.5</v>
      </c>
      <c r="Z575" s="34">
        <v>844</v>
      </c>
      <c r="AA575" s="34">
        <v>844</v>
      </c>
      <c r="AB575" s="34">
        <v>883</v>
      </c>
      <c r="AC575" s="34">
        <v>81</v>
      </c>
      <c r="AD575" s="34">
        <v>22.09</v>
      </c>
      <c r="AE575" s="34">
        <v>0.51</v>
      </c>
      <c r="AF575" s="34">
        <v>979</v>
      </c>
      <c r="AG575" s="34">
        <v>0</v>
      </c>
      <c r="AH575" s="34">
        <v>36</v>
      </c>
      <c r="AI575" s="34">
        <v>35</v>
      </c>
      <c r="AJ575" s="34">
        <v>192</v>
      </c>
      <c r="AK575" s="34">
        <v>170.9</v>
      </c>
      <c r="AL575" s="34">
        <v>4.9000000000000004</v>
      </c>
      <c r="AM575" s="34">
        <v>175</v>
      </c>
      <c r="AN575" s="34" t="s">
        <v>155</v>
      </c>
      <c r="AO575" s="34">
        <v>2</v>
      </c>
      <c r="AP575" s="37">
        <v>0.62027777777777782</v>
      </c>
      <c r="AQ575" s="34">
        <v>47.160701000000003</v>
      </c>
      <c r="AR575" s="34">
        <v>-88.483975000000001</v>
      </c>
      <c r="AS575" s="34">
        <v>311</v>
      </c>
      <c r="AT575" s="34">
        <v>23.6</v>
      </c>
      <c r="AU575" s="34">
        <v>12</v>
      </c>
      <c r="AV575" s="34">
        <v>9</v>
      </c>
      <c r="AW575" s="34" t="s">
        <v>215</v>
      </c>
      <c r="AX575" s="34">
        <v>1.5</v>
      </c>
      <c r="AY575" s="34">
        <v>1.1000000000000001</v>
      </c>
      <c r="AZ575" s="34">
        <v>2.8</v>
      </c>
      <c r="BA575" s="34">
        <v>14.186999999999999</v>
      </c>
      <c r="BB575" s="34">
        <v>33.409999999999997</v>
      </c>
      <c r="BC575" s="34">
        <v>2.35</v>
      </c>
      <c r="BD575" s="34">
        <v>5.2249999999999996</v>
      </c>
      <c r="BE575" s="34">
        <v>3181.181</v>
      </c>
      <c r="BF575" s="34">
        <v>1.5820000000000001</v>
      </c>
      <c r="BG575" s="34">
        <v>20.344000000000001</v>
      </c>
      <c r="BH575" s="34">
        <v>4.2069999999999999</v>
      </c>
      <c r="BI575" s="34">
        <v>24.550999999999998</v>
      </c>
      <c r="BJ575" s="34">
        <v>16.292000000000002</v>
      </c>
      <c r="BK575" s="34">
        <v>3.3690000000000002</v>
      </c>
      <c r="BL575" s="34">
        <v>19.661000000000001</v>
      </c>
      <c r="BM575" s="34">
        <v>0.6099</v>
      </c>
      <c r="BN575" s="34"/>
      <c r="BO575" s="34"/>
      <c r="BP575" s="34"/>
      <c r="BQ575" s="34">
        <v>4380.6040000000003</v>
      </c>
      <c r="BR575" s="34">
        <v>0.15506</v>
      </c>
      <c r="BS575" s="34">
        <v>-5</v>
      </c>
      <c r="BT575" s="34">
        <v>5.0939999999999996E-3</v>
      </c>
      <c r="BU575" s="34">
        <v>3.7892790000000001</v>
      </c>
      <c r="BV575" s="34">
        <v>0</v>
      </c>
      <c r="BW575" s="34" t="s">
        <v>155</v>
      </c>
      <c r="BX575" s="34">
        <v>0.80100000000000005</v>
      </c>
    </row>
    <row r="576" spans="1:76" x14ac:dyDescent="0.25">
      <c r="A576" s="35">
        <v>43165</v>
      </c>
      <c r="B576" s="36">
        <v>0.41116043981481482</v>
      </c>
      <c r="C576" s="34">
        <v>5.992</v>
      </c>
      <c r="D576" s="34">
        <v>5.4000000000000003E-3</v>
      </c>
      <c r="E576" s="34">
        <v>54.221482000000002</v>
      </c>
      <c r="F576" s="34">
        <v>390.2</v>
      </c>
      <c r="G576" s="34">
        <v>80.8</v>
      </c>
      <c r="H576" s="34">
        <v>16.899999999999999</v>
      </c>
      <c r="I576" s="34"/>
      <c r="J576" s="34">
        <v>12</v>
      </c>
      <c r="K576" s="34">
        <v>0.95350000000000001</v>
      </c>
      <c r="L576" s="34">
        <v>5.7141000000000002</v>
      </c>
      <c r="M576" s="34">
        <v>5.1999999999999998E-3</v>
      </c>
      <c r="N576" s="34">
        <v>372.06020000000001</v>
      </c>
      <c r="O576" s="34">
        <v>77.066400000000002</v>
      </c>
      <c r="P576" s="34">
        <v>449.1</v>
      </c>
      <c r="Q576" s="34">
        <v>297.96539999999999</v>
      </c>
      <c r="R576" s="34">
        <v>61.718800000000002</v>
      </c>
      <c r="S576" s="34">
        <v>359.7</v>
      </c>
      <c r="T576" s="34">
        <v>16.860399999999998</v>
      </c>
      <c r="U576" s="34"/>
      <c r="V576" s="34"/>
      <c r="W576" s="34">
        <v>0</v>
      </c>
      <c r="X576" s="34">
        <v>11.442399999999999</v>
      </c>
      <c r="Y576" s="34">
        <v>12.5</v>
      </c>
      <c r="Z576" s="34">
        <v>843</v>
      </c>
      <c r="AA576" s="34">
        <v>844</v>
      </c>
      <c r="AB576" s="34">
        <v>883</v>
      </c>
      <c r="AC576" s="34">
        <v>81</v>
      </c>
      <c r="AD576" s="34">
        <v>22.09</v>
      </c>
      <c r="AE576" s="34">
        <v>0.51</v>
      </c>
      <c r="AF576" s="34">
        <v>979</v>
      </c>
      <c r="AG576" s="34">
        <v>0</v>
      </c>
      <c r="AH576" s="34">
        <v>36</v>
      </c>
      <c r="AI576" s="34">
        <v>35</v>
      </c>
      <c r="AJ576" s="34">
        <v>192</v>
      </c>
      <c r="AK576" s="34">
        <v>171</v>
      </c>
      <c r="AL576" s="34">
        <v>4.9000000000000004</v>
      </c>
      <c r="AM576" s="34">
        <v>174.8</v>
      </c>
      <c r="AN576" s="34" t="s">
        <v>155</v>
      </c>
      <c r="AO576" s="34">
        <v>2</v>
      </c>
      <c r="AP576" s="37">
        <v>0.62028935185185186</v>
      </c>
      <c r="AQ576" s="34">
        <v>47.160795999999998</v>
      </c>
      <c r="AR576" s="34">
        <v>-88.483929000000003</v>
      </c>
      <c r="AS576" s="34">
        <v>311.39999999999998</v>
      </c>
      <c r="AT576" s="34">
        <v>24.1</v>
      </c>
      <c r="AU576" s="34">
        <v>12</v>
      </c>
      <c r="AV576" s="34">
        <v>9</v>
      </c>
      <c r="AW576" s="34" t="s">
        <v>215</v>
      </c>
      <c r="AX576" s="34">
        <v>1.6368</v>
      </c>
      <c r="AY576" s="34">
        <v>1.1684000000000001</v>
      </c>
      <c r="AZ576" s="34">
        <v>2.8683999999999998</v>
      </c>
      <c r="BA576" s="34">
        <v>14.186999999999999</v>
      </c>
      <c r="BB576" s="34">
        <v>35.619999999999997</v>
      </c>
      <c r="BC576" s="34">
        <v>2.5099999999999998</v>
      </c>
      <c r="BD576" s="34">
        <v>4.8730000000000002</v>
      </c>
      <c r="BE576" s="34">
        <v>3183.127</v>
      </c>
      <c r="BF576" s="34">
        <v>1.833</v>
      </c>
      <c r="BG576" s="34">
        <v>21.704999999999998</v>
      </c>
      <c r="BH576" s="34">
        <v>4.4960000000000004</v>
      </c>
      <c r="BI576" s="34">
        <v>26.201000000000001</v>
      </c>
      <c r="BJ576" s="34">
        <v>17.382000000000001</v>
      </c>
      <c r="BK576" s="34">
        <v>3.601</v>
      </c>
      <c r="BL576" s="34">
        <v>20.983000000000001</v>
      </c>
      <c r="BM576" s="34">
        <v>0.29670000000000002</v>
      </c>
      <c r="BN576" s="34"/>
      <c r="BO576" s="34"/>
      <c r="BP576" s="34"/>
      <c r="BQ576" s="34">
        <v>4634.7579999999998</v>
      </c>
      <c r="BR576" s="34">
        <v>0.15418799999999999</v>
      </c>
      <c r="BS576" s="34">
        <v>-5</v>
      </c>
      <c r="BT576" s="34">
        <v>5.9059999999999998E-3</v>
      </c>
      <c r="BU576" s="34">
        <v>3.7679689999999999</v>
      </c>
      <c r="BV576" s="34">
        <v>0</v>
      </c>
      <c r="BW576" s="34" t="s">
        <v>155</v>
      </c>
      <c r="BX576" s="34">
        <v>0.80100000000000005</v>
      </c>
    </row>
    <row r="577" spans="1:76" x14ac:dyDescent="0.25">
      <c r="A577" s="35">
        <v>43165</v>
      </c>
      <c r="B577" s="36">
        <v>0.41117201388888885</v>
      </c>
      <c r="C577" s="34">
        <v>5.524</v>
      </c>
      <c r="D577" s="34">
        <v>7.0000000000000001E-3</v>
      </c>
      <c r="E577" s="34">
        <v>70.251255999999998</v>
      </c>
      <c r="F577" s="34">
        <v>386.2</v>
      </c>
      <c r="G577" s="34">
        <v>81.400000000000006</v>
      </c>
      <c r="H577" s="34">
        <v>23.3</v>
      </c>
      <c r="I577" s="34"/>
      <c r="J577" s="34">
        <v>12</v>
      </c>
      <c r="K577" s="34">
        <v>0.95720000000000005</v>
      </c>
      <c r="L577" s="34">
        <v>5.2873000000000001</v>
      </c>
      <c r="M577" s="34">
        <v>6.7000000000000002E-3</v>
      </c>
      <c r="N577" s="34">
        <v>369.66379999999998</v>
      </c>
      <c r="O577" s="34">
        <v>77.939700000000002</v>
      </c>
      <c r="P577" s="34">
        <v>447.6</v>
      </c>
      <c r="Q577" s="34">
        <v>296.04629999999997</v>
      </c>
      <c r="R577" s="34">
        <v>62.418199999999999</v>
      </c>
      <c r="S577" s="34">
        <v>358.5</v>
      </c>
      <c r="T577" s="34">
        <v>23.293900000000001</v>
      </c>
      <c r="U577" s="34"/>
      <c r="V577" s="34"/>
      <c r="W577" s="34">
        <v>0</v>
      </c>
      <c r="X577" s="34">
        <v>11.486599999999999</v>
      </c>
      <c r="Y577" s="34">
        <v>12.5</v>
      </c>
      <c r="Z577" s="34">
        <v>844</v>
      </c>
      <c r="AA577" s="34">
        <v>843</v>
      </c>
      <c r="AB577" s="34">
        <v>883</v>
      </c>
      <c r="AC577" s="34">
        <v>81</v>
      </c>
      <c r="AD577" s="34">
        <v>22.09</v>
      </c>
      <c r="AE577" s="34">
        <v>0.51</v>
      </c>
      <c r="AF577" s="34">
        <v>979</v>
      </c>
      <c r="AG577" s="34">
        <v>0</v>
      </c>
      <c r="AH577" s="34">
        <v>36</v>
      </c>
      <c r="AI577" s="34">
        <v>35</v>
      </c>
      <c r="AJ577" s="34">
        <v>192</v>
      </c>
      <c r="AK577" s="34">
        <v>171</v>
      </c>
      <c r="AL577" s="34">
        <v>4.9000000000000004</v>
      </c>
      <c r="AM577" s="34">
        <v>174.4</v>
      </c>
      <c r="AN577" s="34" t="s">
        <v>155</v>
      </c>
      <c r="AO577" s="34">
        <v>2</v>
      </c>
      <c r="AP577" s="37">
        <v>0.62030092592592589</v>
      </c>
      <c r="AQ577" s="34">
        <v>47.160896000000001</v>
      </c>
      <c r="AR577" s="34">
        <v>-88.483903999999995</v>
      </c>
      <c r="AS577" s="34">
        <v>311.8</v>
      </c>
      <c r="AT577" s="34">
        <v>24.6</v>
      </c>
      <c r="AU577" s="34">
        <v>12</v>
      </c>
      <c r="AV577" s="34">
        <v>9</v>
      </c>
      <c r="AW577" s="34" t="s">
        <v>215</v>
      </c>
      <c r="AX577" s="34">
        <v>1.3580000000000001</v>
      </c>
      <c r="AY577" s="34">
        <v>1.2684</v>
      </c>
      <c r="AZ577" s="34">
        <v>2.2844000000000002</v>
      </c>
      <c r="BA577" s="34">
        <v>14.186999999999999</v>
      </c>
      <c r="BB577" s="34">
        <v>38.54</v>
      </c>
      <c r="BC577" s="34">
        <v>2.72</v>
      </c>
      <c r="BD577" s="34">
        <v>4.47</v>
      </c>
      <c r="BE577" s="34">
        <v>3183.2849999999999</v>
      </c>
      <c r="BF577" s="34">
        <v>2.577</v>
      </c>
      <c r="BG577" s="34">
        <v>23.306999999999999</v>
      </c>
      <c r="BH577" s="34">
        <v>4.9139999999999997</v>
      </c>
      <c r="BI577" s="34">
        <v>28.221</v>
      </c>
      <c r="BJ577" s="34">
        <v>18.664999999999999</v>
      </c>
      <c r="BK577" s="34">
        <v>3.9350000000000001</v>
      </c>
      <c r="BL577" s="34">
        <v>22.600999999999999</v>
      </c>
      <c r="BM577" s="34">
        <v>0.44309999999999999</v>
      </c>
      <c r="BN577" s="34"/>
      <c r="BO577" s="34"/>
      <c r="BP577" s="34"/>
      <c r="BQ577" s="34">
        <v>5028.4340000000002</v>
      </c>
      <c r="BR577" s="34">
        <v>0.133162</v>
      </c>
      <c r="BS577" s="34">
        <v>-5</v>
      </c>
      <c r="BT577" s="34">
        <v>6.0000000000000001E-3</v>
      </c>
      <c r="BU577" s="34">
        <v>3.2541470000000001</v>
      </c>
      <c r="BV577" s="34">
        <v>0</v>
      </c>
      <c r="BW577" s="34" t="s">
        <v>155</v>
      </c>
      <c r="BX577" s="34">
        <v>0.80100000000000005</v>
      </c>
    </row>
    <row r="578" spans="1:76" x14ac:dyDescent="0.25">
      <c r="A578" s="35">
        <v>43165</v>
      </c>
      <c r="B578" s="36">
        <v>0.411183587962963</v>
      </c>
      <c r="C578" s="34">
        <v>5.4649999999999999</v>
      </c>
      <c r="D578" s="34">
        <v>9.9000000000000008E-3</v>
      </c>
      <c r="E578" s="34">
        <v>99.035314</v>
      </c>
      <c r="F578" s="34">
        <v>380.9</v>
      </c>
      <c r="G578" s="34">
        <v>83.3</v>
      </c>
      <c r="H578" s="34">
        <v>39.6</v>
      </c>
      <c r="I578" s="34"/>
      <c r="J578" s="34">
        <v>12.23</v>
      </c>
      <c r="K578" s="34">
        <v>0.95760000000000001</v>
      </c>
      <c r="L578" s="34">
        <v>5.2332000000000001</v>
      </c>
      <c r="M578" s="34">
        <v>9.4999999999999998E-3</v>
      </c>
      <c r="N578" s="34">
        <v>364.7627</v>
      </c>
      <c r="O578" s="34">
        <v>79.725999999999999</v>
      </c>
      <c r="P578" s="34">
        <v>444.5</v>
      </c>
      <c r="Q578" s="34">
        <v>292.12119999999999</v>
      </c>
      <c r="R578" s="34">
        <v>63.848799999999997</v>
      </c>
      <c r="S578" s="34">
        <v>356</v>
      </c>
      <c r="T578" s="34">
        <v>39.639699999999998</v>
      </c>
      <c r="U578" s="34"/>
      <c r="V578" s="34"/>
      <c r="W578" s="34">
        <v>0</v>
      </c>
      <c r="X578" s="34">
        <v>11.709300000000001</v>
      </c>
      <c r="Y578" s="34">
        <v>12.5</v>
      </c>
      <c r="Z578" s="34">
        <v>842</v>
      </c>
      <c r="AA578" s="34">
        <v>844</v>
      </c>
      <c r="AB578" s="34">
        <v>882</v>
      </c>
      <c r="AC578" s="34">
        <v>81</v>
      </c>
      <c r="AD578" s="34">
        <v>22.09</v>
      </c>
      <c r="AE578" s="34">
        <v>0.51</v>
      </c>
      <c r="AF578" s="34">
        <v>979</v>
      </c>
      <c r="AG578" s="34">
        <v>0</v>
      </c>
      <c r="AH578" s="34">
        <v>36</v>
      </c>
      <c r="AI578" s="34">
        <v>35</v>
      </c>
      <c r="AJ578" s="34">
        <v>192</v>
      </c>
      <c r="AK578" s="34">
        <v>171</v>
      </c>
      <c r="AL578" s="34">
        <v>4.8</v>
      </c>
      <c r="AM578" s="34">
        <v>174</v>
      </c>
      <c r="AN578" s="34" t="s">
        <v>155</v>
      </c>
      <c r="AO578" s="34">
        <v>2</v>
      </c>
      <c r="AP578" s="37">
        <v>0.62031249999999993</v>
      </c>
      <c r="AQ578" s="34">
        <v>47.160998999999997</v>
      </c>
      <c r="AR578" s="34">
        <v>-88.483892999999995</v>
      </c>
      <c r="AS578" s="34">
        <v>311.8</v>
      </c>
      <c r="AT578" s="34">
        <v>25</v>
      </c>
      <c r="AU578" s="34">
        <v>12</v>
      </c>
      <c r="AV578" s="34">
        <v>8</v>
      </c>
      <c r="AW578" s="34" t="s">
        <v>216</v>
      </c>
      <c r="AX578" s="34">
        <v>1.3368</v>
      </c>
      <c r="AY578" s="34">
        <v>1.4368000000000001</v>
      </c>
      <c r="AZ578" s="34">
        <v>2.2052</v>
      </c>
      <c r="BA578" s="34">
        <v>14.186999999999999</v>
      </c>
      <c r="BB578" s="34">
        <v>38.909999999999997</v>
      </c>
      <c r="BC578" s="34">
        <v>2.74</v>
      </c>
      <c r="BD578" s="34">
        <v>4.4269999999999996</v>
      </c>
      <c r="BE578" s="34">
        <v>3180.7910000000002</v>
      </c>
      <c r="BF578" s="34">
        <v>3.669</v>
      </c>
      <c r="BG578" s="34">
        <v>23.216999999999999</v>
      </c>
      <c r="BH578" s="34">
        <v>5.0750000000000002</v>
      </c>
      <c r="BI578" s="34">
        <v>28.292000000000002</v>
      </c>
      <c r="BJ578" s="34">
        <v>18.594000000000001</v>
      </c>
      <c r="BK578" s="34">
        <v>4.0640000000000001</v>
      </c>
      <c r="BL578" s="34">
        <v>22.658000000000001</v>
      </c>
      <c r="BM578" s="34">
        <v>0.76119999999999999</v>
      </c>
      <c r="BN578" s="34"/>
      <c r="BO578" s="34"/>
      <c r="BP578" s="34"/>
      <c r="BQ578" s="34">
        <v>5174.8289999999997</v>
      </c>
      <c r="BR578" s="34">
        <v>0.111068</v>
      </c>
      <c r="BS578" s="34">
        <v>-5</v>
      </c>
      <c r="BT578" s="34">
        <v>5.0939999999999996E-3</v>
      </c>
      <c r="BU578" s="34">
        <v>2.7142249999999999</v>
      </c>
      <c r="BV578" s="34">
        <v>0</v>
      </c>
      <c r="BW578" s="34" t="s">
        <v>155</v>
      </c>
      <c r="BX578" s="34">
        <v>0.80100000000000005</v>
      </c>
    </row>
    <row r="579" spans="1:76" x14ac:dyDescent="0.25">
      <c r="A579" s="35">
        <v>43165</v>
      </c>
      <c r="B579" s="36">
        <v>0.41119516203703704</v>
      </c>
      <c r="C579" s="34">
        <v>5.5069999999999997</v>
      </c>
      <c r="D579" s="34">
        <v>8.9999999999999993E-3</v>
      </c>
      <c r="E579" s="34">
        <v>90.422049999999999</v>
      </c>
      <c r="F579" s="34">
        <v>378.3</v>
      </c>
      <c r="G579" s="34">
        <v>84.5</v>
      </c>
      <c r="H579" s="34">
        <v>20</v>
      </c>
      <c r="I579" s="34"/>
      <c r="J579" s="34">
        <v>12.5</v>
      </c>
      <c r="K579" s="34">
        <v>0.95730000000000004</v>
      </c>
      <c r="L579" s="34">
        <v>5.2718999999999996</v>
      </c>
      <c r="M579" s="34">
        <v>8.6999999999999994E-3</v>
      </c>
      <c r="N579" s="34">
        <v>362.14350000000002</v>
      </c>
      <c r="O579" s="34">
        <v>80.846699999999998</v>
      </c>
      <c r="P579" s="34">
        <v>443</v>
      </c>
      <c r="Q579" s="34">
        <v>290.02359999999999</v>
      </c>
      <c r="R579" s="34">
        <v>64.746300000000005</v>
      </c>
      <c r="S579" s="34">
        <v>354.8</v>
      </c>
      <c r="T579" s="34">
        <v>20</v>
      </c>
      <c r="U579" s="34"/>
      <c r="V579" s="34"/>
      <c r="W579" s="34">
        <v>0</v>
      </c>
      <c r="X579" s="34">
        <v>11.966100000000001</v>
      </c>
      <c r="Y579" s="34">
        <v>12.5</v>
      </c>
      <c r="Z579" s="34">
        <v>842</v>
      </c>
      <c r="AA579" s="34">
        <v>846</v>
      </c>
      <c r="AB579" s="34">
        <v>882</v>
      </c>
      <c r="AC579" s="34">
        <v>81</v>
      </c>
      <c r="AD579" s="34">
        <v>22.09</v>
      </c>
      <c r="AE579" s="34">
        <v>0.51</v>
      </c>
      <c r="AF579" s="34">
        <v>979</v>
      </c>
      <c r="AG579" s="34">
        <v>0</v>
      </c>
      <c r="AH579" s="34">
        <v>36</v>
      </c>
      <c r="AI579" s="34">
        <v>35</v>
      </c>
      <c r="AJ579" s="34">
        <v>192</v>
      </c>
      <c r="AK579" s="34">
        <v>170.1</v>
      </c>
      <c r="AL579" s="34">
        <v>4.8</v>
      </c>
      <c r="AM579" s="34">
        <v>174.3</v>
      </c>
      <c r="AN579" s="34" t="s">
        <v>155</v>
      </c>
      <c r="AO579" s="34">
        <v>2</v>
      </c>
      <c r="AP579" s="37">
        <v>0.62032407407407408</v>
      </c>
      <c r="AQ579" s="34">
        <v>47.161102</v>
      </c>
      <c r="AR579" s="34">
        <v>-88.483891999999997</v>
      </c>
      <c r="AS579" s="34">
        <v>311.89999999999998</v>
      </c>
      <c r="AT579" s="34">
        <v>25.2</v>
      </c>
      <c r="AU579" s="34">
        <v>12</v>
      </c>
      <c r="AV579" s="34">
        <v>8</v>
      </c>
      <c r="AW579" s="34" t="s">
        <v>216</v>
      </c>
      <c r="AX579" s="34">
        <v>1.4683999999999999</v>
      </c>
      <c r="AY579" s="34">
        <v>1.7052</v>
      </c>
      <c r="AZ579" s="34">
        <v>2.5051999999999999</v>
      </c>
      <c r="BA579" s="34">
        <v>14.186999999999999</v>
      </c>
      <c r="BB579" s="34">
        <v>38.64</v>
      </c>
      <c r="BC579" s="34">
        <v>2.72</v>
      </c>
      <c r="BD579" s="34">
        <v>4.4610000000000003</v>
      </c>
      <c r="BE579" s="34">
        <v>3182.3670000000002</v>
      </c>
      <c r="BF579" s="34">
        <v>3.3260000000000001</v>
      </c>
      <c r="BG579" s="34">
        <v>22.893000000000001</v>
      </c>
      <c r="BH579" s="34">
        <v>5.1109999999999998</v>
      </c>
      <c r="BI579" s="34">
        <v>28.004000000000001</v>
      </c>
      <c r="BJ579" s="34">
        <v>18.334</v>
      </c>
      <c r="BK579" s="34">
        <v>4.093</v>
      </c>
      <c r="BL579" s="34">
        <v>22.427</v>
      </c>
      <c r="BM579" s="34">
        <v>0.38140000000000002</v>
      </c>
      <c r="BN579" s="34"/>
      <c r="BO579" s="34"/>
      <c r="BP579" s="34"/>
      <c r="BQ579" s="34">
        <v>5252.1779999999999</v>
      </c>
      <c r="BR579" s="34">
        <v>0.10718800000000001</v>
      </c>
      <c r="BS579" s="34">
        <v>-5</v>
      </c>
      <c r="BT579" s="34">
        <v>5.9059999999999998E-3</v>
      </c>
      <c r="BU579" s="34">
        <v>2.6194060000000001</v>
      </c>
      <c r="BV579" s="34">
        <v>0</v>
      </c>
      <c r="BW579" s="34" t="s">
        <v>155</v>
      </c>
      <c r="BX579" s="34">
        <v>0.80100000000000005</v>
      </c>
    </row>
    <row r="580" spans="1:76" x14ac:dyDescent="0.25">
      <c r="A580" s="35">
        <v>43165</v>
      </c>
      <c r="B580" s="36">
        <v>0.41120673611111114</v>
      </c>
      <c r="C580" s="34">
        <v>5.79</v>
      </c>
      <c r="D580" s="34">
        <v>9.7999999999999997E-3</v>
      </c>
      <c r="E580" s="34">
        <v>97.632424</v>
      </c>
      <c r="F580" s="34">
        <v>379.4</v>
      </c>
      <c r="G580" s="34">
        <v>85.2</v>
      </c>
      <c r="H580" s="34">
        <v>43.5</v>
      </c>
      <c r="I580" s="34"/>
      <c r="J580" s="34">
        <v>12.7</v>
      </c>
      <c r="K580" s="34">
        <v>0.95509999999999995</v>
      </c>
      <c r="L580" s="34">
        <v>5.5294999999999996</v>
      </c>
      <c r="M580" s="34">
        <v>9.2999999999999992E-3</v>
      </c>
      <c r="N580" s="34">
        <v>362.33269999999999</v>
      </c>
      <c r="O580" s="34">
        <v>81.392899999999997</v>
      </c>
      <c r="P580" s="34">
        <v>443.7</v>
      </c>
      <c r="Q580" s="34">
        <v>290.17509999999999</v>
      </c>
      <c r="R580" s="34">
        <v>65.183700000000002</v>
      </c>
      <c r="S580" s="34">
        <v>355.4</v>
      </c>
      <c r="T580" s="34">
        <v>43.545400000000001</v>
      </c>
      <c r="U580" s="34"/>
      <c r="V580" s="34"/>
      <c r="W580" s="34">
        <v>0</v>
      </c>
      <c r="X580" s="34">
        <v>12.1294</v>
      </c>
      <c r="Y580" s="34">
        <v>12.5</v>
      </c>
      <c r="Z580" s="34">
        <v>842</v>
      </c>
      <c r="AA580" s="34">
        <v>846</v>
      </c>
      <c r="AB580" s="34">
        <v>882</v>
      </c>
      <c r="AC580" s="34">
        <v>81</v>
      </c>
      <c r="AD580" s="34">
        <v>22.09</v>
      </c>
      <c r="AE580" s="34">
        <v>0.51</v>
      </c>
      <c r="AF580" s="34">
        <v>979</v>
      </c>
      <c r="AG580" s="34">
        <v>0</v>
      </c>
      <c r="AH580" s="34">
        <v>36</v>
      </c>
      <c r="AI580" s="34">
        <v>35</v>
      </c>
      <c r="AJ580" s="34">
        <v>192</v>
      </c>
      <c r="AK580" s="34">
        <v>170</v>
      </c>
      <c r="AL580" s="34">
        <v>4.9000000000000004</v>
      </c>
      <c r="AM580" s="34">
        <v>174.7</v>
      </c>
      <c r="AN580" s="34" t="s">
        <v>155</v>
      </c>
      <c r="AO580" s="34">
        <v>2</v>
      </c>
      <c r="AP580" s="37">
        <v>0.62033564814814812</v>
      </c>
      <c r="AQ580" s="34">
        <v>47.161202000000003</v>
      </c>
      <c r="AR580" s="34">
        <v>-88.483897999999996</v>
      </c>
      <c r="AS580" s="34">
        <v>312.10000000000002</v>
      </c>
      <c r="AT580" s="34">
        <v>25</v>
      </c>
      <c r="AU580" s="34">
        <v>12</v>
      </c>
      <c r="AV580" s="34">
        <v>8</v>
      </c>
      <c r="AW580" s="34" t="s">
        <v>216</v>
      </c>
      <c r="AX580" s="34">
        <v>1.5</v>
      </c>
      <c r="AY580" s="34">
        <v>1.8</v>
      </c>
      <c r="AZ580" s="34">
        <v>2.6</v>
      </c>
      <c r="BA580" s="34">
        <v>14.186999999999999</v>
      </c>
      <c r="BB580" s="34">
        <v>36.78</v>
      </c>
      <c r="BC580" s="34">
        <v>2.59</v>
      </c>
      <c r="BD580" s="34">
        <v>4.7039999999999997</v>
      </c>
      <c r="BE580" s="34">
        <v>3179.7950000000001</v>
      </c>
      <c r="BF580" s="34">
        <v>3.4129999999999998</v>
      </c>
      <c r="BG580" s="34">
        <v>21.82</v>
      </c>
      <c r="BH580" s="34">
        <v>4.9020000000000001</v>
      </c>
      <c r="BI580" s="34">
        <v>26.722000000000001</v>
      </c>
      <c r="BJ580" s="34">
        <v>17.475000000000001</v>
      </c>
      <c r="BK580" s="34">
        <v>3.9249999999999998</v>
      </c>
      <c r="BL580" s="34">
        <v>21.4</v>
      </c>
      <c r="BM580" s="34">
        <v>0.79110000000000003</v>
      </c>
      <c r="BN580" s="34"/>
      <c r="BO580" s="34"/>
      <c r="BP580" s="34"/>
      <c r="BQ580" s="34">
        <v>5071.6459999999997</v>
      </c>
      <c r="BR580" s="34">
        <v>0.124197</v>
      </c>
      <c r="BS580" s="34">
        <v>-5</v>
      </c>
      <c r="BT580" s="34">
        <v>6.0000000000000001E-3</v>
      </c>
      <c r="BU580" s="34">
        <v>3.035059</v>
      </c>
      <c r="BV580" s="34">
        <v>0</v>
      </c>
      <c r="BW580" s="34" t="s">
        <v>155</v>
      </c>
      <c r="BX580" s="34">
        <v>0.80100000000000005</v>
      </c>
    </row>
    <row r="581" spans="1:76" x14ac:dyDescent="0.25">
      <c r="A581" s="35">
        <v>43165</v>
      </c>
      <c r="B581" s="36">
        <v>0.41121831018518518</v>
      </c>
      <c r="C581" s="34">
        <v>6.0670000000000002</v>
      </c>
      <c r="D581" s="34">
        <v>7.6E-3</v>
      </c>
      <c r="E581" s="34">
        <v>76.5</v>
      </c>
      <c r="F581" s="34">
        <v>386.7</v>
      </c>
      <c r="G581" s="34">
        <v>85.3</v>
      </c>
      <c r="H581" s="34">
        <v>28.6</v>
      </c>
      <c r="I581" s="34"/>
      <c r="J581" s="34">
        <v>12.7</v>
      </c>
      <c r="K581" s="34">
        <v>0.95289999999999997</v>
      </c>
      <c r="L581" s="34">
        <v>5.7815000000000003</v>
      </c>
      <c r="M581" s="34">
        <v>7.3000000000000001E-3</v>
      </c>
      <c r="N581" s="34">
        <v>368.47820000000002</v>
      </c>
      <c r="O581" s="34">
        <v>81.284199999999998</v>
      </c>
      <c r="P581" s="34">
        <v>449.8</v>
      </c>
      <c r="Q581" s="34">
        <v>295.09679999999997</v>
      </c>
      <c r="R581" s="34">
        <v>65.096699999999998</v>
      </c>
      <c r="S581" s="34">
        <v>360.2</v>
      </c>
      <c r="T581" s="34">
        <v>28.6038</v>
      </c>
      <c r="U581" s="34"/>
      <c r="V581" s="34"/>
      <c r="W581" s="34">
        <v>0</v>
      </c>
      <c r="X581" s="34">
        <v>12.1021</v>
      </c>
      <c r="Y581" s="34">
        <v>12.5</v>
      </c>
      <c r="Z581" s="34">
        <v>842</v>
      </c>
      <c r="AA581" s="34">
        <v>846</v>
      </c>
      <c r="AB581" s="34">
        <v>882</v>
      </c>
      <c r="AC581" s="34">
        <v>81</v>
      </c>
      <c r="AD581" s="34">
        <v>22.09</v>
      </c>
      <c r="AE581" s="34">
        <v>0.51</v>
      </c>
      <c r="AF581" s="34">
        <v>979</v>
      </c>
      <c r="AG581" s="34">
        <v>0</v>
      </c>
      <c r="AH581" s="34">
        <v>36</v>
      </c>
      <c r="AI581" s="34">
        <v>35</v>
      </c>
      <c r="AJ581" s="34">
        <v>192</v>
      </c>
      <c r="AK581" s="34">
        <v>170</v>
      </c>
      <c r="AL581" s="34">
        <v>4.9000000000000004</v>
      </c>
      <c r="AM581" s="34">
        <v>175</v>
      </c>
      <c r="AN581" s="34" t="s">
        <v>155</v>
      </c>
      <c r="AO581" s="34">
        <v>2</v>
      </c>
      <c r="AP581" s="37">
        <v>0.62034722222222227</v>
      </c>
      <c r="AQ581" s="34">
        <v>47.161299</v>
      </c>
      <c r="AR581" s="34">
        <v>-88.483898999999994</v>
      </c>
      <c r="AS581" s="34">
        <v>312.3</v>
      </c>
      <c r="AT581" s="34">
        <v>24.6</v>
      </c>
      <c r="AU581" s="34">
        <v>12</v>
      </c>
      <c r="AV581" s="34">
        <v>8</v>
      </c>
      <c r="AW581" s="34" t="s">
        <v>216</v>
      </c>
      <c r="AX581" s="34">
        <v>1.5</v>
      </c>
      <c r="AY581" s="34">
        <v>1.8</v>
      </c>
      <c r="AZ581" s="34">
        <v>2.6</v>
      </c>
      <c r="BA581" s="34">
        <v>14.186999999999999</v>
      </c>
      <c r="BB581" s="34">
        <v>35.17</v>
      </c>
      <c r="BC581" s="34">
        <v>2.48</v>
      </c>
      <c r="BD581" s="34">
        <v>4.9400000000000004</v>
      </c>
      <c r="BE581" s="34">
        <v>3181.0880000000002</v>
      </c>
      <c r="BF581" s="34">
        <v>2.5529999999999999</v>
      </c>
      <c r="BG581" s="34">
        <v>21.231000000000002</v>
      </c>
      <c r="BH581" s="34">
        <v>4.6840000000000002</v>
      </c>
      <c r="BI581" s="34">
        <v>25.914999999999999</v>
      </c>
      <c r="BJ581" s="34">
        <v>17.003</v>
      </c>
      <c r="BK581" s="34">
        <v>3.7509999999999999</v>
      </c>
      <c r="BL581" s="34">
        <v>20.754000000000001</v>
      </c>
      <c r="BM581" s="34">
        <v>0.49719999999999998</v>
      </c>
      <c r="BN581" s="34"/>
      <c r="BO581" s="34"/>
      <c r="BP581" s="34"/>
      <c r="BQ581" s="34">
        <v>4841.6270000000004</v>
      </c>
      <c r="BR581" s="34">
        <v>0.13505900000000001</v>
      </c>
      <c r="BS581" s="34">
        <v>-5</v>
      </c>
      <c r="BT581" s="34">
        <v>5.0939999999999996E-3</v>
      </c>
      <c r="BU581" s="34">
        <v>3.3005059999999999</v>
      </c>
      <c r="BV581" s="34">
        <v>0</v>
      </c>
      <c r="BW581" s="34" t="s">
        <v>155</v>
      </c>
      <c r="BX581" s="34">
        <v>0.80100000000000005</v>
      </c>
    </row>
    <row r="582" spans="1:76" x14ac:dyDescent="0.25">
      <c r="A582" s="35">
        <v>43165</v>
      </c>
      <c r="B582" s="36">
        <v>0.41122988425925927</v>
      </c>
      <c r="C582" s="34">
        <v>5.9459999999999997</v>
      </c>
      <c r="D582" s="34">
        <v>6.4000000000000003E-3</v>
      </c>
      <c r="E582" s="34">
        <v>64.305199999999999</v>
      </c>
      <c r="F582" s="34">
        <v>389.5</v>
      </c>
      <c r="G582" s="34">
        <v>85.2</v>
      </c>
      <c r="H582" s="34">
        <v>16.7</v>
      </c>
      <c r="I582" s="34"/>
      <c r="J582" s="34">
        <v>12.57</v>
      </c>
      <c r="K582" s="34">
        <v>0.95389999999999997</v>
      </c>
      <c r="L582" s="34">
        <v>5.6715999999999998</v>
      </c>
      <c r="M582" s="34">
        <v>6.1000000000000004E-3</v>
      </c>
      <c r="N582" s="34">
        <v>371.54809999999998</v>
      </c>
      <c r="O582" s="34">
        <v>81.2273</v>
      </c>
      <c r="P582" s="34">
        <v>452.8</v>
      </c>
      <c r="Q582" s="34">
        <v>297.55529999999999</v>
      </c>
      <c r="R582" s="34">
        <v>65.051100000000005</v>
      </c>
      <c r="S582" s="34">
        <v>362.6</v>
      </c>
      <c r="T582" s="34">
        <v>16.712599999999998</v>
      </c>
      <c r="U582" s="34"/>
      <c r="V582" s="34"/>
      <c r="W582" s="34">
        <v>0</v>
      </c>
      <c r="X582" s="34">
        <v>11.991</v>
      </c>
      <c r="Y582" s="34">
        <v>12.5</v>
      </c>
      <c r="Z582" s="34">
        <v>842</v>
      </c>
      <c r="AA582" s="34">
        <v>846</v>
      </c>
      <c r="AB582" s="34">
        <v>882</v>
      </c>
      <c r="AC582" s="34">
        <v>81</v>
      </c>
      <c r="AD582" s="34">
        <v>22.09</v>
      </c>
      <c r="AE582" s="34">
        <v>0.51</v>
      </c>
      <c r="AF582" s="34">
        <v>979</v>
      </c>
      <c r="AG582" s="34">
        <v>0</v>
      </c>
      <c r="AH582" s="34">
        <v>36</v>
      </c>
      <c r="AI582" s="34">
        <v>35</v>
      </c>
      <c r="AJ582" s="34">
        <v>192</v>
      </c>
      <c r="AK582" s="34">
        <v>170</v>
      </c>
      <c r="AL582" s="34">
        <v>4.8</v>
      </c>
      <c r="AM582" s="34">
        <v>174.6</v>
      </c>
      <c r="AN582" s="34" t="s">
        <v>155</v>
      </c>
      <c r="AO582" s="34">
        <v>2</v>
      </c>
      <c r="AP582" s="37">
        <v>0.62035879629629631</v>
      </c>
      <c r="AQ582" s="34">
        <v>47.161394999999999</v>
      </c>
      <c r="AR582" s="34">
        <v>-88.483902999999998</v>
      </c>
      <c r="AS582" s="34">
        <v>312.5</v>
      </c>
      <c r="AT582" s="34">
        <v>24.2</v>
      </c>
      <c r="AU582" s="34">
        <v>12</v>
      </c>
      <c r="AV582" s="34">
        <v>8</v>
      </c>
      <c r="AW582" s="34" t="s">
        <v>216</v>
      </c>
      <c r="AX582" s="34">
        <v>1.5</v>
      </c>
      <c r="AY582" s="34">
        <v>1.8</v>
      </c>
      <c r="AZ582" s="34">
        <v>2.6</v>
      </c>
      <c r="BA582" s="34">
        <v>14.186999999999999</v>
      </c>
      <c r="BB582" s="34">
        <v>35.880000000000003</v>
      </c>
      <c r="BC582" s="34">
        <v>2.5299999999999998</v>
      </c>
      <c r="BD582" s="34">
        <v>4.8369999999999997</v>
      </c>
      <c r="BE582" s="34">
        <v>3182.7289999999998</v>
      </c>
      <c r="BF582" s="34">
        <v>2.1909999999999998</v>
      </c>
      <c r="BG582" s="34">
        <v>21.835000000000001</v>
      </c>
      <c r="BH582" s="34">
        <v>4.7729999999999997</v>
      </c>
      <c r="BI582" s="34">
        <v>26.608000000000001</v>
      </c>
      <c r="BJ582" s="34">
        <v>17.486000000000001</v>
      </c>
      <c r="BK582" s="34">
        <v>3.823</v>
      </c>
      <c r="BL582" s="34">
        <v>21.309000000000001</v>
      </c>
      <c r="BM582" s="34">
        <v>0.29630000000000001</v>
      </c>
      <c r="BN582" s="34"/>
      <c r="BO582" s="34"/>
      <c r="BP582" s="34"/>
      <c r="BQ582" s="34">
        <v>4892.7160000000003</v>
      </c>
      <c r="BR582" s="34">
        <v>0.12241</v>
      </c>
      <c r="BS582" s="34">
        <v>-5</v>
      </c>
      <c r="BT582" s="34">
        <v>6.8120000000000003E-3</v>
      </c>
      <c r="BU582" s="34">
        <v>2.9913949999999998</v>
      </c>
      <c r="BV582" s="34">
        <v>0</v>
      </c>
      <c r="BW582" s="34" t="s">
        <v>155</v>
      </c>
      <c r="BX582" s="34">
        <v>0.80100000000000005</v>
      </c>
    </row>
    <row r="583" spans="1:76" x14ac:dyDescent="0.25">
      <c r="A583" s="35">
        <v>43165</v>
      </c>
      <c r="B583" s="36">
        <v>0.41124145833333331</v>
      </c>
      <c r="C583" s="34">
        <v>5.8280000000000003</v>
      </c>
      <c r="D583" s="34">
        <v>7.3000000000000001E-3</v>
      </c>
      <c r="E583" s="34">
        <v>72.732510000000005</v>
      </c>
      <c r="F583" s="34">
        <v>389.6</v>
      </c>
      <c r="G583" s="34">
        <v>84.5</v>
      </c>
      <c r="H583" s="34">
        <v>33.299999999999997</v>
      </c>
      <c r="I583" s="34"/>
      <c r="J583" s="34">
        <v>12.42</v>
      </c>
      <c r="K583" s="34">
        <v>0.95479999999999998</v>
      </c>
      <c r="L583" s="34">
        <v>5.5643000000000002</v>
      </c>
      <c r="M583" s="34">
        <v>6.8999999999999999E-3</v>
      </c>
      <c r="N583" s="34">
        <v>371.99020000000002</v>
      </c>
      <c r="O583" s="34">
        <v>80.713700000000003</v>
      </c>
      <c r="P583" s="34">
        <v>452.7</v>
      </c>
      <c r="Q583" s="34">
        <v>297.90929999999997</v>
      </c>
      <c r="R583" s="34">
        <v>64.639799999999994</v>
      </c>
      <c r="S583" s="34">
        <v>362.5</v>
      </c>
      <c r="T583" s="34">
        <v>33.304600000000001</v>
      </c>
      <c r="U583" s="34"/>
      <c r="V583" s="34"/>
      <c r="W583" s="34">
        <v>0</v>
      </c>
      <c r="X583" s="34">
        <v>11.8552</v>
      </c>
      <c r="Y583" s="34">
        <v>12.6</v>
      </c>
      <c r="Z583" s="34">
        <v>842</v>
      </c>
      <c r="AA583" s="34">
        <v>846</v>
      </c>
      <c r="AB583" s="34">
        <v>882</v>
      </c>
      <c r="AC583" s="34">
        <v>81</v>
      </c>
      <c r="AD583" s="34">
        <v>22.09</v>
      </c>
      <c r="AE583" s="34">
        <v>0.51</v>
      </c>
      <c r="AF583" s="34">
        <v>979</v>
      </c>
      <c r="AG583" s="34">
        <v>0</v>
      </c>
      <c r="AH583" s="34">
        <v>36</v>
      </c>
      <c r="AI583" s="34">
        <v>35</v>
      </c>
      <c r="AJ583" s="34">
        <v>192</v>
      </c>
      <c r="AK583" s="34">
        <v>170</v>
      </c>
      <c r="AL583" s="34">
        <v>4.9000000000000004</v>
      </c>
      <c r="AM583" s="34">
        <v>174.2</v>
      </c>
      <c r="AN583" s="34" t="s">
        <v>155</v>
      </c>
      <c r="AO583" s="34">
        <v>2</v>
      </c>
      <c r="AP583" s="37">
        <v>0.62037037037037035</v>
      </c>
      <c r="AQ583" s="34">
        <v>47.161490999999998</v>
      </c>
      <c r="AR583" s="34">
        <v>-88.483913000000001</v>
      </c>
      <c r="AS583" s="34">
        <v>312.7</v>
      </c>
      <c r="AT583" s="34">
        <v>24</v>
      </c>
      <c r="AU583" s="34">
        <v>12</v>
      </c>
      <c r="AV583" s="34">
        <v>8</v>
      </c>
      <c r="AW583" s="34" t="s">
        <v>216</v>
      </c>
      <c r="AX583" s="34">
        <v>1.5</v>
      </c>
      <c r="AY583" s="34">
        <v>1.8</v>
      </c>
      <c r="AZ583" s="34">
        <v>2.6</v>
      </c>
      <c r="BA583" s="34">
        <v>14.186999999999999</v>
      </c>
      <c r="BB583" s="34">
        <v>36.57</v>
      </c>
      <c r="BC583" s="34">
        <v>2.58</v>
      </c>
      <c r="BD583" s="34">
        <v>4.734</v>
      </c>
      <c r="BE583" s="34">
        <v>3181.6570000000002</v>
      </c>
      <c r="BF583" s="34">
        <v>2.5270000000000001</v>
      </c>
      <c r="BG583" s="34">
        <v>22.274999999999999</v>
      </c>
      <c r="BH583" s="34">
        <v>4.8330000000000002</v>
      </c>
      <c r="BI583" s="34">
        <v>27.108000000000001</v>
      </c>
      <c r="BJ583" s="34">
        <v>17.838999999999999</v>
      </c>
      <c r="BK583" s="34">
        <v>3.871</v>
      </c>
      <c r="BL583" s="34">
        <v>21.709</v>
      </c>
      <c r="BM583" s="34">
        <v>0.60160000000000002</v>
      </c>
      <c r="BN583" s="34"/>
      <c r="BO583" s="34"/>
      <c r="BP583" s="34"/>
      <c r="BQ583" s="34">
        <v>4928.9059999999999</v>
      </c>
      <c r="BR583" s="34">
        <v>0.14183799999999999</v>
      </c>
      <c r="BS583" s="34">
        <v>-5</v>
      </c>
      <c r="BT583" s="34">
        <v>6.0939999999999996E-3</v>
      </c>
      <c r="BU583" s="34">
        <v>3.4661659999999999</v>
      </c>
      <c r="BV583" s="34">
        <v>0</v>
      </c>
      <c r="BW583" s="34" t="s">
        <v>155</v>
      </c>
      <c r="BX583" s="34">
        <v>0.80100000000000005</v>
      </c>
    </row>
    <row r="584" spans="1:76" x14ac:dyDescent="0.25">
      <c r="A584" s="35">
        <v>43165</v>
      </c>
      <c r="B584" s="36">
        <v>0.41125303240740746</v>
      </c>
      <c r="C584" s="34">
        <v>5.8280000000000003</v>
      </c>
      <c r="D584" s="34">
        <v>8.0000000000000002E-3</v>
      </c>
      <c r="E584" s="34">
        <v>80</v>
      </c>
      <c r="F584" s="34">
        <v>389.8</v>
      </c>
      <c r="G584" s="34">
        <v>84.2</v>
      </c>
      <c r="H584" s="34">
        <v>13.2</v>
      </c>
      <c r="I584" s="34"/>
      <c r="J584" s="34">
        <v>12.4</v>
      </c>
      <c r="K584" s="34">
        <v>0.95479999999999998</v>
      </c>
      <c r="L584" s="34">
        <v>5.5643000000000002</v>
      </c>
      <c r="M584" s="34">
        <v>7.6E-3</v>
      </c>
      <c r="N584" s="34">
        <v>372.15390000000002</v>
      </c>
      <c r="O584" s="34">
        <v>80.395499999999998</v>
      </c>
      <c r="P584" s="34">
        <v>452.5</v>
      </c>
      <c r="Q584" s="34">
        <v>298.04039999999998</v>
      </c>
      <c r="R584" s="34">
        <v>64.384900000000002</v>
      </c>
      <c r="S584" s="34">
        <v>362.4</v>
      </c>
      <c r="T584" s="34">
        <v>13.2158</v>
      </c>
      <c r="U584" s="34"/>
      <c r="V584" s="34"/>
      <c r="W584" s="34">
        <v>0</v>
      </c>
      <c r="X584" s="34">
        <v>11.839700000000001</v>
      </c>
      <c r="Y584" s="34">
        <v>12.5</v>
      </c>
      <c r="Z584" s="34">
        <v>842</v>
      </c>
      <c r="AA584" s="34">
        <v>845</v>
      </c>
      <c r="AB584" s="34">
        <v>882</v>
      </c>
      <c r="AC584" s="34">
        <v>81</v>
      </c>
      <c r="AD584" s="34">
        <v>22.09</v>
      </c>
      <c r="AE584" s="34">
        <v>0.51</v>
      </c>
      <c r="AF584" s="34">
        <v>979</v>
      </c>
      <c r="AG584" s="34">
        <v>0</v>
      </c>
      <c r="AH584" s="34">
        <v>36</v>
      </c>
      <c r="AI584" s="34">
        <v>35</v>
      </c>
      <c r="AJ584" s="34">
        <v>192</v>
      </c>
      <c r="AK584" s="34">
        <v>170</v>
      </c>
      <c r="AL584" s="34">
        <v>4.9000000000000004</v>
      </c>
      <c r="AM584" s="34">
        <v>174.1</v>
      </c>
      <c r="AN584" s="34" t="s">
        <v>155</v>
      </c>
      <c r="AO584" s="34">
        <v>2</v>
      </c>
      <c r="AP584" s="37">
        <v>0.62038194444444439</v>
      </c>
      <c r="AQ584" s="34">
        <v>47.161586999999997</v>
      </c>
      <c r="AR584" s="34">
        <v>-88.483937999999995</v>
      </c>
      <c r="AS584" s="34">
        <v>312.8</v>
      </c>
      <c r="AT584" s="34">
        <v>24.1</v>
      </c>
      <c r="AU584" s="34">
        <v>12</v>
      </c>
      <c r="AV584" s="34">
        <v>8</v>
      </c>
      <c r="AW584" s="34" t="s">
        <v>216</v>
      </c>
      <c r="AX584" s="34">
        <v>1.2263999999999999</v>
      </c>
      <c r="AY584" s="34">
        <v>1.6632</v>
      </c>
      <c r="AZ584" s="34">
        <v>2.1896</v>
      </c>
      <c r="BA584" s="34">
        <v>14.186999999999999</v>
      </c>
      <c r="BB584" s="34">
        <v>36.58</v>
      </c>
      <c r="BC584" s="34">
        <v>2.58</v>
      </c>
      <c r="BD584" s="34">
        <v>4.7320000000000002</v>
      </c>
      <c r="BE584" s="34">
        <v>3182.413</v>
      </c>
      <c r="BF584" s="34">
        <v>2.7810000000000001</v>
      </c>
      <c r="BG584" s="34">
        <v>22.29</v>
      </c>
      <c r="BH584" s="34">
        <v>4.8150000000000004</v>
      </c>
      <c r="BI584" s="34">
        <v>27.105</v>
      </c>
      <c r="BJ584" s="34">
        <v>17.850999999999999</v>
      </c>
      <c r="BK584" s="34">
        <v>3.8559999999999999</v>
      </c>
      <c r="BL584" s="34">
        <v>21.707000000000001</v>
      </c>
      <c r="BM584" s="34">
        <v>0.23880000000000001</v>
      </c>
      <c r="BN584" s="34"/>
      <c r="BO584" s="34"/>
      <c r="BP584" s="34"/>
      <c r="BQ584" s="34">
        <v>4923.6210000000001</v>
      </c>
      <c r="BR584" s="34">
        <v>0.13856399999999999</v>
      </c>
      <c r="BS584" s="34">
        <v>-5</v>
      </c>
      <c r="BT584" s="34">
        <v>6.0000000000000001E-3</v>
      </c>
      <c r="BU584" s="34">
        <v>3.386158</v>
      </c>
      <c r="BV584" s="34">
        <v>0</v>
      </c>
      <c r="BW584" s="34" t="s">
        <v>155</v>
      </c>
      <c r="BX584" s="34">
        <v>0.80100000000000005</v>
      </c>
    </row>
    <row r="585" spans="1:76" x14ac:dyDescent="0.25">
      <c r="A585" s="35">
        <v>43165</v>
      </c>
      <c r="B585" s="36">
        <v>0.4112646064814815</v>
      </c>
      <c r="C585" s="34">
        <v>5.83</v>
      </c>
      <c r="D585" s="34">
        <v>8.0000000000000002E-3</v>
      </c>
      <c r="E585" s="34">
        <v>80</v>
      </c>
      <c r="F585" s="34">
        <v>390</v>
      </c>
      <c r="G585" s="34">
        <v>84.2</v>
      </c>
      <c r="H585" s="34">
        <v>33.5</v>
      </c>
      <c r="I585" s="34"/>
      <c r="J585" s="34">
        <v>12.4</v>
      </c>
      <c r="K585" s="34">
        <v>0.95479999999999998</v>
      </c>
      <c r="L585" s="34">
        <v>5.5663999999999998</v>
      </c>
      <c r="M585" s="34">
        <v>7.6E-3</v>
      </c>
      <c r="N585" s="34">
        <v>372.36410000000001</v>
      </c>
      <c r="O585" s="34">
        <v>80.371700000000004</v>
      </c>
      <c r="P585" s="34">
        <v>452.7</v>
      </c>
      <c r="Q585" s="34">
        <v>298.20870000000002</v>
      </c>
      <c r="R585" s="34">
        <v>64.365899999999996</v>
      </c>
      <c r="S585" s="34">
        <v>362.6</v>
      </c>
      <c r="T585" s="34">
        <v>33.543900000000001</v>
      </c>
      <c r="U585" s="34"/>
      <c r="V585" s="34"/>
      <c r="W585" s="34">
        <v>0</v>
      </c>
      <c r="X585" s="34">
        <v>11.8393</v>
      </c>
      <c r="Y585" s="34">
        <v>12.5</v>
      </c>
      <c r="Z585" s="34">
        <v>842</v>
      </c>
      <c r="AA585" s="34">
        <v>847</v>
      </c>
      <c r="AB585" s="34">
        <v>882</v>
      </c>
      <c r="AC585" s="34">
        <v>81</v>
      </c>
      <c r="AD585" s="34">
        <v>22.09</v>
      </c>
      <c r="AE585" s="34">
        <v>0.51</v>
      </c>
      <c r="AF585" s="34">
        <v>979</v>
      </c>
      <c r="AG585" s="34">
        <v>0</v>
      </c>
      <c r="AH585" s="34">
        <v>36</v>
      </c>
      <c r="AI585" s="34">
        <v>35</v>
      </c>
      <c r="AJ585" s="34">
        <v>192</v>
      </c>
      <c r="AK585" s="34">
        <v>170</v>
      </c>
      <c r="AL585" s="34">
        <v>4.9000000000000004</v>
      </c>
      <c r="AM585" s="34">
        <v>174.5</v>
      </c>
      <c r="AN585" s="34" t="s">
        <v>155</v>
      </c>
      <c r="AO585" s="34">
        <v>2</v>
      </c>
      <c r="AP585" s="37">
        <v>0.62039351851851854</v>
      </c>
      <c r="AQ585" s="34">
        <v>47.161617</v>
      </c>
      <c r="AR585" s="34">
        <v>-88.483947000000001</v>
      </c>
      <c r="AS585" s="34">
        <v>312.8</v>
      </c>
      <c r="AT585" s="34">
        <v>24.2</v>
      </c>
      <c r="AU585" s="34">
        <v>12</v>
      </c>
      <c r="AV585" s="34">
        <v>8</v>
      </c>
      <c r="AW585" s="34" t="s">
        <v>216</v>
      </c>
      <c r="AX585" s="34">
        <v>1.1000000000000001</v>
      </c>
      <c r="AY585" s="34">
        <v>1.6</v>
      </c>
      <c r="AZ585" s="34">
        <v>2</v>
      </c>
      <c r="BA585" s="34">
        <v>14.186999999999999</v>
      </c>
      <c r="BB585" s="34">
        <v>36.549999999999997</v>
      </c>
      <c r="BC585" s="34">
        <v>2.58</v>
      </c>
      <c r="BD585" s="34">
        <v>4.7359999999999998</v>
      </c>
      <c r="BE585" s="34">
        <v>3181.2379999999998</v>
      </c>
      <c r="BF585" s="34">
        <v>2.778</v>
      </c>
      <c r="BG585" s="34">
        <v>22.286000000000001</v>
      </c>
      <c r="BH585" s="34">
        <v>4.8099999999999996</v>
      </c>
      <c r="BI585" s="34">
        <v>27.096</v>
      </c>
      <c r="BJ585" s="34">
        <v>17.847999999999999</v>
      </c>
      <c r="BK585" s="34">
        <v>3.8519999999999999</v>
      </c>
      <c r="BL585" s="34">
        <v>21.7</v>
      </c>
      <c r="BM585" s="34">
        <v>0.60560000000000003</v>
      </c>
      <c r="BN585" s="34"/>
      <c r="BO585" s="34"/>
      <c r="BP585" s="34"/>
      <c r="BQ585" s="34">
        <v>4919.8050000000003</v>
      </c>
      <c r="BR585" s="34">
        <v>0.15159</v>
      </c>
      <c r="BS585" s="34">
        <v>-5</v>
      </c>
      <c r="BT585" s="34">
        <v>6.0000000000000001E-3</v>
      </c>
      <c r="BU585" s="34">
        <v>3.7044809999999999</v>
      </c>
      <c r="BV585" s="34">
        <v>0</v>
      </c>
      <c r="BW585" s="34" t="s">
        <v>155</v>
      </c>
      <c r="BX585" s="34">
        <v>0.80100000000000005</v>
      </c>
    </row>
    <row r="586" spans="1:76" x14ac:dyDescent="0.25">
      <c r="A586" s="35">
        <v>43165</v>
      </c>
      <c r="B586" s="36">
        <v>0.41127618055555554</v>
      </c>
      <c r="C586" s="34">
        <v>6.2309999999999999</v>
      </c>
      <c r="D586" s="34">
        <v>8.8000000000000005E-3</v>
      </c>
      <c r="E586" s="34">
        <v>87.909319999999994</v>
      </c>
      <c r="F586" s="34">
        <v>390</v>
      </c>
      <c r="G586" s="34">
        <v>84.1</v>
      </c>
      <c r="H586" s="34">
        <v>26.7</v>
      </c>
      <c r="I586" s="34"/>
      <c r="J586" s="34">
        <v>12.4</v>
      </c>
      <c r="K586" s="34">
        <v>0.95169999999999999</v>
      </c>
      <c r="L586" s="34">
        <v>5.9298999999999999</v>
      </c>
      <c r="M586" s="34">
        <v>8.3999999999999995E-3</v>
      </c>
      <c r="N586" s="34">
        <v>371.15039999999999</v>
      </c>
      <c r="O586" s="34">
        <v>80.035200000000003</v>
      </c>
      <c r="P586" s="34">
        <v>451.2</v>
      </c>
      <c r="Q586" s="34">
        <v>297.23680000000002</v>
      </c>
      <c r="R586" s="34">
        <v>64.096400000000003</v>
      </c>
      <c r="S586" s="34">
        <v>361.3</v>
      </c>
      <c r="T586" s="34">
        <v>26.7</v>
      </c>
      <c r="U586" s="34"/>
      <c r="V586" s="34"/>
      <c r="W586" s="34">
        <v>0</v>
      </c>
      <c r="X586" s="34">
        <v>11.800700000000001</v>
      </c>
      <c r="Y586" s="34">
        <v>12.5</v>
      </c>
      <c r="Z586" s="34">
        <v>842</v>
      </c>
      <c r="AA586" s="34">
        <v>846</v>
      </c>
      <c r="AB586" s="34">
        <v>882</v>
      </c>
      <c r="AC586" s="34">
        <v>81</v>
      </c>
      <c r="AD586" s="34">
        <v>22.09</v>
      </c>
      <c r="AE586" s="34">
        <v>0.51</v>
      </c>
      <c r="AF586" s="34">
        <v>979</v>
      </c>
      <c r="AG586" s="34">
        <v>0</v>
      </c>
      <c r="AH586" s="34">
        <v>36</v>
      </c>
      <c r="AI586" s="34">
        <v>35</v>
      </c>
      <c r="AJ586" s="34">
        <v>192</v>
      </c>
      <c r="AK586" s="34">
        <v>170</v>
      </c>
      <c r="AL586" s="34">
        <v>5</v>
      </c>
      <c r="AM586" s="34">
        <v>174.8</v>
      </c>
      <c r="AN586" s="34" t="s">
        <v>155</v>
      </c>
      <c r="AO586" s="34">
        <v>2</v>
      </c>
      <c r="AP586" s="37">
        <v>0.62039351851851854</v>
      </c>
      <c r="AQ586" s="34">
        <v>47.161749</v>
      </c>
      <c r="AR586" s="34">
        <v>-88.483994999999993</v>
      </c>
      <c r="AS586" s="34">
        <v>312.89999999999998</v>
      </c>
      <c r="AT586" s="34">
        <v>24.3</v>
      </c>
      <c r="AU586" s="34">
        <v>12</v>
      </c>
      <c r="AV586" s="34">
        <v>8</v>
      </c>
      <c r="AW586" s="34" t="s">
        <v>216</v>
      </c>
      <c r="AX586" s="34">
        <v>1.1000000000000001</v>
      </c>
      <c r="AY586" s="34">
        <v>1.6</v>
      </c>
      <c r="AZ586" s="34">
        <v>2</v>
      </c>
      <c r="BA586" s="34">
        <v>14.186999999999999</v>
      </c>
      <c r="BB586" s="34">
        <v>34.26</v>
      </c>
      <c r="BC586" s="34">
        <v>2.42</v>
      </c>
      <c r="BD586" s="34">
        <v>5.0789999999999997</v>
      </c>
      <c r="BE586" s="34">
        <v>3180.201</v>
      </c>
      <c r="BF586" s="34">
        <v>2.8559999999999999</v>
      </c>
      <c r="BG586" s="34">
        <v>20.844999999999999</v>
      </c>
      <c r="BH586" s="34">
        <v>4.4950000000000001</v>
      </c>
      <c r="BI586" s="34">
        <v>25.34</v>
      </c>
      <c r="BJ586" s="34">
        <v>16.693999999999999</v>
      </c>
      <c r="BK586" s="34">
        <v>3.6</v>
      </c>
      <c r="BL586" s="34">
        <v>20.292999999999999</v>
      </c>
      <c r="BM586" s="34">
        <v>0.45240000000000002</v>
      </c>
      <c r="BN586" s="34"/>
      <c r="BO586" s="34"/>
      <c r="BP586" s="34"/>
      <c r="BQ586" s="34">
        <v>4601.6710000000003</v>
      </c>
      <c r="BR586" s="34">
        <v>0.13034999999999999</v>
      </c>
      <c r="BS586" s="34">
        <v>-5</v>
      </c>
      <c r="BT586" s="34">
        <v>6.0000000000000001E-3</v>
      </c>
      <c r="BU586" s="34">
        <v>3.1854279999999999</v>
      </c>
      <c r="BV586" s="34">
        <v>0</v>
      </c>
      <c r="BW586" s="34" t="s">
        <v>155</v>
      </c>
      <c r="BX586" s="34">
        <v>0.80100000000000005</v>
      </c>
    </row>
    <row r="587" spans="1:76" x14ac:dyDescent="0.25">
      <c r="A587" s="35">
        <v>43165</v>
      </c>
      <c r="B587" s="36">
        <v>0.41128775462962963</v>
      </c>
      <c r="C587" s="34">
        <v>6.7690000000000001</v>
      </c>
      <c r="D587" s="34">
        <v>8.9999999999999993E-3</v>
      </c>
      <c r="E587" s="34">
        <v>90</v>
      </c>
      <c r="F587" s="34">
        <v>390.6</v>
      </c>
      <c r="G587" s="34">
        <v>83.8</v>
      </c>
      <c r="H587" s="34">
        <v>20</v>
      </c>
      <c r="I587" s="34"/>
      <c r="J587" s="34">
        <v>12.5</v>
      </c>
      <c r="K587" s="34">
        <v>0.94740000000000002</v>
      </c>
      <c r="L587" s="34">
        <v>6.4127999999999998</v>
      </c>
      <c r="M587" s="34">
        <v>8.5000000000000006E-3</v>
      </c>
      <c r="N587" s="34">
        <v>370.03039999999999</v>
      </c>
      <c r="O587" s="34">
        <v>79.411699999999996</v>
      </c>
      <c r="P587" s="34">
        <v>449.4</v>
      </c>
      <c r="Q587" s="34">
        <v>296.33980000000003</v>
      </c>
      <c r="R587" s="34">
        <v>63.597099999999998</v>
      </c>
      <c r="S587" s="34">
        <v>359.9</v>
      </c>
      <c r="T587" s="34">
        <v>20</v>
      </c>
      <c r="U587" s="34"/>
      <c r="V587" s="34"/>
      <c r="W587" s="34">
        <v>0</v>
      </c>
      <c r="X587" s="34">
        <v>11.842599999999999</v>
      </c>
      <c r="Y587" s="34">
        <v>12.5</v>
      </c>
      <c r="Z587" s="34">
        <v>843</v>
      </c>
      <c r="AA587" s="34">
        <v>845</v>
      </c>
      <c r="AB587" s="34">
        <v>882</v>
      </c>
      <c r="AC587" s="34">
        <v>81</v>
      </c>
      <c r="AD587" s="34">
        <v>22.09</v>
      </c>
      <c r="AE587" s="34">
        <v>0.51</v>
      </c>
      <c r="AF587" s="34">
        <v>979</v>
      </c>
      <c r="AG587" s="34">
        <v>0</v>
      </c>
      <c r="AH587" s="34">
        <v>36</v>
      </c>
      <c r="AI587" s="34">
        <v>35</v>
      </c>
      <c r="AJ587" s="34">
        <v>192</v>
      </c>
      <c r="AK587" s="34">
        <v>170</v>
      </c>
      <c r="AL587" s="34">
        <v>4.8</v>
      </c>
      <c r="AM587" s="34">
        <v>175</v>
      </c>
      <c r="AN587" s="34" t="s">
        <v>155</v>
      </c>
      <c r="AO587" s="34">
        <v>2</v>
      </c>
      <c r="AP587" s="37">
        <v>0.62041666666666673</v>
      </c>
      <c r="AQ587" s="34">
        <v>47.161875000000002</v>
      </c>
      <c r="AR587" s="34">
        <v>-88.484060999999997</v>
      </c>
      <c r="AS587" s="34">
        <v>313.10000000000002</v>
      </c>
      <c r="AT587" s="34">
        <v>24.6</v>
      </c>
      <c r="AU587" s="34">
        <v>12</v>
      </c>
      <c r="AV587" s="34">
        <v>8</v>
      </c>
      <c r="AW587" s="34" t="s">
        <v>216</v>
      </c>
      <c r="AX587" s="34">
        <v>1.1683319999999999</v>
      </c>
      <c r="AY587" s="34">
        <v>1.19001</v>
      </c>
      <c r="AZ587" s="34">
        <v>1.9316679999999999</v>
      </c>
      <c r="BA587" s="34">
        <v>14.186999999999999</v>
      </c>
      <c r="BB587" s="34">
        <v>31.62</v>
      </c>
      <c r="BC587" s="34">
        <v>2.23</v>
      </c>
      <c r="BD587" s="34">
        <v>5.5510000000000002</v>
      </c>
      <c r="BE587" s="34">
        <v>3179.2869999999998</v>
      </c>
      <c r="BF587" s="34">
        <v>2.6909999999999998</v>
      </c>
      <c r="BG587" s="34">
        <v>19.210999999999999</v>
      </c>
      <c r="BH587" s="34">
        <v>4.1230000000000002</v>
      </c>
      <c r="BI587" s="34">
        <v>23.334</v>
      </c>
      <c r="BJ587" s="34">
        <v>15.385</v>
      </c>
      <c r="BK587" s="34">
        <v>3.302</v>
      </c>
      <c r="BL587" s="34">
        <v>18.687000000000001</v>
      </c>
      <c r="BM587" s="34">
        <v>0.31319999999999998</v>
      </c>
      <c r="BN587" s="34"/>
      <c r="BO587" s="34"/>
      <c r="BP587" s="34"/>
      <c r="BQ587" s="34">
        <v>4268.9960000000001</v>
      </c>
      <c r="BR587" s="34">
        <v>0.13705999999999999</v>
      </c>
      <c r="BS587" s="34">
        <v>-5</v>
      </c>
      <c r="BT587" s="34">
        <v>6.0000000000000001E-3</v>
      </c>
      <c r="BU587" s="34">
        <v>3.3494039999999998</v>
      </c>
      <c r="BV587" s="34">
        <v>0</v>
      </c>
      <c r="BW587" s="34" t="s">
        <v>155</v>
      </c>
      <c r="BX587" s="34">
        <v>0.80100000000000005</v>
      </c>
    </row>
    <row r="588" spans="1:76" x14ac:dyDescent="0.25">
      <c r="A588" s="35">
        <v>43165</v>
      </c>
      <c r="B588" s="36">
        <v>0.41129932870370367</v>
      </c>
      <c r="C588" s="34">
        <v>6.8920000000000003</v>
      </c>
      <c r="D588" s="34">
        <v>8.6E-3</v>
      </c>
      <c r="E588" s="34">
        <v>85.795170999999996</v>
      </c>
      <c r="F588" s="34">
        <v>392.6</v>
      </c>
      <c r="G588" s="34">
        <v>82</v>
      </c>
      <c r="H588" s="34">
        <v>20</v>
      </c>
      <c r="I588" s="34"/>
      <c r="J588" s="34">
        <v>12.23</v>
      </c>
      <c r="K588" s="34">
        <v>0.94650000000000001</v>
      </c>
      <c r="L588" s="34">
        <v>6.5236000000000001</v>
      </c>
      <c r="M588" s="34">
        <v>8.0999999999999996E-3</v>
      </c>
      <c r="N588" s="34">
        <v>371.57929999999999</v>
      </c>
      <c r="O588" s="34">
        <v>77.654399999999995</v>
      </c>
      <c r="P588" s="34">
        <v>449.2</v>
      </c>
      <c r="Q588" s="34">
        <v>297.58019999999999</v>
      </c>
      <c r="R588" s="34">
        <v>62.189799999999998</v>
      </c>
      <c r="S588" s="34">
        <v>359.8</v>
      </c>
      <c r="T588" s="34">
        <v>20</v>
      </c>
      <c r="U588" s="34"/>
      <c r="V588" s="34"/>
      <c r="W588" s="34">
        <v>0</v>
      </c>
      <c r="X588" s="34">
        <v>11.5785</v>
      </c>
      <c r="Y588" s="34">
        <v>12.6</v>
      </c>
      <c r="Z588" s="34">
        <v>842</v>
      </c>
      <c r="AA588" s="34">
        <v>846</v>
      </c>
      <c r="AB588" s="34">
        <v>883</v>
      </c>
      <c r="AC588" s="34">
        <v>81</v>
      </c>
      <c r="AD588" s="34">
        <v>22.09</v>
      </c>
      <c r="AE588" s="34">
        <v>0.51</v>
      </c>
      <c r="AF588" s="34">
        <v>979</v>
      </c>
      <c r="AG588" s="34">
        <v>0</v>
      </c>
      <c r="AH588" s="34">
        <v>36</v>
      </c>
      <c r="AI588" s="34">
        <v>35</v>
      </c>
      <c r="AJ588" s="34">
        <v>192</v>
      </c>
      <c r="AK588" s="34">
        <v>170</v>
      </c>
      <c r="AL588" s="34">
        <v>4.9000000000000004</v>
      </c>
      <c r="AM588" s="34">
        <v>175</v>
      </c>
      <c r="AN588" s="34" t="s">
        <v>155</v>
      </c>
      <c r="AO588" s="34">
        <v>2</v>
      </c>
      <c r="AP588" s="37">
        <v>0.62042824074074077</v>
      </c>
      <c r="AQ588" s="34">
        <v>47.161969999999997</v>
      </c>
      <c r="AR588" s="34">
        <v>-88.484116999999998</v>
      </c>
      <c r="AS588" s="34">
        <v>313.2</v>
      </c>
      <c r="AT588" s="34">
        <v>24.9</v>
      </c>
      <c r="AU588" s="34">
        <v>12</v>
      </c>
      <c r="AV588" s="34">
        <v>8</v>
      </c>
      <c r="AW588" s="34" t="s">
        <v>216</v>
      </c>
      <c r="AX588" s="34">
        <v>1.3367370000000001</v>
      </c>
      <c r="AY588" s="34">
        <v>1</v>
      </c>
      <c r="AZ588" s="34">
        <v>2.036737</v>
      </c>
      <c r="BA588" s="34">
        <v>14.186999999999999</v>
      </c>
      <c r="BB588" s="34">
        <v>31.07</v>
      </c>
      <c r="BC588" s="34">
        <v>2.19</v>
      </c>
      <c r="BD588" s="34">
        <v>5.6539999999999999</v>
      </c>
      <c r="BE588" s="34">
        <v>3179.239</v>
      </c>
      <c r="BF588" s="34">
        <v>2.5190000000000001</v>
      </c>
      <c r="BG588" s="34">
        <v>18.963999999999999</v>
      </c>
      <c r="BH588" s="34">
        <v>3.9630000000000001</v>
      </c>
      <c r="BI588" s="34">
        <v>22.927</v>
      </c>
      <c r="BJ588" s="34">
        <v>15.186999999999999</v>
      </c>
      <c r="BK588" s="34">
        <v>3.1739999999999999</v>
      </c>
      <c r="BL588" s="34">
        <v>18.361000000000001</v>
      </c>
      <c r="BM588" s="34">
        <v>0.30790000000000001</v>
      </c>
      <c r="BN588" s="34"/>
      <c r="BO588" s="34"/>
      <c r="BP588" s="34"/>
      <c r="BQ588" s="34">
        <v>4102.8909999999996</v>
      </c>
      <c r="BR588" s="34">
        <v>0.17061599999999999</v>
      </c>
      <c r="BS588" s="34">
        <v>-5</v>
      </c>
      <c r="BT588" s="34">
        <v>6.0000000000000001E-3</v>
      </c>
      <c r="BU588" s="34">
        <v>4.1694290000000001</v>
      </c>
      <c r="BV588" s="34">
        <v>0</v>
      </c>
      <c r="BW588" s="34" t="s">
        <v>155</v>
      </c>
      <c r="BX588" s="34">
        <v>0.80100000000000005</v>
      </c>
    </row>
    <row r="589" spans="1:76" x14ac:dyDescent="0.25">
      <c r="A589" s="35">
        <v>43165</v>
      </c>
      <c r="B589" s="36">
        <v>0.41131090277777776</v>
      </c>
      <c r="C589" s="34">
        <v>6.9089999999999998</v>
      </c>
      <c r="D589" s="34">
        <v>8.0000000000000002E-3</v>
      </c>
      <c r="E589" s="34">
        <v>80</v>
      </c>
      <c r="F589" s="34">
        <v>392.9</v>
      </c>
      <c r="G589" s="34">
        <v>81</v>
      </c>
      <c r="H589" s="34">
        <v>0</v>
      </c>
      <c r="I589" s="34"/>
      <c r="J589" s="34">
        <v>11.92</v>
      </c>
      <c r="K589" s="34">
        <v>0.94640000000000002</v>
      </c>
      <c r="L589" s="34">
        <v>6.5385</v>
      </c>
      <c r="M589" s="34">
        <v>7.6E-3</v>
      </c>
      <c r="N589" s="34">
        <v>371.83390000000003</v>
      </c>
      <c r="O589" s="34">
        <v>76.636300000000006</v>
      </c>
      <c r="P589" s="34">
        <v>448.5</v>
      </c>
      <c r="Q589" s="34">
        <v>297.7842</v>
      </c>
      <c r="R589" s="34">
        <v>61.374400000000001</v>
      </c>
      <c r="S589" s="34">
        <v>359.2</v>
      </c>
      <c r="T589" s="34">
        <v>0</v>
      </c>
      <c r="U589" s="34"/>
      <c r="V589" s="34"/>
      <c r="W589" s="34">
        <v>0</v>
      </c>
      <c r="X589" s="34">
        <v>11.278600000000001</v>
      </c>
      <c r="Y589" s="34">
        <v>12.5</v>
      </c>
      <c r="Z589" s="34">
        <v>843</v>
      </c>
      <c r="AA589" s="34">
        <v>845</v>
      </c>
      <c r="AB589" s="34">
        <v>883</v>
      </c>
      <c r="AC589" s="34">
        <v>81</v>
      </c>
      <c r="AD589" s="34">
        <v>22.09</v>
      </c>
      <c r="AE589" s="34">
        <v>0.51</v>
      </c>
      <c r="AF589" s="34">
        <v>979</v>
      </c>
      <c r="AG589" s="34">
        <v>0</v>
      </c>
      <c r="AH589" s="34">
        <v>35.094000000000001</v>
      </c>
      <c r="AI589" s="34">
        <v>35</v>
      </c>
      <c r="AJ589" s="34">
        <v>192</v>
      </c>
      <c r="AK589" s="34">
        <v>170</v>
      </c>
      <c r="AL589" s="34">
        <v>4.9000000000000004</v>
      </c>
      <c r="AM589" s="34">
        <v>175</v>
      </c>
      <c r="AN589" s="34" t="s">
        <v>155</v>
      </c>
      <c r="AO589" s="34">
        <v>2</v>
      </c>
      <c r="AP589" s="37">
        <v>0.62043981481481481</v>
      </c>
      <c r="AQ589" s="34">
        <v>47.16207</v>
      </c>
      <c r="AR589" s="34">
        <v>-88.484138000000002</v>
      </c>
      <c r="AS589" s="34">
        <v>313.8</v>
      </c>
      <c r="AT589" s="34">
        <v>25</v>
      </c>
      <c r="AU589" s="34">
        <v>12</v>
      </c>
      <c r="AV589" s="34">
        <v>8</v>
      </c>
      <c r="AW589" s="34" t="s">
        <v>216</v>
      </c>
      <c r="AX589" s="34">
        <v>1.2632000000000001</v>
      </c>
      <c r="AY589" s="34">
        <v>1.0684</v>
      </c>
      <c r="AZ589" s="34">
        <v>2.1</v>
      </c>
      <c r="BA589" s="34">
        <v>14.186999999999999</v>
      </c>
      <c r="BB589" s="34">
        <v>31.01</v>
      </c>
      <c r="BC589" s="34">
        <v>2.19</v>
      </c>
      <c r="BD589" s="34">
        <v>5.665</v>
      </c>
      <c r="BE589" s="34">
        <v>3180.451</v>
      </c>
      <c r="BF589" s="34">
        <v>2.3439999999999999</v>
      </c>
      <c r="BG589" s="34">
        <v>18.940999999999999</v>
      </c>
      <c r="BH589" s="34">
        <v>3.9039999999999999</v>
      </c>
      <c r="BI589" s="34">
        <v>22.844000000000001</v>
      </c>
      <c r="BJ589" s="34">
        <v>15.169</v>
      </c>
      <c r="BK589" s="34">
        <v>3.1259999999999999</v>
      </c>
      <c r="BL589" s="34">
        <v>18.295000000000002</v>
      </c>
      <c r="BM589" s="34">
        <v>0</v>
      </c>
      <c r="BN589" s="34"/>
      <c r="BO589" s="34"/>
      <c r="BP589" s="34"/>
      <c r="BQ589" s="34">
        <v>3989.02</v>
      </c>
      <c r="BR589" s="34">
        <v>0.16947000000000001</v>
      </c>
      <c r="BS589" s="34">
        <v>-5</v>
      </c>
      <c r="BT589" s="34">
        <v>6.0000000000000001E-3</v>
      </c>
      <c r="BU589" s="34">
        <v>4.1414239999999998</v>
      </c>
      <c r="BV589" s="34">
        <v>0</v>
      </c>
      <c r="BW589" s="34" t="s">
        <v>155</v>
      </c>
      <c r="BX589" s="34">
        <v>0.80100000000000005</v>
      </c>
    </row>
    <row r="590" spans="1:76" x14ac:dyDescent="0.25">
      <c r="A590" s="35">
        <v>43165</v>
      </c>
      <c r="B590" s="36">
        <v>0.4113224768518518</v>
      </c>
      <c r="C590" s="34">
        <v>7.2679999999999998</v>
      </c>
      <c r="D590" s="34">
        <v>8.2000000000000007E-3</v>
      </c>
      <c r="E590" s="34">
        <v>81.875533000000004</v>
      </c>
      <c r="F590" s="34">
        <v>392.8</v>
      </c>
      <c r="G590" s="34">
        <v>80.900000000000006</v>
      </c>
      <c r="H590" s="34">
        <v>0</v>
      </c>
      <c r="I590" s="34"/>
      <c r="J590" s="34">
        <v>11.67</v>
      </c>
      <c r="K590" s="34">
        <v>0.94359999999999999</v>
      </c>
      <c r="L590" s="34">
        <v>6.8578000000000001</v>
      </c>
      <c r="M590" s="34">
        <v>7.7000000000000002E-3</v>
      </c>
      <c r="N590" s="34">
        <v>370.61009999999999</v>
      </c>
      <c r="O590" s="34">
        <v>76.338300000000004</v>
      </c>
      <c r="P590" s="34">
        <v>446.9</v>
      </c>
      <c r="Q590" s="34">
        <v>296.80410000000001</v>
      </c>
      <c r="R590" s="34">
        <v>61.1357</v>
      </c>
      <c r="S590" s="34">
        <v>357.9</v>
      </c>
      <c r="T590" s="34">
        <v>0</v>
      </c>
      <c r="U590" s="34"/>
      <c r="V590" s="34"/>
      <c r="W590" s="34">
        <v>0</v>
      </c>
      <c r="X590" s="34">
        <v>11.0146</v>
      </c>
      <c r="Y590" s="34">
        <v>12.5</v>
      </c>
      <c r="Z590" s="34">
        <v>843</v>
      </c>
      <c r="AA590" s="34">
        <v>846</v>
      </c>
      <c r="AB590" s="34">
        <v>883</v>
      </c>
      <c r="AC590" s="34">
        <v>81</v>
      </c>
      <c r="AD590" s="34">
        <v>22.09</v>
      </c>
      <c r="AE590" s="34">
        <v>0.51</v>
      </c>
      <c r="AF590" s="34">
        <v>979</v>
      </c>
      <c r="AG590" s="34">
        <v>0</v>
      </c>
      <c r="AH590" s="34">
        <v>35</v>
      </c>
      <c r="AI590" s="34">
        <v>35</v>
      </c>
      <c r="AJ590" s="34">
        <v>192</v>
      </c>
      <c r="AK590" s="34">
        <v>170</v>
      </c>
      <c r="AL590" s="34">
        <v>4.9000000000000004</v>
      </c>
      <c r="AM590" s="34">
        <v>175</v>
      </c>
      <c r="AN590" s="34" t="s">
        <v>155</v>
      </c>
      <c r="AO590" s="34">
        <v>2</v>
      </c>
      <c r="AP590" s="37">
        <v>0.62045138888888884</v>
      </c>
      <c r="AQ590" s="34">
        <v>47.162174999999998</v>
      </c>
      <c r="AR590" s="34">
        <v>-88.484131000000005</v>
      </c>
      <c r="AS590" s="34">
        <v>314.3</v>
      </c>
      <c r="AT590" s="34">
        <v>25.3</v>
      </c>
      <c r="AU590" s="34">
        <v>12</v>
      </c>
      <c r="AV590" s="34">
        <v>8</v>
      </c>
      <c r="AW590" s="34" t="s">
        <v>216</v>
      </c>
      <c r="AX590" s="34">
        <v>1.3368</v>
      </c>
      <c r="AY590" s="34">
        <v>1.3051999999999999</v>
      </c>
      <c r="AZ590" s="34">
        <v>2.2368000000000001</v>
      </c>
      <c r="BA590" s="34">
        <v>14.186999999999999</v>
      </c>
      <c r="BB590" s="34">
        <v>29.53</v>
      </c>
      <c r="BC590" s="34">
        <v>2.08</v>
      </c>
      <c r="BD590" s="34">
        <v>5.976</v>
      </c>
      <c r="BE590" s="34">
        <v>3179.6460000000002</v>
      </c>
      <c r="BF590" s="34">
        <v>2.2799999999999998</v>
      </c>
      <c r="BG590" s="34">
        <v>17.995000000000001</v>
      </c>
      <c r="BH590" s="34">
        <v>3.7069999999999999</v>
      </c>
      <c r="BI590" s="34">
        <v>21.701000000000001</v>
      </c>
      <c r="BJ590" s="34">
        <v>14.411</v>
      </c>
      <c r="BK590" s="34">
        <v>2.968</v>
      </c>
      <c r="BL590" s="34">
        <v>17.38</v>
      </c>
      <c r="BM590" s="34">
        <v>0</v>
      </c>
      <c r="BN590" s="34"/>
      <c r="BO590" s="34"/>
      <c r="BP590" s="34"/>
      <c r="BQ590" s="34">
        <v>3713.32</v>
      </c>
      <c r="BR590" s="34">
        <v>0.179872</v>
      </c>
      <c r="BS590" s="34">
        <v>-5</v>
      </c>
      <c r="BT590" s="34">
        <v>5.0939999999999996E-3</v>
      </c>
      <c r="BU590" s="34">
        <v>4.3956229999999996</v>
      </c>
      <c r="BV590" s="34">
        <v>0</v>
      </c>
      <c r="BW590" s="34" t="s">
        <v>155</v>
      </c>
      <c r="BX590" s="34">
        <v>0.80100000000000005</v>
      </c>
    </row>
    <row r="591" spans="1:76" x14ac:dyDescent="0.25">
      <c r="A591" s="35">
        <v>43165</v>
      </c>
      <c r="B591" s="36">
        <v>0.41133405092592595</v>
      </c>
      <c r="C591" s="34">
        <v>7.68</v>
      </c>
      <c r="D591" s="34">
        <v>9.9000000000000008E-3</v>
      </c>
      <c r="E591" s="34">
        <v>98.925831000000002</v>
      </c>
      <c r="F591" s="34">
        <v>392.5</v>
      </c>
      <c r="G591" s="34">
        <v>80.8</v>
      </c>
      <c r="H591" s="34">
        <v>0</v>
      </c>
      <c r="I591" s="34"/>
      <c r="J591" s="34">
        <v>11.5</v>
      </c>
      <c r="K591" s="34">
        <v>0.94040000000000001</v>
      </c>
      <c r="L591" s="34">
        <v>7.2215999999999996</v>
      </c>
      <c r="M591" s="34">
        <v>9.2999999999999992E-3</v>
      </c>
      <c r="N591" s="34">
        <v>369.09350000000001</v>
      </c>
      <c r="O591" s="34">
        <v>75.960800000000006</v>
      </c>
      <c r="P591" s="34">
        <v>445.1</v>
      </c>
      <c r="Q591" s="34">
        <v>295.58949999999999</v>
      </c>
      <c r="R591" s="34">
        <v>60.833399999999997</v>
      </c>
      <c r="S591" s="34">
        <v>356.4</v>
      </c>
      <c r="T591" s="34">
        <v>0</v>
      </c>
      <c r="U591" s="34"/>
      <c r="V591" s="34"/>
      <c r="W591" s="34">
        <v>0</v>
      </c>
      <c r="X591" s="34">
        <v>10.8142</v>
      </c>
      <c r="Y591" s="34">
        <v>12.3</v>
      </c>
      <c r="Z591" s="34">
        <v>845</v>
      </c>
      <c r="AA591" s="34">
        <v>848</v>
      </c>
      <c r="AB591" s="34">
        <v>884</v>
      </c>
      <c r="AC591" s="34">
        <v>81</v>
      </c>
      <c r="AD591" s="34">
        <v>22.09</v>
      </c>
      <c r="AE591" s="34">
        <v>0.51</v>
      </c>
      <c r="AF591" s="34">
        <v>979</v>
      </c>
      <c r="AG591" s="34">
        <v>0</v>
      </c>
      <c r="AH591" s="34">
        <v>35</v>
      </c>
      <c r="AI591" s="34">
        <v>35</v>
      </c>
      <c r="AJ591" s="34">
        <v>192</v>
      </c>
      <c r="AK591" s="34">
        <v>170</v>
      </c>
      <c r="AL591" s="34">
        <v>4.7</v>
      </c>
      <c r="AM591" s="34">
        <v>175</v>
      </c>
      <c r="AN591" s="34" t="s">
        <v>155</v>
      </c>
      <c r="AO591" s="34">
        <v>2</v>
      </c>
      <c r="AP591" s="37">
        <v>0.62046296296296299</v>
      </c>
      <c r="AQ591" s="34">
        <v>47.162283000000002</v>
      </c>
      <c r="AR591" s="34">
        <v>-88.484116999999998</v>
      </c>
      <c r="AS591" s="34">
        <v>314.8</v>
      </c>
      <c r="AT591" s="34">
        <v>26</v>
      </c>
      <c r="AU591" s="34">
        <v>12</v>
      </c>
      <c r="AV591" s="34">
        <v>8</v>
      </c>
      <c r="AW591" s="34" t="s">
        <v>216</v>
      </c>
      <c r="AX591" s="34">
        <v>1.4</v>
      </c>
      <c r="AY591" s="34">
        <v>1.4</v>
      </c>
      <c r="AZ591" s="34">
        <v>2.2999999999999998</v>
      </c>
      <c r="BA591" s="34">
        <v>14.186999999999999</v>
      </c>
      <c r="BB591" s="34">
        <v>27.98</v>
      </c>
      <c r="BC591" s="34">
        <v>1.97</v>
      </c>
      <c r="BD591" s="34">
        <v>6.3419999999999996</v>
      </c>
      <c r="BE591" s="34">
        <v>3178.1959999999999</v>
      </c>
      <c r="BF591" s="34">
        <v>2.6059999999999999</v>
      </c>
      <c r="BG591" s="34">
        <v>17.010999999999999</v>
      </c>
      <c r="BH591" s="34">
        <v>3.5009999999999999</v>
      </c>
      <c r="BI591" s="34">
        <v>20.512</v>
      </c>
      <c r="BJ591" s="34">
        <v>13.622999999999999</v>
      </c>
      <c r="BK591" s="34">
        <v>2.8039999999999998</v>
      </c>
      <c r="BL591" s="34">
        <v>16.427</v>
      </c>
      <c r="BM591" s="34">
        <v>0</v>
      </c>
      <c r="BN591" s="34"/>
      <c r="BO591" s="34"/>
      <c r="BP591" s="34"/>
      <c r="BQ591" s="34">
        <v>3460.52</v>
      </c>
      <c r="BR591" s="34">
        <v>0.20455599999999999</v>
      </c>
      <c r="BS591" s="34">
        <v>-5</v>
      </c>
      <c r="BT591" s="34">
        <v>6.8120000000000003E-3</v>
      </c>
      <c r="BU591" s="34">
        <v>4.998837</v>
      </c>
      <c r="BV591" s="34">
        <v>0</v>
      </c>
      <c r="BW591" s="34" t="s">
        <v>155</v>
      </c>
      <c r="BX591" s="34">
        <v>0.80100000000000005</v>
      </c>
    </row>
    <row r="592" spans="1:76" x14ac:dyDescent="0.25">
      <c r="A592" s="35">
        <v>43165</v>
      </c>
      <c r="B592" s="36">
        <v>0.41134562499999999</v>
      </c>
      <c r="C592" s="34">
        <v>7.798</v>
      </c>
      <c r="D592" s="34">
        <v>7.7000000000000002E-3</v>
      </c>
      <c r="E592" s="34">
        <v>77.220421000000002</v>
      </c>
      <c r="F592" s="34">
        <v>392.5</v>
      </c>
      <c r="G592" s="34">
        <v>80.599999999999994</v>
      </c>
      <c r="H592" s="34">
        <v>0</v>
      </c>
      <c r="I592" s="34"/>
      <c r="J592" s="34">
        <v>11.14</v>
      </c>
      <c r="K592" s="34">
        <v>0.93940000000000001</v>
      </c>
      <c r="L592" s="34">
        <v>7.3254000000000001</v>
      </c>
      <c r="M592" s="34">
        <v>7.3000000000000001E-3</v>
      </c>
      <c r="N592" s="34">
        <v>368.77010000000001</v>
      </c>
      <c r="O592" s="34">
        <v>75.718599999999995</v>
      </c>
      <c r="P592" s="34">
        <v>444.5</v>
      </c>
      <c r="Q592" s="34">
        <v>295.33049999999997</v>
      </c>
      <c r="R592" s="34">
        <v>60.639499999999998</v>
      </c>
      <c r="S592" s="34">
        <v>356</v>
      </c>
      <c r="T592" s="34">
        <v>0</v>
      </c>
      <c r="U592" s="34"/>
      <c r="V592" s="34"/>
      <c r="W592" s="34">
        <v>0</v>
      </c>
      <c r="X592" s="34">
        <v>10.468</v>
      </c>
      <c r="Y592" s="34">
        <v>12.1</v>
      </c>
      <c r="Z592" s="34">
        <v>847</v>
      </c>
      <c r="AA592" s="34">
        <v>848</v>
      </c>
      <c r="AB592" s="34">
        <v>885</v>
      </c>
      <c r="AC592" s="34">
        <v>81</v>
      </c>
      <c r="AD592" s="34">
        <v>22.09</v>
      </c>
      <c r="AE592" s="34">
        <v>0.51</v>
      </c>
      <c r="AF592" s="34">
        <v>979</v>
      </c>
      <c r="AG592" s="34">
        <v>0</v>
      </c>
      <c r="AH592" s="34">
        <v>35</v>
      </c>
      <c r="AI592" s="34">
        <v>35</v>
      </c>
      <c r="AJ592" s="34">
        <v>191.1</v>
      </c>
      <c r="AK592" s="34">
        <v>169.1</v>
      </c>
      <c r="AL592" s="34">
        <v>4.5999999999999996</v>
      </c>
      <c r="AM592" s="34">
        <v>175</v>
      </c>
      <c r="AN592" s="34" t="s">
        <v>155</v>
      </c>
      <c r="AO592" s="34">
        <v>2</v>
      </c>
      <c r="AP592" s="37">
        <v>0.62047453703703703</v>
      </c>
      <c r="AQ592" s="34">
        <v>47.162391</v>
      </c>
      <c r="AR592" s="34">
        <v>-88.484099000000001</v>
      </c>
      <c r="AS592" s="34">
        <v>315.3</v>
      </c>
      <c r="AT592" s="34">
        <v>26.5</v>
      </c>
      <c r="AU592" s="34">
        <v>12</v>
      </c>
      <c r="AV592" s="34">
        <v>8</v>
      </c>
      <c r="AW592" s="34" t="s">
        <v>216</v>
      </c>
      <c r="AX592" s="34">
        <v>1.4</v>
      </c>
      <c r="AY592" s="34">
        <v>1.1264000000000001</v>
      </c>
      <c r="AZ592" s="34">
        <v>1.958</v>
      </c>
      <c r="BA592" s="34">
        <v>14.186999999999999</v>
      </c>
      <c r="BB592" s="34">
        <v>27.58</v>
      </c>
      <c r="BC592" s="34">
        <v>1.94</v>
      </c>
      <c r="BD592" s="34">
        <v>6.4470000000000001</v>
      </c>
      <c r="BE592" s="34">
        <v>3178.8980000000001</v>
      </c>
      <c r="BF592" s="34">
        <v>2.004</v>
      </c>
      <c r="BG592" s="34">
        <v>16.759</v>
      </c>
      <c r="BH592" s="34">
        <v>3.4409999999999998</v>
      </c>
      <c r="BI592" s="34">
        <v>20.2</v>
      </c>
      <c r="BJ592" s="34">
        <v>13.420999999999999</v>
      </c>
      <c r="BK592" s="34">
        <v>2.7559999999999998</v>
      </c>
      <c r="BL592" s="34">
        <v>16.177</v>
      </c>
      <c r="BM592" s="34">
        <v>0</v>
      </c>
      <c r="BN592" s="34"/>
      <c r="BO592" s="34"/>
      <c r="BP592" s="34"/>
      <c r="BQ592" s="34">
        <v>3302.9639999999999</v>
      </c>
      <c r="BR592" s="34">
        <v>0.24052200000000001</v>
      </c>
      <c r="BS592" s="34">
        <v>-5</v>
      </c>
      <c r="BT592" s="34">
        <v>7.9059999999999998E-3</v>
      </c>
      <c r="BU592" s="34">
        <v>5.8777559999999998</v>
      </c>
      <c r="BV592" s="34">
        <v>0</v>
      </c>
      <c r="BW592" s="34" t="s">
        <v>155</v>
      </c>
      <c r="BX592" s="34">
        <v>0.80100000000000005</v>
      </c>
    </row>
    <row r="593" spans="1:76" x14ac:dyDescent="0.25">
      <c r="A593" s="35">
        <v>43165</v>
      </c>
      <c r="B593" s="36">
        <v>0.41135719907407409</v>
      </c>
      <c r="C593" s="34">
        <v>7.6239999999999997</v>
      </c>
      <c r="D593" s="34">
        <v>7.6E-3</v>
      </c>
      <c r="E593" s="34">
        <v>75.962680000000006</v>
      </c>
      <c r="F593" s="34">
        <v>392.8</v>
      </c>
      <c r="G593" s="34">
        <v>80.5</v>
      </c>
      <c r="H593" s="34">
        <v>0</v>
      </c>
      <c r="I593" s="34"/>
      <c r="J593" s="34">
        <v>10.74</v>
      </c>
      <c r="K593" s="34">
        <v>0.94069999999999998</v>
      </c>
      <c r="L593" s="34">
        <v>7.1721000000000004</v>
      </c>
      <c r="M593" s="34">
        <v>7.1000000000000004E-3</v>
      </c>
      <c r="N593" s="34">
        <v>369.51679999999999</v>
      </c>
      <c r="O593" s="34">
        <v>75.748800000000003</v>
      </c>
      <c r="P593" s="34">
        <v>445.3</v>
      </c>
      <c r="Q593" s="34">
        <v>295.92849999999999</v>
      </c>
      <c r="R593" s="34">
        <v>60.663699999999999</v>
      </c>
      <c r="S593" s="34">
        <v>356.6</v>
      </c>
      <c r="T593" s="34">
        <v>0</v>
      </c>
      <c r="U593" s="34"/>
      <c r="V593" s="34"/>
      <c r="W593" s="34">
        <v>0</v>
      </c>
      <c r="X593" s="34">
        <v>10.099</v>
      </c>
      <c r="Y593" s="34">
        <v>12.1</v>
      </c>
      <c r="Z593" s="34">
        <v>847</v>
      </c>
      <c r="AA593" s="34">
        <v>849</v>
      </c>
      <c r="AB593" s="34">
        <v>885</v>
      </c>
      <c r="AC593" s="34">
        <v>81</v>
      </c>
      <c r="AD593" s="34">
        <v>22.09</v>
      </c>
      <c r="AE593" s="34">
        <v>0.51</v>
      </c>
      <c r="AF593" s="34">
        <v>979</v>
      </c>
      <c r="AG593" s="34">
        <v>0</v>
      </c>
      <c r="AH593" s="34">
        <v>35</v>
      </c>
      <c r="AI593" s="34">
        <v>35</v>
      </c>
      <c r="AJ593" s="34">
        <v>191</v>
      </c>
      <c r="AK593" s="34">
        <v>169</v>
      </c>
      <c r="AL593" s="34">
        <v>4.5</v>
      </c>
      <c r="AM593" s="34">
        <v>175</v>
      </c>
      <c r="AN593" s="34" t="s">
        <v>155</v>
      </c>
      <c r="AO593" s="34">
        <v>2</v>
      </c>
      <c r="AP593" s="37">
        <v>0.62048611111111118</v>
      </c>
      <c r="AQ593" s="34">
        <v>47.162503999999998</v>
      </c>
      <c r="AR593" s="34">
        <v>-88.484093999999999</v>
      </c>
      <c r="AS593" s="34">
        <v>315.60000000000002</v>
      </c>
      <c r="AT593" s="34">
        <v>27.2</v>
      </c>
      <c r="AU593" s="34">
        <v>12</v>
      </c>
      <c r="AV593" s="34">
        <v>8</v>
      </c>
      <c r="AW593" s="34" t="s">
        <v>216</v>
      </c>
      <c r="AX593" s="34">
        <v>1.4683999999999999</v>
      </c>
      <c r="AY593" s="34">
        <v>1.2052</v>
      </c>
      <c r="AZ593" s="34">
        <v>2.0051999999999999</v>
      </c>
      <c r="BA593" s="34">
        <v>14.186999999999999</v>
      </c>
      <c r="BB593" s="34">
        <v>28.19</v>
      </c>
      <c r="BC593" s="34">
        <v>1.99</v>
      </c>
      <c r="BD593" s="34">
        <v>6.3010000000000002</v>
      </c>
      <c r="BE593" s="34">
        <v>3179.25</v>
      </c>
      <c r="BF593" s="34">
        <v>2.016</v>
      </c>
      <c r="BG593" s="34">
        <v>17.152999999999999</v>
      </c>
      <c r="BH593" s="34">
        <v>3.516</v>
      </c>
      <c r="BI593" s="34">
        <v>20.67</v>
      </c>
      <c r="BJ593" s="34">
        <v>13.737</v>
      </c>
      <c r="BK593" s="34">
        <v>2.8159999999999998</v>
      </c>
      <c r="BL593" s="34">
        <v>16.553000000000001</v>
      </c>
      <c r="BM593" s="34">
        <v>0</v>
      </c>
      <c r="BN593" s="34"/>
      <c r="BO593" s="34"/>
      <c r="BP593" s="34"/>
      <c r="BQ593" s="34">
        <v>3255.029</v>
      </c>
      <c r="BR593" s="34">
        <v>0.25124800000000003</v>
      </c>
      <c r="BS593" s="34">
        <v>-5</v>
      </c>
      <c r="BT593" s="34">
        <v>7.0939999999999996E-3</v>
      </c>
      <c r="BU593" s="34">
        <v>6.1398729999999997</v>
      </c>
      <c r="BV593" s="34">
        <v>0</v>
      </c>
      <c r="BW593" s="34" t="s">
        <v>155</v>
      </c>
      <c r="BX593" s="34">
        <v>0.80100000000000005</v>
      </c>
    </row>
    <row r="594" spans="1:76" x14ac:dyDescent="0.25">
      <c r="A594" s="35">
        <v>43165</v>
      </c>
      <c r="B594" s="36">
        <v>0.41136877314814813</v>
      </c>
      <c r="C594" s="34">
        <v>7.49</v>
      </c>
      <c r="D594" s="34">
        <v>8.3999999999999995E-3</v>
      </c>
      <c r="E594" s="34">
        <v>84.291563999999994</v>
      </c>
      <c r="F594" s="34">
        <v>391.4</v>
      </c>
      <c r="G594" s="34">
        <v>81.099999999999994</v>
      </c>
      <c r="H594" s="34">
        <v>0</v>
      </c>
      <c r="I594" s="34"/>
      <c r="J594" s="34">
        <v>10.5</v>
      </c>
      <c r="K594" s="34">
        <v>0.94169999999999998</v>
      </c>
      <c r="L594" s="34">
        <v>7.0536000000000003</v>
      </c>
      <c r="M594" s="34">
        <v>7.9000000000000008E-3</v>
      </c>
      <c r="N594" s="34">
        <v>368.63850000000002</v>
      </c>
      <c r="O594" s="34">
        <v>76.350499999999997</v>
      </c>
      <c r="P594" s="34">
        <v>445</v>
      </c>
      <c r="Q594" s="34">
        <v>295.2251</v>
      </c>
      <c r="R594" s="34">
        <v>61.145499999999998</v>
      </c>
      <c r="S594" s="34">
        <v>356.4</v>
      </c>
      <c r="T594" s="34">
        <v>0</v>
      </c>
      <c r="U594" s="34"/>
      <c r="V594" s="34"/>
      <c r="W594" s="34">
        <v>0</v>
      </c>
      <c r="X594" s="34">
        <v>9.8882999999999992</v>
      </c>
      <c r="Y594" s="34">
        <v>12.1</v>
      </c>
      <c r="Z594" s="34">
        <v>846</v>
      </c>
      <c r="AA594" s="34">
        <v>850</v>
      </c>
      <c r="AB594" s="34">
        <v>885</v>
      </c>
      <c r="AC594" s="34">
        <v>81</v>
      </c>
      <c r="AD594" s="34">
        <v>22.09</v>
      </c>
      <c r="AE594" s="34">
        <v>0.51</v>
      </c>
      <c r="AF594" s="34">
        <v>979</v>
      </c>
      <c r="AG594" s="34">
        <v>0</v>
      </c>
      <c r="AH594" s="34">
        <v>35</v>
      </c>
      <c r="AI594" s="34">
        <v>35</v>
      </c>
      <c r="AJ594" s="34">
        <v>191</v>
      </c>
      <c r="AK594" s="34">
        <v>169</v>
      </c>
      <c r="AL594" s="34">
        <v>4.5</v>
      </c>
      <c r="AM594" s="34">
        <v>175</v>
      </c>
      <c r="AN594" s="34" t="s">
        <v>155</v>
      </c>
      <c r="AO594" s="34">
        <v>2</v>
      </c>
      <c r="AP594" s="37">
        <v>0.62049768518518522</v>
      </c>
      <c r="AQ594" s="34">
        <v>47.162621999999999</v>
      </c>
      <c r="AR594" s="34">
        <v>-88.484089999999995</v>
      </c>
      <c r="AS594" s="34">
        <v>315.89999999999998</v>
      </c>
      <c r="AT594" s="34">
        <v>28.4</v>
      </c>
      <c r="AU594" s="34">
        <v>12</v>
      </c>
      <c r="AV594" s="34">
        <v>8</v>
      </c>
      <c r="AW594" s="34" t="s">
        <v>216</v>
      </c>
      <c r="AX594" s="34">
        <v>1.5</v>
      </c>
      <c r="AY594" s="34">
        <v>1.3</v>
      </c>
      <c r="AZ594" s="34">
        <v>2.1</v>
      </c>
      <c r="BA594" s="34">
        <v>14.186999999999999</v>
      </c>
      <c r="BB594" s="34">
        <v>28.68</v>
      </c>
      <c r="BC594" s="34">
        <v>2.02</v>
      </c>
      <c r="BD594" s="34">
        <v>6.1859999999999999</v>
      </c>
      <c r="BE594" s="34">
        <v>3179.1350000000002</v>
      </c>
      <c r="BF594" s="34">
        <v>2.2770000000000001</v>
      </c>
      <c r="BG594" s="34">
        <v>17.399000000000001</v>
      </c>
      <c r="BH594" s="34">
        <v>3.6040000000000001</v>
      </c>
      <c r="BI594" s="34">
        <v>21.003</v>
      </c>
      <c r="BJ594" s="34">
        <v>13.933999999999999</v>
      </c>
      <c r="BK594" s="34">
        <v>2.8860000000000001</v>
      </c>
      <c r="BL594" s="34">
        <v>16.82</v>
      </c>
      <c r="BM594" s="34">
        <v>0</v>
      </c>
      <c r="BN594" s="34"/>
      <c r="BO594" s="34"/>
      <c r="BP594" s="34"/>
      <c r="BQ594" s="34">
        <v>3240.5230000000001</v>
      </c>
      <c r="BR594" s="34">
        <v>0.22481999999999999</v>
      </c>
      <c r="BS594" s="34">
        <v>-5</v>
      </c>
      <c r="BT594" s="34">
        <v>7.9059999999999998E-3</v>
      </c>
      <c r="BU594" s="34">
        <v>5.4940389999999999</v>
      </c>
      <c r="BV594" s="34">
        <v>0</v>
      </c>
      <c r="BW594" s="34" t="s">
        <v>155</v>
      </c>
      <c r="BX594" s="34">
        <v>0.80100000000000005</v>
      </c>
    </row>
    <row r="595" spans="1:76" x14ac:dyDescent="0.25">
      <c r="A595" s="35">
        <v>43165</v>
      </c>
      <c r="B595" s="36">
        <v>0.41138034722222222</v>
      </c>
      <c r="C595" s="34">
        <v>7.49</v>
      </c>
      <c r="D595" s="34">
        <v>8.9999999999999993E-3</v>
      </c>
      <c r="E595" s="34">
        <v>90</v>
      </c>
      <c r="F595" s="34">
        <v>387.6</v>
      </c>
      <c r="G595" s="34">
        <v>82.9</v>
      </c>
      <c r="H595" s="34">
        <v>0</v>
      </c>
      <c r="I595" s="34"/>
      <c r="J595" s="34">
        <v>10.5</v>
      </c>
      <c r="K595" s="34">
        <v>0.94169999999999998</v>
      </c>
      <c r="L595" s="34">
        <v>7.0536000000000003</v>
      </c>
      <c r="M595" s="34">
        <v>8.5000000000000006E-3</v>
      </c>
      <c r="N595" s="34">
        <v>365.0419</v>
      </c>
      <c r="O595" s="34">
        <v>78.085800000000006</v>
      </c>
      <c r="P595" s="34">
        <v>443.1</v>
      </c>
      <c r="Q595" s="34">
        <v>292.34480000000002</v>
      </c>
      <c r="R595" s="34">
        <v>62.535200000000003</v>
      </c>
      <c r="S595" s="34">
        <v>354.9</v>
      </c>
      <c r="T595" s="34">
        <v>0</v>
      </c>
      <c r="U595" s="34"/>
      <c r="V595" s="34"/>
      <c r="W595" s="34">
        <v>0</v>
      </c>
      <c r="X595" s="34">
        <v>9.8881999999999994</v>
      </c>
      <c r="Y595" s="34">
        <v>12</v>
      </c>
      <c r="Z595" s="34">
        <v>847</v>
      </c>
      <c r="AA595" s="34">
        <v>850</v>
      </c>
      <c r="AB595" s="34">
        <v>885</v>
      </c>
      <c r="AC595" s="34">
        <v>81</v>
      </c>
      <c r="AD595" s="34">
        <v>22.09</v>
      </c>
      <c r="AE595" s="34">
        <v>0.51</v>
      </c>
      <c r="AF595" s="34">
        <v>979</v>
      </c>
      <c r="AG595" s="34">
        <v>0</v>
      </c>
      <c r="AH595" s="34">
        <v>35</v>
      </c>
      <c r="AI595" s="34">
        <v>35</v>
      </c>
      <c r="AJ595" s="34">
        <v>191</v>
      </c>
      <c r="AK595" s="34">
        <v>169</v>
      </c>
      <c r="AL595" s="34">
        <v>4.5</v>
      </c>
      <c r="AM595" s="34">
        <v>175</v>
      </c>
      <c r="AN595" s="34" t="s">
        <v>155</v>
      </c>
      <c r="AO595" s="34">
        <v>2</v>
      </c>
      <c r="AP595" s="37">
        <v>0.62050925925925926</v>
      </c>
      <c r="AQ595" s="34">
        <v>47.162745999999999</v>
      </c>
      <c r="AR595" s="34">
        <v>-88.484087000000002</v>
      </c>
      <c r="AS595" s="34">
        <v>316.3</v>
      </c>
      <c r="AT595" s="34">
        <v>29.6</v>
      </c>
      <c r="AU595" s="34">
        <v>12</v>
      </c>
      <c r="AV595" s="34">
        <v>8</v>
      </c>
      <c r="AW595" s="34" t="s">
        <v>216</v>
      </c>
      <c r="AX595" s="34">
        <v>1.5</v>
      </c>
      <c r="AY595" s="34">
        <v>1.3</v>
      </c>
      <c r="AZ595" s="34">
        <v>2.1</v>
      </c>
      <c r="BA595" s="34">
        <v>14.186999999999999</v>
      </c>
      <c r="BB595" s="34">
        <v>28.67</v>
      </c>
      <c r="BC595" s="34">
        <v>2.02</v>
      </c>
      <c r="BD595" s="34">
        <v>6.1870000000000003</v>
      </c>
      <c r="BE595" s="34">
        <v>3178.8919999999998</v>
      </c>
      <c r="BF595" s="34">
        <v>2.431</v>
      </c>
      <c r="BG595" s="34">
        <v>17.228000000000002</v>
      </c>
      <c r="BH595" s="34">
        <v>3.6850000000000001</v>
      </c>
      <c r="BI595" s="34">
        <v>20.914000000000001</v>
      </c>
      <c r="BJ595" s="34">
        <v>13.797000000000001</v>
      </c>
      <c r="BK595" s="34">
        <v>2.9510000000000001</v>
      </c>
      <c r="BL595" s="34">
        <v>16.748999999999999</v>
      </c>
      <c r="BM595" s="34">
        <v>0</v>
      </c>
      <c r="BN595" s="34"/>
      <c r="BO595" s="34"/>
      <c r="BP595" s="34"/>
      <c r="BQ595" s="34">
        <v>3240.2750000000001</v>
      </c>
      <c r="BR595" s="34">
        <v>0.224718</v>
      </c>
      <c r="BS595" s="34">
        <v>-5</v>
      </c>
      <c r="BT595" s="34">
        <v>8.0000000000000002E-3</v>
      </c>
      <c r="BU595" s="34">
        <v>5.4915469999999997</v>
      </c>
      <c r="BV595" s="34">
        <v>0</v>
      </c>
      <c r="BW595" s="34" t="s">
        <v>155</v>
      </c>
      <c r="BX595" s="34">
        <v>0.80100000000000005</v>
      </c>
    </row>
    <row r="596" spans="1:76" x14ac:dyDescent="0.25">
      <c r="A596" s="35">
        <v>43165</v>
      </c>
      <c r="B596" s="36">
        <v>0.41139192129629626</v>
      </c>
      <c r="C596" s="34">
        <v>7.7859999999999996</v>
      </c>
      <c r="D596" s="34">
        <v>8.8000000000000005E-3</v>
      </c>
      <c r="E596" s="34">
        <v>88.050847000000005</v>
      </c>
      <c r="F596" s="34">
        <v>387.2</v>
      </c>
      <c r="G596" s="34">
        <v>84.7</v>
      </c>
      <c r="H596" s="34">
        <v>0</v>
      </c>
      <c r="I596" s="34"/>
      <c r="J596" s="34">
        <v>10.5</v>
      </c>
      <c r="K596" s="34">
        <v>0.9395</v>
      </c>
      <c r="L596" s="34">
        <v>7.3148</v>
      </c>
      <c r="M596" s="34">
        <v>8.3000000000000001E-3</v>
      </c>
      <c r="N596" s="34">
        <v>363.76679999999999</v>
      </c>
      <c r="O596" s="34">
        <v>79.581100000000006</v>
      </c>
      <c r="P596" s="34">
        <v>443.3</v>
      </c>
      <c r="Q596" s="34">
        <v>291.3236</v>
      </c>
      <c r="R596" s="34">
        <v>63.732700000000001</v>
      </c>
      <c r="S596" s="34">
        <v>355.1</v>
      </c>
      <c r="T596" s="34">
        <v>0</v>
      </c>
      <c r="U596" s="34"/>
      <c r="V596" s="34"/>
      <c r="W596" s="34">
        <v>0</v>
      </c>
      <c r="X596" s="34">
        <v>9.8644999999999996</v>
      </c>
      <c r="Y596" s="34">
        <v>12.1</v>
      </c>
      <c r="Z596" s="34">
        <v>846</v>
      </c>
      <c r="AA596" s="34">
        <v>847</v>
      </c>
      <c r="AB596" s="34">
        <v>885</v>
      </c>
      <c r="AC596" s="34">
        <v>81</v>
      </c>
      <c r="AD596" s="34">
        <v>22.09</v>
      </c>
      <c r="AE596" s="34">
        <v>0.51</v>
      </c>
      <c r="AF596" s="34">
        <v>979</v>
      </c>
      <c r="AG596" s="34">
        <v>0</v>
      </c>
      <c r="AH596" s="34">
        <v>35</v>
      </c>
      <c r="AI596" s="34">
        <v>35</v>
      </c>
      <c r="AJ596" s="34">
        <v>191</v>
      </c>
      <c r="AK596" s="34">
        <v>169</v>
      </c>
      <c r="AL596" s="34">
        <v>4.5</v>
      </c>
      <c r="AM596" s="34">
        <v>175</v>
      </c>
      <c r="AN596" s="34" t="s">
        <v>155</v>
      </c>
      <c r="AO596" s="34">
        <v>2</v>
      </c>
      <c r="AP596" s="37">
        <v>0.6205208333333333</v>
      </c>
      <c r="AQ596" s="34">
        <v>47.162872</v>
      </c>
      <c r="AR596" s="34">
        <v>-88.484099000000001</v>
      </c>
      <c r="AS596" s="34">
        <v>316.60000000000002</v>
      </c>
      <c r="AT596" s="34">
        <v>30.4</v>
      </c>
      <c r="AU596" s="34">
        <v>12</v>
      </c>
      <c r="AV596" s="34">
        <v>8</v>
      </c>
      <c r="AW596" s="34" t="s">
        <v>216</v>
      </c>
      <c r="AX596" s="34">
        <v>1.5</v>
      </c>
      <c r="AY596" s="34">
        <v>1.3</v>
      </c>
      <c r="AZ596" s="34">
        <v>2.1</v>
      </c>
      <c r="BA596" s="34">
        <v>14.186999999999999</v>
      </c>
      <c r="BB596" s="34">
        <v>27.62</v>
      </c>
      <c r="BC596" s="34">
        <v>1.95</v>
      </c>
      <c r="BD596" s="34">
        <v>6.4429999999999996</v>
      </c>
      <c r="BE596" s="34">
        <v>3178.4740000000002</v>
      </c>
      <c r="BF596" s="34">
        <v>2.2879999999999998</v>
      </c>
      <c r="BG596" s="34">
        <v>16.553000000000001</v>
      </c>
      <c r="BH596" s="34">
        <v>3.621</v>
      </c>
      <c r="BI596" s="34">
        <v>20.173999999999999</v>
      </c>
      <c r="BJ596" s="34">
        <v>13.256</v>
      </c>
      <c r="BK596" s="34">
        <v>2.9</v>
      </c>
      <c r="BL596" s="34">
        <v>16.157</v>
      </c>
      <c r="BM596" s="34">
        <v>0</v>
      </c>
      <c r="BN596" s="34"/>
      <c r="BO596" s="34"/>
      <c r="BP596" s="34"/>
      <c r="BQ596" s="34">
        <v>3116.6469999999999</v>
      </c>
      <c r="BR596" s="34">
        <v>0.22952500000000001</v>
      </c>
      <c r="BS596" s="34">
        <v>-5</v>
      </c>
      <c r="BT596" s="34">
        <v>7.0949999999999997E-3</v>
      </c>
      <c r="BU596" s="34">
        <v>5.6090289999999996</v>
      </c>
      <c r="BV596" s="34">
        <v>0</v>
      </c>
      <c r="BW596" s="34" t="s">
        <v>155</v>
      </c>
      <c r="BX596" s="34">
        <v>0.80100000000000005</v>
      </c>
    </row>
    <row r="597" spans="1:76" x14ac:dyDescent="0.25">
      <c r="A597" s="35">
        <v>43165</v>
      </c>
      <c r="B597" s="36">
        <v>0.41140349537037041</v>
      </c>
      <c r="C597" s="34">
        <v>7.8879999999999999</v>
      </c>
      <c r="D597" s="34">
        <v>7.1000000000000004E-3</v>
      </c>
      <c r="E597" s="34">
        <v>71.101695000000007</v>
      </c>
      <c r="F597" s="34">
        <v>390.9</v>
      </c>
      <c r="G597" s="34">
        <v>85.2</v>
      </c>
      <c r="H597" s="34">
        <v>0</v>
      </c>
      <c r="I597" s="34"/>
      <c r="J597" s="34">
        <v>10.5</v>
      </c>
      <c r="K597" s="34">
        <v>0.93869999999999998</v>
      </c>
      <c r="L597" s="34">
        <v>7.4044999999999996</v>
      </c>
      <c r="M597" s="34">
        <v>6.7000000000000002E-3</v>
      </c>
      <c r="N597" s="34">
        <v>366.90589999999997</v>
      </c>
      <c r="O597" s="34">
        <v>79.978399999999993</v>
      </c>
      <c r="P597" s="34">
        <v>446.9</v>
      </c>
      <c r="Q597" s="34">
        <v>293.8603</v>
      </c>
      <c r="R597" s="34">
        <v>64.055800000000005</v>
      </c>
      <c r="S597" s="34">
        <v>357.9</v>
      </c>
      <c r="T597" s="34">
        <v>0</v>
      </c>
      <c r="U597" s="34"/>
      <c r="V597" s="34"/>
      <c r="W597" s="34">
        <v>0</v>
      </c>
      <c r="X597" s="34">
        <v>9.8565000000000005</v>
      </c>
      <c r="Y597" s="34">
        <v>12.1</v>
      </c>
      <c r="Z597" s="34">
        <v>847</v>
      </c>
      <c r="AA597" s="34">
        <v>849</v>
      </c>
      <c r="AB597" s="34">
        <v>885</v>
      </c>
      <c r="AC597" s="34">
        <v>81</v>
      </c>
      <c r="AD597" s="34">
        <v>22.11</v>
      </c>
      <c r="AE597" s="34">
        <v>0.51</v>
      </c>
      <c r="AF597" s="34">
        <v>978</v>
      </c>
      <c r="AG597" s="34">
        <v>0</v>
      </c>
      <c r="AH597" s="34">
        <v>35</v>
      </c>
      <c r="AI597" s="34">
        <v>35</v>
      </c>
      <c r="AJ597" s="34">
        <v>191</v>
      </c>
      <c r="AK597" s="34">
        <v>169</v>
      </c>
      <c r="AL597" s="34">
        <v>4.5</v>
      </c>
      <c r="AM597" s="34">
        <v>175</v>
      </c>
      <c r="AN597" s="34" t="s">
        <v>155</v>
      </c>
      <c r="AO597" s="34">
        <v>2</v>
      </c>
      <c r="AP597" s="37">
        <v>0.62053240740740734</v>
      </c>
      <c r="AQ597" s="34">
        <v>47.162998000000002</v>
      </c>
      <c r="AR597" s="34">
        <v>-88.484140999999994</v>
      </c>
      <c r="AS597" s="34">
        <v>317</v>
      </c>
      <c r="AT597" s="34">
        <v>31</v>
      </c>
      <c r="AU597" s="34">
        <v>12</v>
      </c>
      <c r="AV597" s="34">
        <v>8</v>
      </c>
      <c r="AW597" s="34" t="s">
        <v>216</v>
      </c>
      <c r="AX597" s="34">
        <v>1.2948</v>
      </c>
      <c r="AY597" s="34">
        <v>1.3</v>
      </c>
      <c r="AZ597" s="34">
        <v>2.0316000000000001</v>
      </c>
      <c r="BA597" s="34">
        <v>14.186999999999999</v>
      </c>
      <c r="BB597" s="34">
        <v>27.28</v>
      </c>
      <c r="BC597" s="34">
        <v>1.92</v>
      </c>
      <c r="BD597" s="34">
        <v>6.5289999999999999</v>
      </c>
      <c r="BE597" s="34">
        <v>3178.9969999999998</v>
      </c>
      <c r="BF597" s="34">
        <v>1.8240000000000001</v>
      </c>
      <c r="BG597" s="34">
        <v>16.495999999999999</v>
      </c>
      <c r="BH597" s="34">
        <v>3.5960000000000001</v>
      </c>
      <c r="BI597" s="34">
        <v>20.091999999999999</v>
      </c>
      <c r="BJ597" s="34">
        <v>13.212</v>
      </c>
      <c r="BK597" s="34">
        <v>2.88</v>
      </c>
      <c r="BL597" s="34">
        <v>16.091999999999999</v>
      </c>
      <c r="BM597" s="34">
        <v>0</v>
      </c>
      <c r="BN597" s="34"/>
      <c r="BO597" s="34"/>
      <c r="BP597" s="34"/>
      <c r="BQ597" s="34">
        <v>3076.924</v>
      </c>
      <c r="BR597" s="34">
        <v>0.223659</v>
      </c>
      <c r="BS597" s="34">
        <v>-5</v>
      </c>
      <c r="BT597" s="34">
        <v>8.8120000000000004E-3</v>
      </c>
      <c r="BU597" s="34">
        <v>5.4656580000000003</v>
      </c>
      <c r="BV597" s="34">
        <v>0</v>
      </c>
      <c r="BW597" s="34" t="s">
        <v>155</v>
      </c>
      <c r="BX597" s="34">
        <v>0.80100000000000005</v>
      </c>
    </row>
    <row r="598" spans="1:76" x14ac:dyDescent="0.25">
      <c r="A598" s="35">
        <v>43165</v>
      </c>
      <c r="B598" s="36">
        <v>0.41141506944444445</v>
      </c>
      <c r="C598" s="34">
        <v>7.9</v>
      </c>
      <c r="D598" s="34">
        <v>7.0000000000000001E-3</v>
      </c>
      <c r="E598" s="34">
        <v>70</v>
      </c>
      <c r="F598" s="34">
        <v>393</v>
      </c>
      <c r="G598" s="34">
        <v>85.2</v>
      </c>
      <c r="H598" s="34">
        <v>0</v>
      </c>
      <c r="I598" s="34"/>
      <c r="J598" s="34">
        <v>10.27</v>
      </c>
      <c r="K598" s="34">
        <v>0.93859999999999999</v>
      </c>
      <c r="L598" s="34">
        <v>7.4147999999999996</v>
      </c>
      <c r="M598" s="34">
        <v>6.6E-3</v>
      </c>
      <c r="N598" s="34">
        <v>368.83339999999998</v>
      </c>
      <c r="O598" s="34">
        <v>79.967500000000001</v>
      </c>
      <c r="P598" s="34">
        <v>448.8</v>
      </c>
      <c r="Q598" s="34">
        <v>295.40640000000002</v>
      </c>
      <c r="R598" s="34">
        <v>64.047700000000006</v>
      </c>
      <c r="S598" s="34">
        <v>359.5</v>
      </c>
      <c r="T598" s="34">
        <v>0</v>
      </c>
      <c r="U598" s="34"/>
      <c r="V598" s="34"/>
      <c r="W598" s="34">
        <v>0</v>
      </c>
      <c r="X598" s="34">
        <v>9.6417000000000002</v>
      </c>
      <c r="Y598" s="34">
        <v>12</v>
      </c>
      <c r="Z598" s="34">
        <v>847</v>
      </c>
      <c r="AA598" s="34">
        <v>850</v>
      </c>
      <c r="AB598" s="34">
        <v>886</v>
      </c>
      <c r="AC598" s="34">
        <v>81</v>
      </c>
      <c r="AD598" s="34">
        <v>22.11</v>
      </c>
      <c r="AE598" s="34">
        <v>0.51</v>
      </c>
      <c r="AF598" s="34">
        <v>978</v>
      </c>
      <c r="AG598" s="34">
        <v>0</v>
      </c>
      <c r="AH598" s="34">
        <v>35</v>
      </c>
      <c r="AI598" s="34">
        <v>35</v>
      </c>
      <c r="AJ598" s="34">
        <v>191</v>
      </c>
      <c r="AK598" s="34">
        <v>169</v>
      </c>
      <c r="AL598" s="34">
        <v>4.4000000000000004</v>
      </c>
      <c r="AM598" s="34">
        <v>175</v>
      </c>
      <c r="AN598" s="34" t="s">
        <v>155</v>
      </c>
      <c r="AO598" s="34">
        <v>2</v>
      </c>
      <c r="AP598" s="37">
        <v>0.62054398148148149</v>
      </c>
      <c r="AQ598" s="34">
        <v>47.163119000000002</v>
      </c>
      <c r="AR598" s="34">
        <v>-88.484206</v>
      </c>
      <c r="AS598" s="34">
        <v>317.39999999999998</v>
      </c>
      <c r="AT598" s="34">
        <v>31.4</v>
      </c>
      <c r="AU598" s="34">
        <v>12</v>
      </c>
      <c r="AV598" s="34">
        <v>8</v>
      </c>
      <c r="AW598" s="34" t="s">
        <v>216</v>
      </c>
      <c r="AX598" s="34">
        <v>1.2684</v>
      </c>
      <c r="AY598" s="34">
        <v>1.5052000000000001</v>
      </c>
      <c r="AZ598" s="34">
        <v>2.2052</v>
      </c>
      <c r="BA598" s="34">
        <v>14.186999999999999</v>
      </c>
      <c r="BB598" s="34">
        <v>27.24</v>
      </c>
      <c r="BC598" s="34">
        <v>1.92</v>
      </c>
      <c r="BD598" s="34">
        <v>6.5430000000000001</v>
      </c>
      <c r="BE598" s="34">
        <v>3179.0219999999999</v>
      </c>
      <c r="BF598" s="34">
        <v>1.7929999999999999</v>
      </c>
      <c r="BG598" s="34">
        <v>16.559999999999999</v>
      </c>
      <c r="BH598" s="34">
        <v>3.59</v>
      </c>
      <c r="BI598" s="34">
        <v>20.149999999999999</v>
      </c>
      <c r="BJ598" s="34">
        <v>13.263</v>
      </c>
      <c r="BK598" s="34">
        <v>2.8759999999999999</v>
      </c>
      <c r="BL598" s="34">
        <v>16.138999999999999</v>
      </c>
      <c r="BM598" s="34">
        <v>0</v>
      </c>
      <c r="BN598" s="34"/>
      <c r="BO598" s="34"/>
      <c r="BP598" s="34"/>
      <c r="BQ598" s="34">
        <v>3005.69</v>
      </c>
      <c r="BR598" s="34">
        <v>0.221188</v>
      </c>
      <c r="BS598" s="34">
        <v>-5</v>
      </c>
      <c r="BT598" s="34">
        <v>8.0940000000000005E-3</v>
      </c>
      <c r="BU598" s="34">
        <v>5.4052819999999997</v>
      </c>
      <c r="BV598" s="34">
        <v>0</v>
      </c>
      <c r="BW598" s="34" t="s">
        <v>155</v>
      </c>
      <c r="BX598" s="34">
        <v>0.80100000000000005</v>
      </c>
    </row>
    <row r="599" spans="1:76" x14ac:dyDescent="0.25">
      <c r="A599" s="35">
        <v>43165</v>
      </c>
      <c r="B599" s="36">
        <v>0.41142664351851854</v>
      </c>
      <c r="C599" s="34">
        <v>7.8970000000000002</v>
      </c>
      <c r="D599" s="34">
        <v>7.6E-3</v>
      </c>
      <c r="E599" s="34">
        <v>75.836803000000003</v>
      </c>
      <c r="F599" s="34">
        <v>393.6</v>
      </c>
      <c r="G599" s="34">
        <v>85.2</v>
      </c>
      <c r="H599" s="34">
        <v>0</v>
      </c>
      <c r="I599" s="34"/>
      <c r="J599" s="34">
        <v>10.11</v>
      </c>
      <c r="K599" s="34">
        <v>0.93859999999999999</v>
      </c>
      <c r="L599" s="34">
        <v>7.4123000000000001</v>
      </c>
      <c r="M599" s="34">
        <v>7.1000000000000004E-3</v>
      </c>
      <c r="N599" s="34">
        <v>369.44260000000003</v>
      </c>
      <c r="O599" s="34">
        <v>79.968599999999995</v>
      </c>
      <c r="P599" s="34">
        <v>449.4</v>
      </c>
      <c r="Q599" s="34">
        <v>295.89440000000002</v>
      </c>
      <c r="R599" s="34">
        <v>64.048599999999993</v>
      </c>
      <c r="S599" s="34">
        <v>359.9</v>
      </c>
      <c r="T599" s="34">
        <v>0</v>
      </c>
      <c r="U599" s="34"/>
      <c r="V599" s="34"/>
      <c r="W599" s="34">
        <v>0</v>
      </c>
      <c r="X599" s="34">
        <v>9.4906000000000006</v>
      </c>
      <c r="Y599" s="34">
        <v>12</v>
      </c>
      <c r="Z599" s="34">
        <v>847</v>
      </c>
      <c r="AA599" s="34">
        <v>851</v>
      </c>
      <c r="AB599" s="34">
        <v>886</v>
      </c>
      <c r="AC599" s="34">
        <v>81</v>
      </c>
      <c r="AD599" s="34">
        <v>22.11</v>
      </c>
      <c r="AE599" s="34">
        <v>0.51</v>
      </c>
      <c r="AF599" s="34">
        <v>978</v>
      </c>
      <c r="AG599" s="34">
        <v>0</v>
      </c>
      <c r="AH599" s="34">
        <v>35</v>
      </c>
      <c r="AI599" s="34">
        <v>35</v>
      </c>
      <c r="AJ599" s="34">
        <v>191</v>
      </c>
      <c r="AK599" s="34">
        <v>168.1</v>
      </c>
      <c r="AL599" s="34">
        <v>4.4000000000000004</v>
      </c>
      <c r="AM599" s="34">
        <v>175</v>
      </c>
      <c r="AN599" s="34" t="s">
        <v>155</v>
      </c>
      <c r="AO599" s="34">
        <v>2</v>
      </c>
      <c r="AP599" s="37">
        <v>0.62055555555555553</v>
      </c>
      <c r="AQ599" s="34">
        <v>47.163238999999997</v>
      </c>
      <c r="AR599" s="34">
        <v>-88.484290000000001</v>
      </c>
      <c r="AS599" s="34">
        <v>317.7</v>
      </c>
      <c r="AT599" s="34">
        <v>32</v>
      </c>
      <c r="AU599" s="34">
        <v>12</v>
      </c>
      <c r="AV599" s="34">
        <v>8</v>
      </c>
      <c r="AW599" s="34" t="s">
        <v>216</v>
      </c>
      <c r="AX599" s="34">
        <v>1.4368000000000001</v>
      </c>
      <c r="AY599" s="34">
        <v>1.1896</v>
      </c>
      <c r="AZ599" s="34">
        <v>2.3683999999999998</v>
      </c>
      <c r="BA599" s="34">
        <v>14.186999999999999</v>
      </c>
      <c r="BB599" s="34">
        <v>27.25</v>
      </c>
      <c r="BC599" s="34">
        <v>1.92</v>
      </c>
      <c r="BD599" s="34">
        <v>6.5419999999999998</v>
      </c>
      <c r="BE599" s="34">
        <v>3178.7910000000002</v>
      </c>
      <c r="BF599" s="34">
        <v>1.9430000000000001</v>
      </c>
      <c r="BG599" s="34">
        <v>16.591999999999999</v>
      </c>
      <c r="BH599" s="34">
        <v>3.5910000000000002</v>
      </c>
      <c r="BI599" s="34">
        <v>20.183</v>
      </c>
      <c r="BJ599" s="34">
        <v>13.289</v>
      </c>
      <c r="BK599" s="34">
        <v>2.8759999999999999</v>
      </c>
      <c r="BL599" s="34">
        <v>16.164999999999999</v>
      </c>
      <c r="BM599" s="34">
        <v>0</v>
      </c>
      <c r="BN599" s="34"/>
      <c r="BO599" s="34"/>
      <c r="BP599" s="34"/>
      <c r="BQ599" s="34">
        <v>2959.386</v>
      </c>
      <c r="BR599" s="34">
        <v>0.23277800000000001</v>
      </c>
      <c r="BS599" s="34">
        <v>-5</v>
      </c>
      <c r="BT599" s="34">
        <v>8.9060000000000007E-3</v>
      </c>
      <c r="BU599" s="34">
        <v>5.6885120000000002</v>
      </c>
      <c r="BV599" s="34">
        <v>0</v>
      </c>
      <c r="BW599" s="34" t="s">
        <v>155</v>
      </c>
      <c r="BX599" s="34">
        <v>0.80100000000000005</v>
      </c>
    </row>
    <row r="600" spans="1:76" x14ac:dyDescent="0.25">
      <c r="A600" s="35">
        <v>43165</v>
      </c>
      <c r="B600" s="36">
        <v>0.41143821759259258</v>
      </c>
      <c r="C600" s="34">
        <v>7.8460000000000001</v>
      </c>
      <c r="D600" s="34">
        <v>8.0000000000000002E-3</v>
      </c>
      <c r="E600" s="34">
        <v>80</v>
      </c>
      <c r="F600" s="34">
        <v>394.7</v>
      </c>
      <c r="G600" s="34">
        <v>85.2</v>
      </c>
      <c r="H600" s="34">
        <v>-10</v>
      </c>
      <c r="I600" s="34"/>
      <c r="J600" s="34">
        <v>10.07</v>
      </c>
      <c r="K600" s="34">
        <v>0.93899999999999995</v>
      </c>
      <c r="L600" s="34">
        <v>7.3666999999999998</v>
      </c>
      <c r="M600" s="34">
        <v>7.4999999999999997E-3</v>
      </c>
      <c r="N600" s="34">
        <v>370.57339999999999</v>
      </c>
      <c r="O600" s="34">
        <v>79.998800000000003</v>
      </c>
      <c r="P600" s="34">
        <v>450.6</v>
      </c>
      <c r="Q600" s="34">
        <v>296.80009999999999</v>
      </c>
      <c r="R600" s="34">
        <v>64.072699999999998</v>
      </c>
      <c r="S600" s="34">
        <v>360.9</v>
      </c>
      <c r="T600" s="34">
        <v>0</v>
      </c>
      <c r="U600" s="34"/>
      <c r="V600" s="34"/>
      <c r="W600" s="34">
        <v>0</v>
      </c>
      <c r="X600" s="34">
        <v>9.4577000000000009</v>
      </c>
      <c r="Y600" s="34">
        <v>12</v>
      </c>
      <c r="Z600" s="34">
        <v>848</v>
      </c>
      <c r="AA600" s="34">
        <v>851</v>
      </c>
      <c r="AB600" s="34">
        <v>886</v>
      </c>
      <c r="AC600" s="34">
        <v>81</v>
      </c>
      <c r="AD600" s="34">
        <v>22.11</v>
      </c>
      <c r="AE600" s="34">
        <v>0.51</v>
      </c>
      <c r="AF600" s="34">
        <v>978</v>
      </c>
      <c r="AG600" s="34">
        <v>0</v>
      </c>
      <c r="AH600" s="34">
        <v>35</v>
      </c>
      <c r="AI600" s="34">
        <v>35</v>
      </c>
      <c r="AJ600" s="34">
        <v>191</v>
      </c>
      <c r="AK600" s="34">
        <v>168.9</v>
      </c>
      <c r="AL600" s="34">
        <v>4.3</v>
      </c>
      <c r="AM600" s="34">
        <v>175</v>
      </c>
      <c r="AN600" s="34" t="s">
        <v>155</v>
      </c>
      <c r="AO600" s="34">
        <v>2</v>
      </c>
      <c r="AP600" s="37">
        <v>0.62056712962962968</v>
      </c>
      <c r="AQ600" s="34">
        <v>47.163356</v>
      </c>
      <c r="AR600" s="34">
        <v>-88.484391000000002</v>
      </c>
      <c r="AS600" s="34">
        <v>318</v>
      </c>
      <c r="AT600" s="34">
        <v>32.700000000000003</v>
      </c>
      <c r="AU600" s="34">
        <v>12</v>
      </c>
      <c r="AV600" s="34">
        <v>8</v>
      </c>
      <c r="AW600" s="34" t="s">
        <v>216</v>
      </c>
      <c r="AX600" s="34">
        <v>1.7052</v>
      </c>
      <c r="AY600" s="34">
        <v>1.5471999999999999</v>
      </c>
      <c r="AZ600" s="34">
        <v>2.8788</v>
      </c>
      <c r="BA600" s="34">
        <v>14.186999999999999</v>
      </c>
      <c r="BB600" s="34">
        <v>27.42</v>
      </c>
      <c r="BC600" s="34">
        <v>1.93</v>
      </c>
      <c r="BD600" s="34">
        <v>6.5019999999999998</v>
      </c>
      <c r="BE600" s="34">
        <v>3178.7069999999999</v>
      </c>
      <c r="BF600" s="34">
        <v>2.0630000000000002</v>
      </c>
      <c r="BG600" s="34">
        <v>16.745000000000001</v>
      </c>
      <c r="BH600" s="34">
        <v>3.6150000000000002</v>
      </c>
      <c r="BI600" s="34">
        <v>20.36</v>
      </c>
      <c r="BJ600" s="34">
        <v>13.412000000000001</v>
      </c>
      <c r="BK600" s="34">
        <v>2.895</v>
      </c>
      <c r="BL600" s="34">
        <v>16.306999999999999</v>
      </c>
      <c r="BM600" s="34">
        <v>0</v>
      </c>
      <c r="BN600" s="34"/>
      <c r="BO600" s="34"/>
      <c r="BP600" s="34"/>
      <c r="BQ600" s="34">
        <v>2967.3049999999998</v>
      </c>
      <c r="BR600" s="34">
        <v>0.23943600000000001</v>
      </c>
      <c r="BS600" s="34">
        <v>-5</v>
      </c>
      <c r="BT600" s="34">
        <v>8.9999999999999993E-3</v>
      </c>
      <c r="BU600" s="34">
        <v>5.8512170000000001</v>
      </c>
      <c r="BV600" s="34">
        <v>0</v>
      </c>
      <c r="BW600" s="34" t="s">
        <v>155</v>
      </c>
      <c r="BX600" s="34">
        <v>0.80100000000000005</v>
      </c>
    </row>
    <row r="601" spans="1:76" x14ac:dyDescent="0.25">
      <c r="A601" s="35">
        <v>43165</v>
      </c>
      <c r="B601" s="36">
        <v>0.41144979166666668</v>
      </c>
      <c r="C601" s="34">
        <v>7.4459999999999997</v>
      </c>
      <c r="D601" s="34">
        <v>8.5000000000000006E-3</v>
      </c>
      <c r="E601" s="34">
        <v>85.189655000000002</v>
      </c>
      <c r="F601" s="34">
        <v>395.1</v>
      </c>
      <c r="G601" s="34">
        <v>85.2</v>
      </c>
      <c r="H601" s="34">
        <v>0</v>
      </c>
      <c r="I601" s="34"/>
      <c r="J601" s="34">
        <v>10</v>
      </c>
      <c r="K601" s="34">
        <v>0.94199999999999995</v>
      </c>
      <c r="L601" s="34">
        <v>7.0144000000000002</v>
      </c>
      <c r="M601" s="34">
        <v>8.0000000000000002E-3</v>
      </c>
      <c r="N601" s="34">
        <v>372.178</v>
      </c>
      <c r="O601" s="34">
        <v>80.261499999999998</v>
      </c>
      <c r="P601" s="34">
        <v>452.4</v>
      </c>
      <c r="Q601" s="34">
        <v>298.08519999999999</v>
      </c>
      <c r="R601" s="34">
        <v>64.283199999999994</v>
      </c>
      <c r="S601" s="34">
        <v>362.4</v>
      </c>
      <c r="T601" s="34">
        <v>0</v>
      </c>
      <c r="U601" s="34"/>
      <c r="V601" s="34"/>
      <c r="W601" s="34">
        <v>0</v>
      </c>
      <c r="X601" s="34">
        <v>9.4204000000000008</v>
      </c>
      <c r="Y601" s="34">
        <v>12</v>
      </c>
      <c r="Z601" s="34">
        <v>847</v>
      </c>
      <c r="AA601" s="34">
        <v>850</v>
      </c>
      <c r="AB601" s="34">
        <v>886</v>
      </c>
      <c r="AC601" s="34">
        <v>81</v>
      </c>
      <c r="AD601" s="34">
        <v>22.11</v>
      </c>
      <c r="AE601" s="34">
        <v>0.51</v>
      </c>
      <c r="AF601" s="34">
        <v>978</v>
      </c>
      <c r="AG601" s="34">
        <v>0</v>
      </c>
      <c r="AH601" s="34">
        <v>35</v>
      </c>
      <c r="AI601" s="34">
        <v>35</v>
      </c>
      <c r="AJ601" s="34">
        <v>191</v>
      </c>
      <c r="AK601" s="34">
        <v>168.1</v>
      </c>
      <c r="AL601" s="34">
        <v>4.4000000000000004</v>
      </c>
      <c r="AM601" s="34">
        <v>175.3</v>
      </c>
      <c r="AN601" s="34" t="s">
        <v>155</v>
      </c>
      <c r="AO601" s="34">
        <v>2</v>
      </c>
      <c r="AP601" s="37">
        <v>0.62057870370370372</v>
      </c>
      <c r="AQ601" s="34">
        <v>47.163474000000001</v>
      </c>
      <c r="AR601" s="34">
        <v>-88.484506999999994</v>
      </c>
      <c r="AS601" s="34">
        <v>318.3</v>
      </c>
      <c r="AT601" s="34">
        <v>33.9</v>
      </c>
      <c r="AU601" s="34">
        <v>12</v>
      </c>
      <c r="AV601" s="34">
        <v>8</v>
      </c>
      <c r="AW601" s="34" t="s">
        <v>216</v>
      </c>
      <c r="AX601" s="34">
        <v>1.9368000000000001</v>
      </c>
      <c r="AY601" s="34">
        <v>1.2527999999999999</v>
      </c>
      <c r="AZ601" s="34">
        <v>3.1684000000000001</v>
      </c>
      <c r="BA601" s="34">
        <v>14.186999999999999</v>
      </c>
      <c r="BB601" s="34">
        <v>28.84</v>
      </c>
      <c r="BC601" s="34">
        <v>2.0299999999999998</v>
      </c>
      <c r="BD601" s="34">
        <v>6.1529999999999996</v>
      </c>
      <c r="BE601" s="34">
        <v>3179.1759999999999</v>
      </c>
      <c r="BF601" s="34">
        <v>2.3149999999999999</v>
      </c>
      <c r="BG601" s="34">
        <v>17.664999999999999</v>
      </c>
      <c r="BH601" s="34">
        <v>3.81</v>
      </c>
      <c r="BI601" s="34">
        <v>21.474</v>
      </c>
      <c r="BJ601" s="34">
        <v>14.148</v>
      </c>
      <c r="BK601" s="34">
        <v>3.0510000000000002</v>
      </c>
      <c r="BL601" s="34">
        <v>17.199000000000002</v>
      </c>
      <c r="BM601" s="34">
        <v>0</v>
      </c>
      <c r="BN601" s="34"/>
      <c r="BO601" s="34"/>
      <c r="BP601" s="34"/>
      <c r="BQ601" s="34">
        <v>3104.4989999999998</v>
      </c>
      <c r="BR601" s="34">
        <v>0.24634200000000001</v>
      </c>
      <c r="BS601" s="34">
        <v>-5</v>
      </c>
      <c r="BT601" s="34">
        <v>8.9999999999999993E-3</v>
      </c>
      <c r="BU601" s="34">
        <v>6.0199819999999997</v>
      </c>
      <c r="BV601" s="34">
        <v>0</v>
      </c>
      <c r="BW601" s="34" t="s">
        <v>155</v>
      </c>
      <c r="BX601" s="34">
        <v>0.80100000000000005</v>
      </c>
    </row>
    <row r="602" spans="1:76" x14ac:dyDescent="0.25">
      <c r="A602" s="35">
        <v>43165</v>
      </c>
      <c r="B602" s="36">
        <v>0.41146136574074071</v>
      </c>
      <c r="C602" s="34">
        <v>7.0789999999999997</v>
      </c>
      <c r="D602" s="34">
        <v>9.5999999999999992E-3</v>
      </c>
      <c r="E602" s="34">
        <v>96.492536999999999</v>
      </c>
      <c r="F602" s="34">
        <v>394.1</v>
      </c>
      <c r="G602" s="34">
        <v>85.2</v>
      </c>
      <c r="H602" s="34">
        <v>0</v>
      </c>
      <c r="I602" s="34"/>
      <c r="J602" s="34">
        <v>10</v>
      </c>
      <c r="K602" s="34">
        <v>0.94489999999999996</v>
      </c>
      <c r="L602" s="34">
        <v>6.6886999999999999</v>
      </c>
      <c r="M602" s="34">
        <v>9.1000000000000004E-3</v>
      </c>
      <c r="N602" s="34">
        <v>372.35860000000002</v>
      </c>
      <c r="O602" s="34">
        <v>80.5017</v>
      </c>
      <c r="P602" s="34">
        <v>452.9</v>
      </c>
      <c r="Q602" s="34">
        <v>298.22989999999999</v>
      </c>
      <c r="R602" s="34">
        <v>64.475499999999997</v>
      </c>
      <c r="S602" s="34">
        <v>362.7</v>
      </c>
      <c r="T602" s="34">
        <v>0</v>
      </c>
      <c r="U602" s="34"/>
      <c r="V602" s="34"/>
      <c r="W602" s="34">
        <v>0</v>
      </c>
      <c r="X602" s="34">
        <v>9.4486000000000008</v>
      </c>
      <c r="Y602" s="34">
        <v>12</v>
      </c>
      <c r="Z602" s="34">
        <v>847</v>
      </c>
      <c r="AA602" s="34">
        <v>851</v>
      </c>
      <c r="AB602" s="34">
        <v>885</v>
      </c>
      <c r="AC602" s="34">
        <v>81</v>
      </c>
      <c r="AD602" s="34">
        <v>22.11</v>
      </c>
      <c r="AE602" s="34">
        <v>0.51</v>
      </c>
      <c r="AF602" s="34">
        <v>978</v>
      </c>
      <c r="AG602" s="34">
        <v>0</v>
      </c>
      <c r="AH602" s="34">
        <v>35</v>
      </c>
      <c r="AI602" s="34">
        <v>35</v>
      </c>
      <c r="AJ602" s="34">
        <v>190.1</v>
      </c>
      <c r="AK602" s="34">
        <v>168</v>
      </c>
      <c r="AL602" s="34">
        <v>4.4000000000000004</v>
      </c>
      <c r="AM602" s="34">
        <v>175.7</v>
      </c>
      <c r="AN602" s="34" t="s">
        <v>155</v>
      </c>
      <c r="AO602" s="34">
        <v>2</v>
      </c>
      <c r="AP602" s="37">
        <v>0.62059027777777775</v>
      </c>
      <c r="AQ602" s="34">
        <v>47.163595000000001</v>
      </c>
      <c r="AR602" s="34">
        <v>-88.484618999999995</v>
      </c>
      <c r="AS602" s="34">
        <v>318.5</v>
      </c>
      <c r="AT602" s="34">
        <v>34.799999999999997</v>
      </c>
      <c r="AU602" s="34">
        <v>12</v>
      </c>
      <c r="AV602" s="34">
        <v>8</v>
      </c>
      <c r="AW602" s="34" t="s">
        <v>216</v>
      </c>
      <c r="AX602" s="34">
        <v>1.4528000000000001</v>
      </c>
      <c r="AY602" s="34">
        <v>1.0684</v>
      </c>
      <c r="AZ602" s="34">
        <v>2.3792</v>
      </c>
      <c r="BA602" s="34">
        <v>14.186999999999999</v>
      </c>
      <c r="BB602" s="34">
        <v>30.28</v>
      </c>
      <c r="BC602" s="34">
        <v>2.13</v>
      </c>
      <c r="BD602" s="34">
        <v>5.8360000000000003</v>
      </c>
      <c r="BE602" s="34">
        <v>3179.3589999999999</v>
      </c>
      <c r="BF602" s="34">
        <v>2.758</v>
      </c>
      <c r="BG602" s="34">
        <v>18.535</v>
      </c>
      <c r="BH602" s="34">
        <v>4.0069999999999997</v>
      </c>
      <c r="BI602" s="34">
        <v>22.542000000000002</v>
      </c>
      <c r="BJ602" s="34">
        <v>14.845000000000001</v>
      </c>
      <c r="BK602" s="34">
        <v>3.2090000000000001</v>
      </c>
      <c r="BL602" s="34">
        <v>18.055</v>
      </c>
      <c r="BM602" s="34">
        <v>0</v>
      </c>
      <c r="BN602" s="34"/>
      <c r="BO602" s="34"/>
      <c r="BP602" s="34"/>
      <c r="BQ602" s="34">
        <v>3265.6080000000002</v>
      </c>
      <c r="BR602" s="34">
        <v>0.22072600000000001</v>
      </c>
      <c r="BS602" s="34">
        <v>-5</v>
      </c>
      <c r="BT602" s="34">
        <v>8.0940000000000005E-3</v>
      </c>
      <c r="BU602" s="34">
        <v>5.3939919999999999</v>
      </c>
      <c r="BV602" s="34">
        <v>0</v>
      </c>
      <c r="BW602" s="34" t="s">
        <v>155</v>
      </c>
      <c r="BX602" s="34">
        <v>0.80100000000000005</v>
      </c>
    </row>
    <row r="603" spans="1:76" x14ac:dyDescent="0.25">
      <c r="A603" s="35">
        <v>43165</v>
      </c>
      <c r="B603" s="36">
        <v>0.41147293981481486</v>
      </c>
      <c r="C603" s="34">
        <v>6.8239999999999998</v>
      </c>
      <c r="D603" s="34">
        <v>7.1999999999999998E-3</v>
      </c>
      <c r="E603" s="34">
        <v>71.616915000000006</v>
      </c>
      <c r="F603" s="34">
        <v>389.2</v>
      </c>
      <c r="G603" s="34">
        <v>85.7</v>
      </c>
      <c r="H603" s="34">
        <v>0</v>
      </c>
      <c r="I603" s="34"/>
      <c r="J603" s="34">
        <v>10.18</v>
      </c>
      <c r="K603" s="34">
        <v>0.94679999999999997</v>
      </c>
      <c r="L603" s="34">
        <v>6.4611000000000001</v>
      </c>
      <c r="M603" s="34">
        <v>6.7999999999999996E-3</v>
      </c>
      <c r="N603" s="34">
        <v>368.46440000000001</v>
      </c>
      <c r="O603" s="34">
        <v>81.138300000000001</v>
      </c>
      <c r="P603" s="34">
        <v>449.6</v>
      </c>
      <c r="Q603" s="34">
        <v>295.11090000000002</v>
      </c>
      <c r="R603" s="34">
        <v>64.985299999999995</v>
      </c>
      <c r="S603" s="34">
        <v>360.1</v>
      </c>
      <c r="T603" s="34">
        <v>0</v>
      </c>
      <c r="U603" s="34"/>
      <c r="V603" s="34"/>
      <c r="W603" s="34">
        <v>0</v>
      </c>
      <c r="X603" s="34">
        <v>9.6426999999999996</v>
      </c>
      <c r="Y603" s="34">
        <v>12</v>
      </c>
      <c r="Z603" s="34">
        <v>847</v>
      </c>
      <c r="AA603" s="34">
        <v>851</v>
      </c>
      <c r="AB603" s="34">
        <v>885</v>
      </c>
      <c r="AC603" s="34">
        <v>81</v>
      </c>
      <c r="AD603" s="34">
        <v>22.11</v>
      </c>
      <c r="AE603" s="34">
        <v>0.51</v>
      </c>
      <c r="AF603" s="34">
        <v>978</v>
      </c>
      <c r="AG603" s="34">
        <v>0</v>
      </c>
      <c r="AH603" s="34">
        <v>35</v>
      </c>
      <c r="AI603" s="34">
        <v>35</v>
      </c>
      <c r="AJ603" s="34">
        <v>190</v>
      </c>
      <c r="AK603" s="34">
        <v>168</v>
      </c>
      <c r="AL603" s="34">
        <v>4.3</v>
      </c>
      <c r="AM603" s="34">
        <v>176</v>
      </c>
      <c r="AN603" s="34" t="s">
        <v>155</v>
      </c>
      <c r="AO603" s="34">
        <v>2</v>
      </c>
      <c r="AP603" s="37">
        <v>0.62060185185185179</v>
      </c>
      <c r="AQ603" s="34">
        <v>47.163715000000003</v>
      </c>
      <c r="AR603" s="34">
        <v>-88.484741</v>
      </c>
      <c r="AS603" s="34">
        <v>318.60000000000002</v>
      </c>
      <c r="AT603" s="34">
        <v>35.6</v>
      </c>
      <c r="AU603" s="34">
        <v>12</v>
      </c>
      <c r="AV603" s="34">
        <v>8</v>
      </c>
      <c r="AW603" s="34" t="s">
        <v>216</v>
      </c>
      <c r="AX603" s="34">
        <v>1.3366629999999999</v>
      </c>
      <c r="AY603" s="34">
        <v>1.031668</v>
      </c>
      <c r="AZ603" s="34">
        <v>2.136663</v>
      </c>
      <c r="BA603" s="34">
        <v>14.186999999999999</v>
      </c>
      <c r="BB603" s="34">
        <v>31.39</v>
      </c>
      <c r="BC603" s="34">
        <v>2.21</v>
      </c>
      <c r="BD603" s="34">
        <v>5.6180000000000003</v>
      </c>
      <c r="BE603" s="34">
        <v>3181.0309999999999</v>
      </c>
      <c r="BF603" s="34">
        <v>2.125</v>
      </c>
      <c r="BG603" s="34">
        <v>18.997</v>
      </c>
      <c r="BH603" s="34">
        <v>4.1829999999999998</v>
      </c>
      <c r="BI603" s="34">
        <v>23.181000000000001</v>
      </c>
      <c r="BJ603" s="34">
        <v>15.215</v>
      </c>
      <c r="BK603" s="34">
        <v>3.351</v>
      </c>
      <c r="BL603" s="34">
        <v>18.565999999999999</v>
      </c>
      <c r="BM603" s="34">
        <v>0</v>
      </c>
      <c r="BN603" s="34"/>
      <c r="BO603" s="34"/>
      <c r="BP603" s="34"/>
      <c r="BQ603" s="34">
        <v>3451.9140000000002</v>
      </c>
      <c r="BR603" s="34">
        <v>0.189914</v>
      </c>
      <c r="BS603" s="34">
        <v>-5</v>
      </c>
      <c r="BT603" s="34">
        <v>8.0000000000000002E-3</v>
      </c>
      <c r="BU603" s="34">
        <v>4.6410239999999998</v>
      </c>
      <c r="BV603" s="34">
        <v>0</v>
      </c>
      <c r="BW603" s="34" t="s">
        <v>155</v>
      </c>
      <c r="BX603" s="34">
        <v>0.80100000000000005</v>
      </c>
    </row>
    <row r="604" spans="1:76" x14ac:dyDescent="0.25">
      <c r="A604" s="35">
        <v>43165</v>
      </c>
      <c r="B604" s="36">
        <v>0.4114845138888889</v>
      </c>
      <c r="C604" s="34">
        <v>6.8869999999999996</v>
      </c>
      <c r="D604" s="34">
        <v>7.7999999999999996E-3</v>
      </c>
      <c r="E604" s="34">
        <v>77.632653000000005</v>
      </c>
      <c r="F604" s="34">
        <v>386</v>
      </c>
      <c r="G604" s="34">
        <v>86.9</v>
      </c>
      <c r="H604" s="34">
        <v>0</v>
      </c>
      <c r="I604" s="34"/>
      <c r="J604" s="34">
        <v>10.53</v>
      </c>
      <c r="K604" s="34">
        <v>0.94630000000000003</v>
      </c>
      <c r="L604" s="34">
        <v>6.5171999999999999</v>
      </c>
      <c r="M604" s="34">
        <v>7.3000000000000001E-3</v>
      </c>
      <c r="N604" s="34">
        <v>365.3107</v>
      </c>
      <c r="O604" s="34">
        <v>82.263599999999997</v>
      </c>
      <c r="P604" s="34">
        <v>447.6</v>
      </c>
      <c r="Q604" s="34">
        <v>292.58499999999998</v>
      </c>
      <c r="R604" s="34">
        <v>65.886600000000001</v>
      </c>
      <c r="S604" s="34">
        <v>358.5</v>
      </c>
      <c r="T604" s="34">
        <v>0</v>
      </c>
      <c r="U604" s="34"/>
      <c r="V604" s="34"/>
      <c r="W604" s="34">
        <v>0</v>
      </c>
      <c r="X604" s="34">
        <v>9.9634999999999998</v>
      </c>
      <c r="Y604" s="34">
        <v>12</v>
      </c>
      <c r="Z604" s="34">
        <v>846</v>
      </c>
      <c r="AA604" s="34">
        <v>847</v>
      </c>
      <c r="AB604" s="34">
        <v>884</v>
      </c>
      <c r="AC604" s="34">
        <v>81</v>
      </c>
      <c r="AD604" s="34">
        <v>22.11</v>
      </c>
      <c r="AE604" s="34">
        <v>0.51</v>
      </c>
      <c r="AF604" s="34">
        <v>978</v>
      </c>
      <c r="AG604" s="34">
        <v>0</v>
      </c>
      <c r="AH604" s="34">
        <v>35</v>
      </c>
      <c r="AI604" s="34">
        <v>35</v>
      </c>
      <c r="AJ604" s="34">
        <v>190</v>
      </c>
      <c r="AK604" s="34">
        <v>168</v>
      </c>
      <c r="AL604" s="34">
        <v>4.3</v>
      </c>
      <c r="AM604" s="34">
        <v>175.6</v>
      </c>
      <c r="AN604" s="34" t="s">
        <v>155</v>
      </c>
      <c r="AO604" s="34">
        <v>2</v>
      </c>
      <c r="AP604" s="37">
        <v>0.62061342592592594</v>
      </c>
      <c r="AQ604" s="34">
        <v>47.163831999999999</v>
      </c>
      <c r="AR604" s="34">
        <v>-88.484866999999994</v>
      </c>
      <c r="AS604" s="34">
        <v>318.60000000000002</v>
      </c>
      <c r="AT604" s="34">
        <v>35.6</v>
      </c>
      <c r="AU604" s="34">
        <v>12</v>
      </c>
      <c r="AV604" s="34">
        <v>8</v>
      </c>
      <c r="AW604" s="34" t="s">
        <v>216</v>
      </c>
      <c r="AX604" s="34">
        <v>1.194895</v>
      </c>
      <c r="AY604" s="34">
        <v>1.068368</v>
      </c>
      <c r="AZ604" s="34">
        <v>2.1316320000000002</v>
      </c>
      <c r="BA604" s="34">
        <v>14.186999999999999</v>
      </c>
      <c r="BB604" s="34">
        <v>31.11</v>
      </c>
      <c r="BC604" s="34">
        <v>2.19</v>
      </c>
      <c r="BD604" s="34">
        <v>5.673</v>
      </c>
      <c r="BE604" s="34">
        <v>3180.6129999999998</v>
      </c>
      <c r="BF604" s="34">
        <v>2.282</v>
      </c>
      <c r="BG604" s="34">
        <v>18.670000000000002</v>
      </c>
      <c r="BH604" s="34">
        <v>4.2039999999999997</v>
      </c>
      <c r="BI604" s="34">
        <v>22.873999999999999</v>
      </c>
      <c r="BJ604" s="34">
        <v>14.952999999999999</v>
      </c>
      <c r="BK604" s="34">
        <v>3.367</v>
      </c>
      <c r="BL604" s="34">
        <v>18.321000000000002</v>
      </c>
      <c r="BM604" s="34">
        <v>0</v>
      </c>
      <c r="BN604" s="34"/>
      <c r="BO604" s="34"/>
      <c r="BP604" s="34"/>
      <c r="BQ604" s="34">
        <v>3535.5709999999999</v>
      </c>
      <c r="BR604" s="34">
        <v>0.17793999999999999</v>
      </c>
      <c r="BS604" s="34">
        <v>-5</v>
      </c>
      <c r="BT604" s="34">
        <v>8.0000000000000002E-3</v>
      </c>
      <c r="BU604" s="34">
        <v>4.3484080000000001</v>
      </c>
      <c r="BV604" s="34">
        <v>0</v>
      </c>
      <c r="BW604" s="34" t="s">
        <v>155</v>
      </c>
      <c r="BX604" s="34">
        <v>0.80100000000000005</v>
      </c>
    </row>
    <row r="605" spans="1:76" x14ac:dyDescent="0.25">
      <c r="A605" s="35">
        <v>43165</v>
      </c>
      <c r="B605" s="36">
        <v>0.411496087962963</v>
      </c>
      <c r="C605" s="34">
        <v>7.1989999999999998</v>
      </c>
      <c r="D605" s="34">
        <v>7.4000000000000003E-3</v>
      </c>
      <c r="E605" s="34">
        <v>74.127377999999993</v>
      </c>
      <c r="F605" s="34">
        <v>385.9</v>
      </c>
      <c r="G605" s="34">
        <v>88</v>
      </c>
      <c r="H605" s="34">
        <v>0</v>
      </c>
      <c r="I605" s="34"/>
      <c r="J605" s="34">
        <v>10.78</v>
      </c>
      <c r="K605" s="34">
        <v>0.94389999999999996</v>
      </c>
      <c r="L605" s="34">
        <v>6.7950999999999997</v>
      </c>
      <c r="M605" s="34">
        <v>7.0000000000000001E-3</v>
      </c>
      <c r="N605" s="34">
        <v>364.28309999999999</v>
      </c>
      <c r="O605" s="34">
        <v>83.031099999999995</v>
      </c>
      <c r="P605" s="34">
        <v>447.3</v>
      </c>
      <c r="Q605" s="34">
        <v>291.762</v>
      </c>
      <c r="R605" s="34">
        <v>66.501300000000001</v>
      </c>
      <c r="S605" s="34">
        <v>358.3</v>
      </c>
      <c r="T605" s="34">
        <v>0</v>
      </c>
      <c r="U605" s="34"/>
      <c r="V605" s="34"/>
      <c r="W605" s="34">
        <v>0</v>
      </c>
      <c r="X605" s="34">
        <v>10.1775</v>
      </c>
      <c r="Y605" s="34">
        <v>12</v>
      </c>
      <c r="Z605" s="34">
        <v>845</v>
      </c>
      <c r="AA605" s="34">
        <v>847</v>
      </c>
      <c r="AB605" s="34">
        <v>885</v>
      </c>
      <c r="AC605" s="34">
        <v>81</v>
      </c>
      <c r="AD605" s="34">
        <v>22.11</v>
      </c>
      <c r="AE605" s="34">
        <v>0.51</v>
      </c>
      <c r="AF605" s="34">
        <v>978</v>
      </c>
      <c r="AG605" s="34">
        <v>0</v>
      </c>
      <c r="AH605" s="34">
        <v>34.094000000000001</v>
      </c>
      <c r="AI605" s="34">
        <v>35</v>
      </c>
      <c r="AJ605" s="34">
        <v>190</v>
      </c>
      <c r="AK605" s="34">
        <v>168</v>
      </c>
      <c r="AL605" s="34">
        <v>4.3</v>
      </c>
      <c r="AM605" s="34">
        <v>175.2</v>
      </c>
      <c r="AN605" s="34" t="s">
        <v>155</v>
      </c>
      <c r="AO605" s="34">
        <v>2</v>
      </c>
      <c r="AP605" s="37">
        <v>0.62062499999999998</v>
      </c>
      <c r="AQ605" s="34">
        <v>47.163932000000003</v>
      </c>
      <c r="AR605" s="34">
        <v>-88.485021000000003</v>
      </c>
      <c r="AS605" s="34">
        <v>318.5</v>
      </c>
      <c r="AT605" s="34">
        <v>35.6</v>
      </c>
      <c r="AU605" s="34">
        <v>12</v>
      </c>
      <c r="AV605" s="34">
        <v>8</v>
      </c>
      <c r="AW605" s="34" t="s">
        <v>216</v>
      </c>
      <c r="AX605" s="34">
        <v>1.3051999999999999</v>
      </c>
      <c r="AY605" s="34">
        <v>1.0316000000000001</v>
      </c>
      <c r="AZ605" s="34">
        <v>2.2368000000000001</v>
      </c>
      <c r="BA605" s="34">
        <v>14.186999999999999</v>
      </c>
      <c r="BB605" s="34">
        <v>29.8</v>
      </c>
      <c r="BC605" s="34">
        <v>2.1</v>
      </c>
      <c r="BD605" s="34">
        <v>5.9420000000000002</v>
      </c>
      <c r="BE605" s="34">
        <v>3180.127</v>
      </c>
      <c r="BF605" s="34">
        <v>2.0840000000000001</v>
      </c>
      <c r="BG605" s="34">
        <v>17.853999999999999</v>
      </c>
      <c r="BH605" s="34">
        <v>4.069</v>
      </c>
      <c r="BI605" s="34">
        <v>21.922999999999998</v>
      </c>
      <c r="BJ605" s="34">
        <v>14.298999999999999</v>
      </c>
      <c r="BK605" s="34">
        <v>3.2589999999999999</v>
      </c>
      <c r="BL605" s="34">
        <v>17.559000000000001</v>
      </c>
      <c r="BM605" s="34">
        <v>0</v>
      </c>
      <c r="BN605" s="34"/>
      <c r="BO605" s="34"/>
      <c r="BP605" s="34"/>
      <c r="BQ605" s="34">
        <v>3463.2959999999998</v>
      </c>
      <c r="BR605" s="34">
        <v>0.19240199999999999</v>
      </c>
      <c r="BS605" s="34">
        <v>-5</v>
      </c>
      <c r="BT605" s="34">
        <v>8.9060000000000007E-3</v>
      </c>
      <c r="BU605" s="34">
        <v>4.7018240000000002</v>
      </c>
      <c r="BV605" s="34">
        <v>0</v>
      </c>
      <c r="BW605" s="34" t="s">
        <v>155</v>
      </c>
      <c r="BX605" s="34">
        <v>0.80100000000000005</v>
      </c>
    </row>
    <row r="606" spans="1:76" x14ac:dyDescent="0.25">
      <c r="A606" s="35">
        <v>43165</v>
      </c>
      <c r="B606" s="36">
        <v>0.41150766203703704</v>
      </c>
      <c r="C606" s="34">
        <v>7.4169999999999998</v>
      </c>
      <c r="D606" s="34">
        <v>6.6E-3</v>
      </c>
      <c r="E606" s="34">
        <v>65.669836000000004</v>
      </c>
      <c r="F606" s="34">
        <v>388.6</v>
      </c>
      <c r="G606" s="34">
        <v>88.3</v>
      </c>
      <c r="H606" s="34">
        <v>0</v>
      </c>
      <c r="I606" s="34"/>
      <c r="J606" s="34">
        <v>10.8</v>
      </c>
      <c r="K606" s="34">
        <v>0.94220000000000004</v>
      </c>
      <c r="L606" s="34">
        <v>6.9889000000000001</v>
      </c>
      <c r="M606" s="34">
        <v>6.1999999999999998E-3</v>
      </c>
      <c r="N606" s="34">
        <v>366.1968</v>
      </c>
      <c r="O606" s="34">
        <v>83.219899999999996</v>
      </c>
      <c r="P606" s="34">
        <v>449.4</v>
      </c>
      <c r="Q606" s="34">
        <v>293.29469999999998</v>
      </c>
      <c r="R606" s="34">
        <v>66.652600000000007</v>
      </c>
      <c r="S606" s="34">
        <v>359.9</v>
      </c>
      <c r="T606" s="34">
        <v>0</v>
      </c>
      <c r="U606" s="34"/>
      <c r="V606" s="34"/>
      <c r="W606" s="34">
        <v>0</v>
      </c>
      <c r="X606" s="34">
        <v>10.1762</v>
      </c>
      <c r="Y606" s="34">
        <v>12</v>
      </c>
      <c r="Z606" s="34">
        <v>845</v>
      </c>
      <c r="AA606" s="34">
        <v>846</v>
      </c>
      <c r="AB606" s="34">
        <v>884</v>
      </c>
      <c r="AC606" s="34">
        <v>81</v>
      </c>
      <c r="AD606" s="34">
        <v>22.11</v>
      </c>
      <c r="AE606" s="34">
        <v>0.51</v>
      </c>
      <c r="AF606" s="34">
        <v>978</v>
      </c>
      <c r="AG606" s="34">
        <v>0</v>
      </c>
      <c r="AH606" s="34">
        <v>34</v>
      </c>
      <c r="AI606" s="34">
        <v>35</v>
      </c>
      <c r="AJ606" s="34">
        <v>190</v>
      </c>
      <c r="AK606" s="34">
        <v>168</v>
      </c>
      <c r="AL606" s="34">
        <v>4.3</v>
      </c>
      <c r="AM606" s="34">
        <v>175</v>
      </c>
      <c r="AN606" s="34" t="s">
        <v>155</v>
      </c>
      <c r="AO606" s="34">
        <v>2</v>
      </c>
      <c r="AP606" s="37">
        <v>0.62063657407407413</v>
      </c>
      <c r="AQ606" s="34">
        <v>47.164017000000001</v>
      </c>
      <c r="AR606" s="34">
        <v>-88.485185999999999</v>
      </c>
      <c r="AS606" s="34">
        <v>318.60000000000002</v>
      </c>
      <c r="AT606" s="34">
        <v>35.200000000000003</v>
      </c>
      <c r="AU606" s="34">
        <v>12</v>
      </c>
      <c r="AV606" s="34">
        <v>8</v>
      </c>
      <c r="AW606" s="34" t="s">
        <v>216</v>
      </c>
      <c r="AX606" s="34">
        <v>1.5367999999999999</v>
      </c>
      <c r="AY606" s="34">
        <v>1</v>
      </c>
      <c r="AZ606" s="34">
        <v>2.3683999999999998</v>
      </c>
      <c r="BA606" s="34">
        <v>14.186999999999999</v>
      </c>
      <c r="BB606" s="34">
        <v>28.95</v>
      </c>
      <c r="BC606" s="34">
        <v>2.04</v>
      </c>
      <c r="BD606" s="34">
        <v>6.13</v>
      </c>
      <c r="BE606" s="34">
        <v>3180.069</v>
      </c>
      <c r="BF606" s="34">
        <v>1.792</v>
      </c>
      <c r="BG606" s="34">
        <v>17.449000000000002</v>
      </c>
      <c r="BH606" s="34">
        <v>3.9649999999999999</v>
      </c>
      <c r="BI606" s="34">
        <v>21.414999999999999</v>
      </c>
      <c r="BJ606" s="34">
        <v>13.976000000000001</v>
      </c>
      <c r="BK606" s="34">
        <v>3.1760000000000002</v>
      </c>
      <c r="BL606" s="34">
        <v>17.152000000000001</v>
      </c>
      <c r="BM606" s="34">
        <v>0</v>
      </c>
      <c r="BN606" s="34"/>
      <c r="BO606" s="34"/>
      <c r="BP606" s="34"/>
      <c r="BQ606" s="34">
        <v>3366.7530000000002</v>
      </c>
      <c r="BR606" s="34">
        <v>0.196718</v>
      </c>
      <c r="BS606" s="34">
        <v>-5</v>
      </c>
      <c r="BT606" s="34">
        <v>7.1879999999999999E-3</v>
      </c>
      <c r="BU606" s="34">
        <v>4.8072970000000002</v>
      </c>
      <c r="BV606" s="34">
        <v>0</v>
      </c>
      <c r="BW606" s="34" t="s">
        <v>155</v>
      </c>
      <c r="BX606" s="34">
        <v>0.80100000000000005</v>
      </c>
    </row>
    <row r="607" spans="1:76" x14ac:dyDescent="0.25">
      <c r="A607" s="35">
        <v>43165</v>
      </c>
      <c r="B607" s="36">
        <v>0.41151923611111108</v>
      </c>
      <c r="C607" s="34">
        <v>7.3070000000000004</v>
      </c>
      <c r="D607" s="34">
        <v>6.0000000000000001E-3</v>
      </c>
      <c r="E607" s="34">
        <v>60</v>
      </c>
      <c r="F607" s="34">
        <v>390.3</v>
      </c>
      <c r="G607" s="34">
        <v>88.3</v>
      </c>
      <c r="H607" s="34">
        <v>0</v>
      </c>
      <c r="I607" s="34"/>
      <c r="J607" s="34">
        <v>10.72</v>
      </c>
      <c r="K607" s="34">
        <v>0.94310000000000005</v>
      </c>
      <c r="L607" s="34">
        <v>6.8913000000000002</v>
      </c>
      <c r="M607" s="34">
        <v>5.7000000000000002E-3</v>
      </c>
      <c r="N607" s="34">
        <v>368.10789999999997</v>
      </c>
      <c r="O607" s="34">
        <v>83.253799999999998</v>
      </c>
      <c r="P607" s="34">
        <v>451.4</v>
      </c>
      <c r="Q607" s="34">
        <v>294.8254</v>
      </c>
      <c r="R607" s="34">
        <v>66.6798</v>
      </c>
      <c r="S607" s="34">
        <v>361.5</v>
      </c>
      <c r="T607" s="34">
        <v>0</v>
      </c>
      <c r="U607" s="34"/>
      <c r="V607" s="34"/>
      <c r="W607" s="34">
        <v>0</v>
      </c>
      <c r="X607" s="34">
        <v>10.106</v>
      </c>
      <c r="Y607" s="34">
        <v>12</v>
      </c>
      <c r="Z607" s="34">
        <v>845</v>
      </c>
      <c r="AA607" s="34">
        <v>847</v>
      </c>
      <c r="AB607" s="34">
        <v>884</v>
      </c>
      <c r="AC607" s="34">
        <v>81</v>
      </c>
      <c r="AD607" s="34">
        <v>22.11</v>
      </c>
      <c r="AE607" s="34">
        <v>0.51</v>
      </c>
      <c r="AF607" s="34">
        <v>978</v>
      </c>
      <c r="AG607" s="34">
        <v>0</v>
      </c>
      <c r="AH607" s="34">
        <v>34</v>
      </c>
      <c r="AI607" s="34">
        <v>35</v>
      </c>
      <c r="AJ607" s="34">
        <v>190</v>
      </c>
      <c r="AK607" s="34">
        <v>168</v>
      </c>
      <c r="AL607" s="34">
        <v>4.3</v>
      </c>
      <c r="AM607" s="34">
        <v>175</v>
      </c>
      <c r="AN607" s="34" t="s">
        <v>155</v>
      </c>
      <c r="AO607" s="34">
        <v>2</v>
      </c>
      <c r="AP607" s="37">
        <v>0.62064814814814817</v>
      </c>
      <c r="AQ607" s="34">
        <v>47.164068999999998</v>
      </c>
      <c r="AR607" s="34">
        <v>-88.485298</v>
      </c>
      <c r="AS607" s="34">
        <v>318.8</v>
      </c>
      <c r="AT607" s="34">
        <v>34.9</v>
      </c>
      <c r="AU607" s="34">
        <v>12</v>
      </c>
      <c r="AV607" s="34">
        <v>8</v>
      </c>
      <c r="AW607" s="34" t="s">
        <v>216</v>
      </c>
      <c r="AX607" s="34">
        <v>1.6</v>
      </c>
      <c r="AY607" s="34">
        <v>1</v>
      </c>
      <c r="AZ607" s="34">
        <v>2.4</v>
      </c>
      <c r="BA607" s="34">
        <v>14.186999999999999</v>
      </c>
      <c r="BB607" s="34">
        <v>29.38</v>
      </c>
      <c r="BC607" s="34">
        <v>2.0699999999999998</v>
      </c>
      <c r="BD607" s="34">
        <v>6.0350000000000001</v>
      </c>
      <c r="BE607" s="34">
        <v>3180.5320000000002</v>
      </c>
      <c r="BF607" s="34">
        <v>1.6619999999999999</v>
      </c>
      <c r="BG607" s="34">
        <v>17.791</v>
      </c>
      <c r="BH607" s="34">
        <v>4.024</v>
      </c>
      <c r="BI607" s="34">
        <v>21.815000000000001</v>
      </c>
      <c r="BJ607" s="34">
        <v>14.25</v>
      </c>
      <c r="BK607" s="34">
        <v>3.2229999999999999</v>
      </c>
      <c r="BL607" s="34">
        <v>17.472000000000001</v>
      </c>
      <c r="BM607" s="34">
        <v>0</v>
      </c>
      <c r="BN607" s="34"/>
      <c r="BO607" s="34"/>
      <c r="BP607" s="34"/>
      <c r="BQ607" s="34">
        <v>3391.393</v>
      </c>
      <c r="BR607" s="34">
        <v>0.18884600000000001</v>
      </c>
      <c r="BS607" s="34">
        <v>-5</v>
      </c>
      <c r="BT607" s="34">
        <v>7.0000000000000001E-3</v>
      </c>
      <c r="BU607" s="34">
        <v>4.6149240000000002</v>
      </c>
      <c r="BV607" s="34">
        <v>0</v>
      </c>
      <c r="BW607" s="34" t="s">
        <v>155</v>
      </c>
      <c r="BX607" s="34">
        <v>0.80100000000000005</v>
      </c>
    </row>
    <row r="608" spans="1:76" x14ac:dyDescent="0.25">
      <c r="A608" s="35">
        <v>43165</v>
      </c>
      <c r="B608" s="36">
        <v>0.41153081018518517</v>
      </c>
      <c r="C608" s="34">
        <v>5.8810000000000002</v>
      </c>
      <c r="D608" s="34">
        <v>5.5999999999999999E-3</v>
      </c>
      <c r="E608" s="34">
        <v>55.559265000000003</v>
      </c>
      <c r="F608" s="34">
        <v>387.5</v>
      </c>
      <c r="G608" s="34">
        <v>88</v>
      </c>
      <c r="H608" s="34">
        <v>0</v>
      </c>
      <c r="I608" s="34"/>
      <c r="J608" s="34">
        <v>10.6</v>
      </c>
      <c r="K608" s="34">
        <v>0.95420000000000005</v>
      </c>
      <c r="L608" s="34">
        <v>5.6111000000000004</v>
      </c>
      <c r="M608" s="34">
        <v>5.3E-3</v>
      </c>
      <c r="N608" s="34">
        <v>369.74450000000002</v>
      </c>
      <c r="O608" s="34">
        <v>83.998099999999994</v>
      </c>
      <c r="P608" s="34">
        <v>453.7</v>
      </c>
      <c r="Q608" s="34">
        <v>296.13619999999997</v>
      </c>
      <c r="R608" s="34">
        <v>67.275899999999993</v>
      </c>
      <c r="S608" s="34">
        <v>363.4</v>
      </c>
      <c r="T608" s="34">
        <v>0</v>
      </c>
      <c r="U608" s="34"/>
      <c r="V608" s="34"/>
      <c r="W608" s="34">
        <v>0</v>
      </c>
      <c r="X608" s="34">
        <v>10.114000000000001</v>
      </c>
      <c r="Y608" s="34">
        <v>12</v>
      </c>
      <c r="Z608" s="34">
        <v>845</v>
      </c>
      <c r="AA608" s="34">
        <v>846</v>
      </c>
      <c r="AB608" s="34">
        <v>884</v>
      </c>
      <c r="AC608" s="34">
        <v>81</v>
      </c>
      <c r="AD608" s="34">
        <v>22.11</v>
      </c>
      <c r="AE608" s="34">
        <v>0.51</v>
      </c>
      <c r="AF608" s="34">
        <v>978</v>
      </c>
      <c r="AG608" s="34">
        <v>0</v>
      </c>
      <c r="AH608" s="34">
        <v>34</v>
      </c>
      <c r="AI608" s="34">
        <v>35</v>
      </c>
      <c r="AJ608" s="34">
        <v>190</v>
      </c>
      <c r="AK608" s="34">
        <v>168</v>
      </c>
      <c r="AL608" s="34">
        <v>4.2</v>
      </c>
      <c r="AM608" s="34">
        <v>175</v>
      </c>
      <c r="AN608" s="34" t="s">
        <v>155</v>
      </c>
      <c r="AO608" s="34">
        <v>2</v>
      </c>
      <c r="AP608" s="37">
        <v>0.62064814814814817</v>
      </c>
      <c r="AQ608" s="34">
        <v>47.164105999999997</v>
      </c>
      <c r="AR608" s="34">
        <v>-88.485384999999994</v>
      </c>
      <c r="AS608" s="34">
        <v>319</v>
      </c>
      <c r="AT608" s="34">
        <v>34.799999999999997</v>
      </c>
      <c r="AU608" s="34">
        <v>12</v>
      </c>
      <c r="AV608" s="34">
        <v>8</v>
      </c>
      <c r="AW608" s="34" t="s">
        <v>216</v>
      </c>
      <c r="AX608" s="34">
        <v>1.6</v>
      </c>
      <c r="AY608" s="34">
        <v>1</v>
      </c>
      <c r="AZ608" s="34">
        <v>2.4</v>
      </c>
      <c r="BA608" s="34">
        <v>14.186999999999999</v>
      </c>
      <c r="BB608" s="34">
        <v>36.28</v>
      </c>
      <c r="BC608" s="34">
        <v>2.56</v>
      </c>
      <c r="BD608" s="34">
        <v>4.8049999999999997</v>
      </c>
      <c r="BE608" s="34">
        <v>3184.3530000000001</v>
      </c>
      <c r="BF608" s="34">
        <v>1.915</v>
      </c>
      <c r="BG608" s="34">
        <v>21.974</v>
      </c>
      <c r="BH608" s="34">
        <v>4.992</v>
      </c>
      <c r="BI608" s="34">
        <v>26.966000000000001</v>
      </c>
      <c r="BJ608" s="34">
        <v>17.600000000000001</v>
      </c>
      <c r="BK608" s="34">
        <v>3.9980000000000002</v>
      </c>
      <c r="BL608" s="34">
        <v>21.597999999999999</v>
      </c>
      <c r="BM608" s="34">
        <v>0</v>
      </c>
      <c r="BN608" s="34"/>
      <c r="BO608" s="34"/>
      <c r="BP608" s="34"/>
      <c r="BQ608" s="34">
        <v>4173.4399999999996</v>
      </c>
      <c r="BR608" s="34">
        <v>0.196154</v>
      </c>
      <c r="BS608" s="34">
        <v>-5</v>
      </c>
      <c r="BT608" s="34">
        <v>8.8120000000000004E-3</v>
      </c>
      <c r="BU608" s="34">
        <v>4.7935140000000001</v>
      </c>
      <c r="BV608" s="34">
        <v>0</v>
      </c>
      <c r="BW608" s="34" t="s">
        <v>155</v>
      </c>
      <c r="BX608" s="34">
        <v>0.80100000000000005</v>
      </c>
    </row>
    <row r="609" spans="1:76" x14ac:dyDescent="0.25">
      <c r="A609" s="35">
        <v>43165</v>
      </c>
      <c r="B609" s="36">
        <v>0.41154238425925921</v>
      </c>
      <c r="C609" s="34">
        <v>4.5090000000000003</v>
      </c>
      <c r="D609" s="34">
        <v>2.2000000000000001E-3</v>
      </c>
      <c r="E609" s="34">
        <v>22.170283999999999</v>
      </c>
      <c r="F609" s="34">
        <v>355.9</v>
      </c>
      <c r="G609" s="34">
        <v>86.4</v>
      </c>
      <c r="H609" s="34">
        <v>0</v>
      </c>
      <c r="I609" s="34"/>
      <c r="J609" s="34">
        <v>10.6</v>
      </c>
      <c r="K609" s="34">
        <v>0.96509999999999996</v>
      </c>
      <c r="L609" s="34">
        <v>4.3513999999999999</v>
      </c>
      <c r="M609" s="34">
        <v>2.0999999999999999E-3</v>
      </c>
      <c r="N609" s="34">
        <v>343.5222</v>
      </c>
      <c r="O609" s="34">
        <v>83.409499999999994</v>
      </c>
      <c r="P609" s="34">
        <v>426.9</v>
      </c>
      <c r="Q609" s="34">
        <v>275.13420000000002</v>
      </c>
      <c r="R609" s="34">
        <v>66.804400000000001</v>
      </c>
      <c r="S609" s="34">
        <v>341.9</v>
      </c>
      <c r="T609" s="34">
        <v>0</v>
      </c>
      <c r="U609" s="34"/>
      <c r="V609" s="34"/>
      <c r="W609" s="34">
        <v>0</v>
      </c>
      <c r="X609" s="34">
        <v>10.230399999999999</v>
      </c>
      <c r="Y609" s="34">
        <v>12</v>
      </c>
      <c r="Z609" s="34">
        <v>844</v>
      </c>
      <c r="AA609" s="34">
        <v>844</v>
      </c>
      <c r="AB609" s="34">
        <v>883</v>
      </c>
      <c r="AC609" s="34">
        <v>81</v>
      </c>
      <c r="AD609" s="34">
        <v>22.11</v>
      </c>
      <c r="AE609" s="34">
        <v>0.51</v>
      </c>
      <c r="AF609" s="34">
        <v>978</v>
      </c>
      <c r="AG609" s="34">
        <v>0</v>
      </c>
      <c r="AH609" s="34">
        <v>34</v>
      </c>
      <c r="AI609" s="34">
        <v>35</v>
      </c>
      <c r="AJ609" s="34">
        <v>190</v>
      </c>
      <c r="AK609" s="34">
        <v>168</v>
      </c>
      <c r="AL609" s="34">
        <v>4.3</v>
      </c>
      <c r="AM609" s="34">
        <v>175</v>
      </c>
      <c r="AN609" s="34" t="s">
        <v>155</v>
      </c>
      <c r="AO609" s="34">
        <v>2</v>
      </c>
      <c r="AP609" s="37">
        <v>0.62065972222222221</v>
      </c>
      <c r="AQ609" s="34">
        <v>47.164175999999998</v>
      </c>
      <c r="AR609" s="34">
        <v>-88.485525999999993</v>
      </c>
      <c r="AS609" s="34">
        <v>319.2</v>
      </c>
      <c r="AT609" s="34">
        <v>34.799999999999997</v>
      </c>
      <c r="AU609" s="34">
        <v>12</v>
      </c>
      <c r="AV609" s="34">
        <v>8</v>
      </c>
      <c r="AW609" s="34" t="s">
        <v>216</v>
      </c>
      <c r="AX609" s="34">
        <v>1.6684000000000001</v>
      </c>
      <c r="AY609" s="34">
        <v>1.2052</v>
      </c>
      <c r="AZ609" s="34">
        <v>2.6052</v>
      </c>
      <c r="BA609" s="34">
        <v>14.186999999999999</v>
      </c>
      <c r="BB609" s="34">
        <v>47.08</v>
      </c>
      <c r="BC609" s="34">
        <v>3.32</v>
      </c>
      <c r="BD609" s="34">
        <v>3.613</v>
      </c>
      <c r="BE609" s="34">
        <v>3192.404</v>
      </c>
      <c r="BF609" s="34">
        <v>0.999</v>
      </c>
      <c r="BG609" s="34">
        <v>26.393000000000001</v>
      </c>
      <c r="BH609" s="34">
        <v>6.4080000000000004</v>
      </c>
      <c r="BI609" s="34">
        <v>32.801000000000002</v>
      </c>
      <c r="BJ609" s="34">
        <v>21.138000000000002</v>
      </c>
      <c r="BK609" s="34">
        <v>5.133</v>
      </c>
      <c r="BL609" s="34">
        <v>26.271000000000001</v>
      </c>
      <c r="BM609" s="34">
        <v>0</v>
      </c>
      <c r="BN609" s="34"/>
      <c r="BO609" s="34"/>
      <c r="BP609" s="34"/>
      <c r="BQ609" s="34">
        <v>5457.3360000000002</v>
      </c>
      <c r="BR609" s="34">
        <v>0.139016</v>
      </c>
      <c r="BS609" s="34">
        <v>-5</v>
      </c>
      <c r="BT609" s="34">
        <v>8.0940000000000005E-3</v>
      </c>
      <c r="BU609" s="34">
        <v>3.3972039999999999</v>
      </c>
      <c r="BV609" s="34">
        <v>0</v>
      </c>
      <c r="BW609" s="34" t="s">
        <v>155</v>
      </c>
      <c r="BX609" s="34">
        <v>0.80100000000000005</v>
      </c>
    </row>
    <row r="610" spans="1:76" x14ac:dyDescent="0.25">
      <c r="A610" s="35">
        <v>43165</v>
      </c>
      <c r="B610" s="36">
        <v>0.41155395833333336</v>
      </c>
      <c r="C610" s="34">
        <v>3.7370000000000001</v>
      </c>
      <c r="D610" s="34">
        <v>6.4999999999999997E-3</v>
      </c>
      <c r="E610" s="34">
        <v>65.461911999999998</v>
      </c>
      <c r="F610" s="34">
        <v>329.2</v>
      </c>
      <c r="G610" s="34">
        <v>85.6</v>
      </c>
      <c r="H610" s="34">
        <v>0</v>
      </c>
      <c r="I610" s="34"/>
      <c r="J610" s="34">
        <v>11.57</v>
      </c>
      <c r="K610" s="34">
        <v>0.97130000000000005</v>
      </c>
      <c r="L610" s="34">
        <v>3.6301000000000001</v>
      </c>
      <c r="M610" s="34">
        <v>6.4000000000000003E-3</v>
      </c>
      <c r="N610" s="34">
        <v>319.81479999999999</v>
      </c>
      <c r="O610" s="34">
        <v>83.147300000000001</v>
      </c>
      <c r="P610" s="34">
        <v>403</v>
      </c>
      <c r="Q610" s="34">
        <v>256.14640000000003</v>
      </c>
      <c r="R610" s="34">
        <v>66.594399999999993</v>
      </c>
      <c r="S610" s="34">
        <v>322.7</v>
      </c>
      <c r="T610" s="34">
        <v>0</v>
      </c>
      <c r="U610" s="34"/>
      <c r="V610" s="34"/>
      <c r="W610" s="34">
        <v>0</v>
      </c>
      <c r="X610" s="34">
        <v>11.2385</v>
      </c>
      <c r="Y610" s="34">
        <v>11.9</v>
      </c>
      <c r="Z610" s="34">
        <v>844</v>
      </c>
      <c r="AA610" s="34">
        <v>846</v>
      </c>
      <c r="AB610" s="34">
        <v>883</v>
      </c>
      <c r="AC610" s="34">
        <v>81</v>
      </c>
      <c r="AD610" s="34">
        <v>22.11</v>
      </c>
      <c r="AE610" s="34">
        <v>0.51</v>
      </c>
      <c r="AF610" s="34">
        <v>978</v>
      </c>
      <c r="AG610" s="34">
        <v>0</v>
      </c>
      <c r="AH610" s="34">
        <v>34</v>
      </c>
      <c r="AI610" s="34">
        <v>35</v>
      </c>
      <c r="AJ610" s="34">
        <v>190</v>
      </c>
      <c r="AK610" s="34">
        <v>168</v>
      </c>
      <c r="AL610" s="34">
        <v>4.3</v>
      </c>
      <c r="AM610" s="34">
        <v>175</v>
      </c>
      <c r="AN610" s="34" t="s">
        <v>155</v>
      </c>
      <c r="AO610" s="34">
        <v>2</v>
      </c>
      <c r="AP610" s="37">
        <v>0.62067129629629625</v>
      </c>
      <c r="AQ610" s="34">
        <v>47.164293000000001</v>
      </c>
      <c r="AR610" s="34">
        <v>-88.485832000000002</v>
      </c>
      <c r="AS610" s="34">
        <v>319.60000000000002</v>
      </c>
      <c r="AT610" s="34">
        <v>34.9</v>
      </c>
      <c r="AU610" s="34">
        <v>12</v>
      </c>
      <c r="AV610" s="34">
        <v>8</v>
      </c>
      <c r="AW610" s="34" t="s">
        <v>216</v>
      </c>
      <c r="AX610" s="34">
        <v>1.9736</v>
      </c>
      <c r="AY610" s="34">
        <v>1.0948</v>
      </c>
      <c r="AZ610" s="34">
        <v>2.8368000000000002</v>
      </c>
      <c r="BA610" s="34">
        <v>14.186999999999999</v>
      </c>
      <c r="BB610" s="34">
        <v>56.54</v>
      </c>
      <c r="BC610" s="34">
        <v>3.99</v>
      </c>
      <c r="BD610" s="34">
        <v>2.95</v>
      </c>
      <c r="BE610" s="34">
        <v>3194.1990000000001</v>
      </c>
      <c r="BF610" s="34">
        <v>3.5609999999999999</v>
      </c>
      <c r="BG610" s="34">
        <v>29.47</v>
      </c>
      <c r="BH610" s="34">
        <v>7.6619999999999999</v>
      </c>
      <c r="BI610" s="34">
        <v>37.131</v>
      </c>
      <c r="BJ610" s="34">
        <v>23.603000000000002</v>
      </c>
      <c r="BK610" s="34">
        <v>6.1360000000000001</v>
      </c>
      <c r="BL610" s="34">
        <v>29.739000000000001</v>
      </c>
      <c r="BM610" s="34">
        <v>0</v>
      </c>
      <c r="BN610" s="34"/>
      <c r="BO610" s="34"/>
      <c r="BP610" s="34"/>
      <c r="BQ610" s="34">
        <v>7190.2560000000003</v>
      </c>
      <c r="BR610" s="34">
        <v>9.2230000000000006E-2</v>
      </c>
      <c r="BS610" s="34">
        <v>-5</v>
      </c>
      <c r="BT610" s="34">
        <v>8.0000000000000002E-3</v>
      </c>
      <c r="BU610" s="34">
        <v>2.2538710000000002</v>
      </c>
      <c r="BV610" s="34">
        <v>0</v>
      </c>
      <c r="BW610" s="34" t="s">
        <v>155</v>
      </c>
      <c r="BX610" s="34">
        <v>0.80100000000000005</v>
      </c>
    </row>
    <row r="611" spans="1:76" x14ac:dyDescent="0.25">
      <c r="A611" s="35">
        <v>43165</v>
      </c>
      <c r="B611" s="36">
        <v>0.4115655324074074</v>
      </c>
      <c r="C611" s="34">
        <v>3.6240000000000001</v>
      </c>
      <c r="D611" s="34">
        <v>9.1999999999999998E-3</v>
      </c>
      <c r="E611" s="34">
        <v>91.683333000000005</v>
      </c>
      <c r="F611" s="34">
        <v>316.39999999999998</v>
      </c>
      <c r="G611" s="34">
        <v>86.8</v>
      </c>
      <c r="H611" s="34">
        <v>0</v>
      </c>
      <c r="I611" s="34"/>
      <c r="J611" s="34">
        <v>12.74</v>
      </c>
      <c r="K611" s="34">
        <v>0.97230000000000005</v>
      </c>
      <c r="L611" s="34">
        <v>3.5232000000000001</v>
      </c>
      <c r="M611" s="34">
        <v>8.8999999999999999E-3</v>
      </c>
      <c r="N611" s="34">
        <v>307.64319999999998</v>
      </c>
      <c r="O611" s="34">
        <v>84.377300000000005</v>
      </c>
      <c r="P611" s="34">
        <v>392</v>
      </c>
      <c r="Q611" s="34">
        <v>246.39789999999999</v>
      </c>
      <c r="R611" s="34">
        <v>67.579499999999996</v>
      </c>
      <c r="S611" s="34">
        <v>314</v>
      </c>
      <c r="T611" s="34">
        <v>0</v>
      </c>
      <c r="U611" s="34"/>
      <c r="V611" s="34"/>
      <c r="W611" s="34">
        <v>0</v>
      </c>
      <c r="X611" s="34">
        <v>12.383800000000001</v>
      </c>
      <c r="Y611" s="34">
        <v>12</v>
      </c>
      <c r="Z611" s="34">
        <v>844</v>
      </c>
      <c r="AA611" s="34">
        <v>845</v>
      </c>
      <c r="AB611" s="34">
        <v>882</v>
      </c>
      <c r="AC611" s="34">
        <v>81</v>
      </c>
      <c r="AD611" s="34">
        <v>22.11</v>
      </c>
      <c r="AE611" s="34">
        <v>0.51</v>
      </c>
      <c r="AF611" s="34">
        <v>978</v>
      </c>
      <c r="AG611" s="34">
        <v>0</v>
      </c>
      <c r="AH611" s="34">
        <v>34</v>
      </c>
      <c r="AI611" s="34">
        <v>35</v>
      </c>
      <c r="AJ611" s="34">
        <v>190</v>
      </c>
      <c r="AK611" s="34">
        <v>168</v>
      </c>
      <c r="AL611" s="34">
        <v>4.4000000000000004</v>
      </c>
      <c r="AM611" s="34">
        <v>175</v>
      </c>
      <c r="AN611" s="34" t="s">
        <v>155</v>
      </c>
      <c r="AO611" s="34">
        <v>2</v>
      </c>
      <c r="AP611" s="37">
        <v>0.62069444444444444</v>
      </c>
      <c r="AQ611" s="34">
        <v>47.164343000000002</v>
      </c>
      <c r="AR611" s="34">
        <v>-88.486103999999997</v>
      </c>
      <c r="AS611" s="34">
        <v>319.89999999999998</v>
      </c>
      <c r="AT611" s="34">
        <v>35</v>
      </c>
      <c r="AU611" s="34">
        <v>12</v>
      </c>
      <c r="AV611" s="34">
        <v>8</v>
      </c>
      <c r="AW611" s="34" t="s">
        <v>216</v>
      </c>
      <c r="AX611" s="34">
        <v>2.1</v>
      </c>
      <c r="AY611" s="34">
        <v>1</v>
      </c>
      <c r="AZ611" s="34">
        <v>2.7631999999999999</v>
      </c>
      <c r="BA611" s="34">
        <v>14.186999999999999</v>
      </c>
      <c r="BB611" s="34">
        <v>58.24</v>
      </c>
      <c r="BC611" s="34">
        <v>4.0999999999999996</v>
      </c>
      <c r="BD611" s="34">
        <v>2.85</v>
      </c>
      <c r="BE611" s="34">
        <v>3192.7620000000002</v>
      </c>
      <c r="BF611" s="34">
        <v>5.1420000000000003</v>
      </c>
      <c r="BG611" s="34">
        <v>29.196000000000002</v>
      </c>
      <c r="BH611" s="34">
        <v>8.0079999999999991</v>
      </c>
      <c r="BI611" s="34">
        <v>37.203000000000003</v>
      </c>
      <c r="BJ611" s="34">
        <v>23.382999999999999</v>
      </c>
      <c r="BK611" s="34">
        <v>6.4130000000000003</v>
      </c>
      <c r="BL611" s="34">
        <v>29.797000000000001</v>
      </c>
      <c r="BM611" s="34">
        <v>0</v>
      </c>
      <c r="BN611" s="34"/>
      <c r="BO611" s="34"/>
      <c r="BP611" s="34"/>
      <c r="BQ611" s="34">
        <v>8159.9480000000003</v>
      </c>
      <c r="BR611" s="34">
        <v>6.8973999999999994E-2</v>
      </c>
      <c r="BS611" s="34">
        <v>-5</v>
      </c>
      <c r="BT611" s="34">
        <v>8.9060000000000007E-3</v>
      </c>
      <c r="BU611" s="34">
        <v>1.6855530000000001</v>
      </c>
      <c r="BV611" s="34">
        <v>0</v>
      </c>
      <c r="BW611" s="34" t="s">
        <v>155</v>
      </c>
      <c r="BX611" s="34">
        <v>0.80100000000000005</v>
      </c>
    </row>
    <row r="612" spans="1:76" x14ac:dyDescent="0.25">
      <c r="A612" s="35">
        <v>43165</v>
      </c>
      <c r="B612" s="36">
        <v>0.41157710648148149</v>
      </c>
      <c r="C612" s="34">
        <v>3.778</v>
      </c>
      <c r="D612" s="34">
        <v>0.01</v>
      </c>
      <c r="E612" s="34">
        <v>100</v>
      </c>
      <c r="F612" s="34">
        <v>312.39999999999998</v>
      </c>
      <c r="G612" s="34">
        <v>90.1</v>
      </c>
      <c r="H612" s="34">
        <v>0</v>
      </c>
      <c r="I612" s="34"/>
      <c r="J612" s="34">
        <v>13.66</v>
      </c>
      <c r="K612" s="34">
        <v>0.97099999999999997</v>
      </c>
      <c r="L612" s="34">
        <v>3.6682999999999999</v>
      </c>
      <c r="M612" s="34">
        <v>9.7000000000000003E-3</v>
      </c>
      <c r="N612" s="34">
        <v>303.39170000000001</v>
      </c>
      <c r="O612" s="34">
        <v>87.452399999999997</v>
      </c>
      <c r="P612" s="34">
        <v>390.8</v>
      </c>
      <c r="Q612" s="34">
        <v>242.99279999999999</v>
      </c>
      <c r="R612" s="34">
        <v>70.042500000000004</v>
      </c>
      <c r="S612" s="34">
        <v>313</v>
      </c>
      <c r="T612" s="34">
        <v>0</v>
      </c>
      <c r="U612" s="34"/>
      <c r="V612" s="34"/>
      <c r="W612" s="34">
        <v>0</v>
      </c>
      <c r="X612" s="34">
        <v>13.260999999999999</v>
      </c>
      <c r="Y612" s="34">
        <v>12</v>
      </c>
      <c r="Z612" s="34">
        <v>843</v>
      </c>
      <c r="AA612" s="34">
        <v>845</v>
      </c>
      <c r="AB612" s="34">
        <v>882</v>
      </c>
      <c r="AC612" s="34">
        <v>81</v>
      </c>
      <c r="AD612" s="34">
        <v>22.11</v>
      </c>
      <c r="AE612" s="34">
        <v>0.51</v>
      </c>
      <c r="AF612" s="34">
        <v>978</v>
      </c>
      <c r="AG612" s="34">
        <v>0</v>
      </c>
      <c r="AH612" s="34">
        <v>34</v>
      </c>
      <c r="AI612" s="34">
        <v>35</v>
      </c>
      <c r="AJ612" s="34">
        <v>190</v>
      </c>
      <c r="AK612" s="34">
        <v>168</v>
      </c>
      <c r="AL612" s="34">
        <v>4.4000000000000004</v>
      </c>
      <c r="AM612" s="34">
        <v>175</v>
      </c>
      <c r="AN612" s="34" t="s">
        <v>155</v>
      </c>
      <c r="AO612" s="34">
        <v>2</v>
      </c>
      <c r="AP612" s="37">
        <v>0.62070601851851859</v>
      </c>
      <c r="AQ612" s="34">
        <v>47.164364999999997</v>
      </c>
      <c r="AR612" s="34">
        <v>-88.486293000000003</v>
      </c>
      <c r="AS612" s="34">
        <v>319.89999999999998</v>
      </c>
      <c r="AT612" s="34">
        <v>33</v>
      </c>
      <c r="AU612" s="34">
        <v>12</v>
      </c>
      <c r="AV612" s="34">
        <v>8</v>
      </c>
      <c r="AW612" s="34" t="s">
        <v>216</v>
      </c>
      <c r="AX612" s="34">
        <v>2.1684000000000001</v>
      </c>
      <c r="AY612" s="34">
        <v>1.2052</v>
      </c>
      <c r="AZ612" s="34">
        <v>2.8368000000000002</v>
      </c>
      <c r="BA612" s="34">
        <v>14.186999999999999</v>
      </c>
      <c r="BB612" s="34">
        <v>55.89</v>
      </c>
      <c r="BC612" s="34">
        <v>3.94</v>
      </c>
      <c r="BD612" s="34">
        <v>2.984</v>
      </c>
      <c r="BE612" s="34">
        <v>3190.9470000000001</v>
      </c>
      <c r="BF612" s="34">
        <v>5.3760000000000003</v>
      </c>
      <c r="BG612" s="34">
        <v>27.637</v>
      </c>
      <c r="BH612" s="34">
        <v>7.9660000000000002</v>
      </c>
      <c r="BI612" s="34">
        <v>35.603999999999999</v>
      </c>
      <c r="BJ612" s="34">
        <v>22.135000000000002</v>
      </c>
      <c r="BK612" s="34">
        <v>6.38</v>
      </c>
      <c r="BL612" s="34">
        <v>28.515999999999998</v>
      </c>
      <c r="BM612" s="34">
        <v>0</v>
      </c>
      <c r="BN612" s="34"/>
      <c r="BO612" s="34"/>
      <c r="BP612" s="34"/>
      <c r="BQ612" s="34">
        <v>8387.4629999999997</v>
      </c>
      <c r="BR612" s="34">
        <v>4.0751999999999997E-2</v>
      </c>
      <c r="BS612" s="34">
        <v>-5</v>
      </c>
      <c r="BT612" s="34">
        <v>8.0949999999999998E-3</v>
      </c>
      <c r="BU612" s="34">
        <v>0.99588299999999996</v>
      </c>
      <c r="BV612" s="34">
        <v>0</v>
      </c>
      <c r="BW612" s="34" t="s">
        <v>155</v>
      </c>
      <c r="BX612" s="34">
        <v>0.80100000000000005</v>
      </c>
    </row>
    <row r="613" spans="1:76" x14ac:dyDescent="0.25">
      <c r="A613" s="35">
        <v>43165</v>
      </c>
      <c r="B613" s="36">
        <v>0.41158868055555553</v>
      </c>
      <c r="C613" s="34">
        <v>4.399</v>
      </c>
      <c r="D613" s="34">
        <v>9.7000000000000003E-3</v>
      </c>
      <c r="E613" s="34">
        <v>97.217675999999997</v>
      </c>
      <c r="F613" s="34">
        <v>322.3</v>
      </c>
      <c r="G613" s="34">
        <v>93</v>
      </c>
      <c r="H613" s="34">
        <v>0</v>
      </c>
      <c r="I613" s="34"/>
      <c r="J613" s="34">
        <v>14.08</v>
      </c>
      <c r="K613" s="34">
        <v>0.96599999999999997</v>
      </c>
      <c r="L613" s="34">
        <v>4.2495000000000003</v>
      </c>
      <c r="M613" s="34">
        <v>9.4000000000000004E-3</v>
      </c>
      <c r="N613" s="34">
        <v>311.31450000000001</v>
      </c>
      <c r="O613" s="34">
        <v>89.8566</v>
      </c>
      <c r="P613" s="34">
        <v>401.2</v>
      </c>
      <c r="Q613" s="34">
        <v>249.3383</v>
      </c>
      <c r="R613" s="34">
        <v>71.968100000000007</v>
      </c>
      <c r="S613" s="34">
        <v>321.3</v>
      </c>
      <c r="T613" s="34">
        <v>0</v>
      </c>
      <c r="U613" s="34"/>
      <c r="V613" s="34"/>
      <c r="W613" s="34">
        <v>0</v>
      </c>
      <c r="X613" s="34">
        <v>13.5989</v>
      </c>
      <c r="Y613" s="34">
        <v>11.9</v>
      </c>
      <c r="Z613" s="34">
        <v>844</v>
      </c>
      <c r="AA613" s="34">
        <v>846</v>
      </c>
      <c r="AB613" s="34">
        <v>883</v>
      </c>
      <c r="AC613" s="34">
        <v>81</v>
      </c>
      <c r="AD613" s="34">
        <v>22.11</v>
      </c>
      <c r="AE613" s="34">
        <v>0.51</v>
      </c>
      <c r="AF613" s="34">
        <v>978</v>
      </c>
      <c r="AG613" s="34">
        <v>0</v>
      </c>
      <c r="AH613" s="34">
        <v>34</v>
      </c>
      <c r="AI613" s="34">
        <v>35</v>
      </c>
      <c r="AJ613" s="34">
        <v>190</v>
      </c>
      <c r="AK613" s="34">
        <v>168</v>
      </c>
      <c r="AL613" s="34">
        <v>4.4000000000000004</v>
      </c>
      <c r="AM613" s="34">
        <v>175</v>
      </c>
      <c r="AN613" s="34" t="s">
        <v>155</v>
      </c>
      <c r="AO613" s="34">
        <v>2</v>
      </c>
      <c r="AP613" s="37">
        <v>0.62071759259259263</v>
      </c>
      <c r="AQ613" s="34">
        <v>47.164389</v>
      </c>
      <c r="AR613" s="34">
        <v>-88.486461000000006</v>
      </c>
      <c r="AS613" s="34">
        <v>319.7</v>
      </c>
      <c r="AT613" s="34">
        <v>30.9</v>
      </c>
      <c r="AU613" s="34">
        <v>12</v>
      </c>
      <c r="AV613" s="34">
        <v>8</v>
      </c>
      <c r="AW613" s="34" t="s">
        <v>216</v>
      </c>
      <c r="AX613" s="34">
        <v>2.2000000000000002</v>
      </c>
      <c r="AY613" s="34">
        <v>1.3</v>
      </c>
      <c r="AZ613" s="34">
        <v>2.9</v>
      </c>
      <c r="BA613" s="34">
        <v>14.186999999999999</v>
      </c>
      <c r="BB613" s="34">
        <v>48.14</v>
      </c>
      <c r="BC613" s="34">
        <v>3.39</v>
      </c>
      <c r="BD613" s="34">
        <v>3.52</v>
      </c>
      <c r="BE613" s="34">
        <v>3187.5830000000001</v>
      </c>
      <c r="BF613" s="34">
        <v>4.484</v>
      </c>
      <c r="BG613" s="34">
        <v>24.454000000000001</v>
      </c>
      <c r="BH613" s="34">
        <v>7.0579999999999998</v>
      </c>
      <c r="BI613" s="34">
        <v>31.513000000000002</v>
      </c>
      <c r="BJ613" s="34">
        <v>19.585999999999999</v>
      </c>
      <c r="BK613" s="34">
        <v>5.6529999999999996</v>
      </c>
      <c r="BL613" s="34">
        <v>25.239000000000001</v>
      </c>
      <c r="BM613" s="34">
        <v>0</v>
      </c>
      <c r="BN613" s="34"/>
      <c r="BO613" s="34"/>
      <c r="BP613" s="34"/>
      <c r="BQ613" s="34">
        <v>7416.9470000000001</v>
      </c>
      <c r="BR613" s="34">
        <v>4.1624000000000001E-2</v>
      </c>
      <c r="BS613" s="34">
        <v>-5</v>
      </c>
      <c r="BT613" s="34">
        <v>8.0000000000000002E-3</v>
      </c>
      <c r="BU613" s="34">
        <v>1.017177</v>
      </c>
      <c r="BV613" s="34">
        <v>0</v>
      </c>
      <c r="BW613" s="34" t="s">
        <v>155</v>
      </c>
      <c r="BX613" s="34">
        <v>0.80100000000000005</v>
      </c>
    </row>
    <row r="614" spans="1:76" x14ac:dyDescent="0.25">
      <c r="A614" s="35">
        <v>43165</v>
      </c>
      <c r="B614" s="36">
        <v>0.41160025462962962</v>
      </c>
      <c r="C614" s="34">
        <v>4.46</v>
      </c>
      <c r="D614" s="34">
        <v>8.9999999999999993E-3</v>
      </c>
      <c r="E614" s="34">
        <v>90</v>
      </c>
      <c r="F614" s="34">
        <v>338.7</v>
      </c>
      <c r="G614" s="34">
        <v>94.3</v>
      </c>
      <c r="H614" s="34">
        <v>0</v>
      </c>
      <c r="I614" s="34"/>
      <c r="J614" s="34">
        <v>14.2</v>
      </c>
      <c r="K614" s="34">
        <v>0.96550000000000002</v>
      </c>
      <c r="L614" s="34">
        <v>4.3061999999999996</v>
      </c>
      <c r="M614" s="34">
        <v>8.6999999999999994E-3</v>
      </c>
      <c r="N614" s="34">
        <v>327.03879999999998</v>
      </c>
      <c r="O614" s="34">
        <v>91.089399999999998</v>
      </c>
      <c r="P614" s="34">
        <v>418.1</v>
      </c>
      <c r="Q614" s="34">
        <v>261.9323</v>
      </c>
      <c r="R614" s="34">
        <v>72.955399999999997</v>
      </c>
      <c r="S614" s="34">
        <v>334.9</v>
      </c>
      <c r="T614" s="34">
        <v>0</v>
      </c>
      <c r="U614" s="34"/>
      <c r="V614" s="34"/>
      <c r="W614" s="34">
        <v>0</v>
      </c>
      <c r="X614" s="34">
        <v>13.7102</v>
      </c>
      <c r="Y614" s="34">
        <v>12</v>
      </c>
      <c r="Z614" s="34">
        <v>844</v>
      </c>
      <c r="AA614" s="34">
        <v>844</v>
      </c>
      <c r="AB614" s="34">
        <v>882</v>
      </c>
      <c r="AC614" s="34">
        <v>81</v>
      </c>
      <c r="AD614" s="34">
        <v>22.11</v>
      </c>
      <c r="AE614" s="34">
        <v>0.51</v>
      </c>
      <c r="AF614" s="34">
        <v>978</v>
      </c>
      <c r="AG614" s="34">
        <v>0</v>
      </c>
      <c r="AH614" s="34">
        <v>34</v>
      </c>
      <c r="AI614" s="34">
        <v>35</v>
      </c>
      <c r="AJ614" s="34">
        <v>190</v>
      </c>
      <c r="AK614" s="34">
        <v>168</v>
      </c>
      <c r="AL614" s="34">
        <v>4.4000000000000004</v>
      </c>
      <c r="AM614" s="34">
        <v>175</v>
      </c>
      <c r="AN614" s="34" t="s">
        <v>155</v>
      </c>
      <c r="AO614" s="34">
        <v>2</v>
      </c>
      <c r="AP614" s="37">
        <v>0.62072916666666667</v>
      </c>
      <c r="AQ614" s="34">
        <v>47.164403999999998</v>
      </c>
      <c r="AR614" s="34">
        <v>-88.486621999999997</v>
      </c>
      <c r="AS614" s="34">
        <v>319.5</v>
      </c>
      <c r="AT614" s="34">
        <v>29</v>
      </c>
      <c r="AU614" s="34">
        <v>12</v>
      </c>
      <c r="AV614" s="34">
        <v>8</v>
      </c>
      <c r="AW614" s="34" t="s">
        <v>216</v>
      </c>
      <c r="AX614" s="34">
        <v>2.2684000000000002</v>
      </c>
      <c r="AY614" s="34">
        <v>1.5052000000000001</v>
      </c>
      <c r="AZ614" s="34">
        <v>3.1052</v>
      </c>
      <c r="BA614" s="34">
        <v>14.186999999999999</v>
      </c>
      <c r="BB614" s="34">
        <v>47.51</v>
      </c>
      <c r="BC614" s="34">
        <v>3.35</v>
      </c>
      <c r="BD614" s="34">
        <v>3.5720000000000001</v>
      </c>
      <c r="BE614" s="34">
        <v>3187.8040000000001</v>
      </c>
      <c r="BF614" s="34">
        <v>4.0940000000000003</v>
      </c>
      <c r="BG614" s="34">
        <v>25.353000000000002</v>
      </c>
      <c r="BH614" s="34">
        <v>7.0620000000000003</v>
      </c>
      <c r="BI614" s="34">
        <v>32.414999999999999</v>
      </c>
      <c r="BJ614" s="34">
        <v>20.306000000000001</v>
      </c>
      <c r="BK614" s="34">
        <v>5.6559999999999997</v>
      </c>
      <c r="BL614" s="34">
        <v>25.962</v>
      </c>
      <c r="BM614" s="34">
        <v>0</v>
      </c>
      <c r="BN614" s="34"/>
      <c r="BO614" s="34"/>
      <c r="BP614" s="34"/>
      <c r="BQ614" s="34">
        <v>7379.7849999999999</v>
      </c>
      <c r="BR614" s="34">
        <v>6.2838000000000005E-2</v>
      </c>
      <c r="BS614" s="34">
        <v>-5</v>
      </c>
      <c r="BT614" s="34">
        <v>8.9060000000000007E-3</v>
      </c>
      <c r="BU614" s="34">
        <v>1.5356030000000001</v>
      </c>
      <c r="BV614" s="34">
        <v>0</v>
      </c>
      <c r="BW614" s="34" t="s">
        <v>155</v>
      </c>
      <c r="BX614" s="34">
        <v>0.80100000000000005</v>
      </c>
    </row>
    <row r="615" spans="1:76" x14ac:dyDescent="0.25">
      <c r="A615" s="35">
        <v>43165</v>
      </c>
      <c r="B615" s="36">
        <v>0.41161182870370366</v>
      </c>
      <c r="C615" s="34">
        <v>4.5359999999999996</v>
      </c>
      <c r="D615" s="34">
        <v>8.9999999999999993E-3</v>
      </c>
      <c r="E615" s="34">
        <v>90</v>
      </c>
      <c r="F615" s="34">
        <v>351</v>
      </c>
      <c r="G615" s="34">
        <v>94.5</v>
      </c>
      <c r="H615" s="34">
        <v>0</v>
      </c>
      <c r="I615" s="34"/>
      <c r="J615" s="34">
        <v>14.12</v>
      </c>
      <c r="K615" s="34">
        <v>0.96489999999999998</v>
      </c>
      <c r="L615" s="34">
        <v>4.3768000000000002</v>
      </c>
      <c r="M615" s="34">
        <v>8.6999999999999994E-3</v>
      </c>
      <c r="N615" s="34">
        <v>338.70269999999999</v>
      </c>
      <c r="O615" s="34">
        <v>91.179299999999998</v>
      </c>
      <c r="P615" s="34">
        <v>429.9</v>
      </c>
      <c r="Q615" s="34">
        <v>271.27409999999998</v>
      </c>
      <c r="R615" s="34">
        <v>73.0274</v>
      </c>
      <c r="S615" s="34">
        <v>344.3</v>
      </c>
      <c r="T615" s="34">
        <v>0</v>
      </c>
      <c r="U615" s="34"/>
      <c r="V615" s="34"/>
      <c r="W615" s="34">
        <v>0</v>
      </c>
      <c r="X615" s="34">
        <v>13.621499999999999</v>
      </c>
      <c r="Y615" s="34">
        <v>12</v>
      </c>
      <c r="Z615" s="34">
        <v>844</v>
      </c>
      <c r="AA615" s="34">
        <v>846</v>
      </c>
      <c r="AB615" s="34">
        <v>883</v>
      </c>
      <c r="AC615" s="34">
        <v>81</v>
      </c>
      <c r="AD615" s="34">
        <v>22.11</v>
      </c>
      <c r="AE615" s="34">
        <v>0.51</v>
      </c>
      <c r="AF615" s="34">
        <v>978</v>
      </c>
      <c r="AG615" s="34">
        <v>0</v>
      </c>
      <c r="AH615" s="34">
        <v>34</v>
      </c>
      <c r="AI615" s="34">
        <v>35</v>
      </c>
      <c r="AJ615" s="34">
        <v>190</v>
      </c>
      <c r="AK615" s="34">
        <v>168</v>
      </c>
      <c r="AL615" s="34">
        <v>4.3</v>
      </c>
      <c r="AM615" s="34">
        <v>175.4</v>
      </c>
      <c r="AN615" s="34" t="s">
        <v>155</v>
      </c>
      <c r="AO615" s="34">
        <v>2</v>
      </c>
      <c r="AP615" s="37">
        <v>0.6207407407407407</v>
      </c>
      <c r="AQ615" s="34">
        <v>47.164403999999998</v>
      </c>
      <c r="AR615" s="34">
        <v>-88.486778000000001</v>
      </c>
      <c r="AS615" s="34">
        <v>319.3</v>
      </c>
      <c r="AT615" s="34">
        <v>27.6</v>
      </c>
      <c r="AU615" s="34">
        <v>12</v>
      </c>
      <c r="AV615" s="34">
        <v>8</v>
      </c>
      <c r="AW615" s="34" t="s">
        <v>216</v>
      </c>
      <c r="AX615" s="34">
        <v>2.4367999999999999</v>
      </c>
      <c r="AY615" s="34">
        <v>2.0104000000000002</v>
      </c>
      <c r="AZ615" s="34">
        <v>3.6103999999999998</v>
      </c>
      <c r="BA615" s="34">
        <v>14.186999999999999</v>
      </c>
      <c r="BB615" s="34">
        <v>46.73</v>
      </c>
      <c r="BC615" s="34">
        <v>3.29</v>
      </c>
      <c r="BD615" s="34">
        <v>3.6419999999999999</v>
      </c>
      <c r="BE615" s="34">
        <v>3187.4340000000002</v>
      </c>
      <c r="BF615" s="34">
        <v>4.0250000000000004</v>
      </c>
      <c r="BG615" s="34">
        <v>25.831</v>
      </c>
      <c r="BH615" s="34">
        <v>6.9539999999999997</v>
      </c>
      <c r="BI615" s="34">
        <v>32.784999999999997</v>
      </c>
      <c r="BJ615" s="34">
        <v>20.689</v>
      </c>
      <c r="BK615" s="34">
        <v>5.569</v>
      </c>
      <c r="BL615" s="34">
        <v>26.257999999999999</v>
      </c>
      <c r="BM615" s="34">
        <v>0</v>
      </c>
      <c r="BN615" s="34"/>
      <c r="BO615" s="34"/>
      <c r="BP615" s="34"/>
      <c r="BQ615" s="34">
        <v>7212.8670000000002</v>
      </c>
      <c r="BR615" s="34">
        <v>5.7751999999999998E-2</v>
      </c>
      <c r="BS615" s="34">
        <v>-5</v>
      </c>
      <c r="BT615" s="34">
        <v>8.0940000000000005E-3</v>
      </c>
      <c r="BU615" s="34">
        <v>1.411314</v>
      </c>
      <c r="BV615" s="34">
        <v>0</v>
      </c>
      <c r="BW615" s="34" t="s">
        <v>155</v>
      </c>
      <c r="BX615" s="34">
        <v>0.80100000000000005</v>
      </c>
    </row>
    <row r="616" spans="1:76" x14ac:dyDescent="0.25">
      <c r="A616" s="35">
        <v>43165</v>
      </c>
      <c r="B616" s="36">
        <v>0.41162340277777781</v>
      </c>
      <c r="C616" s="34">
        <v>4.6820000000000004</v>
      </c>
      <c r="D616" s="34">
        <v>8.2000000000000007E-3</v>
      </c>
      <c r="E616" s="34">
        <v>82.234218999999996</v>
      </c>
      <c r="F616" s="34">
        <v>358.8</v>
      </c>
      <c r="G616" s="34">
        <v>94.5</v>
      </c>
      <c r="H616" s="34">
        <v>0</v>
      </c>
      <c r="I616" s="34"/>
      <c r="J616" s="34">
        <v>14</v>
      </c>
      <c r="K616" s="34">
        <v>0.9637</v>
      </c>
      <c r="L616" s="34">
        <v>4.5122999999999998</v>
      </c>
      <c r="M616" s="34">
        <v>7.9000000000000008E-3</v>
      </c>
      <c r="N616" s="34">
        <v>345.75279999999998</v>
      </c>
      <c r="O616" s="34">
        <v>91.068600000000004</v>
      </c>
      <c r="P616" s="34">
        <v>436.8</v>
      </c>
      <c r="Q616" s="34">
        <v>276.92070000000001</v>
      </c>
      <c r="R616" s="34">
        <v>72.938699999999997</v>
      </c>
      <c r="S616" s="34">
        <v>349.9</v>
      </c>
      <c r="T616" s="34">
        <v>0</v>
      </c>
      <c r="U616" s="34"/>
      <c r="V616" s="34"/>
      <c r="W616" s="34">
        <v>0</v>
      </c>
      <c r="X616" s="34">
        <v>13.4916</v>
      </c>
      <c r="Y616" s="34">
        <v>12</v>
      </c>
      <c r="Z616" s="34">
        <v>844</v>
      </c>
      <c r="AA616" s="34">
        <v>847</v>
      </c>
      <c r="AB616" s="34">
        <v>883</v>
      </c>
      <c r="AC616" s="34">
        <v>81</v>
      </c>
      <c r="AD616" s="34">
        <v>22.11</v>
      </c>
      <c r="AE616" s="34">
        <v>0.51</v>
      </c>
      <c r="AF616" s="34">
        <v>978</v>
      </c>
      <c r="AG616" s="34">
        <v>0</v>
      </c>
      <c r="AH616" s="34">
        <v>34</v>
      </c>
      <c r="AI616" s="34">
        <v>35</v>
      </c>
      <c r="AJ616" s="34">
        <v>190</v>
      </c>
      <c r="AK616" s="34">
        <v>168</v>
      </c>
      <c r="AL616" s="34">
        <v>4.3</v>
      </c>
      <c r="AM616" s="34">
        <v>175.8</v>
      </c>
      <c r="AN616" s="34" t="s">
        <v>155</v>
      </c>
      <c r="AO616" s="34">
        <v>2</v>
      </c>
      <c r="AP616" s="37">
        <v>0.62075231481481474</v>
      </c>
      <c r="AQ616" s="34">
        <v>47.164389</v>
      </c>
      <c r="AR616" s="34">
        <v>-88.486930000000001</v>
      </c>
      <c r="AS616" s="34">
        <v>319.2</v>
      </c>
      <c r="AT616" s="34">
        <v>26.4</v>
      </c>
      <c r="AU616" s="34">
        <v>12</v>
      </c>
      <c r="AV616" s="34">
        <v>8</v>
      </c>
      <c r="AW616" s="34" t="s">
        <v>216</v>
      </c>
      <c r="AX616" s="34">
        <v>1.9528000000000001</v>
      </c>
      <c r="AY616" s="34">
        <v>1.3792</v>
      </c>
      <c r="AZ616" s="34">
        <v>2.5004</v>
      </c>
      <c r="BA616" s="34">
        <v>14.186999999999999</v>
      </c>
      <c r="BB616" s="34">
        <v>45.31</v>
      </c>
      <c r="BC616" s="34">
        <v>3.19</v>
      </c>
      <c r="BD616" s="34">
        <v>3.7679999999999998</v>
      </c>
      <c r="BE616" s="34">
        <v>3187.2890000000002</v>
      </c>
      <c r="BF616" s="34">
        <v>3.5630000000000002</v>
      </c>
      <c r="BG616" s="34">
        <v>25.574999999999999</v>
      </c>
      <c r="BH616" s="34">
        <v>6.7359999999999998</v>
      </c>
      <c r="BI616" s="34">
        <v>32.311999999999998</v>
      </c>
      <c r="BJ616" s="34">
        <v>20.484000000000002</v>
      </c>
      <c r="BK616" s="34">
        <v>5.3949999999999996</v>
      </c>
      <c r="BL616" s="34">
        <v>25.879000000000001</v>
      </c>
      <c r="BM616" s="34">
        <v>0</v>
      </c>
      <c r="BN616" s="34"/>
      <c r="BO616" s="34"/>
      <c r="BP616" s="34"/>
      <c r="BQ616" s="34">
        <v>6929.2139999999999</v>
      </c>
      <c r="BR616" s="34">
        <v>7.4214000000000002E-2</v>
      </c>
      <c r="BS616" s="34">
        <v>-5</v>
      </c>
      <c r="BT616" s="34">
        <v>7.0939999999999996E-3</v>
      </c>
      <c r="BU616" s="34">
        <v>1.8136049999999999</v>
      </c>
      <c r="BV616" s="34">
        <v>0</v>
      </c>
      <c r="BW616" s="34" t="s">
        <v>155</v>
      </c>
      <c r="BX616" s="34">
        <v>0.80100000000000005</v>
      </c>
    </row>
    <row r="617" spans="1:76" x14ac:dyDescent="0.25">
      <c r="A617" s="35">
        <v>43165</v>
      </c>
      <c r="B617" s="36">
        <v>0.41163497685185185</v>
      </c>
      <c r="C617" s="34">
        <v>4.7439999999999998</v>
      </c>
      <c r="D617" s="34">
        <v>7.4000000000000003E-3</v>
      </c>
      <c r="E617" s="34">
        <v>74.061738000000005</v>
      </c>
      <c r="F617" s="34">
        <v>365.6</v>
      </c>
      <c r="G617" s="34">
        <v>94.1</v>
      </c>
      <c r="H617" s="34">
        <v>0</v>
      </c>
      <c r="I617" s="34"/>
      <c r="J617" s="34">
        <v>14</v>
      </c>
      <c r="K617" s="34">
        <v>0.96319999999999995</v>
      </c>
      <c r="L617" s="34">
        <v>4.5694999999999997</v>
      </c>
      <c r="M617" s="34">
        <v>7.1000000000000004E-3</v>
      </c>
      <c r="N617" s="34">
        <v>352.11610000000002</v>
      </c>
      <c r="O617" s="34">
        <v>90.666600000000003</v>
      </c>
      <c r="P617" s="34">
        <v>442.8</v>
      </c>
      <c r="Q617" s="34">
        <v>282.0172</v>
      </c>
      <c r="R617" s="34">
        <v>72.616799999999998</v>
      </c>
      <c r="S617" s="34">
        <v>354.6</v>
      </c>
      <c r="T617" s="34">
        <v>0</v>
      </c>
      <c r="U617" s="34"/>
      <c r="V617" s="34"/>
      <c r="W617" s="34">
        <v>0</v>
      </c>
      <c r="X617" s="34">
        <v>13.485300000000001</v>
      </c>
      <c r="Y617" s="34">
        <v>12</v>
      </c>
      <c r="Z617" s="34">
        <v>844</v>
      </c>
      <c r="AA617" s="34">
        <v>847</v>
      </c>
      <c r="AB617" s="34">
        <v>883</v>
      </c>
      <c r="AC617" s="34">
        <v>81</v>
      </c>
      <c r="AD617" s="34">
        <v>22.11</v>
      </c>
      <c r="AE617" s="34">
        <v>0.51</v>
      </c>
      <c r="AF617" s="34">
        <v>978</v>
      </c>
      <c r="AG617" s="34">
        <v>0</v>
      </c>
      <c r="AH617" s="34">
        <v>34</v>
      </c>
      <c r="AI617" s="34">
        <v>35</v>
      </c>
      <c r="AJ617" s="34">
        <v>190</v>
      </c>
      <c r="AK617" s="34">
        <v>168</v>
      </c>
      <c r="AL617" s="34">
        <v>4.4000000000000004</v>
      </c>
      <c r="AM617" s="34">
        <v>176</v>
      </c>
      <c r="AN617" s="34" t="s">
        <v>155</v>
      </c>
      <c r="AO617" s="34">
        <v>2</v>
      </c>
      <c r="AP617" s="37">
        <v>0.62076388888888889</v>
      </c>
      <c r="AQ617" s="34">
        <v>47.164383000000001</v>
      </c>
      <c r="AR617" s="34">
        <v>-88.486976999999996</v>
      </c>
      <c r="AS617" s="34">
        <v>319.10000000000002</v>
      </c>
      <c r="AT617" s="34">
        <v>26.1</v>
      </c>
      <c r="AU617" s="34">
        <v>12</v>
      </c>
      <c r="AV617" s="34">
        <v>10</v>
      </c>
      <c r="AW617" s="34" t="s">
        <v>205</v>
      </c>
      <c r="AX617" s="34">
        <v>1.7</v>
      </c>
      <c r="AY617" s="34">
        <v>1</v>
      </c>
      <c r="AZ617" s="34">
        <v>1.9</v>
      </c>
      <c r="BA617" s="34">
        <v>14.186999999999999</v>
      </c>
      <c r="BB617" s="34">
        <v>44.74</v>
      </c>
      <c r="BC617" s="34">
        <v>3.15</v>
      </c>
      <c r="BD617" s="34">
        <v>3.8159999999999998</v>
      </c>
      <c r="BE617" s="34">
        <v>3187.5610000000001</v>
      </c>
      <c r="BF617" s="34">
        <v>3.1669999999999998</v>
      </c>
      <c r="BG617" s="34">
        <v>25.722000000000001</v>
      </c>
      <c r="BH617" s="34">
        <v>6.6230000000000002</v>
      </c>
      <c r="BI617" s="34">
        <v>32.345999999999997</v>
      </c>
      <c r="BJ617" s="34">
        <v>20.602</v>
      </c>
      <c r="BK617" s="34">
        <v>5.3049999999999997</v>
      </c>
      <c r="BL617" s="34">
        <v>25.905999999999999</v>
      </c>
      <c r="BM617" s="34">
        <v>0</v>
      </c>
      <c r="BN617" s="34"/>
      <c r="BO617" s="34"/>
      <c r="BP617" s="34"/>
      <c r="BQ617" s="34">
        <v>6839.8890000000001</v>
      </c>
      <c r="BR617" s="34">
        <v>7.5093999999999994E-2</v>
      </c>
      <c r="BS617" s="34">
        <v>-5</v>
      </c>
      <c r="BT617" s="34">
        <v>7.9059999999999998E-3</v>
      </c>
      <c r="BU617" s="34">
        <v>1.83511</v>
      </c>
      <c r="BV617" s="34">
        <v>0</v>
      </c>
      <c r="BW617" s="34" t="s">
        <v>155</v>
      </c>
      <c r="BX617" s="34">
        <v>0.80100000000000005</v>
      </c>
    </row>
    <row r="618" spans="1:76" x14ac:dyDescent="0.25">
      <c r="A618" s="35">
        <v>43165</v>
      </c>
      <c r="B618" s="36">
        <v>0.41164655092592595</v>
      </c>
      <c r="C618" s="34">
        <v>4.55</v>
      </c>
      <c r="D618" s="34">
        <v>7.7999999999999996E-3</v>
      </c>
      <c r="E618" s="34">
        <v>78.333332999999996</v>
      </c>
      <c r="F618" s="34">
        <v>368.3</v>
      </c>
      <c r="G618" s="34">
        <v>92.8</v>
      </c>
      <c r="H618" s="34">
        <v>0</v>
      </c>
      <c r="I618" s="34"/>
      <c r="J618" s="34">
        <v>13.97</v>
      </c>
      <c r="K618" s="34">
        <v>0.96479999999999999</v>
      </c>
      <c r="L618" s="34">
        <v>4.3898000000000001</v>
      </c>
      <c r="M618" s="34">
        <v>7.6E-3</v>
      </c>
      <c r="N618" s="34">
        <v>355.35599999999999</v>
      </c>
      <c r="O618" s="34">
        <v>89.489599999999996</v>
      </c>
      <c r="P618" s="34">
        <v>444.8</v>
      </c>
      <c r="Q618" s="34">
        <v>284.6121</v>
      </c>
      <c r="R618" s="34">
        <v>71.674099999999996</v>
      </c>
      <c r="S618" s="34">
        <v>356.3</v>
      </c>
      <c r="T618" s="34">
        <v>0</v>
      </c>
      <c r="U618" s="34"/>
      <c r="V618" s="34"/>
      <c r="W618" s="34">
        <v>0</v>
      </c>
      <c r="X618" s="34">
        <v>13.4794</v>
      </c>
      <c r="Y618" s="34">
        <v>11.9</v>
      </c>
      <c r="Z618" s="34">
        <v>844</v>
      </c>
      <c r="AA618" s="34">
        <v>845</v>
      </c>
      <c r="AB618" s="34">
        <v>883</v>
      </c>
      <c r="AC618" s="34">
        <v>81</v>
      </c>
      <c r="AD618" s="34">
        <v>22.11</v>
      </c>
      <c r="AE618" s="34">
        <v>0.51</v>
      </c>
      <c r="AF618" s="34">
        <v>978</v>
      </c>
      <c r="AG618" s="34">
        <v>0</v>
      </c>
      <c r="AH618" s="34">
        <v>34</v>
      </c>
      <c r="AI618" s="34">
        <v>35</v>
      </c>
      <c r="AJ618" s="34">
        <v>190</v>
      </c>
      <c r="AK618" s="34">
        <v>168</v>
      </c>
      <c r="AL618" s="34">
        <v>4.4000000000000004</v>
      </c>
      <c r="AM618" s="34">
        <v>176</v>
      </c>
      <c r="AN618" s="34" t="s">
        <v>155</v>
      </c>
      <c r="AO618" s="34">
        <v>2</v>
      </c>
      <c r="AP618" s="37">
        <v>0.62076388888888889</v>
      </c>
      <c r="AQ618" s="34">
        <v>47.164375999999997</v>
      </c>
      <c r="AR618" s="34">
        <v>-88.487188000000003</v>
      </c>
      <c r="AS618" s="34">
        <v>319</v>
      </c>
      <c r="AT618" s="34">
        <v>26.1</v>
      </c>
      <c r="AU618" s="34">
        <v>12</v>
      </c>
      <c r="AV618" s="34">
        <v>10</v>
      </c>
      <c r="AW618" s="34" t="s">
        <v>205</v>
      </c>
      <c r="AX618" s="34">
        <v>1.7</v>
      </c>
      <c r="AY618" s="34">
        <v>1</v>
      </c>
      <c r="AZ618" s="34">
        <v>1.9</v>
      </c>
      <c r="BA618" s="34">
        <v>14.186999999999999</v>
      </c>
      <c r="BB618" s="34">
        <v>46.6</v>
      </c>
      <c r="BC618" s="34">
        <v>3.28</v>
      </c>
      <c r="BD618" s="34">
        <v>3.649</v>
      </c>
      <c r="BE618" s="34">
        <v>3188.19</v>
      </c>
      <c r="BF618" s="34">
        <v>3.4929999999999999</v>
      </c>
      <c r="BG618" s="34">
        <v>27.027000000000001</v>
      </c>
      <c r="BH618" s="34">
        <v>6.806</v>
      </c>
      <c r="BI618" s="34">
        <v>33.832999999999998</v>
      </c>
      <c r="BJ618" s="34">
        <v>21.646000000000001</v>
      </c>
      <c r="BK618" s="34">
        <v>5.4509999999999996</v>
      </c>
      <c r="BL618" s="34">
        <v>27.097999999999999</v>
      </c>
      <c r="BM618" s="34">
        <v>0</v>
      </c>
      <c r="BN618" s="34"/>
      <c r="BO618" s="34"/>
      <c r="BP618" s="34"/>
      <c r="BQ618" s="34">
        <v>7118.1239999999998</v>
      </c>
      <c r="BR618" s="34">
        <v>5.5974000000000003E-2</v>
      </c>
      <c r="BS618" s="34">
        <v>-5</v>
      </c>
      <c r="BT618" s="34">
        <v>8.0000000000000002E-3</v>
      </c>
      <c r="BU618" s="34">
        <v>1.3678650000000001</v>
      </c>
      <c r="BV618" s="34">
        <v>0</v>
      </c>
      <c r="BW618" s="34" t="s">
        <v>155</v>
      </c>
      <c r="BX618" s="34">
        <v>0.80100000000000005</v>
      </c>
    </row>
    <row r="619" spans="1:76" x14ac:dyDescent="0.25">
      <c r="A619" s="35">
        <v>43165</v>
      </c>
      <c r="B619" s="36">
        <v>0.41165812499999999</v>
      </c>
      <c r="C619" s="34">
        <v>4.55</v>
      </c>
      <c r="D619" s="34">
        <v>8.9999999999999993E-3</v>
      </c>
      <c r="E619" s="34">
        <v>90</v>
      </c>
      <c r="F619" s="34">
        <v>368.4</v>
      </c>
      <c r="G619" s="34">
        <v>92.2</v>
      </c>
      <c r="H619" s="34">
        <v>0</v>
      </c>
      <c r="I619" s="34"/>
      <c r="J619" s="34">
        <v>13.9</v>
      </c>
      <c r="K619" s="34">
        <v>0.96479999999999999</v>
      </c>
      <c r="L619" s="34">
        <v>4.3898000000000001</v>
      </c>
      <c r="M619" s="34">
        <v>8.6999999999999994E-3</v>
      </c>
      <c r="N619" s="34">
        <v>355.4271</v>
      </c>
      <c r="O619" s="34">
        <v>88.9636</v>
      </c>
      <c r="P619" s="34">
        <v>444.4</v>
      </c>
      <c r="Q619" s="34">
        <v>284.66910000000001</v>
      </c>
      <c r="R619" s="34">
        <v>71.252799999999993</v>
      </c>
      <c r="S619" s="34">
        <v>355.9</v>
      </c>
      <c r="T619" s="34">
        <v>0</v>
      </c>
      <c r="U619" s="34"/>
      <c r="V619" s="34"/>
      <c r="W619" s="34">
        <v>0</v>
      </c>
      <c r="X619" s="34">
        <v>13.410500000000001</v>
      </c>
      <c r="Y619" s="34">
        <v>12</v>
      </c>
      <c r="Z619" s="34">
        <v>844</v>
      </c>
      <c r="AA619" s="34">
        <v>846</v>
      </c>
      <c r="AB619" s="34">
        <v>883</v>
      </c>
      <c r="AC619" s="34">
        <v>81</v>
      </c>
      <c r="AD619" s="34">
        <v>22.11</v>
      </c>
      <c r="AE619" s="34">
        <v>0.51</v>
      </c>
      <c r="AF619" s="34">
        <v>978</v>
      </c>
      <c r="AG619" s="34">
        <v>0</v>
      </c>
      <c r="AH619" s="34">
        <v>34</v>
      </c>
      <c r="AI619" s="34">
        <v>35</v>
      </c>
      <c r="AJ619" s="34">
        <v>190</v>
      </c>
      <c r="AK619" s="34">
        <v>168</v>
      </c>
      <c r="AL619" s="34">
        <v>4.4000000000000004</v>
      </c>
      <c r="AM619" s="34">
        <v>176</v>
      </c>
      <c r="AN619" s="34" t="s">
        <v>155</v>
      </c>
      <c r="AO619" s="34">
        <v>2</v>
      </c>
      <c r="AP619" s="37">
        <v>0.62078703703703708</v>
      </c>
      <c r="AQ619" s="34">
        <v>47.164341999999998</v>
      </c>
      <c r="AR619" s="34">
        <v>-88.487373000000005</v>
      </c>
      <c r="AS619" s="34">
        <v>318.89999999999998</v>
      </c>
      <c r="AT619" s="34">
        <v>25.6</v>
      </c>
      <c r="AU619" s="34">
        <v>12</v>
      </c>
      <c r="AV619" s="34">
        <v>10</v>
      </c>
      <c r="AW619" s="34" t="s">
        <v>205</v>
      </c>
      <c r="AX619" s="34">
        <v>1.7</v>
      </c>
      <c r="AY619" s="34">
        <v>1</v>
      </c>
      <c r="AZ619" s="34">
        <v>1.9</v>
      </c>
      <c r="BA619" s="34">
        <v>14.186999999999999</v>
      </c>
      <c r="BB619" s="34">
        <v>46.59</v>
      </c>
      <c r="BC619" s="34">
        <v>3.28</v>
      </c>
      <c r="BD619" s="34">
        <v>3.65</v>
      </c>
      <c r="BE619" s="34">
        <v>3187.3670000000002</v>
      </c>
      <c r="BF619" s="34">
        <v>4.0129999999999999</v>
      </c>
      <c r="BG619" s="34">
        <v>27.026</v>
      </c>
      <c r="BH619" s="34">
        <v>6.7649999999999997</v>
      </c>
      <c r="BI619" s="34">
        <v>33.79</v>
      </c>
      <c r="BJ619" s="34">
        <v>21.645</v>
      </c>
      <c r="BK619" s="34">
        <v>5.4180000000000001</v>
      </c>
      <c r="BL619" s="34">
        <v>27.062999999999999</v>
      </c>
      <c r="BM619" s="34">
        <v>0</v>
      </c>
      <c r="BN619" s="34"/>
      <c r="BO619" s="34"/>
      <c r="BP619" s="34"/>
      <c r="BQ619" s="34">
        <v>7080.0140000000001</v>
      </c>
      <c r="BR619" s="34">
        <v>5.4906000000000003E-2</v>
      </c>
      <c r="BS619" s="34">
        <v>-5</v>
      </c>
      <c r="BT619" s="34">
        <v>8.0000000000000002E-3</v>
      </c>
      <c r="BU619" s="34">
        <v>1.3417650000000001</v>
      </c>
      <c r="BV619" s="34">
        <v>0</v>
      </c>
      <c r="BW619" s="34" t="s">
        <v>155</v>
      </c>
      <c r="BX619" s="34">
        <v>0.80100000000000005</v>
      </c>
    </row>
    <row r="620" spans="1:76" x14ac:dyDescent="0.25">
      <c r="A620" s="35">
        <v>43165</v>
      </c>
      <c r="B620" s="36">
        <v>0.41166969907407408</v>
      </c>
      <c r="C620" s="34">
        <v>4.5650000000000004</v>
      </c>
      <c r="D620" s="34">
        <v>8.8999999999999999E-3</v>
      </c>
      <c r="E620" s="34">
        <v>89.046391999999997</v>
      </c>
      <c r="F620" s="34">
        <v>368.4</v>
      </c>
      <c r="G620" s="34">
        <v>91.6</v>
      </c>
      <c r="H620" s="34">
        <v>0</v>
      </c>
      <c r="I620" s="34"/>
      <c r="J620" s="34">
        <v>14</v>
      </c>
      <c r="K620" s="34">
        <v>0.9647</v>
      </c>
      <c r="L620" s="34">
        <v>4.4039000000000001</v>
      </c>
      <c r="M620" s="34">
        <v>8.6E-3</v>
      </c>
      <c r="N620" s="34">
        <v>355.38240000000002</v>
      </c>
      <c r="O620" s="34">
        <v>88.373900000000006</v>
      </c>
      <c r="P620" s="34">
        <v>443.8</v>
      </c>
      <c r="Q620" s="34">
        <v>284.63330000000002</v>
      </c>
      <c r="R620" s="34">
        <v>70.780500000000004</v>
      </c>
      <c r="S620" s="34">
        <v>355.4</v>
      </c>
      <c r="T620" s="34">
        <v>0</v>
      </c>
      <c r="U620" s="34"/>
      <c r="V620" s="34"/>
      <c r="W620" s="34">
        <v>0</v>
      </c>
      <c r="X620" s="34">
        <v>13.5053</v>
      </c>
      <c r="Y620" s="34">
        <v>12</v>
      </c>
      <c r="Z620" s="34">
        <v>845</v>
      </c>
      <c r="AA620" s="34">
        <v>847</v>
      </c>
      <c r="AB620" s="34">
        <v>883</v>
      </c>
      <c r="AC620" s="34">
        <v>81</v>
      </c>
      <c r="AD620" s="34">
        <v>22.11</v>
      </c>
      <c r="AE620" s="34">
        <v>0.51</v>
      </c>
      <c r="AF620" s="34">
        <v>978</v>
      </c>
      <c r="AG620" s="34">
        <v>0</v>
      </c>
      <c r="AH620" s="34">
        <v>34</v>
      </c>
      <c r="AI620" s="34">
        <v>35</v>
      </c>
      <c r="AJ620" s="34">
        <v>190</v>
      </c>
      <c r="AK620" s="34">
        <v>168</v>
      </c>
      <c r="AL620" s="34">
        <v>4.4000000000000004</v>
      </c>
      <c r="AM620" s="34">
        <v>175.8</v>
      </c>
      <c r="AN620" s="34" t="s">
        <v>155</v>
      </c>
      <c r="AO620" s="34">
        <v>2</v>
      </c>
      <c r="AP620" s="37">
        <v>0.62079861111111112</v>
      </c>
      <c r="AQ620" s="34">
        <v>47.164287999999999</v>
      </c>
      <c r="AR620" s="34">
        <v>-88.487481000000002</v>
      </c>
      <c r="AS620" s="34">
        <v>318.7</v>
      </c>
      <c r="AT620" s="34">
        <v>24.3</v>
      </c>
      <c r="AU620" s="34">
        <v>12</v>
      </c>
      <c r="AV620" s="34">
        <v>10</v>
      </c>
      <c r="AW620" s="34" t="s">
        <v>205</v>
      </c>
      <c r="AX620" s="34">
        <v>1.9052</v>
      </c>
      <c r="AY620" s="34">
        <v>1.2736000000000001</v>
      </c>
      <c r="AZ620" s="34">
        <v>2.3104</v>
      </c>
      <c r="BA620" s="34">
        <v>14.186999999999999</v>
      </c>
      <c r="BB620" s="34">
        <v>46.44</v>
      </c>
      <c r="BC620" s="34">
        <v>3.27</v>
      </c>
      <c r="BD620" s="34">
        <v>3.6629999999999998</v>
      </c>
      <c r="BE620" s="34">
        <v>3187.3620000000001</v>
      </c>
      <c r="BF620" s="34">
        <v>3.9569999999999999</v>
      </c>
      <c r="BG620" s="34">
        <v>26.936</v>
      </c>
      <c r="BH620" s="34">
        <v>6.6980000000000004</v>
      </c>
      <c r="BI620" s="34">
        <v>33.634</v>
      </c>
      <c r="BJ620" s="34">
        <v>21.573</v>
      </c>
      <c r="BK620" s="34">
        <v>5.3650000000000002</v>
      </c>
      <c r="BL620" s="34">
        <v>26.937999999999999</v>
      </c>
      <c r="BM620" s="34">
        <v>0</v>
      </c>
      <c r="BN620" s="34"/>
      <c r="BO620" s="34"/>
      <c r="BP620" s="34"/>
      <c r="BQ620" s="34">
        <v>7107.19</v>
      </c>
      <c r="BR620" s="34">
        <v>6.5872E-2</v>
      </c>
      <c r="BS620" s="34">
        <v>-5</v>
      </c>
      <c r="BT620" s="34">
        <v>8.0000000000000002E-3</v>
      </c>
      <c r="BU620" s="34">
        <v>1.609747</v>
      </c>
      <c r="BV620" s="34">
        <v>0</v>
      </c>
      <c r="BW620" s="34" t="s">
        <v>155</v>
      </c>
      <c r="BX620" s="34">
        <v>0.80100000000000005</v>
      </c>
    </row>
    <row r="621" spans="1:76" x14ac:dyDescent="0.25">
      <c r="A621" s="35">
        <v>43165</v>
      </c>
      <c r="B621" s="36">
        <v>0.41168127314814812</v>
      </c>
      <c r="C621" s="34">
        <v>4.3419999999999996</v>
      </c>
      <c r="D621" s="34">
        <v>8.0000000000000002E-3</v>
      </c>
      <c r="E621" s="34">
        <v>80.455325999999999</v>
      </c>
      <c r="F621" s="34">
        <v>368.3</v>
      </c>
      <c r="G621" s="34">
        <v>90.7</v>
      </c>
      <c r="H621" s="34">
        <v>0</v>
      </c>
      <c r="I621" s="34"/>
      <c r="J621" s="34">
        <v>14</v>
      </c>
      <c r="K621" s="34">
        <v>0.96650000000000003</v>
      </c>
      <c r="L621" s="34">
        <v>4.1962000000000002</v>
      </c>
      <c r="M621" s="34">
        <v>7.7999999999999996E-3</v>
      </c>
      <c r="N621" s="34">
        <v>355.94099999999997</v>
      </c>
      <c r="O621" s="34">
        <v>87.616200000000006</v>
      </c>
      <c r="P621" s="34">
        <v>443.6</v>
      </c>
      <c r="Q621" s="34">
        <v>285.08069999999998</v>
      </c>
      <c r="R621" s="34">
        <v>70.173599999999993</v>
      </c>
      <c r="S621" s="34">
        <v>355.3</v>
      </c>
      <c r="T621" s="34">
        <v>0</v>
      </c>
      <c r="U621" s="34"/>
      <c r="V621" s="34"/>
      <c r="W621" s="34">
        <v>0</v>
      </c>
      <c r="X621" s="34">
        <v>13.5306</v>
      </c>
      <c r="Y621" s="34">
        <v>12</v>
      </c>
      <c r="Z621" s="34">
        <v>845</v>
      </c>
      <c r="AA621" s="34">
        <v>849</v>
      </c>
      <c r="AB621" s="34">
        <v>883</v>
      </c>
      <c r="AC621" s="34">
        <v>81</v>
      </c>
      <c r="AD621" s="34">
        <v>22.11</v>
      </c>
      <c r="AE621" s="34">
        <v>0.51</v>
      </c>
      <c r="AF621" s="34">
        <v>978</v>
      </c>
      <c r="AG621" s="34">
        <v>0</v>
      </c>
      <c r="AH621" s="34">
        <v>34</v>
      </c>
      <c r="AI621" s="34">
        <v>35</v>
      </c>
      <c r="AJ621" s="34">
        <v>190</v>
      </c>
      <c r="AK621" s="34">
        <v>168</v>
      </c>
      <c r="AL621" s="34">
        <v>4.4000000000000004</v>
      </c>
      <c r="AM621" s="34">
        <v>175.4</v>
      </c>
      <c r="AN621" s="34" t="s">
        <v>155</v>
      </c>
      <c r="AO621" s="34">
        <v>2</v>
      </c>
      <c r="AP621" s="37">
        <v>0.62081018518518516</v>
      </c>
      <c r="AQ621" s="34">
        <v>47.164253000000002</v>
      </c>
      <c r="AR621" s="34">
        <v>-88.487605000000002</v>
      </c>
      <c r="AS621" s="34">
        <v>318.7</v>
      </c>
      <c r="AT621" s="34">
        <v>23.8</v>
      </c>
      <c r="AU621" s="34">
        <v>12</v>
      </c>
      <c r="AV621" s="34">
        <v>10</v>
      </c>
      <c r="AW621" s="34" t="s">
        <v>205</v>
      </c>
      <c r="AX621" s="34">
        <v>2</v>
      </c>
      <c r="AY621" s="34">
        <v>1.4</v>
      </c>
      <c r="AZ621" s="34">
        <v>2.5</v>
      </c>
      <c r="BA621" s="34">
        <v>14.186999999999999</v>
      </c>
      <c r="BB621" s="34">
        <v>48.78</v>
      </c>
      <c r="BC621" s="34">
        <v>3.44</v>
      </c>
      <c r="BD621" s="34">
        <v>3.4689999999999999</v>
      </c>
      <c r="BE621" s="34">
        <v>3189.1120000000001</v>
      </c>
      <c r="BF621" s="34">
        <v>3.7610000000000001</v>
      </c>
      <c r="BG621" s="34">
        <v>28.327999999999999</v>
      </c>
      <c r="BH621" s="34">
        <v>6.9729999999999999</v>
      </c>
      <c r="BI621" s="34">
        <v>35.302</v>
      </c>
      <c r="BJ621" s="34">
        <v>22.689</v>
      </c>
      <c r="BK621" s="34">
        <v>5.585</v>
      </c>
      <c r="BL621" s="34">
        <v>28.274000000000001</v>
      </c>
      <c r="BM621" s="34">
        <v>0</v>
      </c>
      <c r="BN621" s="34"/>
      <c r="BO621" s="34"/>
      <c r="BP621" s="34"/>
      <c r="BQ621" s="34">
        <v>7476.942</v>
      </c>
      <c r="BR621" s="34">
        <v>6.2469999999999998E-2</v>
      </c>
      <c r="BS621" s="34">
        <v>-5</v>
      </c>
      <c r="BT621" s="34">
        <v>8.0000000000000002E-3</v>
      </c>
      <c r="BU621" s="34">
        <v>1.5266109999999999</v>
      </c>
      <c r="BV621" s="34">
        <v>0</v>
      </c>
      <c r="BW621" s="34" t="s">
        <v>155</v>
      </c>
      <c r="BX621" s="34">
        <v>0.80100000000000005</v>
      </c>
    </row>
    <row r="622" spans="1:76" x14ac:dyDescent="0.25">
      <c r="A622" s="35">
        <v>43165</v>
      </c>
      <c r="B622" s="36">
        <v>0.41169284722222227</v>
      </c>
      <c r="C622" s="34">
        <v>4.18</v>
      </c>
      <c r="D622" s="34">
        <v>8.8000000000000005E-3</v>
      </c>
      <c r="E622" s="34">
        <v>87.594226000000006</v>
      </c>
      <c r="F622" s="34">
        <v>364.7</v>
      </c>
      <c r="G622" s="34">
        <v>90.3</v>
      </c>
      <c r="H622" s="34">
        <v>0</v>
      </c>
      <c r="I622" s="34"/>
      <c r="J622" s="34">
        <v>14.03</v>
      </c>
      <c r="K622" s="34">
        <v>0.96779999999999999</v>
      </c>
      <c r="L622" s="34">
        <v>4.0453000000000001</v>
      </c>
      <c r="M622" s="34">
        <v>8.5000000000000006E-3</v>
      </c>
      <c r="N622" s="34">
        <v>352.96469999999999</v>
      </c>
      <c r="O622" s="34">
        <v>87.368700000000004</v>
      </c>
      <c r="P622" s="34">
        <v>440.3</v>
      </c>
      <c r="Q622" s="34">
        <v>282.69690000000003</v>
      </c>
      <c r="R622" s="34">
        <v>69.975399999999993</v>
      </c>
      <c r="S622" s="34">
        <v>352.7</v>
      </c>
      <c r="T622" s="34">
        <v>0</v>
      </c>
      <c r="U622" s="34"/>
      <c r="V622" s="34"/>
      <c r="W622" s="34">
        <v>0</v>
      </c>
      <c r="X622" s="34">
        <v>13.576499999999999</v>
      </c>
      <c r="Y622" s="34">
        <v>12</v>
      </c>
      <c r="Z622" s="34">
        <v>845</v>
      </c>
      <c r="AA622" s="34">
        <v>847</v>
      </c>
      <c r="AB622" s="34">
        <v>883</v>
      </c>
      <c r="AC622" s="34">
        <v>81</v>
      </c>
      <c r="AD622" s="34">
        <v>22.11</v>
      </c>
      <c r="AE622" s="34">
        <v>0.51</v>
      </c>
      <c r="AF622" s="34">
        <v>978</v>
      </c>
      <c r="AG622" s="34">
        <v>0</v>
      </c>
      <c r="AH622" s="34">
        <v>34</v>
      </c>
      <c r="AI622" s="34">
        <v>35</v>
      </c>
      <c r="AJ622" s="34">
        <v>190</v>
      </c>
      <c r="AK622" s="34">
        <v>168</v>
      </c>
      <c r="AL622" s="34">
        <v>4.4000000000000004</v>
      </c>
      <c r="AM622" s="34">
        <v>175.1</v>
      </c>
      <c r="AN622" s="34" t="s">
        <v>155</v>
      </c>
      <c r="AO622" s="34">
        <v>2</v>
      </c>
      <c r="AP622" s="37">
        <v>0.6208217592592592</v>
      </c>
      <c r="AQ622" s="34">
        <v>47.164228000000001</v>
      </c>
      <c r="AR622" s="34">
        <v>-88.487720999999993</v>
      </c>
      <c r="AS622" s="34">
        <v>318.60000000000002</v>
      </c>
      <c r="AT622" s="34">
        <v>22.7</v>
      </c>
      <c r="AU622" s="34">
        <v>12</v>
      </c>
      <c r="AV622" s="34">
        <v>10</v>
      </c>
      <c r="AW622" s="34" t="s">
        <v>205</v>
      </c>
      <c r="AX622" s="34">
        <v>2.136663</v>
      </c>
      <c r="AY622" s="34">
        <v>1.126673</v>
      </c>
      <c r="AZ622" s="34">
        <v>2.636663</v>
      </c>
      <c r="BA622" s="34">
        <v>14.186999999999999</v>
      </c>
      <c r="BB622" s="34">
        <v>50.63</v>
      </c>
      <c r="BC622" s="34">
        <v>3.57</v>
      </c>
      <c r="BD622" s="34">
        <v>3.33</v>
      </c>
      <c r="BE622" s="34">
        <v>3189.47</v>
      </c>
      <c r="BF622" s="34">
        <v>4.2539999999999996</v>
      </c>
      <c r="BG622" s="34">
        <v>29.143000000000001</v>
      </c>
      <c r="BH622" s="34">
        <v>7.2140000000000004</v>
      </c>
      <c r="BI622" s="34">
        <v>36.356999999999999</v>
      </c>
      <c r="BJ622" s="34">
        <v>23.341000000000001</v>
      </c>
      <c r="BK622" s="34">
        <v>5.7779999999999996</v>
      </c>
      <c r="BL622" s="34">
        <v>29.119</v>
      </c>
      <c r="BM622" s="34">
        <v>0</v>
      </c>
      <c r="BN622" s="34"/>
      <c r="BO622" s="34"/>
      <c r="BP622" s="34"/>
      <c r="BQ622" s="34">
        <v>7783.1289999999999</v>
      </c>
      <c r="BR622" s="34">
        <v>4.3880000000000002E-2</v>
      </c>
      <c r="BS622" s="34">
        <v>-5</v>
      </c>
      <c r="BT622" s="34">
        <v>7.0939999999999996E-3</v>
      </c>
      <c r="BU622" s="34">
        <v>1.0723180000000001</v>
      </c>
      <c r="BV622" s="34">
        <v>0</v>
      </c>
      <c r="BW622" s="34" t="s">
        <v>155</v>
      </c>
      <c r="BX622" s="34">
        <v>0.80100000000000005</v>
      </c>
    </row>
    <row r="623" spans="1:76" x14ac:dyDescent="0.25">
      <c r="A623" s="35">
        <v>43165</v>
      </c>
      <c r="B623" s="36">
        <v>0.41170442129629631</v>
      </c>
      <c r="C623" s="34">
        <v>4.18</v>
      </c>
      <c r="D623" s="34">
        <v>8.9999999999999993E-3</v>
      </c>
      <c r="E623" s="34">
        <v>90</v>
      </c>
      <c r="F623" s="34">
        <v>362.4</v>
      </c>
      <c r="G623" s="34">
        <v>90.1</v>
      </c>
      <c r="H623" s="34">
        <v>0</v>
      </c>
      <c r="I623" s="34"/>
      <c r="J623" s="34">
        <v>14.2</v>
      </c>
      <c r="K623" s="34">
        <v>0.9677</v>
      </c>
      <c r="L623" s="34">
        <v>4.0450999999999997</v>
      </c>
      <c r="M623" s="34">
        <v>8.6999999999999994E-3</v>
      </c>
      <c r="N623" s="34">
        <v>350.66449999999998</v>
      </c>
      <c r="O623" s="34">
        <v>87.171700000000001</v>
      </c>
      <c r="P623" s="34">
        <v>437.8</v>
      </c>
      <c r="Q623" s="34">
        <v>280.8546</v>
      </c>
      <c r="R623" s="34">
        <v>69.817700000000002</v>
      </c>
      <c r="S623" s="34">
        <v>350.7</v>
      </c>
      <c r="T623" s="34">
        <v>0</v>
      </c>
      <c r="U623" s="34"/>
      <c r="V623" s="34"/>
      <c r="W623" s="34">
        <v>0</v>
      </c>
      <c r="X623" s="34">
        <v>13.7418</v>
      </c>
      <c r="Y623" s="34">
        <v>12</v>
      </c>
      <c r="Z623" s="34">
        <v>845</v>
      </c>
      <c r="AA623" s="34">
        <v>847</v>
      </c>
      <c r="AB623" s="34">
        <v>883</v>
      </c>
      <c r="AC623" s="34">
        <v>81</v>
      </c>
      <c r="AD623" s="34">
        <v>22.11</v>
      </c>
      <c r="AE623" s="34">
        <v>0.51</v>
      </c>
      <c r="AF623" s="34">
        <v>978</v>
      </c>
      <c r="AG623" s="34">
        <v>0</v>
      </c>
      <c r="AH623" s="34">
        <v>34</v>
      </c>
      <c r="AI623" s="34">
        <v>35</v>
      </c>
      <c r="AJ623" s="34">
        <v>190</v>
      </c>
      <c r="AK623" s="34">
        <v>168</v>
      </c>
      <c r="AL623" s="34">
        <v>4.3</v>
      </c>
      <c r="AM623" s="34">
        <v>174.7</v>
      </c>
      <c r="AN623" s="34" t="s">
        <v>155</v>
      </c>
      <c r="AO623" s="34">
        <v>2</v>
      </c>
      <c r="AP623" s="37">
        <v>0.62083333333333335</v>
      </c>
      <c r="AQ623" s="34">
        <v>47.16422</v>
      </c>
      <c r="AR623" s="34">
        <v>-88.487755000000007</v>
      </c>
      <c r="AS623" s="34">
        <v>318.5</v>
      </c>
      <c r="AT623" s="34">
        <v>21.6</v>
      </c>
      <c r="AU623" s="34">
        <v>12</v>
      </c>
      <c r="AV623" s="34">
        <v>10</v>
      </c>
      <c r="AW623" s="34" t="s">
        <v>205</v>
      </c>
      <c r="AX623" s="34">
        <v>2.2000000000000002</v>
      </c>
      <c r="AY623" s="34">
        <v>1</v>
      </c>
      <c r="AZ623" s="34">
        <v>2.7</v>
      </c>
      <c r="BA623" s="34">
        <v>14.186999999999999</v>
      </c>
      <c r="BB623" s="34">
        <v>50.62</v>
      </c>
      <c r="BC623" s="34">
        <v>3.57</v>
      </c>
      <c r="BD623" s="34">
        <v>3.3340000000000001</v>
      </c>
      <c r="BE623" s="34">
        <v>3189.2860000000001</v>
      </c>
      <c r="BF623" s="34">
        <v>4.3710000000000004</v>
      </c>
      <c r="BG623" s="34">
        <v>28.952999999999999</v>
      </c>
      <c r="BH623" s="34">
        <v>7.1970000000000001</v>
      </c>
      <c r="BI623" s="34">
        <v>36.15</v>
      </c>
      <c r="BJ623" s="34">
        <v>23.189</v>
      </c>
      <c r="BK623" s="34">
        <v>5.7649999999999997</v>
      </c>
      <c r="BL623" s="34">
        <v>28.952999999999999</v>
      </c>
      <c r="BM623" s="34">
        <v>0</v>
      </c>
      <c r="BN623" s="34"/>
      <c r="BO623" s="34"/>
      <c r="BP623" s="34"/>
      <c r="BQ623" s="34">
        <v>7877.7849999999999</v>
      </c>
      <c r="BR623" s="34">
        <v>6.2838000000000005E-2</v>
      </c>
      <c r="BS623" s="34">
        <v>-5</v>
      </c>
      <c r="BT623" s="34">
        <v>8.8120000000000004E-3</v>
      </c>
      <c r="BU623" s="34">
        <v>1.5356030000000001</v>
      </c>
      <c r="BV623" s="34">
        <v>0</v>
      </c>
      <c r="BW623" s="34" t="s">
        <v>155</v>
      </c>
      <c r="BX623" s="34">
        <v>0.80100000000000005</v>
      </c>
    </row>
    <row r="624" spans="1:76" x14ac:dyDescent="0.25">
      <c r="A624" s="35">
        <v>43165</v>
      </c>
      <c r="B624" s="36">
        <v>0.4117159953703704</v>
      </c>
      <c r="C624" s="34">
        <v>4.18</v>
      </c>
      <c r="D624" s="34">
        <v>8.9999999999999993E-3</v>
      </c>
      <c r="E624" s="34">
        <v>90</v>
      </c>
      <c r="F624" s="34">
        <v>362</v>
      </c>
      <c r="G624" s="34">
        <v>90</v>
      </c>
      <c r="H624" s="34">
        <v>0</v>
      </c>
      <c r="I624" s="34"/>
      <c r="J624" s="34">
        <v>14.4</v>
      </c>
      <c r="K624" s="34">
        <v>0.9677</v>
      </c>
      <c r="L624" s="34">
        <v>4.0450999999999997</v>
      </c>
      <c r="M624" s="34">
        <v>8.6999999999999994E-3</v>
      </c>
      <c r="N624" s="34">
        <v>350.27589999999998</v>
      </c>
      <c r="O624" s="34">
        <v>87.095699999999994</v>
      </c>
      <c r="P624" s="34">
        <v>437.4</v>
      </c>
      <c r="Q624" s="34">
        <v>280.54340000000002</v>
      </c>
      <c r="R624" s="34">
        <v>69.756799999999998</v>
      </c>
      <c r="S624" s="34">
        <v>350.3</v>
      </c>
      <c r="T624" s="34">
        <v>0</v>
      </c>
      <c r="U624" s="34"/>
      <c r="V624" s="34"/>
      <c r="W624" s="34">
        <v>0</v>
      </c>
      <c r="X624" s="34">
        <v>13.9353</v>
      </c>
      <c r="Y624" s="34">
        <v>12</v>
      </c>
      <c r="Z624" s="34">
        <v>844</v>
      </c>
      <c r="AA624" s="34">
        <v>847</v>
      </c>
      <c r="AB624" s="34">
        <v>883</v>
      </c>
      <c r="AC624" s="34">
        <v>81</v>
      </c>
      <c r="AD624" s="34">
        <v>22.11</v>
      </c>
      <c r="AE624" s="34">
        <v>0.51</v>
      </c>
      <c r="AF624" s="34">
        <v>978</v>
      </c>
      <c r="AG624" s="34">
        <v>0</v>
      </c>
      <c r="AH624" s="34">
        <v>34</v>
      </c>
      <c r="AI624" s="34">
        <v>35</v>
      </c>
      <c r="AJ624" s="34">
        <v>190</v>
      </c>
      <c r="AK624" s="34">
        <v>168</v>
      </c>
      <c r="AL624" s="34">
        <v>4.3</v>
      </c>
      <c r="AM624" s="34">
        <v>174.3</v>
      </c>
      <c r="AN624" s="34" t="s">
        <v>155</v>
      </c>
      <c r="AO624" s="34">
        <v>2</v>
      </c>
      <c r="AP624" s="37">
        <v>0.62083333333333335</v>
      </c>
      <c r="AQ624" s="34">
        <v>47.164194999999999</v>
      </c>
      <c r="AR624" s="34">
        <v>-88.487911999999994</v>
      </c>
      <c r="AS624" s="34">
        <v>318.39999999999998</v>
      </c>
      <c r="AT624" s="34">
        <v>20.6</v>
      </c>
      <c r="AU624" s="34">
        <v>12</v>
      </c>
      <c r="AV624" s="34">
        <v>10</v>
      </c>
      <c r="AW624" s="34" t="s">
        <v>205</v>
      </c>
      <c r="AX624" s="34">
        <v>1.8580000000000001</v>
      </c>
      <c r="AY624" s="34">
        <v>1.1368</v>
      </c>
      <c r="AZ624" s="34">
        <v>2.2896000000000001</v>
      </c>
      <c r="BA624" s="34">
        <v>14.186999999999999</v>
      </c>
      <c r="BB624" s="34">
        <v>50.62</v>
      </c>
      <c r="BC624" s="34">
        <v>3.57</v>
      </c>
      <c r="BD624" s="34">
        <v>3.335</v>
      </c>
      <c r="BE624" s="34">
        <v>3189.2860000000001</v>
      </c>
      <c r="BF624" s="34">
        <v>4.3710000000000004</v>
      </c>
      <c r="BG624" s="34">
        <v>28.920999999999999</v>
      </c>
      <c r="BH624" s="34">
        <v>7.1909999999999998</v>
      </c>
      <c r="BI624" s="34">
        <v>36.112000000000002</v>
      </c>
      <c r="BJ624" s="34">
        <v>23.163</v>
      </c>
      <c r="BK624" s="34">
        <v>5.76</v>
      </c>
      <c r="BL624" s="34">
        <v>28.922999999999998</v>
      </c>
      <c r="BM624" s="34">
        <v>0</v>
      </c>
      <c r="BN624" s="34"/>
      <c r="BO624" s="34"/>
      <c r="BP624" s="34"/>
      <c r="BQ624" s="34">
        <v>7988.74</v>
      </c>
      <c r="BR624" s="34">
        <v>4.3256000000000003E-2</v>
      </c>
      <c r="BS624" s="34">
        <v>-5</v>
      </c>
      <c r="BT624" s="34">
        <v>8.0940000000000005E-3</v>
      </c>
      <c r="BU624" s="34">
        <v>1.057069</v>
      </c>
      <c r="BV624" s="34">
        <v>0</v>
      </c>
      <c r="BW624" s="34" t="s">
        <v>155</v>
      </c>
      <c r="BX624" s="34">
        <v>0.80100000000000005</v>
      </c>
    </row>
    <row r="625" spans="1:76" x14ac:dyDescent="0.25">
      <c r="A625" s="35">
        <v>43165</v>
      </c>
      <c r="B625" s="36">
        <v>0.41172756944444444</v>
      </c>
      <c r="C625" s="34">
        <v>4.18</v>
      </c>
      <c r="D625" s="34">
        <v>8.9999999999999993E-3</v>
      </c>
      <c r="E625" s="34">
        <v>90</v>
      </c>
      <c r="F625" s="34">
        <v>361.1</v>
      </c>
      <c r="G625" s="34">
        <v>89.9</v>
      </c>
      <c r="H625" s="34">
        <v>-10</v>
      </c>
      <c r="I625" s="34"/>
      <c r="J625" s="34">
        <v>14.5</v>
      </c>
      <c r="K625" s="34">
        <v>0.9677</v>
      </c>
      <c r="L625" s="34">
        <v>4.0450999999999997</v>
      </c>
      <c r="M625" s="34">
        <v>8.6999999999999994E-3</v>
      </c>
      <c r="N625" s="34">
        <v>349.45569999999998</v>
      </c>
      <c r="O625" s="34">
        <v>86.998900000000006</v>
      </c>
      <c r="P625" s="34">
        <v>436.5</v>
      </c>
      <c r="Q625" s="34">
        <v>279.88639999999998</v>
      </c>
      <c r="R625" s="34">
        <v>69.679299999999998</v>
      </c>
      <c r="S625" s="34">
        <v>349.6</v>
      </c>
      <c r="T625" s="34">
        <v>0</v>
      </c>
      <c r="U625" s="34"/>
      <c r="V625" s="34"/>
      <c r="W625" s="34">
        <v>0</v>
      </c>
      <c r="X625" s="34">
        <v>14.0321</v>
      </c>
      <c r="Y625" s="34">
        <v>12</v>
      </c>
      <c r="Z625" s="34">
        <v>844</v>
      </c>
      <c r="AA625" s="34">
        <v>847</v>
      </c>
      <c r="AB625" s="34">
        <v>883</v>
      </c>
      <c r="AC625" s="34">
        <v>81</v>
      </c>
      <c r="AD625" s="34">
        <v>22.11</v>
      </c>
      <c r="AE625" s="34">
        <v>0.51</v>
      </c>
      <c r="AF625" s="34">
        <v>978</v>
      </c>
      <c r="AG625" s="34">
        <v>0</v>
      </c>
      <c r="AH625" s="34">
        <v>34</v>
      </c>
      <c r="AI625" s="34">
        <v>35</v>
      </c>
      <c r="AJ625" s="34">
        <v>190</v>
      </c>
      <c r="AK625" s="34">
        <v>168</v>
      </c>
      <c r="AL625" s="34">
        <v>4.3</v>
      </c>
      <c r="AM625" s="34">
        <v>174</v>
      </c>
      <c r="AN625" s="34" t="s">
        <v>155</v>
      </c>
      <c r="AO625" s="34">
        <v>2</v>
      </c>
      <c r="AP625" s="37">
        <v>0.62085648148148154</v>
      </c>
      <c r="AQ625" s="34">
        <v>47.164183000000001</v>
      </c>
      <c r="AR625" s="34">
        <v>-88.488059000000007</v>
      </c>
      <c r="AS625" s="34">
        <v>318.5</v>
      </c>
      <c r="AT625" s="34">
        <v>19.5</v>
      </c>
      <c r="AU625" s="34">
        <v>12</v>
      </c>
      <c r="AV625" s="34">
        <v>10</v>
      </c>
      <c r="AW625" s="34" t="s">
        <v>205</v>
      </c>
      <c r="AX625" s="34">
        <v>1.4263999999999999</v>
      </c>
      <c r="AY625" s="34">
        <v>1.2684</v>
      </c>
      <c r="AZ625" s="34">
        <v>2.1684000000000001</v>
      </c>
      <c r="BA625" s="34">
        <v>14.186999999999999</v>
      </c>
      <c r="BB625" s="34">
        <v>50.62</v>
      </c>
      <c r="BC625" s="34">
        <v>3.57</v>
      </c>
      <c r="BD625" s="34">
        <v>3.335</v>
      </c>
      <c r="BE625" s="34">
        <v>3189.2860000000001</v>
      </c>
      <c r="BF625" s="34">
        <v>4.3710000000000004</v>
      </c>
      <c r="BG625" s="34">
        <v>28.853000000000002</v>
      </c>
      <c r="BH625" s="34">
        <v>7.1829999999999998</v>
      </c>
      <c r="BI625" s="34">
        <v>36.036000000000001</v>
      </c>
      <c r="BJ625" s="34">
        <v>23.109000000000002</v>
      </c>
      <c r="BK625" s="34">
        <v>5.7530000000000001</v>
      </c>
      <c r="BL625" s="34">
        <v>28.861999999999998</v>
      </c>
      <c r="BM625" s="34">
        <v>0</v>
      </c>
      <c r="BN625" s="34"/>
      <c r="BO625" s="34"/>
      <c r="BP625" s="34"/>
      <c r="BQ625" s="34">
        <v>8044.2169999999996</v>
      </c>
      <c r="BR625" s="34">
        <v>4.5530000000000001E-2</v>
      </c>
      <c r="BS625" s="34">
        <v>-5</v>
      </c>
      <c r="BT625" s="34">
        <v>8.0000000000000002E-3</v>
      </c>
      <c r="BU625" s="34">
        <v>1.1126389999999999</v>
      </c>
      <c r="BV625" s="34">
        <v>0</v>
      </c>
      <c r="BW625" s="34" t="s">
        <v>155</v>
      </c>
      <c r="BX625" s="34">
        <v>0.80100000000000005</v>
      </c>
    </row>
    <row r="626" spans="1:76" x14ac:dyDescent="0.25">
      <c r="A626" s="35">
        <v>43165</v>
      </c>
      <c r="B626" s="36">
        <v>0.41173914351851854</v>
      </c>
      <c r="C626" s="34">
        <v>4.2969999999999997</v>
      </c>
      <c r="D626" s="34">
        <v>8.8999999999999999E-3</v>
      </c>
      <c r="E626" s="34">
        <v>89.017781999999997</v>
      </c>
      <c r="F626" s="34">
        <v>359.3</v>
      </c>
      <c r="G626" s="34">
        <v>89.3</v>
      </c>
      <c r="H626" s="34">
        <v>-3.3</v>
      </c>
      <c r="I626" s="34"/>
      <c r="J626" s="34">
        <v>14.53</v>
      </c>
      <c r="K626" s="34">
        <v>0.96679999999999999</v>
      </c>
      <c r="L626" s="34">
        <v>4.1540999999999997</v>
      </c>
      <c r="M626" s="34">
        <v>8.6E-3</v>
      </c>
      <c r="N626" s="34">
        <v>347.32459999999998</v>
      </c>
      <c r="O626" s="34">
        <v>86.304900000000004</v>
      </c>
      <c r="P626" s="34">
        <v>433.6</v>
      </c>
      <c r="Q626" s="34">
        <v>278.17959999999999</v>
      </c>
      <c r="R626" s="34">
        <v>69.123400000000004</v>
      </c>
      <c r="S626" s="34">
        <v>347.3</v>
      </c>
      <c r="T626" s="34">
        <v>0</v>
      </c>
      <c r="U626" s="34"/>
      <c r="V626" s="34"/>
      <c r="W626" s="34">
        <v>0</v>
      </c>
      <c r="X626" s="34">
        <v>14.047800000000001</v>
      </c>
      <c r="Y626" s="34">
        <v>11.9</v>
      </c>
      <c r="Z626" s="34">
        <v>845</v>
      </c>
      <c r="AA626" s="34">
        <v>847</v>
      </c>
      <c r="AB626" s="34">
        <v>884</v>
      </c>
      <c r="AC626" s="34">
        <v>81</v>
      </c>
      <c r="AD626" s="34">
        <v>22.11</v>
      </c>
      <c r="AE626" s="34">
        <v>0.51</v>
      </c>
      <c r="AF626" s="34">
        <v>978</v>
      </c>
      <c r="AG626" s="34">
        <v>0</v>
      </c>
      <c r="AH626" s="34">
        <v>34</v>
      </c>
      <c r="AI626" s="34">
        <v>35</v>
      </c>
      <c r="AJ626" s="34">
        <v>190</v>
      </c>
      <c r="AK626" s="34">
        <v>168</v>
      </c>
      <c r="AL626" s="34">
        <v>4.3</v>
      </c>
      <c r="AM626" s="34">
        <v>174.4</v>
      </c>
      <c r="AN626" s="34" t="s">
        <v>155</v>
      </c>
      <c r="AO626" s="34">
        <v>2</v>
      </c>
      <c r="AP626" s="37">
        <v>0.62086805555555558</v>
      </c>
      <c r="AQ626" s="34">
        <v>47.164188000000003</v>
      </c>
      <c r="AR626" s="34">
        <v>-88.488163999999998</v>
      </c>
      <c r="AS626" s="34">
        <v>318.39999999999998</v>
      </c>
      <c r="AT626" s="34">
        <v>18.5</v>
      </c>
      <c r="AU626" s="34">
        <v>12</v>
      </c>
      <c r="AV626" s="34">
        <v>9</v>
      </c>
      <c r="AW626" s="34" t="s">
        <v>214</v>
      </c>
      <c r="AX626" s="34">
        <v>1.3</v>
      </c>
      <c r="AY626" s="34">
        <v>1.3684000000000001</v>
      </c>
      <c r="AZ626" s="34">
        <v>2.2000000000000002</v>
      </c>
      <c r="BA626" s="34">
        <v>14.186999999999999</v>
      </c>
      <c r="BB626" s="34">
        <v>49.27</v>
      </c>
      <c r="BC626" s="34">
        <v>3.47</v>
      </c>
      <c r="BD626" s="34">
        <v>3.4350000000000001</v>
      </c>
      <c r="BE626" s="34">
        <v>3188.7179999999998</v>
      </c>
      <c r="BF626" s="34">
        <v>4.2050000000000001</v>
      </c>
      <c r="BG626" s="34">
        <v>27.92</v>
      </c>
      <c r="BH626" s="34">
        <v>6.9379999999999997</v>
      </c>
      <c r="BI626" s="34">
        <v>34.857999999999997</v>
      </c>
      <c r="BJ626" s="34">
        <v>22.361999999999998</v>
      </c>
      <c r="BK626" s="34">
        <v>5.5570000000000004</v>
      </c>
      <c r="BL626" s="34">
        <v>27.917999999999999</v>
      </c>
      <c r="BM626" s="34">
        <v>0</v>
      </c>
      <c r="BN626" s="34"/>
      <c r="BO626" s="34"/>
      <c r="BP626" s="34"/>
      <c r="BQ626" s="34">
        <v>7840.585</v>
      </c>
      <c r="BR626" s="34">
        <v>5.3247999999999997E-2</v>
      </c>
      <c r="BS626" s="34">
        <v>-5</v>
      </c>
      <c r="BT626" s="34">
        <v>8.9060000000000007E-3</v>
      </c>
      <c r="BU626" s="34">
        <v>1.301248</v>
      </c>
      <c r="BV626" s="34">
        <v>0</v>
      </c>
      <c r="BW626" s="34" t="s">
        <v>155</v>
      </c>
      <c r="BX626" s="34">
        <v>0.80100000000000005</v>
      </c>
    </row>
    <row r="627" spans="1:76" x14ac:dyDescent="0.25">
      <c r="A627" s="35">
        <v>43165</v>
      </c>
      <c r="B627" s="36">
        <v>0.41175071759259257</v>
      </c>
      <c r="C627" s="34">
        <v>4.391</v>
      </c>
      <c r="D627" s="34">
        <v>8.0999999999999996E-3</v>
      </c>
      <c r="E627" s="34">
        <v>80.550381000000002</v>
      </c>
      <c r="F627" s="34">
        <v>359.2</v>
      </c>
      <c r="G627" s="34">
        <v>88.2</v>
      </c>
      <c r="H627" s="34">
        <v>0</v>
      </c>
      <c r="I627" s="34"/>
      <c r="J627" s="34">
        <v>14.6</v>
      </c>
      <c r="K627" s="34">
        <v>0.96599999999999997</v>
      </c>
      <c r="L627" s="34">
        <v>4.2420999999999998</v>
      </c>
      <c r="M627" s="34">
        <v>7.7999999999999996E-3</v>
      </c>
      <c r="N627" s="34">
        <v>346.95839999999998</v>
      </c>
      <c r="O627" s="34">
        <v>85.249300000000005</v>
      </c>
      <c r="P627" s="34">
        <v>432.2</v>
      </c>
      <c r="Q627" s="34">
        <v>278.14659999999998</v>
      </c>
      <c r="R627" s="34">
        <v>68.341899999999995</v>
      </c>
      <c r="S627" s="34">
        <v>346.5</v>
      </c>
      <c r="T627" s="34">
        <v>0</v>
      </c>
      <c r="U627" s="34"/>
      <c r="V627" s="34"/>
      <c r="W627" s="34">
        <v>0</v>
      </c>
      <c r="X627" s="34">
        <v>14.1038</v>
      </c>
      <c r="Y627" s="34">
        <v>12</v>
      </c>
      <c r="Z627" s="34">
        <v>844</v>
      </c>
      <c r="AA627" s="34">
        <v>845</v>
      </c>
      <c r="AB627" s="34">
        <v>883</v>
      </c>
      <c r="AC627" s="34">
        <v>81.900000000000006</v>
      </c>
      <c r="AD627" s="34">
        <v>22.36</v>
      </c>
      <c r="AE627" s="34">
        <v>0.51</v>
      </c>
      <c r="AF627" s="34">
        <v>978</v>
      </c>
      <c r="AG627" s="34">
        <v>0</v>
      </c>
      <c r="AH627" s="34">
        <v>34</v>
      </c>
      <c r="AI627" s="34">
        <v>35</v>
      </c>
      <c r="AJ627" s="34">
        <v>190</v>
      </c>
      <c r="AK627" s="34">
        <v>168</v>
      </c>
      <c r="AL627" s="34">
        <v>4.4000000000000004</v>
      </c>
      <c r="AM627" s="34">
        <v>174.8</v>
      </c>
      <c r="AN627" s="34" t="s">
        <v>155</v>
      </c>
      <c r="AO627" s="34">
        <v>2</v>
      </c>
      <c r="AP627" s="37">
        <v>0.62087962962962961</v>
      </c>
      <c r="AQ627" s="34">
        <v>47.164200000000001</v>
      </c>
      <c r="AR627" s="34">
        <v>-88.488264000000001</v>
      </c>
      <c r="AS627" s="34">
        <v>318.5</v>
      </c>
      <c r="AT627" s="34">
        <v>17.7</v>
      </c>
      <c r="AU627" s="34">
        <v>12</v>
      </c>
      <c r="AV627" s="34">
        <v>9</v>
      </c>
      <c r="AW627" s="34" t="s">
        <v>214</v>
      </c>
      <c r="AX627" s="34">
        <v>1.4368000000000001</v>
      </c>
      <c r="AY627" s="34">
        <v>1.1264000000000001</v>
      </c>
      <c r="AZ627" s="34">
        <v>2.3368000000000002</v>
      </c>
      <c r="BA627" s="34">
        <v>14.186999999999999</v>
      </c>
      <c r="BB627" s="34">
        <v>48.24</v>
      </c>
      <c r="BC627" s="34">
        <v>3.4</v>
      </c>
      <c r="BD627" s="34">
        <v>3.5179999999999998</v>
      </c>
      <c r="BE627" s="34">
        <v>3188.8409999999999</v>
      </c>
      <c r="BF627" s="34">
        <v>3.7229999999999999</v>
      </c>
      <c r="BG627" s="34">
        <v>27.312999999999999</v>
      </c>
      <c r="BH627" s="34">
        <v>6.7110000000000003</v>
      </c>
      <c r="BI627" s="34">
        <v>34.024000000000001</v>
      </c>
      <c r="BJ627" s="34">
        <v>21.896000000000001</v>
      </c>
      <c r="BK627" s="34">
        <v>5.38</v>
      </c>
      <c r="BL627" s="34">
        <v>27.276</v>
      </c>
      <c r="BM627" s="34">
        <v>0</v>
      </c>
      <c r="BN627" s="34"/>
      <c r="BO627" s="34"/>
      <c r="BP627" s="34"/>
      <c r="BQ627" s="34">
        <v>7708.8440000000001</v>
      </c>
      <c r="BR627" s="34">
        <v>5.7624000000000002E-2</v>
      </c>
      <c r="BS627" s="34">
        <v>-5</v>
      </c>
      <c r="BT627" s="34">
        <v>8.0940000000000005E-3</v>
      </c>
      <c r="BU627" s="34">
        <v>1.4081870000000001</v>
      </c>
      <c r="BV627" s="34">
        <v>0</v>
      </c>
      <c r="BW627" s="34" t="s">
        <v>155</v>
      </c>
      <c r="BX627" s="34">
        <v>0.80200000000000005</v>
      </c>
    </row>
    <row r="628" spans="1:76" x14ac:dyDescent="0.25">
      <c r="A628" s="35">
        <v>43165</v>
      </c>
      <c r="B628" s="36">
        <v>0.41176229166666661</v>
      </c>
      <c r="C628" s="34">
        <v>4.3940000000000001</v>
      </c>
      <c r="D628" s="34">
        <v>7.1999999999999998E-3</v>
      </c>
      <c r="E628" s="34">
        <v>72.317172999999997</v>
      </c>
      <c r="F628" s="34">
        <v>360.8</v>
      </c>
      <c r="G628" s="34">
        <v>86.7</v>
      </c>
      <c r="H628" s="34">
        <v>0</v>
      </c>
      <c r="I628" s="34"/>
      <c r="J628" s="34">
        <v>14.6</v>
      </c>
      <c r="K628" s="34">
        <v>0.96599999999999997</v>
      </c>
      <c r="L628" s="34">
        <v>4.2449000000000003</v>
      </c>
      <c r="M628" s="34">
        <v>7.0000000000000001E-3</v>
      </c>
      <c r="N628" s="34">
        <v>348.53210000000001</v>
      </c>
      <c r="O628" s="34">
        <v>83.745800000000003</v>
      </c>
      <c r="P628" s="34">
        <v>432.3</v>
      </c>
      <c r="Q628" s="34">
        <v>279.43540000000002</v>
      </c>
      <c r="R628" s="34">
        <v>67.143100000000004</v>
      </c>
      <c r="S628" s="34">
        <v>346.6</v>
      </c>
      <c r="T628" s="34">
        <v>0</v>
      </c>
      <c r="U628" s="34"/>
      <c r="V628" s="34"/>
      <c r="W628" s="34">
        <v>0</v>
      </c>
      <c r="X628" s="34">
        <v>14.103</v>
      </c>
      <c r="Y628" s="34">
        <v>11.9</v>
      </c>
      <c r="Z628" s="34">
        <v>844</v>
      </c>
      <c r="AA628" s="34">
        <v>848</v>
      </c>
      <c r="AB628" s="34">
        <v>883</v>
      </c>
      <c r="AC628" s="34">
        <v>82</v>
      </c>
      <c r="AD628" s="34">
        <v>22.39</v>
      </c>
      <c r="AE628" s="34">
        <v>0.51</v>
      </c>
      <c r="AF628" s="34">
        <v>978</v>
      </c>
      <c r="AG628" s="34">
        <v>0</v>
      </c>
      <c r="AH628" s="34">
        <v>34</v>
      </c>
      <c r="AI628" s="34">
        <v>35</v>
      </c>
      <c r="AJ628" s="34">
        <v>190</v>
      </c>
      <c r="AK628" s="34">
        <v>168</v>
      </c>
      <c r="AL628" s="34">
        <v>4.3</v>
      </c>
      <c r="AM628" s="34">
        <v>175</v>
      </c>
      <c r="AN628" s="34" t="s">
        <v>155</v>
      </c>
      <c r="AO628" s="34">
        <v>2</v>
      </c>
      <c r="AP628" s="37">
        <v>0.62089120370370365</v>
      </c>
      <c r="AQ628" s="34">
        <v>47.164220999999998</v>
      </c>
      <c r="AR628" s="34">
        <v>-88.48836</v>
      </c>
      <c r="AS628" s="34">
        <v>318.5</v>
      </c>
      <c r="AT628" s="34">
        <v>17.2</v>
      </c>
      <c r="AU628" s="34">
        <v>12</v>
      </c>
      <c r="AV628" s="34">
        <v>10</v>
      </c>
      <c r="AW628" s="34" t="s">
        <v>205</v>
      </c>
      <c r="AX628" s="34">
        <v>1.5684</v>
      </c>
      <c r="AY628" s="34">
        <v>1</v>
      </c>
      <c r="AZ628" s="34">
        <v>2.4</v>
      </c>
      <c r="BA628" s="34">
        <v>14.186999999999999</v>
      </c>
      <c r="BB628" s="34">
        <v>48.22</v>
      </c>
      <c r="BC628" s="34">
        <v>3.4</v>
      </c>
      <c r="BD628" s="34">
        <v>3.524</v>
      </c>
      <c r="BE628" s="34">
        <v>3189.4270000000001</v>
      </c>
      <c r="BF628" s="34">
        <v>3.3410000000000002</v>
      </c>
      <c r="BG628" s="34">
        <v>27.423999999999999</v>
      </c>
      <c r="BH628" s="34">
        <v>6.5890000000000004</v>
      </c>
      <c r="BI628" s="34">
        <v>34.012999999999998</v>
      </c>
      <c r="BJ628" s="34">
        <v>21.986999999999998</v>
      </c>
      <c r="BK628" s="34">
        <v>5.2830000000000004</v>
      </c>
      <c r="BL628" s="34">
        <v>27.27</v>
      </c>
      <c r="BM628" s="34">
        <v>0</v>
      </c>
      <c r="BN628" s="34"/>
      <c r="BO628" s="34"/>
      <c r="BP628" s="34"/>
      <c r="BQ628" s="34">
        <v>7704.741</v>
      </c>
      <c r="BR628" s="34">
        <v>5.2568999999999998E-2</v>
      </c>
      <c r="BS628" s="34">
        <v>-5</v>
      </c>
      <c r="BT628" s="34">
        <v>8.9049999999999997E-3</v>
      </c>
      <c r="BU628" s="34">
        <v>1.2846649999999999</v>
      </c>
      <c r="BV628" s="34">
        <v>0</v>
      </c>
      <c r="BW628" s="34" t="s">
        <v>155</v>
      </c>
      <c r="BX628" s="34">
        <v>0.80200000000000005</v>
      </c>
    </row>
    <row r="629" spans="1:76" x14ac:dyDescent="0.25">
      <c r="A629" s="35">
        <v>43165</v>
      </c>
      <c r="B629" s="36">
        <v>0.41177386574074076</v>
      </c>
      <c r="C629" s="34">
        <v>4.3040000000000003</v>
      </c>
      <c r="D629" s="34">
        <v>7.6E-3</v>
      </c>
      <c r="E629" s="34">
        <v>75.890073999999998</v>
      </c>
      <c r="F629" s="34">
        <v>362.5</v>
      </c>
      <c r="G629" s="34">
        <v>85.3</v>
      </c>
      <c r="H629" s="34">
        <v>0</v>
      </c>
      <c r="I629" s="34"/>
      <c r="J629" s="34">
        <v>14.52</v>
      </c>
      <c r="K629" s="34">
        <v>0.9667</v>
      </c>
      <c r="L629" s="34">
        <v>4.1608999999999998</v>
      </c>
      <c r="M629" s="34">
        <v>7.3000000000000001E-3</v>
      </c>
      <c r="N629" s="34">
        <v>350.47770000000003</v>
      </c>
      <c r="O629" s="34">
        <v>82.471000000000004</v>
      </c>
      <c r="P629" s="34">
        <v>432.9</v>
      </c>
      <c r="Q629" s="34">
        <v>280.99529999999999</v>
      </c>
      <c r="R629" s="34">
        <v>66.121099999999998</v>
      </c>
      <c r="S629" s="34">
        <v>347.1</v>
      </c>
      <c r="T629" s="34">
        <v>0</v>
      </c>
      <c r="U629" s="34"/>
      <c r="V629" s="34"/>
      <c r="W629" s="34">
        <v>0</v>
      </c>
      <c r="X629" s="34">
        <v>14.0334</v>
      </c>
      <c r="Y629" s="34">
        <v>12</v>
      </c>
      <c r="Z629" s="34">
        <v>845</v>
      </c>
      <c r="AA629" s="34">
        <v>846</v>
      </c>
      <c r="AB629" s="34">
        <v>883</v>
      </c>
      <c r="AC629" s="34">
        <v>82</v>
      </c>
      <c r="AD629" s="34">
        <v>22.39</v>
      </c>
      <c r="AE629" s="34">
        <v>0.51</v>
      </c>
      <c r="AF629" s="34">
        <v>978</v>
      </c>
      <c r="AG629" s="34">
        <v>0</v>
      </c>
      <c r="AH629" s="34">
        <v>34</v>
      </c>
      <c r="AI629" s="34">
        <v>35</v>
      </c>
      <c r="AJ629" s="34">
        <v>190</v>
      </c>
      <c r="AK629" s="34">
        <v>168</v>
      </c>
      <c r="AL629" s="34">
        <v>4.4000000000000004</v>
      </c>
      <c r="AM629" s="34">
        <v>175</v>
      </c>
      <c r="AN629" s="34" t="s">
        <v>155</v>
      </c>
      <c r="AO629" s="34">
        <v>2</v>
      </c>
      <c r="AP629" s="37">
        <v>0.6209027777777778</v>
      </c>
      <c r="AQ629" s="34">
        <v>47.164242999999999</v>
      </c>
      <c r="AR629" s="34">
        <v>-88.488451999999995</v>
      </c>
      <c r="AS629" s="34">
        <v>318.39999999999998</v>
      </c>
      <c r="AT629" s="34">
        <v>16.7</v>
      </c>
      <c r="AU629" s="34">
        <v>12</v>
      </c>
      <c r="AV629" s="34">
        <v>10</v>
      </c>
      <c r="AW629" s="34" t="s">
        <v>205</v>
      </c>
      <c r="AX629" s="34">
        <v>1.6684000000000001</v>
      </c>
      <c r="AY629" s="34">
        <v>1.2052</v>
      </c>
      <c r="AZ629" s="34">
        <v>2.5367999999999999</v>
      </c>
      <c r="BA629" s="34">
        <v>14.186999999999999</v>
      </c>
      <c r="BB629" s="34">
        <v>49.21</v>
      </c>
      <c r="BC629" s="34">
        <v>3.47</v>
      </c>
      <c r="BD629" s="34">
        <v>3.4430000000000001</v>
      </c>
      <c r="BE629" s="34">
        <v>3189.6579999999999</v>
      </c>
      <c r="BF629" s="34">
        <v>3.5790000000000002</v>
      </c>
      <c r="BG629" s="34">
        <v>28.135999999999999</v>
      </c>
      <c r="BH629" s="34">
        <v>6.6210000000000004</v>
      </c>
      <c r="BI629" s="34">
        <v>34.756</v>
      </c>
      <c r="BJ629" s="34">
        <v>22.558</v>
      </c>
      <c r="BK629" s="34">
        <v>5.3079999999999998</v>
      </c>
      <c r="BL629" s="34">
        <v>27.866</v>
      </c>
      <c r="BM629" s="34">
        <v>0</v>
      </c>
      <c r="BN629" s="34"/>
      <c r="BO629" s="34"/>
      <c r="BP629" s="34"/>
      <c r="BQ629" s="34">
        <v>7822.02</v>
      </c>
      <c r="BR629" s="34">
        <v>5.9247000000000001E-2</v>
      </c>
      <c r="BS629" s="34">
        <v>-5</v>
      </c>
      <c r="BT629" s="34">
        <v>8.0940000000000005E-3</v>
      </c>
      <c r="BU629" s="34">
        <v>1.4478549999999999</v>
      </c>
      <c r="BV629" s="34">
        <v>0</v>
      </c>
      <c r="BW629" s="34" t="s">
        <v>155</v>
      </c>
      <c r="BX629" s="34">
        <v>0.80200000000000005</v>
      </c>
    </row>
    <row r="630" spans="1:76" x14ac:dyDescent="0.25">
      <c r="A630" s="35">
        <v>43165</v>
      </c>
      <c r="B630" s="36">
        <v>0.4117854398148148</v>
      </c>
      <c r="C630" s="34">
        <v>4.1310000000000002</v>
      </c>
      <c r="D630" s="34">
        <v>8.3999999999999995E-3</v>
      </c>
      <c r="E630" s="34">
        <v>84.151414000000003</v>
      </c>
      <c r="F630" s="34">
        <v>362.7</v>
      </c>
      <c r="G630" s="34">
        <v>84.7</v>
      </c>
      <c r="H630" s="34">
        <v>0</v>
      </c>
      <c r="I630" s="34"/>
      <c r="J630" s="34">
        <v>14.5</v>
      </c>
      <c r="K630" s="34">
        <v>0.96809999999999996</v>
      </c>
      <c r="L630" s="34">
        <v>3.9988000000000001</v>
      </c>
      <c r="M630" s="34">
        <v>8.0999999999999996E-3</v>
      </c>
      <c r="N630" s="34">
        <v>351.13600000000002</v>
      </c>
      <c r="O630" s="34">
        <v>81.988900000000001</v>
      </c>
      <c r="P630" s="34">
        <v>433.1</v>
      </c>
      <c r="Q630" s="34">
        <v>281.52300000000002</v>
      </c>
      <c r="R630" s="34">
        <v>65.7346</v>
      </c>
      <c r="S630" s="34">
        <v>347.3</v>
      </c>
      <c r="T630" s="34">
        <v>0</v>
      </c>
      <c r="U630" s="34"/>
      <c r="V630" s="34"/>
      <c r="W630" s="34">
        <v>0</v>
      </c>
      <c r="X630" s="34">
        <v>14.037699999999999</v>
      </c>
      <c r="Y630" s="34">
        <v>12</v>
      </c>
      <c r="Z630" s="34">
        <v>845</v>
      </c>
      <c r="AA630" s="34">
        <v>847</v>
      </c>
      <c r="AB630" s="34">
        <v>883</v>
      </c>
      <c r="AC630" s="34">
        <v>82</v>
      </c>
      <c r="AD630" s="34">
        <v>22.39</v>
      </c>
      <c r="AE630" s="34">
        <v>0.51</v>
      </c>
      <c r="AF630" s="34">
        <v>978</v>
      </c>
      <c r="AG630" s="34">
        <v>0</v>
      </c>
      <c r="AH630" s="34">
        <v>34</v>
      </c>
      <c r="AI630" s="34">
        <v>35</v>
      </c>
      <c r="AJ630" s="34">
        <v>190</v>
      </c>
      <c r="AK630" s="34">
        <v>168</v>
      </c>
      <c r="AL630" s="34">
        <v>4.4000000000000004</v>
      </c>
      <c r="AM630" s="34">
        <v>175</v>
      </c>
      <c r="AN630" s="34" t="s">
        <v>155</v>
      </c>
      <c r="AO630" s="34">
        <v>2</v>
      </c>
      <c r="AP630" s="37">
        <v>0.62091435185185184</v>
      </c>
      <c r="AQ630" s="34">
        <v>47.164265</v>
      </c>
      <c r="AR630" s="34">
        <v>-88.488544000000005</v>
      </c>
      <c r="AS630" s="34">
        <v>318.3</v>
      </c>
      <c r="AT630" s="34">
        <v>16.600000000000001</v>
      </c>
      <c r="AU630" s="34">
        <v>12</v>
      </c>
      <c r="AV630" s="34">
        <v>10</v>
      </c>
      <c r="AW630" s="34" t="s">
        <v>205</v>
      </c>
      <c r="AX630" s="34">
        <v>1.8368</v>
      </c>
      <c r="AY630" s="34">
        <v>1.7787999999999999</v>
      </c>
      <c r="AZ630" s="34">
        <v>3.0788000000000002</v>
      </c>
      <c r="BA630" s="34">
        <v>14.186999999999999</v>
      </c>
      <c r="BB630" s="34">
        <v>51.22</v>
      </c>
      <c r="BC630" s="34">
        <v>3.61</v>
      </c>
      <c r="BD630" s="34">
        <v>3.2930000000000001</v>
      </c>
      <c r="BE630" s="34">
        <v>3190.0219999999999</v>
      </c>
      <c r="BF630" s="34">
        <v>4.1360000000000001</v>
      </c>
      <c r="BG630" s="34">
        <v>29.334</v>
      </c>
      <c r="BH630" s="34">
        <v>6.8490000000000002</v>
      </c>
      <c r="BI630" s="34">
        <v>36.183999999999997</v>
      </c>
      <c r="BJ630" s="34">
        <v>23.518999999999998</v>
      </c>
      <c r="BK630" s="34">
        <v>5.492</v>
      </c>
      <c r="BL630" s="34">
        <v>29.01</v>
      </c>
      <c r="BM630" s="34">
        <v>0</v>
      </c>
      <c r="BN630" s="34"/>
      <c r="BO630" s="34"/>
      <c r="BP630" s="34"/>
      <c r="BQ630" s="34">
        <v>8142.4629999999997</v>
      </c>
      <c r="BR630" s="34">
        <v>5.4564000000000001E-2</v>
      </c>
      <c r="BS630" s="34">
        <v>-5</v>
      </c>
      <c r="BT630" s="34">
        <v>8.0000000000000002E-3</v>
      </c>
      <c r="BU630" s="34">
        <v>1.3334079999999999</v>
      </c>
      <c r="BV630" s="34">
        <v>0</v>
      </c>
      <c r="BW630" s="34" t="s">
        <v>155</v>
      </c>
      <c r="BX630" s="34">
        <v>0.80200000000000005</v>
      </c>
    </row>
    <row r="631" spans="1:76" x14ac:dyDescent="0.25">
      <c r="A631" s="35">
        <v>43165</v>
      </c>
      <c r="B631" s="36">
        <v>0.4117970138888889</v>
      </c>
      <c r="C631" s="34">
        <v>3.6890000000000001</v>
      </c>
      <c r="D631" s="34">
        <v>8.5000000000000006E-3</v>
      </c>
      <c r="E631" s="34">
        <v>84.857142999999994</v>
      </c>
      <c r="F631" s="34">
        <v>356.8</v>
      </c>
      <c r="G631" s="34">
        <v>84.1</v>
      </c>
      <c r="H631" s="34">
        <v>0</v>
      </c>
      <c r="I631" s="34"/>
      <c r="J631" s="34">
        <v>14.5</v>
      </c>
      <c r="K631" s="34">
        <v>0.97170000000000001</v>
      </c>
      <c r="L631" s="34">
        <v>3.5842000000000001</v>
      </c>
      <c r="M631" s="34">
        <v>8.2000000000000007E-3</v>
      </c>
      <c r="N631" s="34">
        <v>346.68549999999999</v>
      </c>
      <c r="O631" s="34">
        <v>81.729299999999995</v>
      </c>
      <c r="P631" s="34">
        <v>428.4</v>
      </c>
      <c r="Q631" s="34">
        <v>277.95479999999998</v>
      </c>
      <c r="R631" s="34">
        <v>65.526399999999995</v>
      </c>
      <c r="S631" s="34">
        <v>343.5</v>
      </c>
      <c r="T631" s="34">
        <v>0</v>
      </c>
      <c r="U631" s="34"/>
      <c r="V631" s="34"/>
      <c r="W631" s="34">
        <v>0</v>
      </c>
      <c r="X631" s="34">
        <v>14.0892</v>
      </c>
      <c r="Y631" s="34">
        <v>11.9</v>
      </c>
      <c r="Z631" s="34">
        <v>845</v>
      </c>
      <c r="AA631" s="34">
        <v>848</v>
      </c>
      <c r="AB631" s="34">
        <v>884</v>
      </c>
      <c r="AC631" s="34">
        <v>82</v>
      </c>
      <c r="AD631" s="34">
        <v>22.39</v>
      </c>
      <c r="AE631" s="34">
        <v>0.51</v>
      </c>
      <c r="AF631" s="34">
        <v>978</v>
      </c>
      <c r="AG631" s="34">
        <v>0</v>
      </c>
      <c r="AH631" s="34">
        <v>34</v>
      </c>
      <c r="AI631" s="34">
        <v>35</v>
      </c>
      <c r="AJ631" s="34">
        <v>190</v>
      </c>
      <c r="AK631" s="34">
        <v>168</v>
      </c>
      <c r="AL631" s="34">
        <v>4.3</v>
      </c>
      <c r="AM631" s="34">
        <v>175</v>
      </c>
      <c r="AN631" s="34" t="s">
        <v>155</v>
      </c>
      <c r="AO631" s="34">
        <v>2</v>
      </c>
      <c r="AP631" s="37">
        <v>0.62092592592592599</v>
      </c>
      <c r="AQ631" s="34">
        <v>47.164282999999998</v>
      </c>
      <c r="AR631" s="34">
        <v>-88.488639000000006</v>
      </c>
      <c r="AS631" s="34">
        <v>318.3</v>
      </c>
      <c r="AT631" s="34">
        <v>16.7</v>
      </c>
      <c r="AU631" s="34">
        <v>12</v>
      </c>
      <c r="AV631" s="34">
        <v>10</v>
      </c>
      <c r="AW631" s="34" t="s">
        <v>205</v>
      </c>
      <c r="AX631" s="34">
        <v>1.8315999999999999</v>
      </c>
      <c r="AY631" s="34">
        <v>2.0341999999999998</v>
      </c>
      <c r="AZ631" s="34">
        <v>3.1631999999999998</v>
      </c>
      <c r="BA631" s="34">
        <v>14.186999999999999</v>
      </c>
      <c r="BB631" s="34">
        <v>57.24</v>
      </c>
      <c r="BC631" s="34">
        <v>4.03</v>
      </c>
      <c r="BD631" s="34">
        <v>2.9159999999999999</v>
      </c>
      <c r="BE631" s="34">
        <v>3192.88</v>
      </c>
      <c r="BF631" s="34">
        <v>4.6749999999999998</v>
      </c>
      <c r="BG631" s="34">
        <v>32.341999999999999</v>
      </c>
      <c r="BH631" s="34">
        <v>7.6239999999999997</v>
      </c>
      <c r="BI631" s="34">
        <v>39.966000000000001</v>
      </c>
      <c r="BJ631" s="34">
        <v>25.93</v>
      </c>
      <c r="BK631" s="34">
        <v>6.1130000000000004</v>
      </c>
      <c r="BL631" s="34">
        <v>32.042999999999999</v>
      </c>
      <c r="BM631" s="34">
        <v>0</v>
      </c>
      <c r="BN631" s="34"/>
      <c r="BO631" s="34"/>
      <c r="BP631" s="34"/>
      <c r="BQ631" s="34">
        <v>9125.8619999999992</v>
      </c>
      <c r="BR631" s="34">
        <v>4.8564000000000003E-2</v>
      </c>
      <c r="BS631" s="34">
        <v>-5</v>
      </c>
      <c r="BT631" s="34">
        <v>8.9060000000000007E-3</v>
      </c>
      <c r="BU631" s="34">
        <v>1.1867829999999999</v>
      </c>
      <c r="BV631" s="34">
        <v>0</v>
      </c>
      <c r="BW631" s="34" t="s">
        <v>155</v>
      </c>
      <c r="BX631" s="34">
        <v>0.80200000000000005</v>
      </c>
    </row>
    <row r="632" spans="1:76" x14ac:dyDescent="0.25">
      <c r="A632" s="35">
        <v>43165</v>
      </c>
      <c r="B632" s="36">
        <v>0.41180858796296294</v>
      </c>
      <c r="C632" s="34">
        <v>3.6680000000000001</v>
      </c>
      <c r="D632" s="34">
        <v>7.1000000000000004E-3</v>
      </c>
      <c r="E632" s="34">
        <v>71.176471000000006</v>
      </c>
      <c r="F632" s="34">
        <v>345.1</v>
      </c>
      <c r="G632" s="34">
        <v>83</v>
      </c>
      <c r="H632" s="34">
        <v>0</v>
      </c>
      <c r="I632" s="34"/>
      <c r="J632" s="34">
        <v>14.66</v>
      </c>
      <c r="K632" s="34">
        <v>0.97189999999999999</v>
      </c>
      <c r="L632" s="34">
        <v>3.5646</v>
      </c>
      <c r="M632" s="34">
        <v>6.8999999999999999E-3</v>
      </c>
      <c r="N632" s="34">
        <v>335.37799999999999</v>
      </c>
      <c r="O632" s="34">
        <v>80.681899999999999</v>
      </c>
      <c r="P632" s="34">
        <v>416.1</v>
      </c>
      <c r="Q632" s="34">
        <v>268.88909999999998</v>
      </c>
      <c r="R632" s="34">
        <v>64.686700000000002</v>
      </c>
      <c r="S632" s="34">
        <v>333.6</v>
      </c>
      <c r="T632" s="34">
        <v>0</v>
      </c>
      <c r="U632" s="34"/>
      <c r="V632" s="34"/>
      <c r="W632" s="34">
        <v>0</v>
      </c>
      <c r="X632" s="34">
        <v>14.252000000000001</v>
      </c>
      <c r="Y632" s="34">
        <v>12</v>
      </c>
      <c r="Z632" s="34">
        <v>844</v>
      </c>
      <c r="AA632" s="34">
        <v>848</v>
      </c>
      <c r="AB632" s="34">
        <v>883</v>
      </c>
      <c r="AC632" s="34">
        <v>82</v>
      </c>
      <c r="AD632" s="34">
        <v>22.39</v>
      </c>
      <c r="AE632" s="34">
        <v>0.51</v>
      </c>
      <c r="AF632" s="34">
        <v>978</v>
      </c>
      <c r="AG632" s="34">
        <v>0</v>
      </c>
      <c r="AH632" s="34">
        <v>34</v>
      </c>
      <c r="AI632" s="34">
        <v>35</v>
      </c>
      <c r="AJ632" s="34">
        <v>190</v>
      </c>
      <c r="AK632" s="34">
        <v>168</v>
      </c>
      <c r="AL632" s="34">
        <v>4.5</v>
      </c>
      <c r="AM632" s="34">
        <v>175</v>
      </c>
      <c r="AN632" s="34" t="s">
        <v>155</v>
      </c>
      <c r="AO632" s="34">
        <v>2</v>
      </c>
      <c r="AP632" s="37">
        <v>0.62092592592592599</v>
      </c>
      <c r="AQ632" s="34">
        <v>47.164299999999997</v>
      </c>
      <c r="AR632" s="34">
        <v>-88.488736000000003</v>
      </c>
      <c r="AS632" s="34">
        <v>318.2</v>
      </c>
      <c r="AT632" s="34">
        <v>16.8</v>
      </c>
      <c r="AU632" s="34">
        <v>12</v>
      </c>
      <c r="AV632" s="34">
        <v>10</v>
      </c>
      <c r="AW632" s="34" t="s">
        <v>205</v>
      </c>
      <c r="AX632" s="34">
        <v>1.7316</v>
      </c>
      <c r="AY632" s="34">
        <v>2.0842000000000001</v>
      </c>
      <c r="AZ632" s="34">
        <v>2.9632000000000001</v>
      </c>
      <c r="BA632" s="34">
        <v>14.186999999999999</v>
      </c>
      <c r="BB632" s="34">
        <v>57.58</v>
      </c>
      <c r="BC632" s="34">
        <v>4.0599999999999996</v>
      </c>
      <c r="BD632" s="34">
        <v>2.8889999999999998</v>
      </c>
      <c r="BE632" s="34">
        <v>3194.2370000000001</v>
      </c>
      <c r="BF632" s="34">
        <v>3.9460000000000002</v>
      </c>
      <c r="BG632" s="34">
        <v>31.472000000000001</v>
      </c>
      <c r="BH632" s="34">
        <v>7.5709999999999997</v>
      </c>
      <c r="BI632" s="34">
        <v>39.043999999999997</v>
      </c>
      <c r="BJ632" s="34">
        <v>25.233000000000001</v>
      </c>
      <c r="BK632" s="34">
        <v>6.07</v>
      </c>
      <c r="BL632" s="34">
        <v>31.303000000000001</v>
      </c>
      <c r="BM632" s="34">
        <v>0</v>
      </c>
      <c r="BN632" s="34"/>
      <c r="BO632" s="34"/>
      <c r="BP632" s="34"/>
      <c r="BQ632" s="34">
        <v>9286.0920000000006</v>
      </c>
      <c r="BR632" s="34">
        <v>3.7128000000000001E-2</v>
      </c>
      <c r="BS632" s="34">
        <v>-5</v>
      </c>
      <c r="BT632" s="34">
        <v>8.0940000000000005E-3</v>
      </c>
      <c r="BU632" s="34">
        <v>0.90731600000000001</v>
      </c>
      <c r="BV632" s="34">
        <v>0</v>
      </c>
      <c r="BW632" s="34" t="s">
        <v>155</v>
      </c>
      <c r="BX632" s="34">
        <v>0.80200000000000005</v>
      </c>
    </row>
    <row r="633" spans="1:76" x14ac:dyDescent="0.25">
      <c r="A633" s="35">
        <v>43165</v>
      </c>
      <c r="B633" s="36">
        <v>0.41182016203703703</v>
      </c>
      <c r="C633" s="34">
        <v>3.8090000000000002</v>
      </c>
      <c r="D633" s="34">
        <v>7.9000000000000008E-3</v>
      </c>
      <c r="E633" s="34">
        <v>79.461474999999993</v>
      </c>
      <c r="F633" s="34">
        <v>342.5</v>
      </c>
      <c r="G633" s="34">
        <v>82.4</v>
      </c>
      <c r="H633" s="34">
        <v>-6.9</v>
      </c>
      <c r="I633" s="34"/>
      <c r="J633" s="34">
        <v>14.98</v>
      </c>
      <c r="K633" s="34">
        <v>0.97070000000000001</v>
      </c>
      <c r="L633" s="34">
        <v>3.6979000000000002</v>
      </c>
      <c r="M633" s="34">
        <v>7.7000000000000002E-3</v>
      </c>
      <c r="N633" s="34">
        <v>332.49270000000001</v>
      </c>
      <c r="O633" s="34">
        <v>79.979799999999997</v>
      </c>
      <c r="P633" s="34">
        <v>412.5</v>
      </c>
      <c r="Q633" s="34">
        <v>266.57580000000002</v>
      </c>
      <c r="R633" s="34">
        <v>64.123699999999999</v>
      </c>
      <c r="S633" s="34">
        <v>330.7</v>
      </c>
      <c r="T633" s="34">
        <v>0</v>
      </c>
      <c r="U633" s="34"/>
      <c r="V633" s="34"/>
      <c r="W633" s="34">
        <v>0</v>
      </c>
      <c r="X633" s="34">
        <v>14.543699999999999</v>
      </c>
      <c r="Y633" s="34">
        <v>11.9</v>
      </c>
      <c r="Z633" s="34">
        <v>845</v>
      </c>
      <c r="AA633" s="34">
        <v>847</v>
      </c>
      <c r="AB633" s="34">
        <v>883</v>
      </c>
      <c r="AC633" s="34">
        <v>82</v>
      </c>
      <c r="AD633" s="34">
        <v>22.39</v>
      </c>
      <c r="AE633" s="34">
        <v>0.51</v>
      </c>
      <c r="AF633" s="34">
        <v>978</v>
      </c>
      <c r="AG633" s="34">
        <v>0</v>
      </c>
      <c r="AH633" s="34">
        <v>34</v>
      </c>
      <c r="AI633" s="34">
        <v>35</v>
      </c>
      <c r="AJ633" s="34">
        <v>190</v>
      </c>
      <c r="AK633" s="34">
        <v>168</v>
      </c>
      <c r="AL633" s="34">
        <v>4.4000000000000004</v>
      </c>
      <c r="AM633" s="34">
        <v>175</v>
      </c>
      <c r="AN633" s="34" t="s">
        <v>155</v>
      </c>
      <c r="AO633" s="34">
        <v>2</v>
      </c>
      <c r="AP633" s="37">
        <v>0.62094907407407407</v>
      </c>
      <c r="AQ633" s="34">
        <v>47.16431</v>
      </c>
      <c r="AR633" s="34">
        <v>-88.488834999999995</v>
      </c>
      <c r="AS633" s="34">
        <v>318.10000000000002</v>
      </c>
      <c r="AT633" s="34">
        <v>17</v>
      </c>
      <c r="AU633" s="34">
        <v>12</v>
      </c>
      <c r="AV633" s="34">
        <v>10</v>
      </c>
      <c r="AW633" s="34" t="s">
        <v>205</v>
      </c>
      <c r="AX633" s="34">
        <v>1.3580000000000001</v>
      </c>
      <c r="AY633" s="34">
        <v>1.8264</v>
      </c>
      <c r="AZ633" s="34">
        <v>2.3527999999999998</v>
      </c>
      <c r="BA633" s="34">
        <v>14.186999999999999</v>
      </c>
      <c r="BB633" s="34">
        <v>55.46</v>
      </c>
      <c r="BC633" s="34">
        <v>3.91</v>
      </c>
      <c r="BD633" s="34">
        <v>3.0150000000000001</v>
      </c>
      <c r="BE633" s="34">
        <v>3192.4720000000002</v>
      </c>
      <c r="BF633" s="34">
        <v>4.2380000000000004</v>
      </c>
      <c r="BG633" s="34">
        <v>30.06</v>
      </c>
      <c r="BH633" s="34">
        <v>7.2309999999999999</v>
      </c>
      <c r="BI633" s="34">
        <v>37.290999999999997</v>
      </c>
      <c r="BJ633" s="34">
        <v>24.1</v>
      </c>
      <c r="BK633" s="34">
        <v>5.7969999999999997</v>
      </c>
      <c r="BL633" s="34">
        <v>29.898</v>
      </c>
      <c r="BM633" s="34">
        <v>0</v>
      </c>
      <c r="BN633" s="34"/>
      <c r="BO633" s="34"/>
      <c r="BP633" s="34"/>
      <c r="BQ633" s="34">
        <v>9129.3979999999992</v>
      </c>
      <c r="BR633" s="34">
        <v>2.8752E-2</v>
      </c>
      <c r="BS633" s="34">
        <v>-5</v>
      </c>
      <c r="BT633" s="34">
        <v>8.9060000000000007E-3</v>
      </c>
      <c r="BU633" s="34">
        <v>0.702627</v>
      </c>
      <c r="BV633" s="34">
        <v>0</v>
      </c>
      <c r="BW633" s="34" t="s">
        <v>155</v>
      </c>
      <c r="BX633" s="34">
        <v>0.80200000000000005</v>
      </c>
    </row>
    <row r="634" spans="1:76" x14ac:dyDescent="0.25">
      <c r="A634" s="35">
        <v>43165</v>
      </c>
      <c r="B634" s="36">
        <v>0.41183173611111107</v>
      </c>
      <c r="C634" s="34">
        <v>3.85</v>
      </c>
      <c r="D634" s="34">
        <v>7.1999999999999998E-3</v>
      </c>
      <c r="E634" s="34">
        <v>72.354865000000004</v>
      </c>
      <c r="F634" s="34">
        <v>350.1</v>
      </c>
      <c r="G634" s="34">
        <v>81.599999999999994</v>
      </c>
      <c r="H634" s="34">
        <v>-3.1</v>
      </c>
      <c r="I634" s="34"/>
      <c r="J634" s="34">
        <v>15.1</v>
      </c>
      <c r="K634" s="34">
        <v>0.97040000000000004</v>
      </c>
      <c r="L634" s="34">
        <v>3.7359</v>
      </c>
      <c r="M634" s="34">
        <v>7.0000000000000001E-3</v>
      </c>
      <c r="N634" s="34">
        <v>339.709</v>
      </c>
      <c r="O634" s="34">
        <v>79.197800000000001</v>
      </c>
      <c r="P634" s="34">
        <v>418.9</v>
      </c>
      <c r="Q634" s="34">
        <v>272.36149999999998</v>
      </c>
      <c r="R634" s="34">
        <v>63.4968</v>
      </c>
      <c r="S634" s="34">
        <v>335.9</v>
      </c>
      <c r="T634" s="34">
        <v>0</v>
      </c>
      <c r="U634" s="34"/>
      <c r="V634" s="34"/>
      <c r="W634" s="34">
        <v>0</v>
      </c>
      <c r="X634" s="34">
        <v>14.6531</v>
      </c>
      <c r="Y634" s="34">
        <v>12</v>
      </c>
      <c r="Z634" s="34">
        <v>845</v>
      </c>
      <c r="AA634" s="34">
        <v>849</v>
      </c>
      <c r="AB634" s="34">
        <v>883</v>
      </c>
      <c r="AC634" s="34">
        <v>82</v>
      </c>
      <c r="AD634" s="34">
        <v>22.39</v>
      </c>
      <c r="AE634" s="34">
        <v>0.51</v>
      </c>
      <c r="AF634" s="34">
        <v>978</v>
      </c>
      <c r="AG634" s="34">
        <v>0</v>
      </c>
      <c r="AH634" s="34">
        <v>34</v>
      </c>
      <c r="AI634" s="34">
        <v>35</v>
      </c>
      <c r="AJ634" s="34">
        <v>190</v>
      </c>
      <c r="AK634" s="34">
        <v>168</v>
      </c>
      <c r="AL634" s="34">
        <v>4.4000000000000004</v>
      </c>
      <c r="AM634" s="34">
        <v>175</v>
      </c>
      <c r="AN634" s="34" t="s">
        <v>155</v>
      </c>
      <c r="AO634" s="34">
        <v>2</v>
      </c>
      <c r="AP634" s="37">
        <v>0.62096064814814811</v>
      </c>
      <c r="AQ634" s="34">
        <v>47.164309000000003</v>
      </c>
      <c r="AR634" s="34">
        <v>-88.488900000000001</v>
      </c>
      <c r="AS634" s="34">
        <v>317.89999999999998</v>
      </c>
      <c r="AT634" s="34">
        <v>17</v>
      </c>
      <c r="AU634" s="34">
        <v>12</v>
      </c>
      <c r="AV634" s="34">
        <v>10</v>
      </c>
      <c r="AW634" s="34" t="s">
        <v>205</v>
      </c>
      <c r="AX634" s="34">
        <v>1.2</v>
      </c>
      <c r="AY634" s="34">
        <v>1.7342</v>
      </c>
      <c r="AZ634" s="34">
        <v>2.1</v>
      </c>
      <c r="BA634" s="34">
        <v>14.186999999999999</v>
      </c>
      <c r="BB634" s="34">
        <v>54.9</v>
      </c>
      <c r="BC634" s="34">
        <v>3.87</v>
      </c>
      <c r="BD634" s="34">
        <v>3.05</v>
      </c>
      <c r="BE634" s="34">
        <v>3192.7849999999999</v>
      </c>
      <c r="BF634" s="34">
        <v>3.819</v>
      </c>
      <c r="BG634" s="34">
        <v>30.402999999999999</v>
      </c>
      <c r="BH634" s="34">
        <v>7.0880000000000001</v>
      </c>
      <c r="BI634" s="34">
        <v>37.491999999999997</v>
      </c>
      <c r="BJ634" s="34">
        <v>24.376000000000001</v>
      </c>
      <c r="BK634" s="34">
        <v>5.6829999999999998</v>
      </c>
      <c r="BL634" s="34">
        <v>30.059000000000001</v>
      </c>
      <c r="BM634" s="34">
        <v>0</v>
      </c>
      <c r="BN634" s="34"/>
      <c r="BO634" s="34"/>
      <c r="BP634" s="34"/>
      <c r="BQ634" s="34">
        <v>9105.5849999999991</v>
      </c>
      <c r="BR634" s="34">
        <v>3.6153999999999999E-2</v>
      </c>
      <c r="BS634" s="34">
        <v>-5</v>
      </c>
      <c r="BT634" s="34">
        <v>8.9999999999999993E-3</v>
      </c>
      <c r="BU634" s="34">
        <v>0.88351299999999999</v>
      </c>
      <c r="BV634" s="34">
        <v>0</v>
      </c>
      <c r="BW634" s="34" t="s">
        <v>155</v>
      </c>
      <c r="BX634" s="34">
        <v>0.80200000000000005</v>
      </c>
    </row>
    <row r="635" spans="1:76" x14ac:dyDescent="0.25">
      <c r="A635" s="35">
        <v>43165</v>
      </c>
      <c r="B635" s="36">
        <v>0.41184331018518522</v>
      </c>
      <c r="C635" s="34">
        <v>4.1059999999999999</v>
      </c>
      <c r="D635" s="34">
        <v>8.8000000000000005E-3</v>
      </c>
      <c r="E635" s="34">
        <v>87.565788999999995</v>
      </c>
      <c r="F635" s="34">
        <v>356.1</v>
      </c>
      <c r="G635" s="34">
        <v>81</v>
      </c>
      <c r="H635" s="34">
        <v>0</v>
      </c>
      <c r="I635" s="34"/>
      <c r="J635" s="34">
        <v>15.1</v>
      </c>
      <c r="K635" s="34">
        <v>0.96830000000000005</v>
      </c>
      <c r="L635" s="34">
        <v>3.9763000000000002</v>
      </c>
      <c r="M635" s="34">
        <v>8.5000000000000006E-3</v>
      </c>
      <c r="N635" s="34">
        <v>344.84019999999998</v>
      </c>
      <c r="O635" s="34">
        <v>78.468000000000004</v>
      </c>
      <c r="P635" s="34">
        <v>423.3</v>
      </c>
      <c r="Q635" s="34">
        <v>276.47539999999998</v>
      </c>
      <c r="R635" s="34">
        <v>62.911700000000003</v>
      </c>
      <c r="S635" s="34">
        <v>339.4</v>
      </c>
      <c r="T635" s="34">
        <v>0</v>
      </c>
      <c r="U635" s="34"/>
      <c r="V635" s="34"/>
      <c r="W635" s="34">
        <v>0</v>
      </c>
      <c r="X635" s="34">
        <v>14.621499999999999</v>
      </c>
      <c r="Y635" s="34">
        <v>12</v>
      </c>
      <c r="Z635" s="34">
        <v>844</v>
      </c>
      <c r="AA635" s="34">
        <v>846</v>
      </c>
      <c r="AB635" s="34">
        <v>883</v>
      </c>
      <c r="AC635" s="34">
        <v>82</v>
      </c>
      <c r="AD635" s="34">
        <v>22.39</v>
      </c>
      <c r="AE635" s="34">
        <v>0.51</v>
      </c>
      <c r="AF635" s="34">
        <v>978</v>
      </c>
      <c r="AG635" s="34">
        <v>0</v>
      </c>
      <c r="AH635" s="34">
        <v>33.094000000000001</v>
      </c>
      <c r="AI635" s="34">
        <v>35</v>
      </c>
      <c r="AJ635" s="34">
        <v>190</v>
      </c>
      <c r="AK635" s="34">
        <v>168</v>
      </c>
      <c r="AL635" s="34">
        <v>4.4000000000000004</v>
      </c>
      <c r="AM635" s="34">
        <v>175</v>
      </c>
      <c r="AN635" s="34" t="s">
        <v>155</v>
      </c>
      <c r="AO635" s="34">
        <v>2</v>
      </c>
      <c r="AP635" s="37">
        <v>0.62096064814814811</v>
      </c>
      <c r="AQ635" s="34">
        <v>47.164304000000001</v>
      </c>
      <c r="AR635" s="34">
        <v>-88.488947999999993</v>
      </c>
      <c r="AS635" s="34">
        <v>317.8</v>
      </c>
      <c r="AT635" s="34">
        <v>16.8</v>
      </c>
      <c r="AU635" s="34">
        <v>12</v>
      </c>
      <c r="AV635" s="34">
        <v>10</v>
      </c>
      <c r="AW635" s="34" t="s">
        <v>205</v>
      </c>
      <c r="AX635" s="34">
        <v>1.2</v>
      </c>
      <c r="AY635" s="34">
        <v>1.7842</v>
      </c>
      <c r="AZ635" s="34">
        <v>2.1</v>
      </c>
      <c r="BA635" s="34">
        <v>14.186999999999999</v>
      </c>
      <c r="BB635" s="34">
        <v>51.52</v>
      </c>
      <c r="BC635" s="34">
        <v>3.63</v>
      </c>
      <c r="BD635" s="34">
        <v>3.2730000000000001</v>
      </c>
      <c r="BE635" s="34">
        <v>3189.8980000000001</v>
      </c>
      <c r="BF635" s="34">
        <v>4.3289999999999997</v>
      </c>
      <c r="BG635" s="34">
        <v>28.971</v>
      </c>
      <c r="BH635" s="34">
        <v>6.5919999999999996</v>
      </c>
      <c r="BI635" s="34">
        <v>35.563000000000002</v>
      </c>
      <c r="BJ635" s="34">
        <v>23.227</v>
      </c>
      <c r="BK635" s="34">
        <v>5.2850000000000001</v>
      </c>
      <c r="BL635" s="34">
        <v>28.512</v>
      </c>
      <c r="BM635" s="34">
        <v>0</v>
      </c>
      <c r="BN635" s="34"/>
      <c r="BO635" s="34"/>
      <c r="BP635" s="34"/>
      <c r="BQ635" s="34">
        <v>8528.8919999999998</v>
      </c>
      <c r="BR635" s="34">
        <v>3.8811999999999999E-2</v>
      </c>
      <c r="BS635" s="34">
        <v>-5</v>
      </c>
      <c r="BT635" s="34">
        <v>7.1879999999999999E-3</v>
      </c>
      <c r="BU635" s="34">
        <v>0.94846900000000001</v>
      </c>
      <c r="BV635" s="34">
        <v>0</v>
      </c>
      <c r="BW635" s="34" t="s">
        <v>155</v>
      </c>
      <c r="BX635" s="34">
        <v>0.80200000000000005</v>
      </c>
    </row>
    <row r="636" spans="1:76" x14ac:dyDescent="0.25">
      <c r="A636" s="35">
        <v>43165</v>
      </c>
      <c r="B636" s="36">
        <v>0.41185488425925926</v>
      </c>
      <c r="C636" s="34">
        <v>4.9889999999999999</v>
      </c>
      <c r="D636" s="34">
        <v>0.01</v>
      </c>
      <c r="E636" s="34">
        <v>100</v>
      </c>
      <c r="F636" s="34">
        <v>361.8</v>
      </c>
      <c r="G636" s="34">
        <v>79.5</v>
      </c>
      <c r="H636" s="34">
        <v>-9.3000000000000007</v>
      </c>
      <c r="I636" s="34"/>
      <c r="J636" s="34">
        <v>15.1</v>
      </c>
      <c r="K636" s="34">
        <v>0.96120000000000005</v>
      </c>
      <c r="L636" s="34">
        <v>4.7953000000000001</v>
      </c>
      <c r="M636" s="34">
        <v>9.5999999999999992E-3</v>
      </c>
      <c r="N636" s="34">
        <v>347.71620000000001</v>
      </c>
      <c r="O636" s="34">
        <v>76.424000000000007</v>
      </c>
      <c r="P636" s="34">
        <v>424.1</v>
      </c>
      <c r="Q636" s="34">
        <v>278.78120000000001</v>
      </c>
      <c r="R636" s="34">
        <v>61.2729</v>
      </c>
      <c r="S636" s="34">
        <v>340.1</v>
      </c>
      <c r="T636" s="34">
        <v>0</v>
      </c>
      <c r="U636" s="34"/>
      <c r="V636" s="34"/>
      <c r="W636" s="34">
        <v>0</v>
      </c>
      <c r="X636" s="34">
        <v>14.514099999999999</v>
      </c>
      <c r="Y636" s="34">
        <v>11.9</v>
      </c>
      <c r="Z636" s="34">
        <v>845</v>
      </c>
      <c r="AA636" s="34">
        <v>848</v>
      </c>
      <c r="AB636" s="34">
        <v>883</v>
      </c>
      <c r="AC636" s="34">
        <v>82</v>
      </c>
      <c r="AD636" s="34">
        <v>22.39</v>
      </c>
      <c r="AE636" s="34">
        <v>0.51</v>
      </c>
      <c r="AF636" s="34">
        <v>978</v>
      </c>
      <c r="AG636" s="34">
        <v>0</v>
      </c>
      <c r="AH636" s="34">
        <v>33</v>
      </c>
      <c r="AI636" s="34">
        <v>35</v>
      </c>
      <c r="AJ636" s="34">
        <v>190</v>
      </c>
      <c r="AK636" s="34">
        <v>168</v>
      </c>
      <c r="AL636" s="34">
        <v>4.4000000000000004</v>
      </c>
      <c r="AM636" s="34">
        <v>175</v>
      </c>
      <c r="AN636" s="34" t="s">
        <v>155</v>
      </c>
      <c r="AO636" s="34">
        <v>2</v>
      </c>
      <c r="AP636" s="37">
        <v>0.62097222222222226</v>
      </c>
      <c r="AQ636" s="34">
        <v>47.164296</v>
      </c>
      <c r="AR636" s="34">
        <v>-88.489029000000002</v>
      </c>
      <c r="AS636" s="34">
        <v>317.8</v>
      </c>
      <c r="AT636" s="34">
        <v>16.7</v>
      </c>
      <c r="AU636" s="34">
        <v>12</v>
      </c>
      <c r="AV636" s="34">
        <v>10</v>
      </c>
      <c r="AW636" s="34" t="s">
        <v>205</v>
      </c>
      <c r="AX636" s="34">
        <v>1.2</v>
      </c>
      <c r="AY636" s="34">
        <v>1.8</v>
      </c>
      <c r="AZ636" s="34">
        <v>2.1</v>
      </c>
      <c r="BA636" s="34">
        <v>14.186999999999999</v>
      </c>
      <c r="BB636" s="34">
        <v>42.57</v>
      </c>
      <c r="BC636" s="34">
        <v>3</v>
      </c>
      <c r="BD636" s="34">
        <v>4.0359999999999996</v>
      </c>
      <c r="BE636" s="34">
        <v>3184.8209999999999</v>
      </c>
      <c r="BF636" s="34">
        <v>4.0629999999999997</v>
      </c>
      <c r="BG636" s="34">
        <v>24.184000000000001</v>
      </c>
      <c r="BH636" s="34">
        <v>5.3150000000000004</v>
      </c>
      <c r="BI636" s="34">
        <v>29.498999999999999</v>
      </c>
      <c r="BJ636" s="34">
        <v>19.388999999999999</v>
      </c>
      <c r="BK636" s="34">
        <v>4.2619999999999996</v>
      </c>
      <c r="BL636" s="34">
        <v>23.651</v>
      </c>
      <c r="BM636" s="34">
        <v>0</v>
      </c>
      <c r="BN636" s="34"/>
      <c r="BO636" s="34"/>
      <c r="BP636" s="34"/>
      <c r="BQ636" s="34">
        <v>7008.9840000000004</v>
      </c>
      <c r="BR636" s="34">
        <v>4.3529999999999999E-2</v>
      </c>
      <c r="BS636" s="34">
        <v>-5</v>
      </c>
      <c r="BT636" s="34">
        <v>8.8120000000000004E-3</v>
      </c>
      <c r="BU636" s="34">
        <v>1.0637639999999999</v>
      </c>
      <c r="BV636" s="34">
        <v>0</v>
      </c>
      <c r="BW636" s="34" t="s">
        <v>155</v>
      </c>
      <c r="BX636" s="34">
        <v>0.80200000000000005</v>
      </c>
    </row>
    <row r="637" spans="1:76" x14ac:dyDescent="0.25">
      <c r="A637" s="35">
        <v>43165</v>
      </c>
      <c r="B637" s="36">
        <v>0.41186645833333335</v>
      </c>
      <c r="C637" s="34">
        <v>5.0650000000000004</v>
      </c>
      <c r="D637" s="34">
        <v>9.1999999999999998E-3</v>
      </c>
      <c r="E637" s="34">
        <v>91.708912999999995</v>
      </c>
      <c r="F637" s="34">
        <v>370.9</v>
      </c>
      <c r="G637" s="34">
        <v>75.099999999999994</v>
      </c>
      <c r="H637" s="34">
        <v>0</v>
      </c>
      <c r="I637" s="34"/>
      <c r="J637" s="34">
        <v>14.93</v>
      </c>
      <c r="K637" s="34">
        <v>0.96060000000000001</v>
      </c>
      <c r="L637" s="34">
        <v>4.8654999999999999</v>
      </c>
      <c r="M637" s="34">
        <v>8.8000000000000005E-3</v>
      </c>
      <c r="N637" s="34">
        <v>356.3272</v>
      </c>
      <c r="O637" s="34">
        <v>72.116799999999998</v>
      </c>
      <c r="P637" s="34">
        <v>428.4</v>
      </c>
      <c r="Q637" s="34">
        <v>285.68509999999998</v>
      </c>
      <c r="R637" s="34">
        <v>57.819600000000001</v>
      </c>
      <c r="S637" s="34">
        <v>343.5</v>
      </c>
      <c r="T637" s="34">
        <v>0</v>
      </c>
      <c r="U637" s="34"/>
      <c r="V637" s="34"/>
      <c r="W637" s="34">
        <v>0</v>
      </c>
      <c r="X637" s="34">
        <v>14.3439</v>
      </c>
      <c r="Y637" s="34">
        <v>12</v>
      </c>
      <c r="Z637" s="34">
        <v>845</v>
      </c>
      <c r="AA637" s="34">
        <v>847</v>
      </c>
      <c r="AB637" s="34">
        <v>884</v>
      </c>
      <c r="AC637" s="34">
        <v>82</v>
      </c>
      <c r="AD637" s="34">
        <v>22.39</v>
      </c>
      <c r="AE637" s="34">
        <v>0.51</v>
      </c>
      <c r="AF637" s="34">
        <v>978</v>
      </c>
      <c r="AG637" s="34">
        <v>0</v>
      </c>
      <c r="AH637" s="34">
        <v>33</v>
      </c>
      <c r="AI637" s="34">
        <v>35</v>
      </c>
      <c r="AJ637" s="34">
        <v>190</v>
      </c>
      <c r="AK637" s="34">
        <v>168</v>
      </c>
      <c r="AL637" s="34">
        <v>4.4000000000000004</v>
      </c>
      <c r="AM637" s="34">
        <v>175</v>
      </c>
      <c r="AN637" s="34" t="s">
        <v>155</v>
      </c>
      <c r="AO637" s="34">
        <v>2</v>
      </c>
      <c r="AP637" s="37">
        <v>0.6209837962962963</v>
      </c>
      <c r="AQ637" s="34">
        <v>47.164290000000001</v>
      </c>
      <c r="AR637" s="34">
        <v>-88.489092999999997</v>
      </c>
      <c r="AS637" s="34">
        <v>317.8</v>
      </c>
      <c r="AT637" s="34">
        <v>16.7</v>
      </c>
      <c r="AU637" s="34">
        <v>12</v>
      </c>
      <c r="AV637" s="34">
        <v>10</v>
      </c>
      <c r="AW637" s="34" t="s">
        <v>205</v>
      </c>
      <c r="AX637" s="34">
        <v>1.2</v>
      </c>
      <c r="AY637" s="34">
        <v>1.8</v>
      </c>
      <c r="AZ637" s="34">
        <v>2.1</v>
      </c>
      <c r="BA637" s="34">
        <v>14.186999999999999</v>
      </c>
      <c r="BB637" s="34">
        <v>41.95</v>
      </c>
      <c r="BC637" s="34">
        <v>2.96</v>
      </c>
      <c r="BD637" s="34">
        <v>4.1020000000000003</v>
      </c>
      <c r="BE637" s="34">
        <v>3185.0590000000002</v>
      </c>
      <c r="BF637" s="34">
        <v>3.67</v>
      </c>
      <c r="BG637" s="34">
        <v>24.427</v>
      </c>
      <c r="BH637" s="34">
        <v>4.944</v>
      </c>
      <c r="BI637" s="34">
        <v>29.370999999999999</v>
      </c>
      <c r="BJ637" s="34">
        <v>19.585000000000001</v>
      </c>
      <c r="BK637" s="34">
        <v>3.964</v>
      </c>
      <c r="BL637" s="34">
        <v>23.547999999999998</v>
      </c>
      <c r="BM637" s="34">
        <v>0</v>
      </c>
      <c r="BN637" s="34"/>
      <c r="BO637" s="34"/>
      <c r="BP637" s="34"/>
      <c r="BQ637" s="34">
        <v>6827.4390000000003</v>
      </c>
      <c r="BR637" s="34">
        <v>6.3932000000000003E-2</v>
      </c>
      <c r="BS637" s="34">
        <v>-5</v>
      </c>
      <c r="BT637" s="34">
        <v>8.0940000000000005E-3</v>
      </c>
      <c r="BU637" s="34">
        <v>1.562338</v>
      </c>
      <c r="BV637" s="34">
        <v>0</v>
      </c>
      <c r="BW637" s="34" t="s">
        <v>155</v>
      </c>
      <c r="BX637" s="34">
        <v>0.80200000000000005</v>
      </c>
    </row>
    <row r="638" spans="1:76" x14ac:dyDescent="0.25">
      <c r="A638" s="35">
        <v>43165</v>
      </c>
      <c r="B638" s="36">
        <v>0.41187803240740739</v>
      </c>
      <c r="C638" s="34">
        <v>4.8289999999999997</v>
      </c>
      <c r="D638" s="34">
        <v>7.1999999999999998E-3</v>
      </c>
      <c r="E638" s="34">
        <v>71.949152999999995</v>
      </c>
      <c r="F638" s="34">
        <v>373.5</v>
      </c>
      <c r="G638" s="34">
        <v>72.900000000000006</v>
      </c>
      <c r="H638" s="34">
        <v>0</v>
      </c>
      <c r="I638" s="34"/>
      <c r="J638" s="34">
        <v>14.45</v>
      </c>
      <c r="K638" s="34">
        <v>0.96250000000000002</v>
      </c>
      <c r="L638" s="34">
        <v>4.6475</v>
      </c>
      <c r="M638" s="34">
        <v>6.8999999999999999E-3</v>
      </c>
      <c r="N638" s="34">
        <v>359.50279999999998</v>
      </c>
      <c r="O638" s="34">
        <v>70.122299999999996</v>
      </c>
      <c r="P638" s="34">
        <v>429.6</v>
      </c>
      <c r="Q638" s="34">
        <v>288.23110000000003</v>
      </c>
      <c r="R638" s="34">
        <v>56.220500000000001</v>
      </c>
      <c r="S638" s="34">
        <v>344.5</v>
      </c>
      <c r="T638" s="34">
        <v>0</v>
      </c>
      <c r="U638" s="34"/>
      <c r="V638" s="34"/>
      <c r="W638" s="34">
        <v>0</v>
      </c>
      <c r="X638" s="34">
        <v>13.9031</v>
      </c>
      <c r="Y638" s="34">
        <v>11.9</v>
      </c>
      <c r="Z638" s="34">
        <v>845</v>
      </c>
      <c r="AA638" s="34">
        <v>847</v>
      </c>
      <c r="AB638" s="34">
        <v>884</v>
      </c>
      <c r="AC638" s="34">
        <v>82</v>
      </c>
      <c r="AD638" s="34">
        <v>22.39</v>
      </c>
      <c r="AE638" s="34">
        <v>0.51</v>
      </c>
      <c r="AF638" s="34">
        <v>978</v>
      </c>
      <c r="AG638" s="34">
        <v>0</v>
      </c>
      <c r="AH638" s="34">
        <v>33</v>
      </c>
      <c r="AI638" s="34">
        <v>35</v>
      </c>
      <c r="AJ638" s="34">
        <v>190</v>
      </c>
      <c r="AK638" s="34">
        <v>168</v>
      </c>
      <c r="AL638" s="34">
        <v>4.3</v>
      </c>
      <c r="AM638" s="34">
        <v>175</v>
      </c>
      <c r="AN638" s="34" t="s">
        <v>155</v>
      </c>
      <c r="AO638" s="34">
        <v>2</v>
      </c>
      <c r="AP638" s="37">
        <v>0.6209837962962963</v>
      </c>
      <c r="AQ638" s="34">
        <v>47.164285999999997</v>
      </c>
      <c r="AR638" s="34">
        <v>-88.489142000000001</v>
      </c>
      <c r="AS638" s="34">
        <v>317.8</v>
      </c>
      <c r="AT638" s="34">
        <v>16.7</v>
      </c>
      <c r="AU638" s="34">
        <v>12</v>
      </c>
      <c r="AV638" s="34">
        <v>10</v>
      </c>
      <c r="AW638" s="34" t="s">
        <v>205</v>
      </c>
      <c r="AX638" s="34">
        <v>1.2</v>
      </c>
      <c r="AY638" s="34">
        <v>1.8</v>
      </c>
      <c r="AZ638" s="34">
        <v>2.1</v>
      </c>
      <c r="BA638" s="34">
        <v>14.186999999999999</v>
      </c>
      <c r="BB638" s="34">
        <v>43.97</v>
      </c>
      <c r="BC638" s="34">
        <v>3.1</v>
      </c>
      <c r="BD638" s="34">
        <v>3.9</v>
      </c>
      <c r="BE638" s="34">
        <v>3187.319</v>
      </c>
      <c r="BF638" s="34">
        <v>3.0230000000000001</v>
      </c>
      <c r="BG638" s="34">
        <v>25.818999999999999</v>
      </c>
      <c r="BH638" s="34">
        <v>5.0359999999999996</v>
      </c>
      <c r="BI638" s="34">
        <v>30.856000000000002</v>
      </c>
      <c r="BJ638" s="34">
        <v>20.701000000000001</v>
      </c>
      <c r="BK638" s="34">
        <v>4.0380000000000003</v>
      </c>
      <c r="BL638" s="34">
        <v>24.738</v>
      </c>
      <c r="BM638" s="34">
        <v>0</v>
      </c>
      <c r="BN638" s="34"/>
      <c r="BO638" s="34"/>
      <c r="BP638" s="34"/>
      <c r="BQ638" s="34">
        <v>6932.9440000000004</v>
      </c>
      <c r="BR638" s="34">
        <v>6.3282000000000005E-2</v>
      </c>
      <c r="BS638" s="34">
        <v>-5</v>
      </c>
      <c r="BT638" s="34">
        <v>8.9060000000000007E-3</v>
      </c>
      <c r="BU638" s="34">
        <v>1.5464530000000001</v>
      </c>
      <c r="BV638" s="34">
        <v>0</v>
      </c>
      <c r="BW638" s="34" t="s">
        <v>155</v>
      </c>
      <c r="BX638" s="34">
        <v>0.80200000000000005</v>
      </c>
    </row>
    <row r="639" spans="1:76" x14ac:dyDescent="0.25">
      <c r="A639" s="35">
        <v>43165</v>
      </c>
      <c r="B639" s="36">
        <v>0.41188960648148149</v>
      </c>
      <c r="C639" s="34">
        <v>4.7089999999999996</v>
      </c>
      <c r="D639" s="34">
        <v>8.8999999999999999E-3</v>
      </c>
      <c r="E639" s="34">
        <v>88.898304999999993</v>
      </c>
      <c r="F639" s="34">
        <v>373</v>
      </c>
      <c r="G639" s="34">
        <v>72.400000000000006</v>
      </c>
      <c r="H639" s="34">
        <v>0</v>
      </c>
      <c r="I639" s="34"/>
      <c r="J639" s="34">
        <v>14.2</v>
      </c>
      <c r="K639" s="34">
        <v>0.96340000000000003</v>
      </c>
      <c r="L639" s="34">
        <v>4.5372000000000003</v>
      </c>
      <c r="M639" s="34">
        <v>8.6E-3</v>
      </c>
      <c r="N639" s="34">
        <v>359.31110000000001</v>
      </c>
      <c r="O639" s="34">
        <v>69.7072</v>
      </c>
      <c r="P639" s="34">
        <v>429</v>
      </c>
      <c r="Q639" s="34">
        <v>288.07749999999999</v>
      </c>
      <c r="R639" s="34">
        <v>55.887700000000002</v>
      </c>
      <c r="S639" s="34">
        <v>344</v>
      </c>
      <c r="T639" s="34">
        <v>0</v>
      </c>
      <c r="U639" s="34"/>
      <c r="V639" s="34"/>
      <c r="W639" s="34">
        <v>0</v>
      </c>
      <c r="X639" s="34">
        <v>13.680400000000001</v>
      </c>
      <c r="Y639" s="34">
        <v>11.9</v>
      </c>
      <c r="Z639" s="34">
        <v>845</v>
      </c>
      <c r="AA639" s="34">
        <v>846</v>
      </c>
      <c r="AB639" s="34">
        <v>884</v>
      </c>
      <c r="AC639" s="34">
        <v>82</v>
      </c>
      <c r="AD639" s="34">
        <v>22.39</v>
      </c>
      <c r="AE639" s="34">
        <v>0.51</v>
      </c>
      <c r="AF639" s="34">
        <v>978</v>
      </c>
      <c r="AG639" s="34">
        <v>0</v>
      </c>
      <c r="AH639" s="34">
        <v>33</v>
      </c>
      <c r="AI639" s="34">
        <v>35</v>
      </c>
      <c r="AJ639" s="34">
        <v>190</v>
      </c>
      <c r="AK639" s="34">
        <v>168</v>
      </c>
      <c r="AL639" s="34">
        <v>4.3</v>
      </c>
      <c r="AM639" s="34">
        <v>175.1</v>
      </c>
      <c r="AN639" s="34" t="s">
        <v>155</v>
      </c>
      <c r="AO639" s="34">
        <v>2</v>
      </c>
      <c r="AP639" s="37">
        <v>0.62099537037037034</v>
      </c>
      <c r="AQ639" s="34">
        <v>47.164256000000002</v>
      </c>
      <c r="AR639" s="34">
        <v>-88.489344000000003</v>
      </c>
      <c r="AS639" s="34">
        <v>317.60000000000002</v>
      </c>
      <c r="AT639" s="34">
        <v>16.399999999999999</v>
      </c>
      <c r="AU639" s="34">
        <v>12</v>
      </c>
      <c r="AV639" s="34">
        <v>10</v>
      </c>
      <c r="AW639" s="34" t="s">
        <v>205</v>
      </c>
      <c r="AX639" s="34">
        <v>1.2</v>
      </c>
      <c r="AY639" s="34">
        <v>1.253053</v>
      </c>
      <c r="AZ639" s="34">
        <v>2.1</v>
      </c>
      <c r="BA639" s="34">
        <v>14.186999999999999</v>
      </c>
      <c r="BB639" s="34">
        <v>45.04</v>
      </c>
      <c r="BC639" s="34">
        <v>3.17</v>
      </c>
      <c r="BD639" s="34">
        <v>3.798</v>
      </c>
      <c r="BE639" s="34">
        <v>3186.71</v>
      </c>
      <c r="BF639" s="34">
        <v>3.8290000000000002</v>
      </c>
      <c r="BG639" s="34">
        <v>26.428000000000001</v>
      </c>
      <c r="BH639" s="34">
        <v>5.1269999999999998</v>
      </c>
      <c r="BI639" s="34">
        <v>31.555</v>
      </c>
      <c r="BJ639" s="34">
        <v>21.189</v>
      </c>
      <c r="BK639" s="34">
        <v>4.1109999999999998</v>
      </c>
      <c r="BL639" s="34">
        <v>25.298999999999999</v>
      </c>
      <c r="BM639" s="34">
        <v>0</v>
      </c>
      <c r="BN639" s="34"/>
      <c r="BO639" s="34"/>
      <c r="BP639" s="34"/>
      <c r="BQ639" s="34">
        <v>6986.433</v>
      </c>
      <c r="BR639" s="34">
        <v>7.1153999999999995E-2</v>
      </c>
      <c r="BS639" s="34">
        <v>-5</v>
      </c>
      <c r="BT639" s="34">
        <v>8.0940000000000005E-3</v>
      </c>
      <c r="BU639" s="34">
        <v>1.738826</v>
      </c>
      <c r="BV639" s="34">
        <v>0</v>
      </c>
      <c r="BW639" s="34" t="s">
        <v>155</v>
      </c>
      <c r="BX639" s="34">
        <v>0.80200000000000005</v>
      </c>
    </row>
    <row r="640" spans="1:76" x14ac:dyDescent="0.25">
      <c r="A640" s="35">
        <v>43165</v>
      </c>
      <c r="B640" s="36">
        <v>0.41190118055555552</v>
      </c>
      <c r="C640" s="34">
        <v>4.6959999999999997</v>
      </c>
      <c r="D640" s="34">
        <v>8.2000000000000007E-3</v>
      </c>
      <c r="E640" s="34">
        <v>82.188805000000002</v>
      </c>
      <c r="F640" s="34">
        <v>367.8</v>
      </c>
      <c r="G640" s="34">
        <v>72.099999999999994</v>
      </c>
      <c r="H640" s="34">
        <v>0</v>
      </c>
      <c r="I640" s="34"/>
      <c r="J640" s="34">
        <v>14.2</v>
      </c>
      <c r="K640" s="34">
        <v>0.96350000000000002</v>
      </c>
      <c r="L640" s="34">
        <v>4.5248999999999997</v>
      </c>
      <c r="M640" s="34">
        <v>7.9000000000000008E-3</v>
      </c>
      <c r="N640" s="34">
        <v>354.39120000000003</v>
      </c>
      <c r="O640" s="34">
        <v>69.465599999999995</v>
      </c>
      <c r="P640" s="34">
        <v>423.9</v>
      </c>
      <c r="Q640" s="34">
        <v>284.39940000000001</v>
      </c>
      <c r="R640" s="34">
        <v>55.746200000000002</v>
      </c>
      <c r="S640" s="34">
        <v>340.1</v>
      </c>
      <c r="T640" s="34">
        <v>0</v>
      </c>
      <c r="U640" s="34"/>
      <c r="V640" s="34"/>
      <c r="W640" s="34">
        <v>0</v>
      </c>
      <c r="X640" s="34">
        <v>13.6812</v>
      </c>
      <c r="Y640" s="34">
        <v>12</v>
      </c>
      <c r="Z640" s="34">
        <v>845</v>
      </c>
      <c r="AA640" s="34">
        <v>847</v>
      </c>
      <c r="AB640" s="34">
        <v>884</v>
      </c>
      <c r="AC640" s="34">
        <v>82.9</v>
      </c>
      <c r="AD640" s="34">
        <v>22.64</v>
      </c>
      <c r="AE640" s="34">
        <v>0.52</v>
      </c>
      <c r="AF640" s="34">
        <v>978</v>
      </c>
      <c r="AG640" s="34">
        <v>0</v>
      </c>
      <c r="AH640" s="34">
        <v>33</v>
      </c>
      <c r="AI640" s="34">
        <v>35</v>
      </c>
      <c r="AJ640" s="34">
        <v>190</v>
      </c>
      <c r="AK640" s="34">
        <v>168</v>
      </c>
      <c r="AL640" s="34">
        <v>4.3</v>
      </c>
      <c r="AM640" s="34">
        <v>175.5</v>
      </c>
      <c r="AN640" s="34" t="s">
        <v>155</v>
      </c>
      <c r="AO640" s="34">
        <v>2</v>
      </c>
      <c r="AP640" s="37">
        <v>0.62103009259259256</v>
      </c>
      <c r="AQ640" s="34">
        <v>47.164217000000001</v>
      </c>
      <c r="AR640" s="34">
        <v>-88.489495000000005</v>
      </c>
      <c r="AS640" s="34">
        <v>317.5</v>
      </c>
      <c r="AT640" s="34">
        <v>17.7</v>
      </c>
      <c r="AU640" s="34">
        <v>12</v>
      </c>
      <c r="AV640" s="34">
        <v>9</v>
      </c>
      <c r="AW640" s="34" t="s">
        <v>217</v>
      </c>
      <c r="AX640" s="34">
        <v>0.99480000000000002</v>
      </c>
      <c r="AY640" s="34">
        <v>1.0684</v>
      </c>
      <c r="AZ640" s="34">
        <v>1.8948</v>
      </c>
      <c r="BA640" s="34">
        <v>14.186999999999999</v>
      </c>
      <c r="BB640" s="34">
        <v>45.17</v>
      </c>
      <c r="BC640" s="34">
        <v>3.18</v>
      </c>
      <c r="BD640" s="34">
        <v>3.7919999999999998</v>
      </c>
      <c r="BE640" s="34">
        <v>3187.2269999999999</v>
      </c>
      <c r="BF640" s="34">
        <v>3.55</v>
      </c>
      <c r="BG640" s="34">
        <v>26.140999999999998</v>
      </c>
      <c r="BH640" s="34">
        <v>5.1239999999999997</v>
      </c>
      <c r="BI640" s="34">
        <v>31.265000000000001</v>
      </c>
      <c r="BJ640" s="34">
        <v>20.978000000000002</v>
      </c>
      <c r="BK640" s="34">
        <v>4.1120000000000001</v>
      </c>
      <c r="BL640" s="34">
        <v>25.09</v>
      </c>
      <c r="BM640" s="34">
        <v>0</v>
      </c>
      <c r="BN640" s="34"/>
      <c r="BO640" s="34"/>
      <c r="BP640" s="34"/>
      <c r="BQ640" s="34">
        <v>7006.9040000000005</v>
      </c>
      <c r="BR640" s="34">
        <v>9.4649999999999998E-2</v>
      </c>
      <c r="BS640" s="34">
        <v>-5</v>
      </c>
      <c r="BT640" s="34">
        <v>8.0000000000000002E-3</v>
      </c>
      <c r="BU640" s="34">
        <v>2.3130099999999998</v>
      </c>
      <c r="BV640" s="34">
        <v>0</v>
      </c>
      <c r="BW640" s="34" t="s">
        <v>155</v>
      </c>
      <c r="BX640" s="34">
        <v>0.80300000000000005</v>
      </c>
    </row>
    <row r="641" spans="1:76" x14ac:dyDescent="0.25">
      <c r="A641" s="35">
        <v>43165</v>
      </c>
      <c r="B641" s="36">
        <v>0.41191275462962967</v>
      </c>
      <c r="C641" s="34">
        <v>4.7450000000000001</v>
      </c>
      <c r="D641" s="34">
        <v>8.0000000000000002E-3</v>
      </c>
      <c r="E641" s="34">
        <v>80</v>
      </c>
      <c r="F641" s="34">
        <v>364.7</v>
      </c>
      <c r="G641" s="34">
        <v>72.099999999999994</v>
      </c>
      <c r="H641" s="34">
        <v>-3.5</v>
      </c>
      <c r="I641" s="34"/>
      <c r="J641" s="34">
        <v>14.2</v>
      </c>
      <c r="K641" s="34">
        <v>0.96309999999999996</v>
      </c>
      <c r="L641" s="34">
        <v>4.5697000000000001</v>
      </c>
      <c r="M641" s="34">
        <v>7.7000000000000002E-3</v>
      </c>
      <c r="N641" s="34">
        <v>351.18880000000001</v>
      </c>
      <c r="O641" s="34">
        <v>69.437299999999993</v>
      </c>
      <c r="P641" s="34">
        <v>420.6</v>
      </c>
      <c r="Q641" s="34">
        <v>281.8569</v>
      </c>
      <c r="R641" s="34">
        <v>55.728900000000003</v>
      </c>
      <c r="S641" s="34">
        <v>337.6</v>
      </c>
      <c r="T641" s="34">
        <v>0</v>
      </c>
      <c r="U641" s="34"/>
      <c r="V641" s="34"/>
      <c r="W641" s="34">
        <v>0</v>
      </c>
      <c r="X641" s="34">
        <v>13.675599999999999</v>
      </c>
      <c r="Y641" s="34">
        <v>11.9</v>
      </c>
      <c r="Z641" s="34">
        <v>846</v>
      </c>
      <c r="AA641" s="34">
        <v>848</v>
      </c>
      <c r="AB641" s="34">
        <v>884</v>
      </c>
      <c r="AC641" s="34">
        <v>83</v>
      </c>
      <c r="AD641" s="34">
        <v>22.66</v>
      </c>
      <c r="AE641" s="34">
        <v>0.52</v>
      </c>
      <c r="AF641" s="34">
        <v>978</v>
      </c>
      <c r="AG641" s="34">
        <v>0</v>
      </c>
      <c r="AH641" s="34">
        <v>33</v>
      </c>
      <c r="AI641" s="34">
        <v>35</v>
      </c>
      <c r="AJ641" s="34">
        <v>190</v>
      </c>
      <c r="AK641" s="34">
        <v>168</v>
      </c>
      <c r="AL641" s="34">
        <v>4.3</v>
      </c>
      <c r="AM641" s="34">
        <v>175.8</v>
      </c>
      <c r="AN641" s="34" t="s">
        <v>155</v>
      </c>
      <c r="AO641" s="34">
        <v>2</v>
      </c>
      <c r="AP641" s="37">
        <v>0.6210416666666666</v>
      </c>
      <c r="AQ641" s="34">
        <v>47.164175999999998</v>
      </c>
      <c r="AR641" s="34">
        <v>-88.489588999999995</v>
      </c>
      <c r="AS641" s="34">
        <v>317.39999999999998</v>
      </c>
      <c r="AT641" s="34">
        <v>18.7</v>
      </c>
      <c r="AU641" s="34">
        <v>12</v>
      </c>
      <c r="AV641" s="34">
        <v>10</v>
      </c>
      <c r="AW641" s="34" t="s">
        <v>205</v>
      </c>
      <c r="AX641" s="34">
        <v>0.9</v>
      </c>
      <c r="AY641" s="34">
        <v>1.1000000000000001</v>
      </c>
      <c r="AZ641" s="34">
        <v>1.8</v>
      </c>
      <c r="BA641" s="34">
        <v>14.186999999999999</v>
      </c>
      <c r="BB641" s="34">
        <v>44.72</v>
      </c>
      <c r="BC641" s="34">
        <v>3.15</v>
      </c>
      <c r="BD641" s="34">
        <v>3.835</v>
      </c>
      <c r="BE641" s="34">
        <v>3187.1550000000002</v>
      </c>
      <c r="BF641" s="34">
        <v>3.42</v>
      </c>
      <c r="BG641" s="34">
        <v>25.65</v>
      </c>
      <c r="BH641" s="34">
        <v>5.0720000000000001</v>
      </c>
      <c r="BI641" s="34">
        <v>30.722000000000001</v>
      </c>
      <c r="BJ641" s="34">
        <v>20.585999999999999</v>
      </c>
      <c r="BK641" s="34">
        <v>4.07</v>
      </c>
      <c r="BL641" s="34">
        <v>24.657</v>
      </c>
      <c r="BM641" s="34">
        <v>0</v>
      </c>
      <c r="BN641" s="34"/>
      <c r="BO641" s="34"/>
      <c r="BP641" s="34"/>
      <c r="BQ641" s="34">
        <v>6935.1509999999998</v>
      </c>
      <c r="BR641" s="34">
        <v>7.6161999999999994E-2</v>
      </c>
      <c r="BS641" s="34">
        <v>-5</v>
      </c>
      <c r="BT641" s="34">
        <v>8.9060000000000007E-3</v>
      </c>
      <c r="BU641" s="34">
        <v>1.8612089999999999</v>
      </c>
      <c r="BV641" s="34">
        <v>0</v>
      </c>
      <c r="BW641" s="34" t="s">
        <v>155</v>
      </c>
      <c r="BX641" s="34">
        <v>0.80300000000000005</v>
      </c>
    </row>
    <row r="642" spans="1:76" x14ac:dyDescent="0.25">
      <c r="A642" s="35">
        <v>43165</v>
      </c>
      <c r="B642" s="36">
        <v>0.41192432870370371</v>
      </c>
      <c r="C642" s="34">
        <v>4.7969999999999997</v>
      </c>
      <c r="D642" s="34">
        <v>7.6E-3</v>
      </c>
      <c r="E642" s="34">
        <v>75.643225000000001</v>
      </c>
      <c r="F642" s="34">
        <v>364.5</v>
      </c>
      <c r="G642" s="34">
        <v>72.099999999999994</v>
      </c>
      <c r="H642" s="34">
        <v>0</v>
      </c>
      <c r="I642" s="34"/>
      <c r="J642" s="34">
        <v>14.2</v>
      </c>
      <c r="K642" s="34">
        <v>0.9627</v>
      </c>
      <c r="L642" s="34">
        <v>4.6180000000000003</v>
      </c>
      <c r="M642" s="34">
        <v>7.3000000000000001E-3</v>
      </c>
      <c r="N642" s="34">
        <v>350.90179999999998</v>
      </c>
      <c r="O642" s="34">
        <v>69.410200000000003</v>
      </c>
      <c r="P642" s="34">
        <v>420.3</v>
      </c>
      <c r="Q642" s="34">
        <v>281.62650000000002</v>
      </c>
      <c r="R642" s="34">
        <v>55.7072</v>
      </c>
      <c r="S642" s="34">
        <v>337.3</v>
      </c>
      <c r="T642" s="34">
        <v>0</v>
      </c>
      <c r="U642" s="34"/>
      <c r="V642" s="34"/>
      <c r="W642" s="34">
        <v>0</v>
      </c>
      <c r="X642" s="34">
        <v>13.670199999999999</v>
      </c>
      <c r="Y642" s="34">
        <v>12</v>
      </c>
      <c r="Z642" s="34">
        <v>845</v>
      </c>
      <c r="AA642" s="34">
        <v>848</v>
      </c>
      <c r="AB642" s="34">
        <v>884</v>
      </c>
      <c r="AC642" s="34">
        <v>83</v>
      </c>
      <c r="AD642" s="34">
        <v>22.66</v>
      </c>
      <c r="AE642" s="34">
        <v>0.52</v>
      </c>
      <c r="AF642" s="34">
        <v>978</v>
      </c>
      <c r="AG642" s="34">
        <v>0</v>
      </c>
      <c r="AH642" s="34">
        <v>33</v>
      </c>
      <c r="AI642" s="34">
        <v>35</v>
      </c>
      <c r="AJ642" s="34">
        <v>190</v>
      </c>
      <c r="AK642" s="34">
        <v>168</v>
      </c>
      <c r="AL642" s="34">
        <v>4.4000000000000004</v>
      </c>
      <c r="AM642" s="34">
        <v>175.8</v>
      </c>
      <c r="AN642" s="34" t="s">
        <v>155</v>
      </c>
      <c r="AO642" s="34">
        <v>2</v>
      </c>
      <c r="AP642" s="37">
        <v>0.62105324074074075</v>
      </c>
      <c r="AQ642" s="34">
        <v>47.164135999999999</v>
      </c>
      <c r="AR642" s="34">
        <v>-88.489682000000002</v>
      </c>
      <c r="AS642" s="34">
        <v>317.39999999999998</v>
      </c>
      <c r="AT642" s="34">
        <v>18.8</v>
      </c>
      <c r="AU642" s="34">
        <v>12</v>
      </c>
      <c r="AV642" s="34">
        <v>10</v>
      </c>
      <c r="AW642" s="34" t="s">
        <v>205</v>
      </c>
      <c r="AX642" s="34">
        <v>0.9</v>
      </c>
      <c r="AY642" s="34">
        <v>1.1000000000000001</v>
      </c>
      <c r="AZ642" s="34">
        <v>1.8</v>
      </c>
      <c r="BA642" s="34">
        <v>14.186999999999999</v>
      </c>
      <c r="BB642" s="34">
        <v>44.25</v>
      </c>
      <c r="BC642" s="34">
        <v>3.12</v>
      </c>
      <c r="BD642" s="34">
        <v>3.875</v>
      </c>
      <c r="BE642" s="34">
        <v>3187.2130000000002</v>
      </c>
      <c r="BF642" s="34">
        <v>3.1989999999999998</v>
      </c>
      <c r="BG642" s="34">
        <v>25.361999999999998</v>
      </c>
      <c r="BH642" s="34">
        <v>5.0170000000000003</v>
      </c>
      <c r="BI642" s="34">
        <v>30.378</v>
      </c>
      <c r="BJ642" s="34">
        <v>20.355</v>
      </c>
      <c r="BK642" s="34">
        <v>4.0259999999999998</v>
      </c>
      <c r="BL642" s="34">
        <v>24.381</v>
      </c>
      <c r="BM642" s="34">
        <v>0</v>
      </c>
      <c r="BN642" s="34"/>
      <c r="BO642" s="34"/>
      <c r="BP642" s="34"/>
      <c r="BQ642" s="34">
        <v>6860.1360000000004</v>
      </c>
      <c r="BR642" s="34">
        <v>9.2119999999999994E-2</v>
      </c>
      <c r="BS642" s="34">
        <v>-5</v>
      </c>
      <c r="BT642" s="34">
        <v>8.9999999999999993E-3</v>
      </c>
      <c r="BU642" s="34">
        <v>2.2511830000000002</v>
      </c>
      <c r="BV642" s="34">
        <v>0</v>
      </c>
      <c r="BW642" s="34" t="s">
        <v>155</v>
      </c>
      <c r="BX642" s="34">
        <v>0.80300000000000005</v>
      </c>
    </row>
    <row r="643" spans="1:76" x14ac:dyDescent="0.25">
      <c r="A643" s="35">
        <v>43165</v>
      </c>
      <c r="B643" s="36">
        <v>0.41193590277777781</v>
      </c>
      <c r="C643" s="34">
        <v>4.5890000000000004</v>
      </c>
      <c r="D643" s="34">
        <v>7.6E-3</v>
      </c>
      <c r="E643" s="34">
        <v>75.597380999999999</v>
      </c>
      <c r="F643" s="34">
        <v>364.3</v>
      </c>
      <c r="G643" s="34">
        <v>72.099999999999994</v>
      </c>
      <c r="H643" s="34">
        <v>0</v>
      </c>
      <c r="I643" s="34"/>
      <c r="J643" s="34">
        <v>14.2</v>
      </c>
      <c r="K643" s="34">
        <v>0.96440000000000003</v>
      </c>
      <c r="L643" s="34">
        <v>4.4257999999999997</v>
      </c>
      <c r="M643" s="34">
        <v>7.3000000000000001E-3</v>
      </c>
      <c r="N643" s="34">
        <v>351.32170000000002</v>
      </c>
      <c r="O643" s="34">
        <v>69.530600000000007</v>
      </c>
      <c r="P643" s="34">
        <v>420.9</v>
      </c>
      <c r="Q643" s="34">
        <v>281.96359999999999</v>
      </c>
      <c r="R643" s="34">
        <v>55.803800000000003</v>
      </c>
      <c r="S643" s="34">
        <v>337.8</v>
      </c>
      <c r="T643" s="34">
        <v>0</v>
      </c>
      <c r="U643" s="34"/>
      <c r="V643" s="34"/>
      <c r="W643" s="34">
        <v>0</v>
      </c>
      <c r="X643" s="34">
        <v>13.694000000000001</v>
      </c>
      <c r="Y643" s="34">
        <v>12</v>
      </c>
      <c r="Z643" s="34">
        <v>845</v>
      </c>
      <c r="AA643" s="34">
        <v>848</v>
      </c>
      <c r="AB643" s="34">
        <v>884</v>
      </c>
      <c r="AC643" s="34">
        <v>83</v>
      </c>
      <c r="AD643" s="34">
        <v>22.66</v>
      </c>
      <c r="AE643" s="34">
        <v>0.52</v>
      </c>
      <c r="AF643" s="34">
        <v>978</v>
      </c>
      <c r="AG643" s="34">
        <v>0</v>
      </c>
      <c r="AH643" s="34">
        <v>33</v>
      </c>
      <c r="AI643" s="34">
        <v>35</v>
      </c>
      <c r="AJ643" s="34">
        <v>190</v>
      </c>
      <c r="AK643" s="34">
        <v>168</v>
      </c>
      <c r="AL643" s="34">
        <v>4.4000000000000004</v>
      </c>
      <c r="AM643" s="34">
        <v>175.4</v>
      </c>
      <c r="AN643" s="34" t="s">
        <v>155</v>
      </c>
      <c r="AO643" s="34">
        <v>2</v>
      </c>
      <c r="AP643" s="37">
        <v>0.62106481481481479</v>
      </c>
      <c r="AQ643" s="34">
        <v>47.164088</v>
      </c>
      <c r="AR643" s="34">
        <v>-88.489773999999997</v>
      </c>
      <c r="AS643" s="34">
        <v>317.39999999999998</v>
      </c>
      <c r="AT643" s="34">
        <v>19.100000000000001</v>
      </c>
      <c r="AU643" s="34">
        <v>12</v>
      </c>
      <c r="AV643" s="34">
        <v>10</v>
      </c>
      <c r="AW643" s="34" t="s">
        <v>205</v>
      </c>
      <c r="AX643" s="34">
        <v>0.96840000000000004</v>
      </c>
      <c r="AY643" s="34">
        <v>1.1684000000000001</v>
      </c>
      <c r="AZ643" s="34">
        <v>1.8684000000000001</v>
      </c>
      <c r="BA643" s="34">
        <v>14.186999999999999</v>
      </c>
      <c r="BB643" s="34">
        <v>46.21</v>
      </c>
      <c r="BC643" s="34">
        <v>3.26</v>
      </c>
      <c r="BD643" s="34">
        <v>3.6949999999999998</v>
      </c>
      <c r="BE643" s="34">
        <v>3188.1889999999999</v>
      </c>
      <c r="BF643" s="34">
        <v>3.343</v>
      </c>
      <c r="BG643" s="34">
        <v>26.503</v>
      </c>
      <c r="BH643" s="34">
        <v>5.2450000000000001</v>
      </c>
      <c r="BI643" s="34">
        <v>31.748000000000001</v>
      </c>
      <c r="BJ643" s="34">
        <v>21.271000000000001</v>
      </c>
      <c r="BK643" s="34">
        <v>4.21</v>
      </c>
      <c r="BL643" s="34">
        <v>25.481000000000002</v>
      </c>
      <c r="BM643" s="34">
        <v>0</v>
      </c>
      <c r="BN643" s="34"/>
      <c r="BO643" s="34"/>
      <c r="BP643" s="34"/>
      <c r="BQ643" s="34">
        <v>7172.7150000000001</v>
      </c>
      <c r="BR643" s="34">
        <v>7.3162000000000005E-2</v>
      </c>
      <c r="BS643" s="34">
        <v>-5</v>
      </c>
      <c r="BT643" s="34">
        <v>8.9999999999999993E-3</v>
      </c>
      <c r="BU643" s="34">
        <v>1.7878970000000001</v>
      </c>
      <c r="BV643" s="34">
        <v>0</v>
      </c>
      <c r="BW643" s="34" t="s">
        <v>155</v>
      </c>
      <c r="BX643" s="34">
        <v>0.80300000000000005</v>
      </c>
    </row>
    <row r="644" spans="1:76" x14ac:dyDescent="0.25">
      <c r="A644" s="35">
        <v>43165</v>
      </c>
      <c r="B644" s="36">
        <v>0.41194747685185185</v>
      </c>
      <c r="C644" s="34">
        <v>4.57</v>
      </c>
      <c r="D644" s="34">
        <v>8.9999999999999993E-3</v>
      </c>
      <c r="E644" s="34">
        <v>90</v>
      </c>
      <c r="F644" s="34">
        <v>361.7</v>
      </c>
      <c r="G644" s="34">
        <v>72.2</v>
      </c>
      <c r="H644" s="34">
        <v>0</v>
      </c>
      <c r="I644" s="34"/>
      <c r="J644" s="34">
        <v>14.1</v>
      </c>
      <c r="K644" s="34">
        <v>0.96450000000000002</v>
      </c>
      <c r="L644" s="34">
        <v>4.4076000000000004</v>
      </c>
      <c r="M644" s="34">
        <v>8.6999999999999994E-3</v>
      </c>
      <c r="N644" s="34">
        <v>348.80790000000002</v>
      </c>
      <c r="O644" s="34">
        <v>69.634699999999995</v>
      </c>
      <c r="P644" s="34">
        <v>418.4</v>
      </c>
      <c r="Q644" s="34">
        <v>279.94600000000003</v>
      </c>
      <c r="R644" s="34">
        <v>55.8874</v>
      </c>
      <c r="S644" s="34">
        <v>335.8</v>
      </c>
      <c r="T644" s="34">
        <v>0</v>
      </c>
      <c r="U644" s="34"/>
      <c r="V644" s="34"/>
      <c r="W644" s="34">
        <v>0</v>
      </c>
      <c r="X644" s="34">
        <v>13.599</v>
      </c>
      <c r="Y644" s="34">
        <v>11.9</v>
      </c>
      <c r="Z644" s="34">
        <v>846</v>
      </c>
      <c r="AA644" s="34">
        <v>848</v>
      </c>
      <c r="AB644" s="34">
        <v>884</v>
      </c>
      <c r="AC644" s="34">
        <v>83</v>
      </c>
      <c r="AD644" s="34">
        <v>22.66</v>
      </c>
      <c r="AE644" s="34">
        <v>0.52</v>
      </c>
      <c r="AF644" s="34">
        <v>978</v>
      </c>
      <c r="AG644" s="34">
        <v>0</v>
      </c>
      <c r="AH644" s="34">
        <v>33</v>
      </c>
      <c r="AI644" s="34">
        <v>35</v>
      </c>
      <c r="AJ644" s="34">
        <v>190</v>
      </c>
      <c r="AK644" s="34">
        <v>168</v>
      </c>
      <c r="AL644" s="34">
        <v>4.3</v>
      </c>
      <c r="AM644" s="34">
        <v>175.1</v>
      </c>
      <c r="AN644" s="34" t="s">
        <v>155</v>
      </c>
      <c r="AO644" s="34">
        <v>2</v>
      </c>
      <c r="AP644" s="37">
        <v>0.62107638888888894</v>
      </c>
      <c r="AQ644" s="34">
        <v>47.164034000000001</v>
      </c>
      <c r="AR644" s="34">
        <v>-88.489863999999997</v>
      </c>
      <c r="AS644" s="34">
        <v>317.10000000000002</v>
      </c>
      <c r="AT644" s="34">
        <v>19.8</v>
      </c>
      <c r="AU644" s="34">
        <v>12</v>
      </c>
      <c r="AV644" s="34">
        <v>10</v>
      </c>
      <c r="AW644" s="34" t="s">
        <v>205</v>
      </c>
      <c r="AX644" s="34">
        <v>1</v>
      </c>
      <c r="AY644" s="34">
        <v>1.4736</v>
      </c>
      <c r="AZ644" s="34">
        <v>2.1052</v>
      </c>
      <c r="BA644" s="34">
        <v>14.186999999999999</v>
      </c>
      <c r="BB644" s="34">
        <v>46.39</v>
      </c>
      <c r="BC644" s="34">
        <v>3.27</v>
      </c>
      <c r="BD644" s="34">
        <v>3.6840000000000002</v>
      </c>
      <c r="BE644" s="34">
        <v>3187.2739999999999</v>
      </c>
      <c r="BF644" s="34">
        <v>3.9950000000000001</v>
      </c>
      <c r="BG644" s="34">
        <v>26.414000000000001</v>
      </c>
      <c r="BH644" s="34">
        <v>5.2729999999999997</v>
      </c>
      <c r="BI644" s="34">
        <v>31.687000000000001</v>
      </c>
      <c r="BJ644" s="34">
        <v>21.199000000000002</v>
      </c>
      <c r="BK644" s="34">
        <v>4.2320000000000002</v>
      </c>
      <c r="BL644" s="34">
        <v>25.431999999999999</v>
      </c>
      <c r="BM644" s="34">
        <v>0</v>
      </c>
      <c r="BN644" s="34"/>
      <c r="BO644" s="34"/>
      <c r="BP644" s="34"/>
      <c r="BQ644" s="34">
        <v>7150.2439999999997</v>
      </c>
      <c r="BR644" s="34">
        <v>7.1904999999999997E-2</v>
      </c>
      <c r="BS644" s="34">
        <v>-5</v>
      </c>
      <c r="BT644" s="34">
        <v>8.9999999999999993E-3</v>
      </c>
      <c r="BU644" s="34">
        <v>1.7571810000000001</v>
      </c>
      <c r="BV644" s="34">
        <v>0</v>
      </c>
      <c r="BW644" s="34" t="s">
        <v>155</v>
      </c>
      <c r="BX644" s="34">
        <v>0.80300000000000005</v>
      </c>
    </row>
    <row r="645" spans="1:76" x14ac:dyDescent="0.25">
      <c r="A645" s="35">
        <v>43165</v>
      </c>
      <c r="B645" s="36">
        <v>0.41195905092592594</v>
      </c>
      <c r="C645" s="34">
        <v>4.5640000000000001</v>
      </c>
      <c r="D645" s="34">
        <v>8.9999999999999993E-3</v>
      </c>
      <c r="E645" s="34">
        <v>90</v>
      </c>
      <c r="F645" s="34">
        <v>359.8</v>
      </c>
      <c r="G645" s="34">
        <v>72.400000000000006</v>
      </c>
      <c r="H645" s="34">
        <v>0</v>
      </c>
      <c r="I645" s="34"/>
      <c r="J645" s="34">
        <v>14.18</v>
      </c>
      <c r="K645" s="34">
        <v>0.96450000000000002</v>
      </c>
      <c r="L645" s="34">
        <v>4.4020000000000001</v>
      </c>
      <c r="M645" s="34">
        <v>8.6999999999999994E-3</v>
      </c>
      <c r="N645" s="34">
        <v>347.06540000000001</v>
      </c>
      <c r="O645" s="34">
        <v>69.872900000000001</v>
      </c>
      <c r="P645" s="34">
        <v>416.9</v>
      </c>
      <c r="Q645" s="34">
        <v>278.54750000000001</v>
      </c>
      <c r="R645" s="34">
        <v>56.078499999999998</v>
      </c>
      <c r="S645" s="34">
        <v>334.6</v>
      </c>
      <c r="T645" s="34">
        <v>0</v>
      </c>
      <c r="U645" s="34"/>
      <c r="V645" s="34"/>
      <c r="W645" s="34">
        <v>0</v>
      </c>
      <c r="X645" s="34">
        <v>13.6808</v>
      </c>
      <c r="Y645" s="34">
        <v>12</v>
      </c>
      <c r="Z645" s="34">
        <v>845</v>
      </c>
      <c r="AA645" s="34">
        <v>849</v>
      </c>
      <c r="AB645" s="34">
        <v>884</v>
      </c>
      <c r="AC645" s="34">
        <v>83</v>
      </c>
      <c r="AD645" s="34">
        <v>22.66</v>
      </c>
      <c r="AE645" s="34">
        <v>0.52</v>
      </c>
      <c r="AF645" s="34">
        <v>978</v>
      </c>
      <c r="AG645" s="34">
        <v>0</v>
      </c>
      <c r="AH645" s="34">
        <v>33</v>
      </c>
      <c r="AI645" s="34">
        <v>35</v>
      </c>
      <c r="AJ645" s="34">
        <v>190</v>
      </c>
      <c r="AK645" s="34">
        <v>168</v>
      </c>
      <c r="AL645" s="34">
        <v>4.3</v>
      </c>
      <c r="AM645" s="34">
        <v>175.3</v>
      </c>
      <c r="AN645" s="34" t="s">
        <v>155</v>
      </c>
      <c r="AO645" s="34">
        <v>2</v>
      </c>
      <c r="AP645" s="37">
        <v>0.62108796296296298</v>
      </c>
      <c r="AQ645" s="34">
        <v>47.163977000000003</v>
      </c>
      <c r="AR645" s="34">
        <v>-88.489954999999995</v>
      </c>
      <c r="AS645" s="34">
        <v>316.8</v>
      </c>
      <c r="AT645" s="34">
        <v>20.2</v>
      </c>
      <c r="AU645" s="34">
        <v>12</v>
      </c>
      <c r="AV645" s="34">
        <v>10</v>
      </c>
      <c r="AW645" s="34" t="s">
        <v>205</v>
      </c>
      <c r="AX645" s="34">
        <v>1</v>
      </c>
      <c r="AY645" s="34">
        <v>1.6</v>
      </c>
      <c r="AZ645" s="34">
        <v>2.2000000000000002</v>
      </c>
      <c r="BA645" s="34">
        <v>14.186999999999999</v>
      </c>
      <c r="BB645" s="34">
        <v>46.45</v>
      </c>
      <c r="BC645" s="34">
        <v>3.27</v>
      </c>
      <c r="BD645" s="34">
        <v>3.6789999999999998</v>
      </c>
      <c r="BE645" s="34">
        <v>3187.3020000000001</v>
      </c>
      <c r="BF645" s="34">
        <v>4</v>
      </c>
      <c r="BG645" s="34">
        <v>26.315999999999999</v>
      </c>
      <c r="BH645" s="34">
        <v>5.298</v>
      </c>
      <c r="BI645" s="34">
        <v>31.614000000000001</v>
      </c>
      <c r="BJ645" s="34">
        <v>21.120999999999999</v>
      </c>
      <c r="BK645" s="34">
        <v>4.2519999999999998</v>
      </c>
      <c r="BL645" s="34">
        <v>25.373000000000001</v>
      </c>
      <c r="BM645" s="34">
        <v>0</v>
      </c>
      <c r="BN645" s="34"/>
      <c r="BO645" s="34"/>
      <c r="BP645" s="34"/>
      <c r="BQ645" s="34">
        <v>7202.4110000000001</v>
      </c>
      <c r="BR645" s="34">
        <v>6.9281999999999996E-2</v>
      </c>
      <c r="BS645" s="34">
        <v>-5</v>
      </c>
      <c r="BT645" s="34">
        <v>8.0940000000000005E-3</v>
      </c>
      <c r="BU645" s="34">
        <v>1.6930860000000001</v>
      </c>
      <c r="BV645" s="34">
        <v>0</v>
      </c>
      <c r="BW645" s="34" t="s">
        <v>155</v>
      </c>
      <c r="BX645" s="34">
        <v>0.80300000000000005</v>
      </c>
    </row>
    <row r="646" spans="1:76" x14ac:dyDescent="0.25">
      <c r="A646" s="35">
        <v>43165</v>
      </c>
      <c r="B646" s="36">
        <v>0.41197062499999998</v>
      </c>
      <c r="C646" s="34">
        <v>4.6559999999999997</v>
      </c>
      <c r="D646" s="34">
        <v>8.9999999999999993E-3</v>
      </c>
      <c r="E646" s="34">
        <v>90</v>
      </c>
      <c r="F646" s="34">
        <v>359.5</v>
      </c>
      <c r="G646" s="34">
        <v>72.7</v>
      </c>
      <c r="H646" s="34">
        <v>0</v>
      </c>
      <c r="I646" s="34"/>
      <c r="J646" s="34">
        <v>14.2</v>
      </c>
      <c r="K646" s="34">
        <v>0.96379999999999999</v>
      </c>
      <c r="L646" s="34">
        <v>4.4871999999999996</v>
      </c>
      <c r="M646" s="34">
        <v>8.6999999999999994E-3</v>
      </c>
      <c r="N646" s="34">
        <v>346.47739999999999</v>
      </c>
      <c r="O646" s="34">
        <v>70.087500000000006</v>
      </c>
      <c r="P646" s="34">
        <v>416.6</v>
      </c>
      <c r="Q646" s="34">
        <v>278.07560000000001</v>
      </c>
      <c r="R646" s="34">
        <v>56.250799999999998</v>
      </c>
      <c r="S646" s="34">
        <v>334.3</v>
      </c>
      <c r="T646" s="34">
        <v>0</v>
      </c>
      <c r="U646" s="34"/>
      <c r="V646" s="34"/>
      <c r="W646" s="34">
        <v>0</v>
      </c>
      <c r="X646" s="34">
        <v>13.685600000000001</v>
      </c>
      <c r="Y646" s="34">
        <v>12</v>
      </c>
      <c r="Z646" s="34">
        <v>846</v>
      </c>
      <c r="AA646" s="34">
        <v>849</v>
      </c>
      <c r="AB646" s="34">
        <v>884</v>
      </c>
      <c r="AC646" s="34">
        <v>83</v>
      </c>
      <c r="AD646" s="34">
        <v>22.66</v>
      </c>
      <c r="AE646" s="34">
        <v>0.52</v>
      </c>
      <c r="AF646" s="34">
        <v>978</v>
      </c>
      <c r="AG646" s="34">
        <v>0</v>
      </c>
      <c r="AH646" s="34">
        <v>33</v>
      </c>
      <c r="AI646" s="34">
        <v>35</v>
      </c>
      <c r="AJ646" s="34">
        <v>190</v>
      </c>
      <c r="AK646" s="34">
        <v>168.9</v>
      </c>
      <c r="AL646" s="34">
        <v>4.3</v>
      </c>
      <c r="AM646" s="34">
        <v>175.7</v>
      </c>
      <c r="AN646" s="34" t="s">
        <v>155</v>
      </c>
      <c r="AO646" s="34">
        <v>2</v>
      </c>
      <c r="AP646" s="37">
        <v>0.62109953703703702</v>
      </c>
      <c r="AQ646" s="34">
        <v>47.163921999999999</v>
      </c>
      <c r="AR646" s="34">
        <v>-88.490050999999994</v>
      </c>
      <c r="AS646" s="34">
        <v>316.60000000000002</v>
      </c>
      <c r="AT646" s="34">
        <v>20.5</v>
      </c>
      <c r="AU646" s="34">
        <v>12</v>
      </c>
      <c r="AV646" s="34">
        <v>10</v>
      </c>
      <c r="AW646" s="34" t="s">
        <v>205</v>
      </c>
      <c r="AX646" s="34">
        <v>1.0684</v>
      </c>
      <c r="AY646" s="34">
        <v>1.1896</v>
      </c>
      <c r="AZ646" s="34">
        <v>2.2684000000000002</v>
      </c>
      <c r="BA646" s="34">
        <v>14.186999999999999</v>
      </c>
      <c r="BB646" s="34">
        <v>45.55</v>
      </c>
      <c r="BC646" s="34">
        <v>3.21</v>
      </c>
      <c r="BD646" s="34">
        <v>3.7589999999999999</v>
      </c>
      <c r="BE646" s="34">
        <v>3186.8760000000002</v>
      </c>
      <c r="BF646" s="34">
        <v>3.9209999999999998</v>
      </c>
      <c r="BG646" s="34">
        <v>25.768999999999998</v>
      </c>
      <c r="BH646" s="34">
        <v>5.2130000000000001</v>
      </c>
      <c r="BI646" s="34">
        <v>30.981999999999999</v>
      </c>
      <c r="BJ646" s="34">
        <v>20.681999999999999</v>
      </c>
      <c r="BK646" s="34">
        <v>4.1840000000000002</v>
      </c>
      <c r="BL646" s="34">
        <v>24.864999999999998</v>
      </c>
      <c r="BM646" s="34">
        <v>0</v>
      </c>
      <c r="BN646" s="34"/>
      <c r="BO646" s="34"/>
      <c r="BP646" s="34"/>
      <c r="BQ646" s="34">
        <v>7067.2640000000001</v>
      </c>
      <c r="BR646" s="34">
        <v>6.7187999999999998E-2</v>
      </c>
      <c r="BS646" s="34">
        <v>-5</v>
      </c>
      <c r="BT646" s="34">
        <v>8.0000000000000002E-3</v>
      </c>
      <c r="BU646" s="34">
        <v>1.641907</v>
      </c>
      <c r="BV646" s="34">
        <v>0</v>
      </c>
      <c r="BW646" s="34" t="s">
        <v>155</v>
      </c>
      <c r="BX646" s="34">
        <v>0.80300000000000005</v>
      </c>
    </row>
    <row r="647" spans="1:76" x14ac:dyDescent="0.25">
      <c r="A647" s="35">
        <v>43165</v>
      </c>
      <c r="B647" s="36">
        <v>0.41198219907407413</v>
      </c>
      <c r="C647" s="34">
        <v>5.0060000000000002</v>
      </c>
      <c r="D647" s="34">
        <v>8.3999999999999995E-3</v>
      </c>
      <c r="E647" s="34">
        <v>84.237148000000005</v>
      </c>
      <c r="F647" s="34">
        <v>360.9</v>
      </c>
      <c r="G647" s="34">
        <v>72.8</v>
      </c>
      <c r="H647" s="34">
        <v>0</v>
      </c>
      <c r="I647" s="34"/>
      <c r="J647" s="34">
        <v>14.2</v>
      </c>
      <c r="K647" s="34">
        <v>0.96099999999999997</v>
      </c>
      <c r="L647" s="34">
        <v>4.8106999999999998</v>
      </c>
      <c r="M647" s="34">
        <v>8.0999999999999996E-3</v>
      </c>
      <c r="N647" s="34">
        <v>346.85169999999999</v>
      </c>
      <c r="O647" s="34">
        <v>69.959000000000003</v>
      </c>
      <c r="P647" s="34">
        <v>416.8</v>
      </c>
      <c r="Q647" s="34">
        <v>278.35390000000001</v>
      </c>
      <c r="R647" s="34">
        <v>56.1432</v>
      </c>
      <c r="S647" s="34">
        <v>334.5</v>
      </c>
      <c r="T647" s="34">
        <v>0</v>
      </c>
      <c r="U647" s="34"/>
      <c r="V647" s="34"/>
      <c r="W647" s="34">
        <v>0</v>
      </c>
      <c r="X647" s="34">
        <v>13.645799999999999</v>
      </c>
      <c r="Y647" s="34">
        <v>12</v>
      </c>
      <c r="Z647" s="34">
        <v>847</v>
      </c>
      <c r="AA647" s="34">
        <v>847</v>
      </c>
      <c r="AB647" s="34">
        <v>884</v>
      </c>
      <c r="AC647" s="34">
        <v>83</v>
      </c>
      <c r="AD647" s="34">
        <v>22.64</v>
      </c>
      <c r="AE647" s="34">
        <v>0.52</v>
      </c>
      <c r="AF647" s="34">
        <v>979</v>
      </c>
      <c r="AG647" s="34">
        <v>0</v>
      </c>
      <c r="AH647" s="34">
        <v>33</v>
      </c>
      <c r="AI647" s="34">
        <v>35</v>
      </c>
      <c r="AJ647" s="34">
        <v>190</v>
      </c>
      <c r="AK647" s="34">
        <v>169</v>
      </c>
      <c r="AL647" s="34">
        <v>4.3</v>
      </c>
      <c r="AM647" s="34">
        <v>176</v>
      </c>
      <c r="AN647" s="34" t="s">
        <v>155</v>
      </c>
      <c r="AO647" s="34">
        <v>2</v>
      </c>
      <c r="AP647" s="37">
        <v>0.62111111111111106</v>
      </c>
      <c r="AQ647" s="34">
        <v>47.163868999999998</v>
      </c>
      <c r="AR647" s="34">
        <v>-88.490146999999993</v>
      </c>
      <c r="AS647" s="34">
        <v>316.39999999999998</v>
      </c>
      <c r="AT647" s="34">
        <v>20.6</v>
      </c>
      <c r="AU647" s="34">
        <v>12</v>
      </c>
      <c r="AV647" s="34">
        <v>10</v>
      </c>
      <c r="AW647" s="34" t="s">
        <v>205</v>
      </c>
      <c r="AX647" s="34">
        <v>1.1000000000000001</v>
      </c>
      <c r="AY647" s="34">
        <v>1</v>
      </c>
      <c r="AZ647" s="34">
        <v>2.2999999999999998</v>
      </c>
      <c r="BA647" s="34">
        <v>14.186999999999999</v>
      </c>
      <c r="BB647" s="34">
        <v>42.44</v>
      </c>
      <c r="BC647" s="34">
        <v>2.99</v>
      </c>
      <c r="BD647" s="34">
        <v>4.0609999999999999</v>
      </c>
      <c r="BE647" s="34">
        <v>3185.7660000000001</v>
      </c>
      <c r="BF647" s="34">
        <v>3.4119999999999999</v>
      </c>
      <c r="BG647" s="34">
        <v>24.053999999999998</v>
      </c>
      <c r="BH647" s="34">
        <v>4.8520000000000003</v>
      </c>
      <c r="BI647" s="34">
        <v>28.905000000000001</v>
      </c>
      <c r="BJ647" s="34">
        <v>19.303999999999998</v>
      </c>
      <c r="BK647" s="34">
        <v>3.8929999999999998</v>
      </c>
      <c r="BL647" s="34">
        <v>23.196999999999999</v>
      </c>
      <c r="BM647" s="34">
        <v>0</v>
      </c>
      <c r="BN647" s="34"/>
      <c r="BO647" s="34"/>
      <c r="BP647" s="34"/>
      <c r="BQ647" s="34">
        <v>6570.55</v>
      </c>
      <c r="BR647" s="34">
        <v>9.2368000000000006E-2</v>
      </c>
      <c r="BS647" s="34">
        <v>-5</v>
      </c>
      <c r="BT647" s="34">
        <v>7.0939999999999996E-3</v>
      </c>
      <c r="BU647" s="34">
        <v>2.257244</v>
      </c>
      <c r="BV647" s="34">
        <v>0</v>
      </c>
      <c r="BW647" s="34" t="s">
        <v>155</v>
      </c>
      <c r="BX647" s="34">
        <v>0.80300000000000005</v>
      </c>
    </row>
    <row r="648" spans="1:76" x14ac:dyDescent="0.25">
      <c r="A648" s="35">
        <v>43165</v>
      </c>
      <c r="B648" s="36">
        <v>0.41199377314814817</v>
      </c>
      <c r="C648" s="34">
        <v>5.7050000000000001</v>
      </c>
      <c r="D648" s="34">
        <v>9.1999999999999998E-3</v>
      </c>
      <c r="E648" s="34">
        <v>92.235196000000002</v>
      </c>
      <c r="F648" s="34">
        <v>368.4</v>
      </c>
      <c r="G648" s="34">
        <v>72.8</v>
      </c>
      <c r="H648" s="34">
        <v>0</v>
      </c>
      <c r="I648" s="34"/>
      <c r="J648" s="34">
        <v>14.2</v>
      </c>
      <c r="K648" s="34">
        <v>0.95540000000000003</v>
      </c>
      <c r="L648" s="34">
        <v>5.4504999999999999</v>
      </c>
      <c r="M648" s="34">
        <v>8.8000000000000005E-3</v>
      </c>
      <c r="N648" s="34">
        <v>351.99939999999998</v>
      </c>
      <c r="O648" s="34">
        <v>69.534099999999995</v>
      </c>
      <c r="P648" s="34">
        <v>421.5</v>
      </c>
      <c r="Q648" s="34">
        <v>282.48259999999999</v>
      </c>
      <c r="R648" s="34">
        <v>55.8018</v>
      </c>
      <c r="S648" s="34">
        <v>338.3</v>
      </c>
      <c r="T648" s="34">
        <v>0</v>
      </c>
      <c r="U648" s="34"/>
      <c r="V648" s="34"/>
      <c r="W648" s="34">
        <v>0</v>
      </c>
      <c r="X648" s="34">
        <v>13.567</v>
      </c>
      <c r="Y648" s="34">
        <v>12</v>
      </c>
      <c r="Z648" s="34">
        <v>846</v>
      </c>
      <c r="AA648" s="34">
        <v>848</v>
      </c>
      <c r="AB648" s="34">
        <v>884</v>
      </c>
      <c r="AC648" s="34">
        <v>83</v>
      </c>
      <c r="AD648" s="34">
        <v>22.64</v>
      </c>
      <c r="AE648" s="34">
        <v>0.52</v>
      </c>
      <c r="AF648" s="34">
        <v>979</v>
      </c>
      <c r="AG648" s="34">
        <v>0</v>
      </c>
      <c r="AH648" s="34">
        <v>33</v>
      </c>
      <c r="AI648" s="34">
        <v>35</v>
      </c>
      <c r="AJ648" s="34">
        <v>190</v>
      </c>
      <c r="AK648" s="34">
        <v>168.1</v>
      </c>
      <c r="AL648" s="34">
        <v>4.3</v>
      </c>
      <c r="AM648" s="34">
        <v>175.6</v>
      </c>
      <c r="AN648" s="34" t="s">
        <v>155</v>
      </c>
      <c r="AO648" s="34">
        <v>2</v>
      </c>
      <c r="AP648" s="37">
        <v>0.62112268518518521</v>
      </c>
      <c r="AQ648" s="34">
        <v>47.163826999999998</v>
      </c>
      <c r="AR648" s="34">
        <v>-88.490256000000002</v>
      </c>
      <c r="AS648" s="34">
        <v>316.3</v>
      </c>
      <c r="AT648" s="34">
        <v>20.7</v>
      </c>
      <c r="AU648" s="34">
        <v>12</v>
      </c>
      <c r="AV648" s="34">
        <v>10</v>
      </c>
      <c r="AW648" s="34" t="s">
        <v>205</v>
      </c>
      <c r="AX648" s="34">
        <v>1.3735999999999999</v>
      </c>
      <c r="AY648" s="34">
        <v>1.2736000000000001</v>
      </c>
      <c r="AZ648" s="34">
        <v>2.6419999999999999</v>
      </c>
      <c r="BA648" s="34">
        <v>14.186999999999999</v>
      </c>
      <c r="BB648" s="34">
        <v>37.35</v>
      </c>
      <c r="BC648" s="34">
        <v>2.63</v>
      </c>
      <c r="BD648" s="34">
        <v>4.6660000000000004</v>
      </c>
      <c r="BE648" s="34">
        <v>3182.8670000000002</v>
      </c>
      <c r="BF648" s="34">
        <v>3.2749999999999999</v>
      </c>
      <c r="BG648" s="34">
        <v>21.526</v>
      </c>
      <c r="BH648" s="34">
        <v>4.2519999999999998</v>
      </c>
      <c r="BI648" s="34">
        <v>25.777999999999999</v>
      </c>
      <c r="BJ648" s="34">
        <v>17.274999999999999</v>
      </c>
      <c r="BK648" s="34">
        <v>3.4119999999999999</v>
      </c>
      <c r="BL648" s="34">
        <v>20.687000000000001</v>
      </c>
      <c r="BM648" s="34">
        <v>0</v>
      </c>
      <c r="BN648" s="34"/>
      <c r="BO648" s="34"/>
      <c r="BP648" s="34"/>
      <c r="BQ648" s="34">
        <v>5760.5330000000004</v>
      </c>
      <c r="BR648" s="34">
        <v>6.1477999999999998E-2</v>
      </c>
      <c r="BS648" s="34">
        <v>-5</v>
      </c>
      <c r="BT648" s="34">
        <v>7.9059999999999998E-3</v>
      </c>
      <c r="BU648" s="34">
        <v>1.5023690000000001</v>
      </c>
      <c r="BV648" s="34">
        <v>0</v>
      </c>
      <c r="BW648" s="34" t="s">
        <v>155</v>
      </c>
      <c r="BX648" s="34">
        <v>0.80300000000000005</v>
      </c>
    </row>
    <row r="649" spans="1:76" x14ac:dyDescent="0.25">
      <c r="A649" s="35">
        <v>43165</v>
      </c>
      <c r="B649" s="36">
        <v>0.41200534722222221</v>
      </c>
      <c r="C649" s="34">
        <v>6.0949999999999998</v>
      </c>
      <c r="D649" s="34">
        <v>1.03E-2</v>
      </c>
      <c r="E649" s="34">
        <v>102.60832600000001</v>
      </c>
      <c r="F649" s="34">
        <v>377.9</v>
      </c>
      <c r="G649" s="34">
        <v>71.7</v>
      </c>
      <c r="H649" s="34">
        <v>0</v>
      </c>
      <c r="I649" s="34"/>
      <c r="J649" s="34">
        <v>13.94</v>
      </c>
      <c r="K649" s="34">
        <v>0.95240000000000002</v>
      </c>
      <c r="L649" s="34">
        <v>5.8042999999999996</v>
      </c>
      <c r="M649" s="34">
        <v>9.7999999999999997E-3</v>
      </c>
      <c r="N649" s="34">
        <v>359.90109999999999</v>
      </c>
      <c r="O649" s="34">
        <v>68.249399999999994</v>
      </c>
      <c r="P649" s="34">
        <v>428.2</v>
      </c>
      <c r="Q649" s="34">
        <v>288.84679999999997</v>
      </c>
      <c r="R649" s="34">
        <v>54.775100000000002</v>
      </c>
      <c r="S649" s="34">
        <v>343.6</v>
      </c>
      <c r="T649" s="34">
        <v>0</v>
      </c>
      <c r="U649" s="34"/>
      <c r="V649" s="34"/>
      <c r="W649" s="34">
        <v>0</v>
      </c>
      <c r="X649" s="34">
        <v>13.272600000000001</v>
      </c>
      <c r="Y649" s="34">
        <v>11.9</v>
      </c>
      <c r="Z649" s="34">
        <v>846</v>
      </c>
      <c r="AA649" s="34">
        <v>849</v>
      </c>
      <c r="AB649" s="34">
        <v>884</v>
      </c>
      <c r="AC649" s="34">
        <v>83</v>
      </c>
      <c r="AD649" s="34">
        <v>22.66</v>
      </c>
      <c r="AE649" s="34">
        <v>0.52</v>
      </c>
      <c r="AF649" s="34">
        <v>978</v>
      </c>
      <c r="AG649" s="34">
        <v>0</v>
      </c>
      <c r="AH649" s="34">
        <v>33</v>
      </c>
      <c r="AI649" s="34">
        <v>35</v>
      </c>
      <c r="AJ649" s="34">
        <v>190</v>
      </c>
      <c r="AK649" s="34">
        <v>168</v>
      </c>
      <c r="AL649" s="34">
        <v>4.3</v>
      </c>
      <c r="AM649" s="34">
        <v>175.2</v>
      </c>
      <c r="AN649" s="34" t="s">
        <v>155</v>
      </c>
      <c r="AO649" s="34">
        <v>2</v>
      </c>
      <c r="AP649" s="37">
        <v>0.62113425925925925</v>
      </c>
      <c r="AQ649" s="34">
        <v>47.163795</v>
      </c>
      <c r="AR649" s="34">
        <v>-88.490369999999999</v>
      </c>
      <c r="AS649" s="34">
        <v>316.3</v>
      </c>
      <c r="AT649" s="34">
        <v>20.6</v>
      </c>
      <c r="AU649" s="34">
        <v>12</v>
      </c>
      <c r="AV649" s="34">
        <v>10</v>
      </c>
      <c r="AW649" s="34" t="s">
        <v>205</v>
      </c>
      <c r="AX649" s="34">
        <v>1.5</v>
      </c>
      <c r="AY649" s="34">
        <v>1.4</v>
      </c>
      <c r="AZ649" s="34">
        <v>2.8</v>
      </c>
      <c r="BA649" s="34">
        <v>14.186999999999999</v>
      </c>
      <c r="BB649" s="34">
        <v>35.020000000000003</v>
      </c>
      <c r="BC649" s="34">
        <v>2.4700000000000002</v>
      </c>
      <c r="BD649" s="34">
        <v>5.0030000000000001</v>
      </c>
      <c r="BE649" s="34">
        <v>3181.2289999999998</v>
      </c>
      <c r="BF649" s="34">
        <v>3.4089999999999998</v>
      </c>
      <c r="BG649" s="34">
        <v>20.657</v>
      </c>
      <c r="BH649" s="34">
        <v>3.9169999999999998</v>
      </c>
      <c r="BI649" s="34">
        <v>24.574000000000002</v>
      </c>
      <c r="BJ649" s="34">
        <v>16.579000000000001</v>
      </c>
      <c r="BK649" s="34">
        <v>3.1440000000000001</v>
      </c>
      <c r="BL649" s="34">
        <v>19.722999999999999</v>
      </c>
      <c r="BM649" s="34">
        <v>0</v>
      </c>
      <c r="BN649" s="34"/>
      <c r="BO649" s="34"/>
      <c r="BP649" s="34"/>
      <c r="BQ649" s="34">
        <v>5289.34</v>
      </c>
      <c r="BR649" s="34">
        <v>9.3334E-2</v>
      </c>
      <c r="BS649" s="34">
        <v>-5</v>
      </c>
      <c r="BT649" s="34">
        <v>8.9060000000000007E-3</v>
      </c>
      <c r="BU649" s="34">
        <v>2.28085</v>
      </c>
      <c r="BV649" s="34">
        <v>0</v>
      </c>
      <c r="BW649" s="34" t="s">
        <v>155</v>
      </c>
      <c r="BX649" s="34">
        <v>0.80300000000000005</v>
      </c>
    </row>
    <row r="650" spans="1:76" x14ac:dyDescent="0.25">
      <c r="A650" s="35">
        <v>43165</v>
      </c>
      <c r="B650" s="36">
        <v>0.4120169212962963</v>
      </c>
      <c r="C650" s="34">
        <v>6.22</v>
      </c>
      <c r="D650" s="34">
        <v>7.9000000000000008E-3</v>
      </c>
      <c r="E650" s="34">
        <v>79.040746999999996</v>
      </c>
      <c r="F650" s="34">
        <v>386.9</v>
      </c>
      <c r="G650" s="34">
        <v>70.2</v>
      </c>
      <c r="H650" s="34">
        <v>0</v>
      </c>
      <c r="I650" s="34"/>
      <c r="J650" s="34">
        <v>13.44</v>
      </c>
      <c r="K650" s="34">
        <v>0.95140000000000002</v>
      </c>
      <c r="L650" s="34">
        <v>5.9177</v>
      </c>
      <c r="M650" s="34">
        <v>7.4999999999999997E-3</v>
      </c>
      <c r="N650" s="34">
        <v>368.08870000000002</v>
      </c>
      <c r="O650" s="34">
        <v>66.821600000000004</v>
      </c>
      <c r="P650" s="34">
        <v>434.9</v>
      </c>
      <c r="Q650" s="34">
        <v>295.42039999999997</v>
      </c>
      <c r="R650" s="34">
        <v>53.629600000000003</v>
      </c>
      <c r="S650" s="34">
        <v>349.1</v>
      </c>
      <c r="T650" s="34">
        <v>0</v>
      </c>
      <c r="U650" s="34"/>
      <c r="V650" s="34"/>
      <c r="W650" s="34">
        <v>0</v>
      </c>
      <c r="X650" s="34">
        <v>12.79</v>
      </c>
      <c r="Y650" s="34">
        <v>12</v>
      </c>
      <c r="Z650" s="34">
        <v>846</v>
      </c>
      <c r="AA650" s="34">
        <v>849</v>
      </c>
      <c r="AB650" s="34">
        <v>884</v>
      </c>
      <c r="AC650" s="34">
        <v>83</v>
      </c>
      <c r="AD650" s="34">
        <v>22.66</v>
      </c>
      <c r="AE650" s="34">
        <v>0.52</v>
      </c>
      <c r="AF650" s="34">
        <v>978</v>
      </c>
      <c r="AG650" s="34">
        <v>0</v>
      </c>
      <c r="AH650" s="34">
        <v>33</v>
      </c>
      <c r="AI650" s="34">
        <v>35</v>
      </c>
      <c r="AJ650" s="34">
        <v>190</v>
      </c>
      <c r="AK650" s="34">
        <v>168.9</v>
      </c>
      <c r="AL650" s="34">
        <v>4.4000000000000004</v>
      </c>
      <c r="AM650" s="34">
        <v>175</v>
      </c>
      <c r="AN650" s="34" t="s">
        <v>155</v>
      </c>
      <c r="AO650" s="34">
        <v>2</v>
      </c>
      <c r="AP650" s="37">
        <v>0.62113425925925925</v>
      </c>
      <c r="AQ650" s="34">
        <v>47.163766000000003</v>
      </c>
      <c r="AR650" s="34">
        <v>-88.490483999999995</v>
      </c>
      <c r="AS650" s="34">
        <v>316.2</v>
      </c>
      <c r="AT650" s="34">
        <v>20.399999999999999</v>
      </c>
      <c r="AU650" s="34">
        <v>12</v>
      </c>
      <c r="AV650" s="34">
        <v>10</v>
      </c>
      <c r="AW650" s="34" t="s">
        <v>205</v>
      </c>
      <c r="AX650" s="34">
        <v>1.5</v>
      </c>
      <c r="AY650" s="34">
        <v>1.4</v>
      </c>
      <c r="AZ650" s="34">
        <v>2.8</v>
      </c>
      <c r="BA650" s="34">
        <v>14.186999999999999</v>
      </c>
      <c r="BB650" s="34">
        <v>34.340000000000003</v>
      </c>
      <c r="BC650" s="34">
        <v>2.42</v>
      </c>
      <c r="BD650" s="34">
        <v>5.1050000000000004</v>
      </c>
      <c r="BE650" s="34">
        <v>3182.13</v>
      </c>
      <c r="BF650" s="34">
        <v>2.5739999999999998</v>
      </c>
      <c r="BG650" s="34">
        <v>20.728000000000002</v>
      </c>
      <c r="BH650" s="34">
        <v>3.7629999999999999</v>
      </c>
      <c r="BI650" s="34">
        <v>24.491</v>
      </c>
      <c r="BJ650" s="34">
        <v>16.635999999999999</v>
      </c>
      <c r="BK650" s="34">
        <v>3.02</v>
      </c>
      <c r="BL650" s="34">
        <v>19.655999999999999</v>
      </c>
      <c r="BM650" s="34">
        <v>0</v>
      </c>
      <c r="BN650" s="34"/>
      <c r="BO650" s="34"/>
      <c r="BP650" s="34"/>
      <c r="BQ650" s="34">
        <v>5000.741</v>
      </c>
      <c r="BR650" s="34">
        <v>0.13233400000000001</v>
      </c>
      <c r="BS650" s="34">
        <v>-5</v>
      </c>
      <c r="BT650" s="34">
        <v>8.0940000000000005E-3</v>
      </c>
      <c r="BU650" s="34">
        <v>3.2339120000000001</v>
      </c>
      <c r="BV650" s="34">
        <v>0</v>
      </c>
      <c r="BW650" s="34" t="s">
        <v>155</v>
      </c>
      <c r="BX650" s="34">
        <v>0.80300000000000005</v>
      </c>
    </row>
    <row r="651" spans="1:76" x14ac:dyDescent="0.25">
      <c r="A651" s="35">
        <v>43165</v>
      </c>
      <c r="B651" s="36">
        <v>0.41202849537037034</v>
      </c>
      <c r="C651" s="34">
        <v>6.2969999999999997</v>
      </c>
      <c r="D651" s="34">
        <v>7.1000000000000004E-3</v>
      </c>
      <c r="E651" s="34">
        <v>70.551783</v>
      </c>
      <c r="F651" s="34">
        <v>390.3</v>
      </c>
      <c r="G651" s="34">
        <v>69.900000000000006</v>
      </c>
      <c r="H651" s="34">
        <v>0</v>
      </c>
      <c r="I651" s="34"/>
      <c r="J651" s="34">
        <v>13.02</v>
      </c>
      <c r="K651" s="34">
        <v>0.95079999999999998</v>
      </c>
      <c r="L651" s="34">
        <v>5.9869000000000003</v>
      </c>
      <c r="M651" s="34">
        <v>6.7000000000000002E-3</v>
      </c>
      <c r="N651" s="34">
        <v>371.13920000000002</v>
      </c>
      <c r="O651" s="34">
        <v>66.460899999999995</v>
      </c>
      <c r="P651" s="34">
        <v>437.6</v>
      </c>
      <c r="Q651" s="34">
        <v>297.86869999999999</v>
      </c>
      <c r="R651" s="34">
        <v>53.3401</v>
      </c>
      <c r="S651" s="34">
        <v>351.2</v>
      </c>
      <c r="T651" s="34">
        <v>0</v>
      </c>
      <c r="U651" s="34"/>
      <c r="V651" s="34"/>
      <c r="W651" s="34">
        <v>0</v>
      </c>
      <c r="X651" s="34">
        <v>12.3756</v>
      </c>
      <c r="Y651" s="34">
        <v>12</v>
      </c>
      <c r="Z651" s="34">
        <v>847</v>
      </c>
      <c r="AA651" s="34">
        <v>849</v>
      </c>
      <c r="AB651" s="34">
        <v>884</v>
      </c>
      <c r="AC651" s="34">
        <v>83</v>
      </c>
      <c r="AD651" s="34">
        <v>22.66</v>
      </c>
      <c r="AE651" s="34">
        <v>0.52</v>
      </c>
      <c r="AF651" s="34">
        <v>978</v>
      </c>
      <c r="AG651" s="34">
        <v>0</v>
      </c>
      <c r="AH651" s="34">
        <v>33</v>
      </c>
      <c r="AI651" s="34">
        <v>35</v>
      </c>
      <c r="AJ651" s="34">
        <v>190</v>
      </c>
      <c r="AK651" s="34">
        <v>169</v>
      </c>
      <c r="AL651" s="34">
        <v>4.3</v>
      </c>
      <c r="AM651" s="34">
        <v>175</v>
      </c>
      <c r="AN651" s="34" t="s">
        <v>155</v>
      </c>
      <c r="AO651" s="34">
        <v>2</v>
      </c>
      <c r="AP651" s="37">
        <v>0.62115740740740744</v>
      </c>
      <c r="AQ651" s="34">
        <v>47.163744000000001</v>
      </c>
      <c r="AR651" s="34">
        <v>-88.490602999999993</v>
      </c>
      <c r="AS651" s="34">
        <v>316</v>
      </c>
      <c r="AT651" s="34">
        <v>20.5</v>
      </c>
      <c r="AU651" s="34">
        <v>12</v>
      </c>
      <c r="AV651" s="34">
        <v>9</v>
      </c>
      <c r="AW651" s="34" t="s">
        <v>205</v>
      </c>
      <c r="AX651" s="34">
        <v>1.5684</v>
      </c>
      <c r="AY651" s="34">
        <v>1.6736</v>
      </c>
      <c r="AZ651" s="34">
        <v>3.0051999999999999</v>
      </c>
      <c r="BA651" s="34">
        <v>14.186999999999999</v>
      </c>
      <c r="BB651" s="34">
        <v>33.94</v>
      </c>
      <c r="BC651" s="34">
        <v>2.39</v>
      </c>
      <c r="BD651" s="34">
        <v>5.1749999999999998</v>
      </c>
      <c r="BE651" s="34">
        <v>3182.3620000000001</v>
      </c>
      <c r="BF651" s="34">
        <v>2.2690000000000001</v>
      </c>
      <c r="BG651" s="34">
        <v>20.658999999999999</v>
      </c>
      <c r="BH651" s="34">
        <v>3.7</v>
      </c>
      <c r="BI651" s="34">
        <v>24.359000000000002</v>
      </c>
      <c r="BJ651" s="34">
        <v>16.581</v>
      </c>
      <c r="BK651" s="34">
        <v>2.9689999999999999</v>
      </c>
      <c r="BL651" s="34">
        <v>19.55</v>
      </c>
      <c r="BM651" s="34">
        <v>0</v>
      </c>
      <c r="BN651" s="34"/>
      <c r="BO651" s="34"/>
      <c r="BP651" s="34"/>
      <c r="BQ651" s="34">
        <v>4783.0879999999997</v>
      </c>
      <c r="BR651" s="34">
        <v>0.12603400000000001</v>
      </c>
      <c r="BS651" s="34">
        <v>-5</v>
      </c>
      <c r="BT651" s="34">
        <v>8.9060000000000007E-3</v>
      </c>
      <c r="BU651" s="34">
        <v>3.0799560000000001</v>
      </c>
      <c r="BV651" s="34">
        <v>0</v>
      </c>
      <c r="BW651" s="34" t="s">
        <v>155</v>
      </c>
      <c r="BX651" s="34">
        <v>0.80300000000000005</v>
      </c>
    </row>
    <row r="652" spans="1:76" x14ac:dyDescent="0.25">
      <c r="A652" s="35">
        <v>43165</v>
      </c>
      <c r="B652" s="36">
        <v>0.41204006944444443</v>
      </c>
      <c r="C652" s="34">
        <v>6.0279999999999996</v>
      </c>
      <c r="D652" s="34">
        <v>6.1999999999999998E-3</v>
      </c>
      <c r="E652" s="34">
        <v>62.214821000000001</v>
      </c>
      <c r="F652" s="34">
        <v>390.4</v>
      </c>
      <c r="G652" s="34">
        <v>70</v>
      </c>
      <c r="H652" s="34">
        <v>6.4</v>
      </c>
      <c r="I652" s="34"/>
      <c r="J652" s="34">
        <v>12.77</v>
      </c>
      <c r="K652" s="34">
        <v>0.95289999999999997</v>
      </c>
      <c r="L652" s="34">
        <v>5.7439</v>
      </c>
      <c r="M652" s="34">
        <v>5.8999999999999999E-3</v>
      </c>
      <c r="N652" s="34">
        <v>372.04020000000003</v>
      </c>
      <c r="O652" s="34">
        <v>66.726799999999997</v>
      </c>
      <c r="P652" s="34">
        <v>438.8</v>
      </c>
      <c r="Q652" s="34">
        <v>298.59179999999998</v>
      </c>
      <c r="R652" s="34">
        <v>53.553600000000003</v>
      </c>
      <c r="S652" s="34">
        <v>352.1</v>
      </c>
      <c r="T652" s="34">
        <v>6.4355000000000002</v>
      </c>
      <c r="U652" s="34"/>
      <c r="V652" s="34"/>
      <c r="W652" s="34">
        <v>0</v>
      </c>
      <c r="X652" s="34">
        <v>12.169600000000001</v>
      </c>
      <c r="Y652" s="34">
        <v>12</v>
      </c>
      <c r="Z652" s="34">
        <v>847</v>
      </c>
      <c r="AA652" s="34">
        <v>850</v>
      </c>
      <c r="AB652" s="34">
        <v>885</v>
      </c>
      <c r="AC652" s="34">
        <v>83</v>
      </c>
      <c r="AD652" s="34">
        <v>22.66</v>
      </c>
      <c r="AE652" s="34">
        <v>0.52</v>
      </c>
      <c r="AF652" s="34">
        <v>978</v>
      </c>
      <c r="AG652" s="34">
        <v>0</v>
      </c>
      <c r="AH652" s="34">
        <v>33</v>
      </c>
      <c r="AI652" s="34">
        <v>35</v>
      </c>
      <c r="AJ652" s="34">
        <v>190</v>
      </c>
      <c r="AK652" s="34">
        <v>169</v>
      </c>
      <c r="AL652" s="34">
        <v>4.4000000000000004</v>
      </c>
      <c r="AM652" s="34">
        <v>175</v>
      </c>
      <c r="AN652" s="34" t="s">
        <v>155</v>
      </c>
      <c r="AO652" s="34">
        <v>2</v>
      </c>
      <c r="AP652" s="37">
        <v>0.62116898148148147</v>
      </c>
      <c r="AQ652" s="34">
        <v>47.163716999999998</v>
      </c>
      <c r="AR652" s="34">
        <v>-88.490737999999993</v>
      </c>
      <c r="AS652" s="34">
        <v>316.2</v>
      </c>
      <c r="AT652" s="34">
        <v>21.5</v>
      </c>
      <c r="AU652" s="34">
        <v>12</v>
      </c>
      <c r="AV652" s="34">
        <v>9</v>
      </c>
      <c r="AW652" s="34" t="s">
        <v>214</v>
      </c>
      <c r="AX652" s="34">
        <v>1.6</v>
      </c>
      <c r="AY652" s="34">
        <v>1.8</v>
      </c>
      <c r="AZ652" s="34">
        <v>3.1</v>
      </c>
      <c r="BA652" s="34">
        <v>14.186999999999999</v>
      </c>
      <c r="BB652" s="34">
        <v>35.42</v>
      </c>
      <c r="BC652" s="34">
        <v>2.5</v>
      </c>
      <c r="BD652" s="34">
        <v>4.9379999999999997</v>
      </c>
      <c r="BE652" s="34">
        <v>3183.1860000000001</v>
      </c>
      <c r="BF652" s="34">
        <v>2.0910000000000002</v>
      </c>
      <c r="BG652" s="34">
        <v>21.591000000000001</v>
      </c>
      <c r="BH652" s="34">
        <v>3.8719999999999999</v>
      </c>
      <c r="BI652" s="34">
        <v>25.463999999999999</v>
      </c>
      <c r="BJ652" s="34">
        <v>17.329000000000001</v>
      </c>
      <c r="BK652" s="34">
        <v>3.1080000000000001</v>
      </c>
      <c r="BL652" s="34">
        <v>20.437000000000001</v>
      </c>
      <c r="BM652" s="34">
        <v>0.11269999999999999</v>
      </c>
      <c r="BN652" s="34"/>
      <c r="BO652" s="34"/>
      <c r="BP652" s="34"/>
      <c r="BQ652" s="34">
        <v>4903.74</v>
      </c>
      <c r="BR652" s="34">
        <v>0.13677800000000001</v>
      </c>
      <c r="BS652" s="34">
        <v>-5</v>
      </c>
      <c r="BT652" s="34">
        <v>8.0940000000000005E-3</v>
      </c>
      <c r="BU652" s="34">
        <v>3.3425120000000001</v>
      </c>
      <c r="BV652" s="34">
        <v>0</v>
      </c>
      <c r="BW652" s="34" t="s">
        <v>155</v>
      </c>
      <c r="BX652" s="34">
        <v>0.80300000000000005</v>
      </c>
    </row>
    <row r="653" spans="1:76" x14ac:dyDescent="0.25">
      <c r="A653" s="35">
        <v>43165</v>
      </c>
      <c r="B653" s="36">
        <v>0.41205164351851847</v>
      </c>
      <c r="C653" s="34">
        <v>5.5209999999999999</v>
      </c>
      <c r="D653" s="34">
        <v>7.7999999999999996E-3</v>
      </c>
      <c r="E653" s="34">
        <v>77.715204999999997</v>
      </c>
      <c r="F653" s="34">
        <v>386.4</v>
      </c>
      <c r="G653" s="34">
        <v>71.5</v>
      </c>
      <c r="H653" s="34">
        <v>0</v>
      </c>
      <c r="I653" s="34"/>
      <c r="J653" s="34">
        <v>12.52</v>
      </c>
      <c r="K653" s="34">
        <v>0.95699999999999996</v>
      </c>
      <c r="L653" s="34">
        <v>5.2835000000000001</v>
      </c>
      <c r="M653" s="34">
        <v>7.4000000000000003E-3</v>
      </c>
      <c r="N653" s="34">
        <v>369.7475</v>
      </c>
      <c r="O653" s="34">
        <v>68.416300000000007</v>
      </c>
      <c r="P653" s="34">
        <v>438.2</v>
      </c>
      <c r="Q653" s="34">
        <v>296.75170000000003</v>
      </c>
      <c r="R653" s="34">
        <v>54.909500000000001</v>
      </c>
      <c r="S653" s="34">
        <v>351.7</v>
      </c>
      <c r="T653" s="34">
        <v>0</v>
      </c>
      <c r="U653" s="34"/>
      <c r="V653" s="34"/>
      <c r="W653" s="34">
        <v>0</v>
      </c>
      <c r="X653" s="34">
        <v>11.9796</v>
      </c>
      <c r="Y653" s="34">
        <v>12</v>
      </c>
      <c r="Z653" s="34">
        <v>846</v>
      </c>
      <c r="AA653" s="34">
        <v>850</v>
      </c>
      <c r="AB653" s="34">
        <v>884</v>
      </c>
      <c r="AC653" s="34">
        <v>83</v>
      </c>
      <c r="AD653" s="34">
        <v>22.66</v>
      </c>
      <c r="AE653" s="34">
        <v>0.52</v>
      </c>
      <c r="AF653" s="34">
        <v>978</v>
      </c>
      <c r="AG653" s="34">
        <v>0</v>
      </c>
      <c r="AH653" s="34">
        <v>33</v>
      </c>
      <c r="AI653" s="34">
        <v>35</v>
      </c>
      <c r="AJ653" s="34">
        <v>190.9</v>
      </c>
      <c r="AK653" s="34">
        <v>169</v>
      </c>
      <c r="AL653" s="34">
        <v>4.5</v>
      </c>
      <c r="AM653" s="34">
        <v>175</v>
      </c>
      <c r="AN653" s="34" t="s">
        <v>155</v>
      </c>
      <c r="AO653" s="34">
        <v>2</v>
      </c>
      <c r="AP653" s="37">
        <v>0.62118055555555551</v>
      </c>
      <c r="AQ653" s="34">
        <v>47.163688999999998</v>
      </c>
      <c r="AR653" s="34">
        <v>-88.490865999999997</v>
      </c>
      <c r="AS653" s="34">
        <v>316.39999999999998</v>
      </c>
      <c r="AT653" s="34">
        <v>22</v>
      </c>
      <c r="AU653" s="34">
        <v>12</v>
      </c>
      <c r="AV653" s="34">
        <v>9</v>
      </c>
      <c r="AW653" s="34" t="s">
        <v>214</v>
      </c>
      <c r="AX653" s="34">
        <v>1.8051999999999999</v>
      </c>
      <c r="AY653" s="34">
        <v>2.0735999999999999</v>
      </c>
      <c r="AZ653" s="34">
        <v>3.3736000000000002</v>
      </c>
      <c r="BA653" s="34">
        <v>14.186999999999999</v>
      </c>
      <c r="BB653" s="34">
        <v>38.57</v>
      </c>
      <c r="BC653" s="34">
        <v>2.72</v>
      </c>
      <c r="BD653" s="34">
        <v>4.4969999999999999</v>
      </c>
      <c r="BE653" s="34">
        <v>3184.2759999999998</v>
      </c>
      <c r="BF653" s="34">
        <v>2.8530000000000002</v>
      </c>
      <c r="BG653" s="34">
        <v>23.335999999999999</v>
      </c>
      <c r="BH653" s="34">
        <v>4.3179999999999996</v>
      </c>
      <c r="BI653" s="34">
        <v>27.654</v>
      </c>
      <c r="BJ653" s="34">
        <v>18.728999999999999</v>
      </c>
      <c r="BK653" s="34">
        <v>3.4660000000000002</v>
      </c>
      <c r="BL653" s="34">
        <v>22.195</v>
      </c>
      <c r="BM653" s="34">
        <v>0</v>
      </c>
      <c r="BN653" s="34"/>
      <c r="BO653" s="34"/>
      <c r="BP653" s="34"/>
      <c r="BQ653" s="34">
        <v>5249.6490000000003</v>
      </c>
      <c r="BR653" s="34">
        <v>0.12984599999999999</v>
      </c>
      <c r="BS653" s="34">
        <v>-5</v>
      </c>
      <c r="BT653" s="34">
        <v>8.9060000000000007E-3</v>
      </c>
      <c r="BU653" s="34">
        <v>3.1731120000000002</v>
      </c>
      <c r="BV653" s="34">
        <v>0</v>
      </c>
      <c r="BW653" s="34" t="s">
        <v>155</v>
      </c>
      <c r="BX653" s="34">
        <v>0.80300000000000005</v>
      </c>
    </row>
    <row r="654" spans="1:76" x14ac:dyDescent="0.25">
      <c r="A654" s="35">
        <v>43165</v>
      </c>
      <c r="B654" s="36">
        <v>0.41206321759259262</v>
      </c>
      <c r="C654" s="34">
        <v>5.298</v>
      </c>
      <c r="D654" s="34">
        <v>9.4000000000000004E-3</v>
      </c>
      <c r="E654" s="34">
        <v>94.251081999999997</v>
      </c>
      <c r="F654" s="34">
        <v>379.6</v>
      </c>
      <c r="G654" s="34">
        <v>75.099999999999994</v>
      </c>
      <c r="H654" s="34">
        <v>0</v>
      </c>
      <c r="I654" s="34"/>
      <c r="J654" s="34">
        <v>12.53</v>
      </c>
      <c r="K654" s="34">
        <v>0.9587</v>
      </c>
      <c r="L654" s="34">
        <v>5.0789999999999997</v>
      </c>
      <c r="M654" s="34">
        <v>8.9999999999999993E-3</v>
      </c>
      <c r="N654" s="34">
        <v>363.94979999999998</v>
      </c>
      <c r="O654" s="34">
        <v>71.961500000000001</v>
      </c>
      <c r="P654" s="34">
        <v>435.9</v>
      </c>
      <c r="Q654" s="34">
        <v>292.09859999999998</v>
      </c>
      <c r="R654" s="34">
        <v>57.754800000000003</v>
      </c>
      <c r="S654" s="34">
        <v>349.9</v>
      </c>
      <c r="T654" s="34">
        <v>0</v>
      </c>
      <c r="U654" s="34"/>
      <c r="V654" s="34"/>
      <c r="W654" s="34">
        <v>0</v>
      </c>
      <c r="X654" s="34">
        <v>12.0116</v>
      </c>
      <c r="Y654" s="34">
        <v>12</v>
      </c>
      <c r="Z654" s="34">
        <v>846</v>
      </c>
      <c r="AA654" s="34">
        <v>849</v>
      </c>
      <c r="AB654" s="34">
        <v>884</v>
      </c>
      <c r="AC654" s="34">
        <v>83</v>
      </c>
      <c r="AD654" s="34">
        <v>22.66</v>
      </c>
      <c r="AE654" s="34">
        <v>0.52</v>
      </c>
      <c r="AF654" s="34">
        <v>978</v>
      </c>
      <c r="AG654" s="34">
        <v>0</v>
      </c>
      <c r="AH654" s="34">
        <v>33</v>
      </c>
      <c r="AI654" s="34">
        <v>35</v>
      </c>
      <c r="AJ654" s="34">
        <v>190.1</v>
      </c>
      <c r="AK654" s="34">
        <v>169</v>
      </c>
      <c r="AL654" s="34">
        <v>4.4000000000000004</v>
      </c>
      <c r="AM654" s="34">
        <v>175</v>
      </c>
      <c r="AN654" s="34" t="s">
        <v>155</v>
      </c>
      <c r="AO654" s="34">
        <v>2</v>
      </c>
      <c r="AP654" s="37">
        <v>0.62119212962962966</v>
      </c>
      <c r="AQ654" s="34">
        <v>47.163657999999998</v>
      </c>
      <c r="AR654" s="34">
        <v>-88.491012999999995</v>
      </c>
      <c r="AS654" s="34">
        <v>316.3</v>
      </c>
      <c r="AT654" s="34">
        <v>23.3</v>
      </c>
      <c r="AU654" s="34">
        <v>12</v>
      </c>
      <c r="AV654" s="34">
        <v>9</v>
      </c>
      <c r="AW654" s="34" t="s">
        <v>214</v>
      </c>
      <c r="AX654" s="34">
        <v>2.0366629999999999</v>
      </c>
      <c r="AY654" s="34">
        <v>1.38002</v>
      </c>
      <c r="AZ654" s="34">
        <v>3.5683319999999998</v>
      </c>
      <c r="BA654" s="34">
        <v>14.186999999999999</v>
      </c>
      <c r="BB654" s="34">
        <v>40.14</v>
      </c>
      <c r="BC654" s="34">
        <v>2.83</v>
      </c>
      <c r="BD654" s="34">
        <v>4.3090000000000002</v>
      </c>
      <c r="BE654" s="34">
        <v>3184.0569999999998</v>
      </c>
      <c r="BF654" s="34">
        <v>3.605</v>
      </c>
      <c r="BG654" s="34">
        <v>23.893000000000001</v>
      </c>
      <c r="BH654" s="34">
        <v>4.7240000000000002</v>
      </c>
      <c r="BI654" s="34">
        <v>28.617999999999999</v>
      </c>
      <c r="BJ654" s="34">
        <v>19.175999999999998</v>
      </c>
      <c r="BK654" s="34">
        <v>3.7919999999999998</v>
      </c>
      <c r="BL654" s="34">
        <v>22.968</v>
      </c>
      <c r="BM654" s="34">
        <v>0</v>
      </c>
      <c r="BN654" s="34"/>
      <c r="BO654" s="34"/>
      <c r="BP654" s="34"/>
      <c r="BQ654" s="34">
        <v>5475.1859999999997</v>
      </c>
      <c r="BR654" s="34">
        <v>0.120846</v>
      </c>
      <c r="BS654" s="34">
        <v>-5</v>
      </c>
      <c r="BT654" s="34">
        <v>8.9999999999999993E-3</v>
      </c>
      <c r="BU654" s="34">
        <v>2.9531740000000002</v>
      </c>
      <c r="BV654" s="34">
        <v>0</v>
      </c>
      <c r="BW654" s="34" t="s">
        <v>155</v>
      </c>
      <c r="BX654" s="34">
        <v>0.80300000000000005</v>
      </c>
    </row>
    <row r="655" spans="1:76" x14ac:dyDescent="0.25">
      <c r="A655" s="35">
        <v>43165</v>
      </c>
      <c r="B655" s="36">
        <v>0.41207479166666666</v>
      </c>
      <c r="C655" s="34">
        <v>5.1870000000000003</v>
      </c>
      <c r="D655" s="34">
        <v>0.01</v>
      </c>
      <c r="E655" s="34">
        <v>100</v>
      </c>
      <c r="F655" s="34">
        <v>376.8</v>
      </c>
      <c r="G655" s="34">
        <v>78.400000000000006</v>
      </c>
      <c r="H655" s="34">
        <v>7</v>
      </c>
      <c r="I655" s="34"/>
      <c r="J655" s="34">
        <v>12.78</v>
      </c>
      <c r="K655" s="34">
        <v>0.95960000000000001</v>
      </c>
      <c r="L655" s="34">
        <v>4.9768999999999997</v>
      </c>
      <c r="M655" s="34">
        <v>9.5999999999999992E-3</v>
      </c>
      <c r="N655" s="34">
        <v>361.54469999999998</v>
      </c>
      <c r="O655" s="34">
        <v>75.255700000000004</v>
      </c>
      <c r="P655" s="34">
        <v>436.8</v>
      </c>
      <c r="Q655" s="34">
        <v>290.16829999999999</v>
      </c>
      <c r="R655" s="34">
        <v>60.398600000000002</v>
      </c>
      <c r="S655" s="34">
        <v>350.6</v>
      </c>
      <c r="T655" s="34">
        <v>7.0164999999999997</v>
      </c>
      <c r="U655" s="34"/>
      <c r="V655" s="34"/>
      <c r="W655" s="34">
        <v>0</v>
      </c>
      <c r="X655" s="34">
        <v>12.267799999999999</v>
      </c>
      <c r="Y655" s="34">
        <v>12</v>
      </c>
      <c r="Z655" s="34">
        <v>846</v>
      </c>
      <c r="AA655" s="34">
        <v>849</v>
      </c>
      <c r="AB655" s="34">
        <v>884</v>
      </c>
      <c r="AC655" s="34">
        <v>83</v>
      </c>
      <c r="AD655" s="34">
        <v>22.66</v>
      </c>
      <c r="AE655" s="34">
        <v>0.52</v>
      </c>
      <c r="AF655" s="34">
        <v>978</v>
      </c>
      <c r="AG655" s="34">
        <v>0</v>
      </c>
      <c r="AH655" s="34">
        <v>33</v>
      </c>
      <c r="AI655" s="34">
        <v>35</v>
      </c>
      <c r="AJ655" s="34">
        <v>190.9</v>
      </c>
      <c r="AK655" s="34">
        <v>169</v>
      </c>
      <c r="AL655" s="34">
        <v>4.4000000000000004</v>
      </c>
      <c r="AM655" s="34">
        <v>175</v>
      </c>
      <c r="AN655" s="34" t="s">
        <v>155</v>
      </c>
      <c r="AO655" s="34">
        <v>2</v>
      </c>
      <c r="AP655" s="37">
        <v>0.6212037037037037</v>
      </c>
      <c r="AQ655" s="34">
        <v>47.163625000000003</v>
      </c>
      <c r="AR655" s="34">
        <v>-88.491164999999995</v>
      </c>
      <c r="AS655" s="34">
        <v>316</v>
      </c>
      <c r="AT655" s="34">
        <v>24.7</v>
      </c>
      <c r="AU655" s="34">
        <v>12</v>
      </c>
      <c r="AV655" s="34">
        <v>9</v>
      </c>
      <c r="AW655" s="34" t="s">
        <v>214</v>
      </c>
      <c r="AX655" s="34">
        <v>2.1683680000000001</v>
      </c>
      <c r="AY655" s="34">
        <v>1.2734730000000001</v>
      </c>
      <c r="AZ655" s="34">
        <v>3.7367370000000002</v>
      </c>
      <c r="BA655" s="34">
        <v>14.186999999999999</v>
      </c>
      <c r="BB655" s="34">
        <v>40.97</v>
      </c>
      <c r="BC655" s="34">
        <v>2.89</v>
      </c>
      <c r="BD655" s="34">
        <v>4.2140000000000004</v>
      </c>
      <c r="BE655" s="34">
        <v>3183.643</v>
      </c>
      <c r="BF655" s="34">
        <v>3.907</v>
      </c>
      <c r="BG655" s="34">
        <v>24.219000000000001</v>
      </c>
      <c r="BH655" s="34">
        <v>5.0410000000000004</v>
      </c>
      <c r="BI655" s="34">
        <v>29.260999999999999</v>
      </c>
      <c r="BJ655" s="34">
        <v>19.437999999999999</v>
      </c>
      <c r="BK655" s="34">
        <v>4.0460000000000003</v>
      </c>
      <c r="BL655" s="34">
        <v>23.484000000000002</v>
      </c>
      <c r="BM655" s="34">
        <v>0.14180000000000001</v>
      </c>
      <c r="BN655" s="34"/>
      <c r="BO655" s="34"/>
      <c r="BP655" s="34"/>
      <c r="BQ655" s="34">
        <v>5705.973</v>
      </c>
      <c r="BR655" s="34">
        <v>0.10731599999999999</v>
      </c>
      <c r="BS655" s="34">
        <v>-5</v>
      </c>
      <c r="BT655" s="34">
        <v>7.1879999999999999E-3</v>
      </c>
      <c r="BU655" s="34">
        <v>2.6225350000000001</v>
      </c>
      <c r="BV655" s="34">
        <v>0</v>
      </c>
      <c r="BW655" s="34" t="s">
        <v>155</v>
      </c>
      <c r="BX655" s="34">
        <v>0.80300000000000005</v>
      </c>
    </row>
    <row r="656" spans="1:76" x14ac:dyDescent="0.25">
      <c r="A656" s="35">
        <v>43165</v>
      </c>
      <c r="B656" s="36">
        <v>0.41208636574074076</v>
      </c>
      <c r="C656" s="34">
        <v>5.18</v>
      </c>
      <c r="D656" s="34">
        <v>0.01</v>
      </c>
      <c r="E656" s="34">
        <v>100</v>
      </c>
      <c r="F656" s="34">
        <v>375.2</v>
      </c>
      <c r="G656" s="34">
        <v>80.8</v>
      </c>
      <c r="H656" s="34">
        <v>0</v>
      </c>
      <c r="I656" s="34"/>
      <c r="J656" s="34">
        <v>13.03</v>
      </c>
      <c r="K656" s="34">
        <v>0.95960000000000001</v>
      </c>
      <c r="L656" s="34">
        <v>4.9707999999999997</v>
      </c>
      <c r="M656" s="34">
        <v>9.5999999999999992E-3</v>
      </c>
      <c r="N656" s="34">
        <v>360.09469999999999</v>
      </c>
      <c r="O656" s="34">
        <v>77.533299999999997</v>
      </c>
      <c r="P656" s="34">
        <v>437.6</v>
      </c>
      <c r="Q656" s="34">
        <v>289.00459999999998</v>
      </c>
      <c r="R656" s="34">
        <v>62.226700000000001</v>
      </c>
      <c r="S656" s="34">
        <v>351.2</v>
      </c>
      <c r="T656" s="34">
        <v>0</v>
      </c>
      <c r="U656" s="34"/>
      <c r="V656" s="34"/>
      <c r="W656" s="34">
        <v>0</v>
      </c>
      <c r="X656" s="34">
        <v>12.504200000000001</v>
      </c>
      <c r="Y656" s="34">
        <v>12</v>
      </c>
      <c r="Z656" s="34">
        <v>846</v>
      </c>
      <c r="AA656" s="34">
        <v>848</v>
      </c>
      <c r="AB656" s="34">
        <v>884</v>
      </c>
      <c r="AC656" s="34">
        <v>83</v>
      </c>
      <c r="AD656" s="34">
        <v>22.66</v>
      </c>
      <c r="AE656" s="34">
        <v>0.52</v>
      </c>
      <c r="AF656" s="34">
        <v>978</v>
      </c>
      <c r="AG656" s="34">
        <v>0</v>
      </c>
      <c r="AH656" s="34">
        <v>33</v>
      </c>
      <c r="AI656" s="34">
        <v>35</v>
      </c>
      <c r="AJ656" s="34">
        <v>191</v>
      </c>
      <c r="AK656" s="34">
        <v>169</v>
      </c>
      <c r="AL656" s="34">
        <v>4.4000000000000004</v>
      </c>
      <c r="AM656" s="34">
        <v>175</v>
      </c>
      <c r="AN656" s="34" t="s">
        <v>155</v>
      </c>
      <c r="AO656" s="34">
        <v>2</v>
      </c>
      <c r="AP656" s="37">
        <v>0.62121527777777774</v>
      </c>
      <c r="AQ656" s="34">
        <v>47.163594000000003</v>
      </c>
      <c r="AR656" s="34">
        <v>-88.491308000000004</v>
      </c>
      <c r="AS656" s="34">
        <v>315.8</v>
      </c>
      <c r="AT656" s="34">
        <v>25</v>
      </c>
      <c r="AU656" s="34">
        <v>12</v>
      </c>
      <c r="AV656" s="34">
        <v>9</v>
      </c>
      <c r="AW656" s="34" t="s">
        <v>214</v>
      </c>
      <c r="AX656" s="34">
        <v>2.2000000000000002</v>
      </c>
      <c r="AY656" s="34">
        <v>1.4</v>
      </c>
      <c r="AZ656" s="34">
        <v>3.8</v>
      </c>
      <c r="BA656" s="34">
        <v>14.186999999999999</v>
      </c>
      <c r="BB656" s="34">
        <v>41.03</v>
      </c>
      <c r="BC656" s="34">
        <v>2.89</v>
      </c>
      <c r="BD656" s="34">
        <v>4.2080000000000002</v>
      </c>
      <c r="BE656" s="34">
        <v>3184.1179999999999</v>
      </c>
      <c r="BF656" s="34">
        <v>3.9119999999999999</v>
      </c>
      <c r="BG656" s="34">
        <v>24.155000000000001</v>
      </c>
      <c r="BH656" s="34">
        <v>5.2009999999999996</v>
      </c>
      <c r="BI656" s="34">
        <v>29.356000000000002</v>
      </c>
      <c r="BJ656" s="34">
        <v>19.387</v>
      </c>
      <c r="BK656" s="34">
        <v>4.1740000000000004</v>
      </c>
      <c r="BL656" s="34">
        <v>23.561</v>
      </c>
      <c r="BM656" s="34">
        <v>0</v>
      </c>
      <c r="BN656" s="34"/>
      <c r="BO656" s="34"/>
      <c r="BP656" s="34"/>
      <c r="BQ656" s="34">
        <v>5823.93</v>
      </c>
      <c r="BR656" s="34">
        <v>0.11053</v>
      </c>
      <c r="BS656" s="34">
        <v>-5</v>
      </c>
      <c r="BT656" s="34">
        <v>7.9059999999999998E-3</v>
      </c>
      <c r="BU656" s="34">
        <v>2.7010770000000002</v>
      </c>
      <c r="BV656" s="34">
        <v>0</v>
      </c>
      <c r="BW656" s="34" t="s">
        <v>155</v>
      </c>
      <c r="BX656" s="34">
        <v>0.80300000000000005</v>
      </c>
    </row>
    <row r="657" spans="1:76" x14ac:dyDescent="0.25">
      <c r="A657" s="35">
        <v>43165</v>
      </c>
      <c r="B657" s="36">
        <v>0.4120979398148148</v>
      </c>
      <c r="C657" s="34">
        <v>5.2210000000000001</v>
      </c>
      <c r="D657" s="34">
        <v>0.01</v>
      </c>
      <c r="E657" s="34">
        <v>100</v>
      </c>
      <c r="F657" s="34">
        <v>373.2</v>
      </c>
      <c r="G657" s="34">
        <v>82</v>
      </c>
      <c r="H657" s="34">
        <v>0</v>
      </c>
      <c r="I657" s="34"/>
      <c r="J657" s="34">
        <v>13.18</v>
      </c>
      <c r="K657" s="34">
        <v>0.95930000000000004</v>
      </c>
      <c r="L657" s="34">
        <v>5.0087999999999999</v>
      </c>
      <c r="M657" s="34">
        <v>9.5999999999999992E-3</v>
      </c>
      <c r="N657" s="34">
        <v>358.02199999999999</v>
      </c>
      <c r="O657" s="34">
        <v>78.703800000000001</v>
      </c>
      <c r="P657" s="34">
        <v>436.7</v>
      </c>
      <c r="Q657" s="34">
        <v>287.34100000000001</v>
      </c>
      <c r="R657" s="34">
        <v>63.165999999999997</v>
      </c>
      <c r="S657" s="34">
        <v>350.5</v>
      </c>
      <c r="T657" s="34">
        <v>0</v>
      </c>
      <c r="U657" s="34"/>
      <c r="V657" s="34"/>
      <c r="W657" s="34">
        <v>0</v>
      </c>
      <c r="X657" s="34">
        <v>12.6409</v>
      </c>
      <c r="Y657" s="34">
        <v>12</v>
      </c>
      <c r="Z657" s="34">
        <v>846</v>
      </c>
      <c r="AA657" s="34">
        <v>849</v>
      </c>
      <c r="AB657" s="34">
        <v>884</v>
      </c>
      <c r="AC657" s="34">
        <v>83</v>
      </c>
      <c r="AD657" s="34">
        <v>22.66</v>
      </c>
      <c r="AE657" s="34">
        <v>0.52</v>
      </c>
      <c r="AF657" s="34">
        <v>978</v>
      </c>
      <c r="AG657" s="34">
        <v>0</v>
      </c>
      <c r="AH657" s="34">
        <v>33</v>
      </c>
      <c r="AI657" s="34">
        <v>35</v>
      </c>
      <c r="AJ657" s="34">
        <v>191</v>
      </c>
      <c r="AK657" s="34">
        <v>169</v>
      </c>
      <c r="AL657" s="34">
        <v>4.4000000000000004</v>
      </c>
      <c r="AM657" s="34">
        <v>175</v>
      </c>
      <c r="AN657" s="34" t="s">
        <v>155</v>
      </c>
      <c r="AO657" s="34">
        <v>2</v>
      </c>
      <c r="AP657" s="37">
        <v>0.62122685185185189</v>
      </c>
      <c r="AQ657" s="34">
        <v>47.163547000000001</v>
      </c>
      <c r="AR657" s="34">
        <v>-88.491442000000006</v>
      </c>
      <c r="AS657" s="34">
        <v>315.7</v>
      </c>
      <c r="AT657" s="34">
        <v>25.1</v>
      </c>
      <c r="AU657" s="34">
        <v>12</v>
      </c>
      <c r="AV657" s="34">
        <v>9</v>
      </c>
      <c r="AW657" s="34" t="s">
        <v>214</v>
      </c>
      <c r="AX657" s="34">
        <v>2.0632000000000001</v>
      </c>
      <c r="AY657" s="34">
        <v>1.1264000000000001</v>
      </c>
      <c r="AZ657" s="34">
        <v>2.7056</v>
      </c>
      <c r="BA657" s="34">
        <v>14.186999999999999</v>
      </c>
      <c r="BB657" s="34">
        <v>40.71</v>
      </c>
      <c r="BC657" s="34">
        <v>2.87</v>
      </c>
      <c r="BD657" s="34">
        <v>4.2439999999999998</v>
      </c>
      <c r="BE657" s="34">
        <v>3183.973</v>
      </c>
      <c r="BF657" s="34">
        <v>3.8809999999999998</v>
      </c>
      <c r="BG657" s="34">
        <v>23.832999999999998</v>
      </c>
      <c r="BH657" s="34">
        <v>5.2389999999999999</v>
      </c>
      <c r="BI657" s="34">
        <v>29.073</v>
      </c>
      <c r="BJ657" s="34">
        <v>19.128</v>
      </c>
      <c r="BK657" s="34">
        <v>4.2050000000000001</v>
      </c>
      <c r="BL657" s="34">
        <v>23.332999999999998</v>
      </c>
      <c r="BM657" s="34">
        <v>0</v>
      </c>
      <c r="BN657" s="34"/>
      <c r="BO657" s="34"/>
      <c r="BP657" s="34"/>
      <c r="BQ657" s="34">
        <v>5842.7610000000004</v>
      </c>
      <c r="BR657" s="34">
        <v>0.11190600000000001</v>
      </c>
      <c r="BS657" s="34">
        <v>-5</v>
      </c>
      <c r="BT657" s="34">
        <v>8.0000000000000002E-3</v>
      </c>
      <c r="BU657" s="34">
        <v>2.7347030000000001</v>
      </c>
      <c r="BV657" s="34">
        <v>0</v>
      </c>
      <c r="BW657" s="34" t="s">
        <v>155</v>
      </c>
      <c r="BX657" s="34">
        <v>0.80300000000000005</v>
      </c>
    </row>
    <row r="658" spans="1:76" x14ac:dyDescent="0.25">
      <c r="A658" s="35">
        <v>43165</v>
      </c>
      <c r="B658" s="36">
        <v>0.41210951388888889</v>
      </c>
      <c r="C658" s="34">
        <v>5.3929999999999998</v>
      </c>
      <c r="D658" s="34">
        <v>9.2999999999999992E-3</v>
      </c>
      <c r="E658" s="34">
        <v>92.557377000000002</v>
      </c>
      <c r="F658" s="34">
        <v>372.5</v>
      </c>
      <c r="G658" s="34">
        <v>82.2</v>
      </c>
      <c r="H658" s="34">
        <v>0</v>
      </c>
      <c r="I658" s="34"/>
      <c r="J658" s="34">
        <v>13.23</v>
      </c>
      <c r="K658" s="34">
        <v>0.95789999999999997</v>
      </c>
      <c r="L658" s="34">
        <v>5.1662999999999997</v>
      </c>
      <c r="M658" s="34">
        <v>8.8999999999999999E-3</v>
      </c>
      <c r="N658" s="34">
        <v>356.8202</v>
      </c>
      <c r="O658" s="34">
        <v>78.742000000000004</v>
      </c>
      <c r="P658" s="34">
        <v>435.6</v>
      </c>
      <c r="Q658" s="34">
        <v>286.37650000000002</v>
      </c>
      <c r="R658" s="34">
        <v>63.1967</v>
      </c>
      <c r="S658" s="34">
        <v>349.6</v>
      </c>
      <c r="T658" s="34">
        <v>0</v>
      </c>
      <c r="U658" s="34"/>
      <c r="V658" s="34"/>
      <c r="W658" s="34">
        <v>0</v>
      </c>
      <c r="X658" s="34">
        <v>12.6707</v>
      </c>
      <c r="Y658" s="34">
        <v>12</v>
      </c>
      <c r="Z658" s="34">
        <v>846</v>
      </c>
      <c r="AA658" s="34">
        <v>848</v>
      </c>
      <c r="AB658" s="34">
        <v>883</v>
      </c>
      <c r="AC658" s="34">
        <v>83</v>
      </c>
      <c r="AD658" s="34">
        <v>22.66</v>
      </c>
      <c r="AE658" s="34">
        <v>0.52</v>
      </c>
      <c r="AF658" s="34">
        <v>978</v>
      </c>
      <c r="AG658" s="34">
        <v>0</v>
      </c>
      <c r="AH658" s="34">
        <v>33</v>
      </c>
      <c r="AI658" s="34">
        <v>35</v>
      </c>
      <c r="AJ658" s="34">
        <v>191</v>
      </c>
      <c r="AK658" s="34">
        <v>169</v>
      </c>
      <c r="AL658" s="34">
        <v>4.4000000000000004</v>
      </c>
      <c r="AM658" s="34">
        <v>175</v>
      </c>
      <c r="AN658" s="34" t="s">
        <v>155</v>
      </c>
      <c r="AO658" s="34">
        <v>2</v>
      </c>
      <c r="AP658" s="37">
        <v>0.62123842592592593</v>
      </c>
      <c r="AQ658" s="34">
        <v>47.163488000000001</v>
      </c>
      <c r="AR658" s="34">
        <v>-88.491563999999997</v>
      </c>
      <c r="AS658" s="34">
        <v>315.60000000000002</v>
      </c>
      <c r="AT658" s="34">
        <v>24.8</v>
      </c>
      <c r="AU658" s="34">
        <v>12</v>
      </c>
      <c r="AV658" s="34">
        <v>9</v>
      </c>
      <c r="AW658" s="34" t="s">
        <v>214</v>
      </c>
      <c r="AX658" s="34">
        <v>2.1368</v>
      </c>
      <c r="AY658" s="34">
        <v>1.2736000000000001</v>
      </c>
      <c r="AZ658" s="34">
        <v>2.5419999999999998</v>
      </c>
      <c r="BA658" s="34">
        <v>14.186999999999999</v>
      </c>
      <c r="BB658" s="34">
        <v>39.450000000000003</v>
      </c>
      <c r="BC658" s="34">
        <v>2.78</v>
      </c>
      <c r="BD658" s="34">
        <v>4.3920000000000003</v>
      </c>
      <c r="BE658" s="34">
        <v>3183.8339999999998</v>
      </c>
      <c r="BF658" s="34">
        <v>3.4780000000000002</v>
      </c>
      <c r="BG658" s="34">
        <v>23.027999999999999</v>
      </c>
      <c r="BH658" s="34">
        <v>5.0819999999999999</v>
      </c>
      <c r="BI658" s="34">
        <v>28.11</v>
      </c>
      <c r="BJ658" s="34">
        <v>18.481999999999999</v>
      </c>
      <c r="BK658" s="34">
        <v>4.0789999999999997</v>
      </c>
      <c r="BL658" s="34">
        <v>22.56</v>
      </c>
      <c r="BM658" s="34">
        <v>0</v>
      </c>
      <c r="BN658" s="34"/>
      <c r="BO658" s="34"/>
      <c r="BP658" s="34"/>
      <c r="BQ658" s="34">
        <v>5677.6379999999999</v>
      </c>
      <c r="BR658" s="34">
        <v>0.10294</v>
      </c>
      <c r="BS658" s="34">
        <v>-5</v>
      </c>
      <c r="BT658" s="34">
        <v>7.0939999999999996E-3</v>
      </c>
      <c r="BU658" s="34">
        <v>2.5155959999999999</v>
      </c>
      <c r="BV658" s="34">
        <v>0</v>
      </c>
      <c r="BW658" s="34" t="s">
        <v>155</v>
      </c>
      <c r="BX658" s="34">
        <v>0.80300000000000005</v>
      </c>
    </row>
    <row r="659" spans="1:76" x14ac:dyDescent="0.25">
      <c r="A659" s="35">
        <v>43165</v>
      </c>
      <c r="B659" s="36">
        <v>0.41212108796296293</v>
      </c>
      <c r="C659" s="34">
        <v>5.5949999999999998</v>
      </c>
      <c r="D659" s="34">
        <v>7.7999999999999996E-3</v>
      </c>
      <c r="E659" s="34">
        <v>78.436975000000004</v>
      </c>
      <c r="F659" s="34">
        <v>379.4</v>
      </c>
      <c r="G659" s="34">
        <v>82.2</v>
      </c>
      <c r="H659" s="34">
        <v>0</v>
      </c>
      <c r="I659" s="34"/>
      <c r="J659" s="34">
        <v>13.3</v>
      </c>
      <c r="K659" s="34">
        <v>0.95630000000000004</v>
      </c>
      <c r="L659" s="34">
        <v>5.3506</v>
      </c>
      <c r="M659" s="34">
        <v>7.4999999999999997E-3</v>
      </c>
      <c r="N659" s="34">
        <v>362.82900000000001</v>
      </c>
      <c r="O659" s="34">
        <v>78.608500000000006</v>
      </c>
      <c r="P659" s="34">
        <v>441.4</v>
      </c>
      <c r="Q659" s="34">
        <v>291.19900000000001</v>
      </c>
      <c r="R659" s="34">
        <v>63.089599999999997</v>
      </c>
      <c r="S659" s="34">
        <v>354.3</v>
      </c>
      <c r="T659" s="34">
        <v>0</v>
      </c>
      <c r="U659" s="34"/>
      <c r="V659" s="34"/>
      <c r="W659" s="34">
        <v>0</v>
      </c>
      <c r="X659" s="34">
        <v>12.7189</v>
      </c>
      <c r="Y659" s="34">
        <v>11.9</v>
      </c>
      <c r="Z659" s="34">
        <v>846</v>
      </c>
      <c r="AA659" s="34">
        <v>850</v>
      </c>
      <c r="AB659" s="34">
        <v>884</v>
      </c>
      <c r="AC659" s="34">
        <v>83</v>
      </c>
      <c r="AD659" s="34">
        <v>22.66</v>
      </c>
      <c r="AE659" s="34">
        <v>0.52</v>
      </c>
      <c r="AF659" s="34">
        <v>978</v>
      </c>
      <c r="AG659" s="34">
        <v>0</v>
      </c>
      <c r="AH659" s="34">
        <v>33</v>
      </c>
      <c r="AI659" s="34">
        <v>35</v>
      </c>
      <c r="AJ659" s="34">
        <v>191</v>
      </c>
      <c r="AK659" s="34">
        <v>169</v>
      </c>
      <c r="AL659" s="34">
        <v>4.3</v>
      </c>
      <c r="AM659" s="34">
        <v>175</v>
      </c>
      <c r="AN659" s="34" t="s">
        <v>155</v>
      </c>
      <c r="AO659" s="34">
        <v>2</v>
      </c>
      <c r="AP659" s="37">
        <v>0.62124999999999997</v>
      </c>
      <c r="AQ659" s="34">
        <v>47.163418</v>
      </c>
      <c r="AR659" s="34">
        <v>-88.491671999999994</v>
      </c>
      <c r="AS659" s="34">
        <v>315.5</v>
      </c>
      <c r="AT659" s="34">
        <v>24.6</v>
      </c>
      <c r="AU659" s="34">
        <v>12</v>
      </c>
      <c r="AV659" s="34">
        <v>9</v>
      </c>
      <c r="AW659" s="34" t="s">
        <v>214</v>
      </c>
      <c r="AX659" s="34">
        <v>2.2000000000000002</v>
      </c>
      <c r="AY659" s="34">
        <v>1.4</v>
      </c>
      <c r="AZ659" s="34">
        <v>2.7</v>
      </c>
      <c r="BA659" s="34">
        <v>14.186999999999999</v>
      </c>
      <c r="BB659" s="34">
        <v>38.07</v>
      </c>
      <c r="BC659" s="34">
        <v>2.68</v>
      </c>
      <c r="BD659" s="34">
        <v>4.569</v>
      </c>
      <c r="BE659" s="34">
        <v>3183.991</v>
      </c>
      <c r="BF659" s="34">
        <v>2.8410000000000002</v>
      </c>
      <c r="BG659" s="34">
        <v>22.61</v>
      </c>
      <c r="BH659" s="34">
        <v>4.899</v>
      </c>
      <c r="BI659" s="34">
        <v>27.509</v>
      </c>
      <c r="BJ659" s="34">
        <v>18.146999999999998</v>
      </c>
      <c r="BK659" s="34">
        <v>3.9319999999999999</v>
      </c>
      <c r="BL659" s="34">
        <v>22.077999999999999</v>
      </c>
      <c r="BM659" s="34">
        <v>0</v>
      </c>
      <c r="BN659" s="34"/>
      <c r="BO659" s="34"/>
      <c r="BP659" s="34"/>
      <c r="BQ659" s="34">
        <v>5503.1930000000002</v>
      </c>
      <c r="BR659" s="34">
        <v>9.9281999999999995E-2</v>
      </c>
      <c r="BS659" s="34">
        <v>-5</v>
      </c>
      <c r="BT659" s="34">
        <v>7.9059999999999998E-3</v>
      </c>
      <c r="BU659" s="34">
        <v>2.4262039999999998</v>
      </c>
      <c r="BV659" s="34">
        <v>0</v>
      </c>
      <c r="BW659" s="34" t="s">
        <v>155</v>
      </c>
      <c r="BX659" s="34">
        <v>0.80300000000000005</v>
      </c>
    </row>
    <row r="660" spans="1:76" x14ac:dyDescent="0.25">
      <c r="A660" s="35">
        <v>43165</v>
      </c>
      <c r="B660" s="36">
        <v>0.41213266203703708</v>
      </c>
      <c r="C660" s="34">
        <v>5.6660000000000004</v>
      </c>
      <c r="D660" s="34">
        <v>7.4000000000000003E-3</v>
      </c>
      <c r="E660" s="34">
        <v>74.108911000000006</v>
      </c>
      <c r="F660" s="34">
        <v>384.8</v>
      </c>
      <c r="G660" s="34">
        <v>82.2</v>
      </c>
      <c r="H660" s="34">
        <v>0</v>
      </c>
      <c r="I660" s="34"/>
      <c r="J660" s="34">
        <v>13.2</v>
      </c>
      <c r="K660" s="34">
        <v>0.95579999999999998</v>
      </c>
      <c r="L660" s="34">
        <v>5.4154999999999998</v>
      </c>
      <c r="M660" s="34">
        <v>7.1000000000000004E-3</v>
      </c>
      <c r="N660" s="34">
        <v>367.77190000000002</v>
      </c>
      <c r="O660" s="34">
        <v>78.543899999999994</v>
      </c>
      <c r="P660" s="34">
        <v>446.3</v>
      </c>
      <c r="Q660" s="34">
        <v>295.1662</v>
      </c>
      <c r="R660" s="34">
        <v>63.037700000000001</v>
      </c>
      <c r="S660" s="34">
        <v>358.2</v>
      </c>
      <c r="T660" s="34">
        <v>0</v>
      </c>
      <c r="U660" s="34"/>
      <c r="V660" s="34"/>
      <c r="W660" s="34">
        <v>0</v>
      </c>
      <c r="X660" s="34">
        <v>12.616300000000001</v>
      </c>
      <c r="Y660" s="34">
        <v>12</v>
      </c>
      <c r="Z660" s="34">
        <v>846</v>
      </c>
      <c r="AA660" s="34">
        <v>848</v>
      </c>
      <c r="AB660" s="34">
        <v>884</v>
      </c>
      <c r="AC660" s="34">
        <v>83</v>
      </c>
      <c r="AD660" s="34">
        <v>22.66</v>
      </c>
      <c r="AE660" s="34">
        <v>0.52</v>
      </c>
      <c r="AF660" s="34">
        <v>978</v>
      </c>
      <c r="AG660" s="34">
        <v>0</v>
      </c>
      <c r="AH660" s="34">
        <v>33</v>
      </c>
      <c r="AI660" s="34">
        <v>35</v>
      </c>
      <c r="AJ660" s="34">
        <v>191</v>
      </c>
      <c r="AK660" s="34">
        <v>169</v>
      </c>
      <c r="AL660" s="34">
        <v>4.4000000000000004</v>
      </c>
      <c r="AM660" s="34">
        <v>175</v>
      </c>
      <c r="AN660" s="34" t="s">
        <v>155</v>
      </c>
      <c r="AO660" s="34">
        <v>2</v>
      </c>
      <c r="AP660" s="37">
        <v>0.62126157407407401</v>
      </c>
      <c r="AQ660" s="34">
        <v>47.163353999999998</v>
      </c>
      <c r="AR660" s="34">
        <v>-88.491784999999993</v>
      </c>
      <c r="AS660" s="34">
        <v>315.5</v>
      </c>
      <c r="AT660" s="34">
        <v>24.5</v>
      </c>
      <c r="AU660" s="34">
        <v>12</v>
      </c>
      <c r="AV660" s="34">
        <v>9</v>
      </c>
      <c r="AW660" s="34" t="s">
        <v>214</v>
      </c>
      <c r="AX660" s="34">
        <v>2.3368000000000002</v>
      </c>
      <c r="AY660" s="34">
        <v>1.1264000000000001</v>
      </c>
      <c r="AZ660" s="34">
        <v>2.8368000000000002</v>
      </c>
      <c r="BA660" s="34">
        <v>14.186999999999999</v>
      </c>
      <c r="BB660" s="34">
        <v>37.61</v>
      </c>
      <c r="BC660" s="34">
        <v>2.65</v>
      </c>
      <c r="BD660" s="34">
        <v>4.6260000000000003</v>
      </c>
      <c r="BE660" s="34">
        <v>3184.0070000000001</v>
      </c>
      <c r="BF660" s="34">
        <v>2.6509999999999998</v>
      </c>
      <c r="BG660" s="34">
        <v>22.643999999999998</v>
      </c>
      <c r="BH660" s="34">
        <v>4.8360000000000003</v>
      </c>
      <c r="BI660" s="34">
        <v>27.48</v>
      </c>
      <c r="BJ660" s="34">
        <v>18.172999999999998</v>
      </c>
      <c r="BK660" s="34">
        <v>3.8809999999999998</v>
      </c>
      <c r="BL660" s="34">
        <v>22.055</v>
      </c>
      <c r="BM660" s="34">
        <v>0</v>
      </c>
      <c r="BN660" s="34"/>
      <c r="BO660" s="34"/>
      <c r="BP660" s="34"/>
      <c r="BQ660" s="34">
        <v>5393.4380000000001</v>
      </c>
      <c r="BR660" s="34">
        <v>0.108956</v>
      </c>
      <c r="BS660" s="34">
        <v>-5</v>
      </c>
      <c r="BT660" s="34">
        <v>8.9049999999999997E-3</v>
      </c>
      <c r="BU660" s="34">
        <v>2.6626129999999999</v>
      </c>
      <c r="BV660" s="34">
        <v>0</v>
      </c>
      <c r="BW660" s="34" t="s">
        <v>155</v>
      </c>
      <c r="BX660" s="34">
        <v>0.80300000000000005</v>
      </c>
    </row>
    <row r="661" spans="1:76" x14ac:dyDescent="0.25">
      <c r="A661" s="35">
        <v>43165</v>
      </c>
      <c r="B661" s="36">
        <v>0.41214423611111112</v>
      </c>
      <c r="C661" s="34">
        <v>6.4210000000000003</v>
      </c>
      <c r="D661" s="34">
        <v>8.5000000000000006E-3</v>
      </c>
      <c r="E661" s="34">
        <v>84.872231999999997</v>
      </c>
      <c r="F661" s="34">
        <v>389.6</v>
      </c>
      <c r="G661" s="34">
        <v>81.900000000000006</v>
      </c>
      <c r="H661" s="34">
        <v>0</v>
      </c>
      <c r="I661" s="34"/>
      <c r="J661" s="34">
        <v>13.1</v>
      </c>
      <c r="K661" s="34">
        <v>0.94979999999999998</v>
      </c>
      <c r="L661" s="34">
        <v>6.0987</v>
      </c>
      <c r="M661" s="34">
        <v>8.0999999999999996E-3</v>
      </c>
      <c r="N661" s="34">
        <v>370.0745</v>
      </c>
      <c r="O661" s="34">
        <v>77.8001</v>
      </c>
      <c r="P661" s="34">
        <v>447.9</v>
      </c>
      <c r="Q661" s="34">
        <v>297.01409999999998</v>
      </c>
      <c r="R661" s="34">
        <v>62.440800000000003</v>
      </c>
      <c r="S661" s="34">
        <v>359.5</v>
      </c>
      <c r="T661" s="34">
        <v>0</v>
      </c>
      <c r="U661" s="34"/>
      <c r="V661" s="34"/>
      <c r="W661" s="34">
        <v>0</v>
      </c>
      <c r="X661" s="34">
        <v>12.442600000000001</v>
      </c>
      <c r="Y661" s="34">
        <v>12</v>
      </c>
      <c r="Z661" s="34">
        <v>846</v>
      </c>
      <c r="AA661" s="34">
        <v>848</v>
      </c>
      <c r="AB661" s="34">
        <v>884</v>
      </c>
      <c r="AC661" s="34">
        <v>83</v>
      </c>
      <c r="AD661" s="34">
        <v>22.66</v>
      </c>
      <c r="AE661" s="34">
        <v>0.52</v>
      </c>
      <c r="AF661" s="34">
        <v>978</v>
      </c>
      <c r="AG661" s="34">
        <v>0</v>
      </c>
      <c r="AH661" s="34">
        <v>33</v>
      </c>
      <c r="AI661" s="34">
        <v>35</v>
      </c>
      <c r="AJ661" s="34">
        <v>191</v>
      </c>
      <c r="AK661" s="34">
        <v>169</v>
      </c>
      <c r="AL661" s="34">
        <v>4.3</v>
      </c>
      <c r="AM661" s="34">
        <v>175</v>
      </c>
      <c r="AN661" s="34" t="s">
        <v>155</v>
      </c>
      <c r="AO661" s="34">
        <v>2</v>
      </c>
      <c r="AP661" s="37">
        <v>0.62127314814814816</v>
      </c>
      <c r="AQ661" s="34">
        <v>47.163277999999998</v>
      </c>
      <c r="AR661" s="34">
        <v>-88.491878999999997</v>
      </c>
      <c r="AS661" s="34">
        <v>315.3</v>
      </c>
      <c r="AT661" s="34">
        <v>24.4</v>
      </c>
      <c r="AU661" s="34">
        <v>12</v>
      </c>
      <c r="AV661" s="34">
        <v>9</v>
      </c>
      <c r="AW661" s="34" t="s">
        <v>214</v>
      </c>
      <c r="AX661" s="34">
        <v>2.4683999999999999</v>
      </c>
      <c r="AY661" s="34">
        <v>1.2736000000000001</v>
      </c>
      <c r="AZ661" s="34">
        <v>3.0367999999999999</v>
      </c>
      <c r="BA661" s="34">
        <v>14.186999999999999</v>
      </c>
      <c r="BB661" s="34">
        <v>33.29</v>
      </c>
      <c r="BC661" s="34">
        <v>2.35</v>
      </c>
      <c r="BD661" s="34">
        <v>5.2830000000000004</v>
      </c>
      <c r="BE661" s="34">
        <v>3181.328</v>
      </c>
      <c r="BF661" s="34">
        <v>2.6760000000000002</v>
      </c>
      <c r="BG661" s="34">
        <v>20.216000000000001</v>
      </c>
      <c r="BH661" s="34">
        <v>4.25</v>
      </c>
      <c r="BI661" s="34">
        <v>24.466000000000001</v>
      </c>
      <c r="BJ661" s="34">
        <v>16.225000000000001</v>
      </c>
      <c r="BK661" s="34">
        <v>3.411</v>
      </c>
      <c r="BL661" s="34">
        <v>19.635999999999999</v>
      </c>
      <c r="BM661" s="34">
        <v>0</v>
      </c>
      <c r="BN661" s="34"/>
      <c r="BO661" s="34"/>
      <c r="BP661" s="34"/>
      <c r="BQ661" s="34">
        <v>4719.3289999999997</v>
      </c>
      <c r="BR661" s="34">
        <v>9.9128999999999995E-2</v>
      </c>
      <c r="BS661" s="34">
        <v>-5</v>
      </c>
      <c r="BT661" s="34">
        <v>8.9999999999999993E-3</v>
      </c>
      <c r="BU661" s="34">
        <v>2.4224679999999998</v>
      </c>
      <c r="BV661" s="34">
        <v>0</v>
      </c>
      <c r="BW661" s="34" t="s">
        <v>155</v>
      </c>
      <c r="BX661" s="34">
        <v>0.80300000000000005</v>
      </c>
    </row>
    <row r="662" spans="1:76" x14ac:dyDescent="0.25">
      <c r="A662" s="35">
        <v>43165</v>
      </c>
      <c r="B662" s="36">
        <v>0.41215581018518521</v>
      </c>
      <c r="C662" s="34">
        <v>6.6379999999999999</v>
      </c>
      <c r="D662" s="34">
        <v>9.7999999999999997E-3</v>
      </c>
      <c r="E662" s="34">
        <v>98.096856000000002</v>
      </c>
      <c r="F662" s="34">
        <v>394.3</v>
      </c>
      <c r="G662" s="34">
        <v>80.5</v>
      </c>
      <c r="H662" s="34">
        <v>0</v>
      </c>
      <c r="I662" s="34"/>
      <c r="J662" s="34">
        <v>12.94</v>
      </c>
      <c r="K662" s="34">
        <v>0.94810000000000005</v>
      </c>
      <c r="L662" s="34">
        <v>6.2933000000000003</v>
      </c>
      <c r="M662" s="34">
        <v>9.2999999999999992E-3</v>
      </c>
      <c r="N662" s="34">
        <v>373.82170000000002</v>
      </c>
      <c r="O662" s="34">
        <v>76.365200000000002</v>
      </c>
      <c r="P662" s="34">
        <v>450.2</v>
      </c>
      <c r="Q662" s="34">
        <v>300.02159999999998</v>
      </c>
      <c r="R662" s="34">
        <v>61.289200000000001</v>
      </c>
      <c r="S662" s="34">
        <v>361.3</v>
      </c>
      <c r="T662" s="34">
        <v>0</v>
      </c>
      <c r="U662" s="34"/>
      <c r="V662" s="34"/>
      <c r="W662" s="34">
        <v>0</v>
      </c>
      <c r="X662" s="34">
        <v>12.2729</v>
      </c>
      <c r="Y662" s="34">
        <v>11.9</v>
      </c>
      <c r="Z662" s="34">
        <v>847</v>
      </c>
      <c r="AA662" s="34">
        <v>850</v>
      </c>
      <c r="AB662" s="34">
        <v>884</v>
      </c>
      <c r="AC662" s="34">
        <v>83</v>
      </c>
      <c r="AD662" s="34">
        <v>22.66</v>
      </c>
      <c r="AE662" s="34">
        <v>0.52</v>
      </c>
      <c r="AF662" s="34">
        <v>978</v>
      </c>
      <c r="AG662" s="34">
        <v>0</v>
      </c>
      <c r="AH662" s="34">
        <v>33</v>
      </c>
      <c r="AI662" s="34">
        <v>35</v>
      </c>
      <c r="AJ662" s="34">
        <v>191</v>
      </c>
      <c r="AK662" s="34">
        <v>169</v>
      </c>
      <c r="AL662" s="34">
        <v>4.3</v>
      </c>
      <c r="AM662" s="34">
        <v>175</v>
      </c>
      <c r="AN662" s="34" t="s">
        <v>155</v>
      </c>
      <c r="AO662" s="34">
        <v>2</v>
      </c>
      <c r="AP662" s="37">
        <v>0.6212847222222222</v>
      </c>
      <c r="AQ662" s="34">
        <v>47.163252</v>
      </c>
      <c r="AR662" s="34">
        <v>-88.491905000000003</v>
      </c>
      <c r="AS662" s="34">
        <v>315.2</v>
      </c>
      <c r="AT662" s="34">
        <v>24.7</v>
      </c>
      <c r="AU662" s="34">
        <v>12</v>
      </c>
      <c r="AV662" s="34">
        <v>9</v>
      </c>
      <c r="AW662" s="34" t="s">
        <v>214</v>
      </c>
      <c r="AX662" s="34">
        <v>2.5</v>
      </c>
      <c r="AY662" s="34">
        <v>1.4</v>
      </c>
      <c r="AZ662" s="34">
        <v>3.1</v>
      </c>
      <c r="BA662" s="34">
        <v>14.186999999999999</v>
      </c>
      <c r="BB662" s="34">
        <v>32.229999999999997</v>
      </c>
      <c r="BC662" s="34">
        <v>2.27</v>
      </c>
      <c r="BD662" s="34">
        <v>5.4720000000000004</v>
      </c>
      <c r="BE662" s="34">
        <v>3180.1840000000002</v>
      </c>
      <c r="BF662" s="34">
        <v>2.9910000000000001</v>
      </c>
      <c r="BG662" s="34">
        <v>19.782</v>
      </c>
      <c r="BH662" s="34">
        <v>4.0410000000000004</v>
      </c>
      <c r="BI662" s="34">
        <v>23.824000000000002</v>
      </c>
      <c r="BJ662" s="34">
        <v>15.877000000000001</v>
      </c>
      <c r="BK662" s="34">
        <v>3.2429999999999999</v>
      </c>
      <c r="BL662" s="34">
        <v>19.12</v>
      </c>
      <c r="BM662" s="34">
        <v>0</v>
      </c>
      <c r="BN662" s="34"/>
      <c r="BO662" s="34"/>
      <c r="BP662" s="34"/>
      <c r="BQ662" s="34">
        <v>4509.4539999999997</v>
      </c>
      <c r="BR662" s="34">
        <v>0.119744</v>
      </c>
      <c r="BS662" s="34">
        <v>-5</v>
      </c>
      <c r="BT662" s="34">
        <v>8.9999999999999993E-3</v>
      </c>
      <c r="BU662" s="34">
        <v>2.9262440000000001</v>
      </c>
      <c r="BV662" s="34">
        <v>0</v>
      </c>
      <c r="BW662" s="34" t="s">
        <v>155</v>
      </c>
      <c r="BX662" s="34">
        <v>0.80300000000000005</v>
      </c>
    </row>
    <row r="663" spans="1:76" x14ac:dyDescent="0.25">
      <c r="A663" s="35">
        <v>43165</v>
      </c>
      <c r="B663" s="36">
        <v>0.41216738425925925</v>
      </c>
      <c r="C663" s="34">
        <v>6.516</v>
      </c>
      <c r="D663" s="34">
        <v>8.0999999999999996E-3</v>
      </c>
      <c r="E663" s="34">
        <v>81.104502999999994</v>
      </c>
      <c r="F663" s="34">
        <v>394.8</v>
      </c>
      <c r="G663" s="34">
        <v>79.2</v>
      </c>
      <c r="H663" s="34">
        <v>0</v>
      </c>
      <c r="I663" s="34"/>
      <c r="J663" s="34">
        <v>12.43</v>
      </c>
      <c r="K663" s="34">
        <v>0.94910000000000005</v>
      </c>
      <c r="L663" s="34">
        <v>6.1844000000000001</v>
      </c>
      <c r="M663" s="34">
        <v>7.7000000000000002E-3</v>
      </c>
      <c r="N663" s="34">
        <v>374.69779999999997</v>
      </c>
      <c r="O663" s="34">
        <v>75.190399999999997</v>
      </c>
      <c r="P663" s="34">
        <v>449.9</v>
      </c>
      <c r="Q663" s="34">
        <v>300.72469999999998</v>
      </c>
      <c r="R663" s="34">
        <v>60.346200000000003</v>
      </c>
      <c r="S663" s="34">
        <v>361.1</v>
      </c>
      <c r="T663" s="34">
        <v>0</v>
      </c>
      <c r="U663" s="34"/>
      <c r="V663" s="34"/>
      <c r="W663" s="34">
        <v>0</v>
      </c>
      <c r="X663" s="34">
        <v>11.801500000000001</v>
      </c>
      <c r="Y663" s="34">
        <v>12</v>
      </c>
      <c r="Z663" s="34">
        <v>847</v>
      </c>
      <c r="AA663" s="34">
        <v>849</v>
      </c>
      <c r="AB663" s="34">
        <v>884</v>
      </c>
      <c r="AC663" s="34">
        <v>83</v>
      </c>
      <c r="AD663" s="34">
        <v>22.66</v>
      </c>
      <c r="AE663" s="34">
        <v>0.52</v>
      </c>
      <c r="AF663" s="34">
        <v>978</v>
      </c>
      <c r="AG663" s="34">
        <v>0</v>
      </c>
      <c r="AH663" s="34">
        <v>33</v>
      </c>
      <c r="AI663" s="34">
        <v>35</v>
      </c>
      <c r="AJ663" s="34">
        <v>191</v>
      </c>
      <c r="AK663" s="34">
        <v>169</v>
      </c>
      <c r="AL663" s="34">
        <v>4.3</v>
      </c>
      <c r="AM663" s="34">
        <v>175</v>
      </c>
      <c r="AN663" s="34" t="s">
        <v>155</v>
      </c>
      <c r="AO663" s="34">
        <v>2</v>
      </c>
      <c r="AP663" s="37">
        <v>0.6212847222222222</v>
      </c>
      <c r="AQ663" s="34">
        <v>47.163106999999997</v>
      </c>
      <c r="AR663" s="34">
        <v>-88.491944000000004</v>
      </c>
      <c r="AS663" s="34">
        <v>314.89999999999998</v>
      </c>
      <c r="AT663" s="34">
        <v>25.2</v>
      </c>
      <c r="AU663" s="34">
        <v>12</v>
      </c>
      <c r="AV663" s="34">
        <v>9</v>
      </c>
      <c r="AW663" s="34" t="s">
        <v>214</v>
      </c>
      <c r="AX663" s="34">
        <v>2.8420000000000001</v>
      </c>
      <c r="AY663" s="34">
        <v>1.4683999999999999</v>
      </c>
      <c r="AZ663" s="34">
        <v>3.5788000000000002</v>
      </c>
      <c r="BA663" s="34">
        <v>14.186999999999999</v>
      </c>
      <c r="BB663" s="34">
        <v>32.82</v>
      </c>
      <c r="BC663" s="34">
        <v>2.31</v>
      </c>
      <c r="BD663" s="34">
        <v>5.3659999999999997</v>
      </c>
      <c r="BE663" s="34">
        <v>3181.2860000000001</v>
      </c>
      <c r="BF663" s="34">
        <v>2.52</v>
      </c>
      <c r="BG663" s="34">
        <v>20.184999999999999</v>
      </c>
      <c r="BH663" s="34">
        <v>4.05</v>
      </c>
      <c r="BI663" s="34">
        <v>24.234999999999999</v>
      </c>
      <c r="BJ663" s="34">
        <v>16.2</v>
      </c>
      <c r="BK663" s="34">
        <v>3.2509999999999999</v>
      </c>
      <c r="BL663" s="34">
        <v>19.451000000000001</v>
      </c>
      <c r="BM663" s="34">
        <v>0</v>
      </c>
      <c r="BN663" s="34"/>
      <c r="BO663" s="34"/>
      <c r="BP663" s="34"/>
      <c r="BQ663" s="34">
        <v>4414.1310000000003</v>
      </c>
      <c r="BR663" s="34">
        <v>0.14643800000000001</v>
      </c>
      <c r="BS663" s="34">
        <v>-5</v>
      </c>
      <c r="BT663" s="34">
        <v>8.0949999999999998E-3</v>
      </c>
      <c r="BU663" s="34">
        <v>3.5785680000000002</v>
      </c>
      <c r="BV663" s="34">
        <v>0</v>
      </c>
      <c r="BW663" s="34" t="s">
        <v>155</v>
      </c>
      <c r="BX663" s="34">
        <v>0.80300000000000005</v>
      </c>
    </row>
    <row r="664" spans="1:76" x14ac:dyDescent="0.25">
      <c r="A664" s="35">
        <v>43165</v>
      </c>
      <c r="B664" s="36">
        <v>0.41217895833333335</v>
      </c>
      <c r="C664" s="34">
        <v>6.7009999999999996</v>
      </c>
      <c r="D664" s="34">
        <v>9.4999999999999998E-3</v>
      </c>
      <c r="E664" s="34">
        <v>94.983974000000003</v>
      </c>
      <c r="F664" s="34">
        <v>392.2</v>
      </c>
      <c r="G664" s="34">
        <v>78.400000000000006</v>
      </c>
      <c r="H664" s="34">
        <v>0</v>
      </c>
      <c r="I664" s="34"/>
      <c r="J664" s="34">
        <v>12.17</v>
      </c>
      <c r="K664" s="34">
        <v>0.9476</v>
      </c>
      <c r="L664" s="34">
        <v>6.3503999999999996</v>
      </c>
      <c r="M664" s="34">
        <v>8.9999999999999993E-3</v>
      </c>
      <c r="N664" s="34">
        <v>371.64940000000001</v>
      </c>
      <c r="O664" s="34">
        <v>74.293499999999995</v>
      </c>
      <c r="P664" s="34">
        <v>445.9</v>
      </c>
      <c r="Q664" s="34">
        <v>298.25439999999998</v>
      </c>
      <c r="R664" s="34">
        <v>59.621699999999997</v>
      </c>
      <c r="S664" s="34">
        <v>357.9</v>
      </c>
      <c r="T664" s="34">
        <v>0</v>
      </c>
      <c r="U664" s="34"/>
      <c r="V664" s="34"/>
      <c r="W664" s="34">
        <v>0</v>
      </c>
      <c r="X664" s="34">
        <v>11.534700000000001</v>
      </c>
      <c r="Y664" s="34">
        <v>11.9</v>
      </c>
      <c r="Z664" s="34">
        <v>847</v>
      </c>
      <c r="AA664" s="34">
        <v>850</v>
      </c>
      <c r="AB664" s="34">
        <v>885</v>
      </c>
      <c r="AC664" s="34">
        <v>83</v>
      </c>
      <c r="AD664" s="34">
        <v>22.64</v>
      </c>
      <c r="AE664" s="34">
        <v>0.52</v>
      </c>
      <c r="AF664" s="34">
        <v>979</v>
      </c>
      <c r="AG664" s="34">
        <v>0</v>
      </c>
      <c r="AH664" s="34">
        <v>33</v>
      </c>
      <c r="AI664" s="34">
        <v>35</v>
      </c>
      <c r="AJ664" s="34">
        <v>191</v>
      </c>
      <c r="AK664" s="34">
        <v>169</v>
      </c>
      <c r="AL664" s="34">
        <v>4.3</v>
      </c>
      <c r="AM664" s="34">
        <v>175</v>
      </c>
      <c r="AN664" s="34" t="s">
        <v>155</v>
      </c>
      <c r="AO664" s="34">
        <v>2</v>
      </c>
      <c r="AP664" s="37">
        <v>0.62130787037037039</v>
      </c>
      <c r="AQ664" s="34">
        <v>47.162961000000003</v>
      </c>
      <c r="AR664" s="34">
        <v>-88.491958999999994</v>
      </c>
      <c r="AS664" s="34">
        <v>314.7</v>
      </c>
      <c r="AT664" s="34">
        <v>26.1</v>
      </c>
      <c r="AU664" s="34">
        <v>12</v>
      </c>
      <c r="AV664" s="34">
        <v>9</v>
      </c>
      <c r="AW664" s="34" t="s">
        <v>214</v>
      </c>
      <c r="AX664" s="34">
        <v>2.4527999999999999</v>
      </c>
      <c r="AY664" s="34">
        <v>1.6368</v>
      </c>
      <c r="AZ664" s="34">
        <v>3.8683999999999998</v>
      </c>
      <c r="BA664" s="34">
        <v>14.186999999999999</v>
      </c>
      <c r="BB664" s="34">
        <v>31.94</v>
      </c>
      <c r="BC664" s="34">
        <v>2.25</v>
      </c>
      <c r="BD664" s="34">
        <v>5.5270000000000001</v>
      </c>
      <c r="BE664" s="34">
        <v>3180.1959999999999</v>
      </c>
      <c r="BF664" s="34">
        <v>2.8690000000000002</v>
      </c>
      <c r="BG664" s="34">
        <v>19.491</v>
      </c>
      <c r="BH664" s="34">
        <v>3.8959999999999999</v>
      </c>
      <c r="BI664" s="34">
        <v>23.387</v>
      </c>
      <c r="BJ664" s="34">
        <v>15.641</v>
      </c>
      <c r="BK664" s="34">
        <v>3.1269999999999998</v>
      </c>
      <c r="BL664" s="34">
        <v>18.768000000000001</v>
      </c>
      <c r="BM664" s="34">
        <v>0</v>
      </c>
      <c r="BN664" s="34"/>
      <c r="BO664" s="34"/>
      <c r="BP664" s="34"/>
      <c r="BQ664" s="34">
        <v>4200.1099999999997</v>
      </c>
      <c r="BR664" s="34">
        <v>0.128164</v>
      </c>
      <c r="BS664" s="34">
        <v>-5</v>
      </c>
      <c r="BT664" s="34">
        <v>8.0000000000000002E-3</v>
      </c>
      <c r="BU664" s="34">
        <v>3.132012</v>
      </c>
      <c r="BV664" s="34">
        <v>0</v>
      </c>
      <c r="BW664" s="34" t="s">
        <v>155</v>
      </c>
      <c r="BX664" s="34">
        <v>0.80300000000000005</v>
      </c>
    </row>
    <row r="665" spans="1:76" x14ac:dyDescent="0.25">
      <c r="A665" s="35">
        <v>43165</v>
      </c>
      <c r="B665" s="36">
        <v>0.41219053240740738</v>
      </c>
      <c r="C665" s="34">
        <v>7.2880000000000003</v>
      </c>
      <c r="D665" s="34">
        <v>0.01</v>
      </c>
      <c r="E665" s="34">
        <v>100</v>
      </c>
      <c r="F665" s="34">
        <v>390.9</v>
      </c>
      <c r="G665" s="34">
        <v>78.400000000000006</v>
      </c>
      <c r="H665" s="34">
        <v>0</v>
      </c>
      <c r="I665" s="34"/>
      <c r="J665" s="34">
        <v>12.1</v>
      </c>
      <c r="K665" s="34">
        <v>0.94310000000000005</v>
      </c>
      <c r="L665" s="34">
        <v>6.8737000000000004</v>
      </c>
      <c r="M665" s="34">
        <v>9.4000000000000004E-3</v>
      </c>
      <c r="N665" s="34">
        <v>368.6651</v>
      </c>
      <c r="O665" s="34">
        <v>73.9405</v>
      </c>
      <c r="P665" s="34">
        <v>442.6</v>
      </c>
      <c r="Q665" s="34">
        <v>295.85700000000003</v>
      </c>
      <c r="R665" s="34">
        <v>59.337899999999998</v>
      </c>
      <c r="S665" s="34">
        <v>355.2</v>
      </c>
      <c r="T665" s="34">
        <v>0</v>
      </c>
      <c r="U665" s="34"/>
      <c r="V665" s="34"/>
      <c r="W665" s="34">
        <v>0</v>
      </c>
      <c r="X665" s="34">
        <v>11.4117</v>
      </c>
      <c r="Y665" s="34">
        <v>12</v>
      </c>
      <c r="Z665" s="34">
        <v>847</v>
      </c>
      <c r="AA665" s="34">
        <v>849</v>
      </c>
      <c r="AB665" s="34">
        <v>885</v>
      </c>
      <c r="AC665" s="34">
        <v>83</v>
      </c>
      <c r="AD665" s="34">
        <v>22.64</v>
      </c>
      <c r="AE665" s="34">
        <v>0.52</v>
      </c>
      <c r="AF665" s="34">
        <v>979</v>
      </c>
      <c r="AG665" s="34">
        <v>0</v>
      </c>
      <c r="AH665" s="34">
        <v>33</v>
      </c>
      <c r="AI665" s="34">
        <v>35</v>
      </c>
      <c r="AJ665" s="34">
        <v>191</v>
      </c>
      <c r="AK665" s="34">
        <v>169</v>
      </c>
      <c r="AL665" s="34">
        <v>4.4000000000000004</v>
      </c>
      <c r="AM665" s="34">
        <v>175</v>
      </c>
      <c r="AN665" s="34" t="s">
        <v>155</v>
      </c>
      <c r="AO665" s="34">
        <v>2</v>
      </c>
      <c r="AP665" s="37">
        <v>0.62131944444444442</v>
      </c>
      <c r="AQ665" s="34">
        <v>47.162844</v>
      </c>
      <c r="AR665" s="34">
        <v>-88.491945999999999</v>
      </c>
      <c r="AS665" s="34">
        <v>314.5</v>
      </c>
      <c r="AT665" s="34">
        <v>27</v>
      </c>
      <c r="AU665" s="34">
        <v>12</v>
      </c>
      <c r="AV665" s="34">
        <v>9</v>
      </c>
      <c r="AW665" s="34" t="s">
        <v>214</v>
      </c>
      <c r="AX665" s="34">
        <v>2.0632000000000001</v>
      </c>
      <c r="AY665" s="34">
        <v>1.8368</v>
      </c>
      <c r="AZ665" s="34">
        <v>3.9</v>
      </c>
      <c r="BA665" s="34">
        <v>14.186999999999999</v>
      </c>
      <c r="BB665" s="34">
        <v>29.44</v>
      </c>
      <c r="BC665" s="34">
        <v>2.0699999999999998</v>
      </c>
      <c r="BD665" s="34">
        <v>6.0309999999999997</v>
      </c>
      <c r="BE665" s="34">
        <v>3178.817</v>
      </c>
      <c r="BF665" s="34">
        <v>2.7759999999999998</v>
      </c>
      <c r="BG665" s="34">
        <v>17.853999999999999</v>
      </c>
      <c r="BH665" s="34">
        <v>3.581</v>
      </c>
      <c r="BI665" s="34">
        <v>21.434999999999999</v>
      </c>
      <c r="BJ665" s="34">
        <v>14.327999999999999</v>
      </c>
      <c r="BK665" s="34">
        <v>2.8740000000000001</v>
      </c>
      <c r="BL665" s="34">
        <v>17.202000000000002</v>
      </c>
      <c r="BM665" s="34">
        <v>0</v>
      </c>
      <c r="BN665" s="34"/>
      <c r="BO665" s="34"/>
      <c r="BP665" s="34"/>
      <c r="BQ665" s="34">
        <v>3837.2939999999999</v>
      </c>
      <c r="BR665" s="34">
        <v>0.15227399999999999</v>
      </c>
      <c r="BS665" s="34">
        <v>-5</v>
      </c>
      <c r="BT665" s="34">
        <v>8.9060000000000007E-3</v>
      </c>
      <c r="BU665" s="34">
        <v>3.7211949999999998</v>
      </c>
      <c r="BV665" s="34">
        <v>0</v>
      </c>
      <c r="BW665" s="34" t="s">
        <v>155</v>
      </c>
      <c r="BX665" s="34">
        <v>0.80300000000000005</v>
      </c>
    </row>
    <row r="666" spans="1:76" x14ac:dyDescent="0.25">
      <c r="A666" s="35">
        <v>43165</v>
      </c>
      <c r="B666" s="36">
        <v>0.41220210648148153</v>
      </c>
      <c r="C666" s="34">
        <v>7.7190000000000003</v>
      </c>
      <c r="D666" s="34">
        <v>8.6999999999999994E-3</v>
      </c>
      <c r="E666" s="34">
        <v>87.394305000000003</v>
      </c>
      <c r="F666" s="34">
        <v>391.3</v>
      </c>
      <c r="G666" s="34">
        <v>78.400000000000006</v>
      </c>
      <c r="H666" s="34">
        <v>0</v>
      </c>
      <c r="I666" s="34"/>
      <c r="J666" s="34">
        <v>11.84</v>
      </c>
      <c r="K666" s="34">
        <v>0.93979999999999997</v>
      </c>
      <c r="L666" s="34">
        <v>7.2545999999999999</v>
      </c>
      <c r="M666" s="34">
        <v>8.2000000000000007E-3</v>
      </c>
      <c r="N666" s="34">
        <v>367.786</v>
      </c>
      <c r="O666" s="34">
        <v>73.683000000000007</v>
      </c>
      <c r="P666" s="34">
        <v>441.5</v>
      </c>
      <c r="Q666" s="34">
        <v>295.17500000000001</v>
      </c>
      <c r="R666" s="34">
        <v>59.136000000000003</v>
      </c>
      <c r="S666" s="34">
        <v>354.3</v>
      </c>
      <c r="T666" s="34">
        <v>0</v>
      </c>
      <c r="U666" s="34"/>
      <c r="V666" s="34"/>
      <c r="W666" s="34">
        <v>0</v>
      </c>
      <c r="X666" s="34">
        <v>11.128</v>
      </c>
      <c r="Y666" s="34">
        <v>12</v>
      </c>
      <c r="Z666" s="34">
        <v>847</v>
      </c>
      <c r="AA666" s="34">
        <v>848</v>
      </c>
      <c r="AB666" s="34">
        <v>885</v>
      </c>
      <c r="AC666" s="34">
        <v>83</v>
      </c>
      <c r="AD666" s="34">
        <v>22.66</v>
      </c>
      <c r="AE666" s="34">
        <v>0.52</v>
      </c>
      <c r="AF666" s="34">
        <v>978</v>
      </c>
      <c r="AG666" s="34">
        <v>0</v>
      </c>
      <c r="AH666" s="34">
        <v>33</v>
      </c>
      <c r="AI666" s="34">
        <v>35</v>
      </c>
      <c r="AJ666" s="34">
        <v>191</v>
      </c>
      <c r="AK666" s="34">
        <v>169</v>
      </c>
      <c r="AL666" s="34">
        <v>4.4000000000000004</v>
      </c>
      <c r="AM666" s="34">
        <v>175</v>
      </c>
      <c r="AN666" s="34" t="s">
        <v>155</v>
      </c>
      <c r="AO666" s="34">
        <v>2</v>
      </c>
      <c r="AP666" s="37">
        <v>0.62133101851851846</v>
      </c>
      <c r="AQ666" s="34">
        <v>47.162807000000001</v>
      </c>
      <c r="AR666" s="34">
        <v>-88.49194</v>
      </c>
      <c r="AS666" s="34">
        <v>314.39999999999998</v>
      </c>
      <c r="AT666" s="34">
        <v>27.3</v>
      </c>
      <c r="AU666" s="34">
        <v>12</v>
      </c>
      <c r="AV666" s="34">
        <v>9</v>
      </c>
      <c r="AW666" s="34" t="s">
        <v>214</v>
      </c>
      <c r="AX666" s="34">
        <v>2</v>
      </c>
      <c r="AY666" s="34">
        <v>1.9</v>
      </c>
      <c r="AZ666" s="34">
        <v>3.9</v>
      </c>
      <c r="BA666" s="34">
        <v>14.186999999999999</v>
      </c>
      <c r="BB666" s="34">
        <v>27.85</v>
      </c>
      <c r="BC666" s="34">
        <v>1.96</v>
      </c>
      <c r="BD666" s="34">
        <v>6.4020000000000001</v>
      </c>
      <c r="BE666" s="34">
        <v>3178.6120000000001</v>
      </c>
      <c r="BF666" s="34">
        <v>2.2909999999999999</v>
      </c>
      <c r="BG666" s="34">
        <v>16.876000000000001</v>
      </c>
      <c r="BH666" s="34">
        <v>3.3809999999999998</v>
      </c>
      <c r="BI666" s="34">
        <v>20.256</v>
      </c>
      <c r="BJ666" s="34">
        <v>13.544</v>
      </c>
      <c r="BK666" s="34">
        <v>2.7130000000000001</v>
      </c>
      <c r="BL666" s="34">
        <v>16.257000000000001</v>
      </c>
      <c r="BM666" s="34">
        <v>0</v>
      </c>
      <c r="BN666" s="34"/>
      <c r="BO666" s="34"/>
      <c r="BP666" s="34"/>
      <c r="BQ666" s="34">
        <v>3545.2179999999998</v>
      </c>
      <c r="BR666" s="34">
        <v>0.17855599999999999</v>
      </c>
      <c r="BS666" s="34">
        <v>-5</v>
      </c>
      <c r="BT666" s="34">
        <v>8.0940000000000005E-3</v>
      </c>
      <c r="BU666" s="34">
        <v>4.3634630000000003</v>
      </c>
      <c r="BV666" s="34">
        <v>0</v>
      </c>
      <c r="BW666" s="34" t="s">
        <v>155</v>
      </c>
      <c r="BX666" s="34">
        <v>0.80300000000000005</v>
      </c>
    </row>
    <row r="667" spans="1:76" x14ac:dyDescent="0.25">
      <c r="A667" s="35">
        <v>43165</v>
      </c>
      <c r="B667" s="36">
        <v>0.41221368055555557</v>
      </c>
      <c r="C667" s="34">
        <v>7.7949999999999999</v>
      </c>
      <c r="D667" s="34">
        <v>7.0000000000000001E-3</v>
      </c>
      <c r="E667" s="34">
        <v>70</v>
      </c>
      <c r="F667" s="34">
        <v>392.1</v>
      </c>
      <c r="G667" s="34">
        <v>78.400000000000006</v>
      </c>
      <c r="H667" s="34">
        <v>0</v>
      </c>
      <c r="I667" s="34"/>
      <c r="J667" s="34">
        <v>11.33</v>
      </c>
      <c r="K667" s="34">
        <v>0.93920000000000003</v>
      </c>
      <c r="L667" s="34">
        <v>7.3213999999999997</v>
      </c>
      <c r="M667" s="34">
        <v>6.6E-3</v>
      </c>
      <c r="N667" s="34">
        <v>368.29340000000002</v>
      </c>
      <c r="O667" s="34">
        <v>73.635800000000003</v>
      </c>
      <c r="P667" s="34">
        <v>441.9</v>
      </c>
      <c r="Q667" s="34">
        <v>295.5847</v>
      </c>
      <c r="R667" s="34">
        <v>59.098599999999998</v>
      </c>
      <c r="S667" s="34">
        <v>354.7</v>
      </c>
      <c r="T667" s="34">
        <v>0</v>
      </c>
      <c r="U667" s="34"/>
      <c r="V667" s="34"/>
      <c r="W667" s="34">
        <v>0</v>
      </c>
      <c r="X667" s="34">
        <v>10.644399999999999</v>
      </c>
      <c r="Y667" s="34">
        <v>11.9</v>
      </c>
      <c r="Z667" s="34">
        <v>848</v>
      </c>
      <c r="AA667" s="34">
        <v>849</v>
      </c>
      <c r="AB667" s="34">
        <v>886</v>
      </c>
      <c r="AC667" s="34">
        <v>83</v>
      </c>
      <c r="AD667" s="34">
        <v>22.66</v>
      </c>
      <c r="AE667" s="34">
        <v>0.52</v>
      </c>
      <c r="AF667" s="34">
        <v>978</v>
      </c>
      <c r="AG667" s="34">
        <v>0</v>
      </c>
      <c r="AH667" s="34">
        <v>33</v>
      </c>
      <c r="AI667" s="34">
        <v>35</v>
      </c>
      <c r="AJ667" s="34">
        <v>191</v>
      </c>
      <c r="AK667" s="34">
        <v>169</v>
      </c>
      <c r="AL667" s="34">
        <v>4.3</v>
      </c>
      <c r="AM667" s="34">
        <v>175</v>
      </c>
      <c r="AN667" s="34" t="s">
        <v>155</v>
      </c>
      <c r="AO667" s="34">
        <v>2</v>
      </c>
      <c r="AP667" s="37">
        <v>0.62133101851851846</v>
      </c>
      <c r="AQ667" s="34">
        <v>47.162647999999997</v>
      </c>
      <c r="AR667" s="34">
        <v>-88.491916000000003</v>
      </c>
      <c r="AS667" s="34">
        <v>314</v>
      </c>
      <c r="AT667" s="34">
        <v>27.8</v>
      </c>
      <c r="AU667" s="34">
        <v>12</v>
      </c>
      <c r="AV667" s="34">
        <v>9</v>
      </c>
      <c r="AW667" s="34" t="s">
        <v>214</v>
      </c>
      <c r="AX667" s="34">
        <v>2</v>
      </c>
      <c r="AY667" s="34">
        <v>1.9</v>
      </c>
      <c r="AZ667" s="34">
        <v>3.9</v>
      </c>
      <c r="BA667" s="34">
        <v>14.186999999999999</v>
      </c>
      <c r="BB667" s="34">
        <v>27.59</v>
      </c>
      <c r="BC667" s="34">
        <v>1.95</v>
      </c>
      <c r="BD667" s="34">
        <v>6.47</v>
      </c>
      <c r="BE667" s="34">
        <v>3179.2</v>
      </c>
      <c r="BF667" s="34">
        <v>1.8169999999999999</v>
      </c>
      <c r="BG667" s="34">
        <v>16.748000000000001</v>
      </c>
      <c r="BH667" s="34">
        <v>3.3490000000000002</v>
      </c>
      <c r="BI667" s="34">
        <v>20.096</v>
      </c>
      <c r="BJ667" s="34">
        <v>13.441000000000001</v>
      </c>
      <c r="BK667" s="34">
        <v>2.6869999999999998</v>
      </c>
      <c r="BL667" s="34">
        <v>16.129000000000001</v>
      </c>
      <c r="BM667" s="34">
        <v>0</v>
      </c>
      <c r="BN667" s="34"/>
      <c r="BO667" s="34"/>
      <c r="BP667" s="34"/>
      <c r="BQ667" s="34">
        <v>3360.82</v>
      </c>
      <c r="BR667" s="34">
        <v>0.190966</v>
      </c>
      <c r="BS667" s="34">
        <v>-5</v>
      </c>
      <c r="BT667" s="34">
        <v>8.0000000000000002E-3</v>
      </c>
      <c r="BU667" s="34">
        <v>4.6667319999999997</v>
      </c>
      <c r="BV667" s="34">
        <v>0</v>
      </c>
      <c r="BW667" s="34" t="s">
        <v>155</v>
      </c>
      <c r="BX667" s="34">
        <v>0.80300000000000005</v>
      </c>
    </row>
    <row r="668" spans="1:76" x14ac:dyDescent="0.25">
      <c r="A668" s="35">
        <v>43165</v>
      </c>
      <c r="B668" s="36">
        <v>0.41222525462962961</v>
      </c>
      <c r="C668" s="34">
        <v>7.8380000000000001</v>
      </c>
      <c r="D668" s="34">
        <v>7.0000000000000001E-3</v>
      </c>
      <c r="E668" s="34">
        <v>70</v>
      </c>
      <c r="F668" s="34">
        <v>392.2</v>
      </c>
      <c r="G668" s="34">
        <v>78.900000000000006</v>
      </c>
      <c r="H668" s="34">
        <v>0</v>
      </c>
      <c r="I668" s="34"/>
      <c r="J668" s="34">
        <v>10.94</v>
      </c>
      <c r="K668" s="34">
        <v>0.93889999999999996</v>
      </c>
      <c r="L668" s="34">
        <v>7.3590999999999998</v>
      </c>
      <c r="M668" s="34">
        <v>6.6E-3</v>
      </c>
      <c r="N668" s="34">
        <v>368.19619999999998</v>
      </c>
      <c r="O668" s="34">
        <v>74.12</v>
      </c>
      <c r="P668" s="34">
        <v>442.3</v>
      </c>
      <c r="Q668" s="34">
        <v>295.50659999999999</v>
      </c>
      <c r="R668" s="34">
        <v>59.487200000000001</v>
      </c>
      <c r="S668" s="34">
        <v>355</v>
      </c>
      <c r="T668" s="34">
        <v>0</v>
      </c>
      <c r="U668" s="34"/>
      <c r="V668" s="34"/>
      <c r="W668" s="34">
        <v>0</v>
      </c>
      <c r="X668" s="34">
        <v>10.274800000000001</v>
      </c>
      <c r="Y668" s="34">
        <v>12</v>
      </c>
      <c r="Z668" s="34">
        <v>848</v>
      </c>
      <c r="AA668" s="34">
        <v>849</v>
      </c>
      <c r="AB668" s="34">
        <v>886</v>
      </c>
      <c r="AC668" s="34">
        <v>83</v>
      </c>
      <c r="AD668" s="34">
        <v>22.66</v>
      </c>
      <c r="AE668" s="34">
        <v>0.52</v>
      </c>
      <c r="AF668" s="34">
        <v>978</v>
      </c>
      <c r="AG668" s="34">
        <v>0</v>
      </c>
      <c r="AH668" s="34">
        <v>33</v>
      </c>
      <c r="AI668" s="34">
        <v>35</v>
      </c>
      <c r="AJ668" s="34">
        <v>191</v>
      </c>
      <c r="AK668" s="34">
        <v>169</v>
      </c>
      <c r="AL668" s="34">
        <v>4.3</v>
      </c>
      <c r="AM668" s="34">
        <v>175</v>
      </c>
      <c r="AN668" s="34" t="s">
        <v>155</v>
      </c>
      <c r="AO668" s="34">
        <v>2</v>
      </c>
      <c r="AP668" s="37">
        <v>0.62135416666666665</v>
      </c>
      <c r="AQ668" s="34">
        <v>47.162484999999997</v>
      </c>
      <c r="AR668" s="34">
        <v>-88.491872000000001</v>
      </c>
      <c r="AS668" s="34">
        <v>313.89999999999998</v>
      </c>
      <c r="AT668" s="34">
        <v>29.2</v>
      </c>
      <c r="AU668" s="34">
        <v>12</v>
      </c>
      <c r="AV668" s="34">
        <v>9</v>
      </c>
      <c r="AW668" s="34" t="s">
        <v>214</v>
      </c>
      <c r="AX668" s="34">
        <v>2</v>
      </c>
      <c r="AY668" s="34">
        <v>1.9</v>
      </c>
      <c r="AZ668" s="34">
        <v>3.9</v>
      </c>
      <c r="BA668" s="34">
        <v>14.186999999999999</v>
      </c>
      <c r="BB668" s="34">
        <v>27.45</v>
      </c>
      <c r="BC668" s="34">
        <v>1.93</v>
      </c>
      <c r="BD668" s="34">
        <v>6.508</v>
      </c>
      <c r="BE668" s="34">
        <v>3179.127</v>
      </c>
      <c r="BF668" s="34">
        <v>1.8069999999999999</v>
      </c>
      <c r="BG668" s="34">
        <v>16.657</v>
      </c>
      <c r="BH668" s="34">
        <v>3.3530000000000002</v>
      </c>
      <c r="BI668" s="34">
        <v>20.010000000000002</v>
      </c>
      <c r="BJ668" s="34">
        <v>13.369</v>
      </c>
      <c r="BK668" s="34">
        <v>2.6909999999999998</v>
      </c>
      <c r="BL668" s="34">
        <v>16.059999999999999</v>
      </c>
      <c r="BM668" s="34">
        <v>0</v>
      </c>
      <c r="BN668" s="34"/>
      <c r="BO668" s="34"/>
      <c r="BP668" s="34"/>
      <c r="BQ668" s="34">
        <v>3227.3939999999998</v>
      </c>
      <c r="BR668" s="34">
        <v>0.235488</v>
      </c>
      <c r="BS668" s="34">
        <v>-5</v>
      </c>
      <c r="BT668" s="34">
        <v>8.9060000000000007E-3</v>
      </c>
      <c r="BU668" s="34">
        <v>5.7547379999999997</v>
      </c>
      <c r="BV668" s="34">
        <v>0</v>
      </c>
      <c r="BW668" s="34" t="s">
        <v>155</v>
      </c>
      <c r="BX668" s="34">
        <v>0.80300000000000005</v>
      </c>
    </row>
    <row r="669" spans="1:76" x14ac:dyDescent="0.25">
      <c r="A669" s="35">
        <v>43165</v>
      </c>
      <c r="B669" s="36">
        <v>0.41223682870370371</v>
      </c>
      <c r="C669" s="34">
        <v>7.85</v>
      </c>
      <c r="D669" s="34">
        <v>7.0000000000000001E-3</v>
      </c>
      <c r="E669" s="34">
        <v>70</v>
      </c>
      <c r="F669" s="34">
        <v>390.9</v>
      </c>
      <c r="G669" s="34">
        <v>79.900000000000006</v>
      </c>
      <c r="H669" s="34">
        <v>0</v>
      </c>
      <c r="I669" s="34"/>
      <c r="J669" s="34">
        <v>10.62</v>
      </c>
      <c r="K669" s="34">
        <v>0.93879999999999997</v>
      </c>
      <c r="L669" s="34">
        <v>7.3699000000000003</v>
      </c>
      <c r="M669" s="34">
        <v>6.6E-3</v>
      </c>
      <c r="N669" s="34">
        <v>367.03820000000002</v>
      </c>
      <c r="O669" s="34">
        <v>75.050899999999999</v>
      </c>
      <c r="P669" s="34">
        <v>442.1</v>
      </c>
      <c r="Q669" s="34">
        <v>294.5539</v>
      </c>
      <c r="R669" s="34">
        <v>60.229500000000002</v>
      </c>
      <c r="S669" s="34">
        <v>354.8</v>
      </c>
      <c r="T669" s="34">
        <v>0</v>
      </c>
      <c r="U669" s="34"/>
      <c r="V669" s="34"/>
      <c r="W669" s="34">
        <v>0</v>
      </c>
      <c r="X669" s="34">
        <v>9.9722000000000008</v>
      </c>
      <c r="Y669" s="34">
        <v>12</v>
      </c>
      <c r="Z669" s="34">
        <v>848</v>
      </c>
      <c r="AA669" s="34">
        <v>848</v>
      </c>
      <c r="AB669" s="34">
        <v>886</v>
      </c>
      <c r="AC669" s="34">
        <v>83</v>
      </c>
      <c r="AD669" s="34">
        <v>22.64</v>
      </c>
      <c r="AE669" s="34">
        <v>0.52</v>
      </c>
      <c r="AF669" s="34">
        <v>979</v>
      </c>
      <c r="AG669" s="34">
        <v>0</v>
      </c>
      <c r="AH669" s="34">
        <v>33</v>
      </c>
      <c r="AI669" s="34">
        <v>35</v>
      </c>
      <c r="AJ669" s="34">
        <v>191</v>
      </c>
      <c r="AK669" s="34">
        <v>169</v>
      </c>
      <c r="AL669" s="34">
        <v>4.4000000000000004</v>
      </c>
      <c r="AM669" s="34">
        <v>175</v>
      </c>
      <c r="AN669" s="34" t="s">
        <v>155</v>
      </c>
      <c r="AO669" s="34">
        <v>2</v>
      </c>
      <c r="AP669" s="37">
        <v>0.6213657407407408</v>
      </c>
      <c r="AQ669" s="34">
        <v>47.162350000000004</v>
      </c>
      <c r="AR669" s="34">
        <v>-88.491816999999998</v>
      </c>
      <c r="AS669" s="34">
        <v>313.89999999999998</v>
      </c>
      <c r="AT669" s="34">
        <v>31.2</v>
      </c>
      <c r="AU669" s="34">
        <v>12</v>
      </c>
      <c r="AV669" s="34">
        <v>9</v>
      </c>
      <c r="AW669" s="34" t="s">
        <v>214</v>
      </c>
      <c r="AX669" s="34">
        <v>1.7263999999999999</v>
      </c>
      <c r="AY669" s="34">
        <v>1.9683999999999999</v>
      </c>
      <c r="AZ669" s="34">
        <v>3.2844000000000002</v>
      </c>
      <c r="BA669" s="34">
        <v>14.186999999999999</v>
      </c>
      <c r="BB669" s="34">
        <v>27.41</v>
      </c>
      <c r="BC669" s="34">
        <v>1.93</v>
      </c>
      <c r="BD669" s="34">
        <v>6.5140000000000002</v>
      </c>
      <c r="BE669" s="34">
        <v>3179.1060000000002</v>
      </c>
      <c r="BF669" s="34">
        <v>1.804</v>
      </c>
      <c r="BG669" s="34">
        <v>16.579999999999998</v>
      </c>
      <c r="BH669" s="34">
        <v>3.39</v>
      </c>
      <c r="BI669" s="34">
        <v>19.97</v>
      </c>
      <c r="BJ669" s="34">
        <v>13.305999999999999</v>
      </c>
      <c r="BK669" s="34">
        <v>2.7210000000000001</v>
      </c>
      <c r="BL669" s="34">
        <v>16.027000000000001</v>
      </c>
      <c r="BM669" s="34">
        <v>0</v>
      </c>
      <c r="BN669" s="34"/>
      <c r="BO669" s="34"/>
      <c r="BP669" s="34"/>
      <c r="BQ669" s="34">
        <v>3127.7629999999999</v>
      </c>
      <c r="BR669" s="34">
        <v>0.23818800000000001</v>
      </c>
      <c r="BS669" s="34">
        <v>-5</v>
      </c>
      <c r="BT669" s="34">
        <v>8.0940000000000005E-3</v>
      </c>
      <c r="BU669" s="34">
        <v>5.8207190000000004</v>
      </c>
      <c r="BV669" s="34">
        <v>0</v>
      </c>
      <c r="BW669" s="34" t="s">
        <v>155</v>
      </c>
      <c r="BX669" s="34">
        <v>0.80300000000000005</v>
      </c>
    </row>
    <row r="670" spans="1:76" x14ac:dyDescent="0.25">
      <c r="A670" s="35">
        <v>43165</v>
      </c>
      <c r="B670" s="36">
        <v>0.41224840277777774</v>
      </c>
      <c r="C670" s="34">
        <v>6.3789999999999996</v>
      </c>
      <c r="D670" s="34">
        <v>3.8999999999999998E-3</v>
      </c>
      <c r="E670" s="34">
        <v>39.40784</v>
      </c>
      <c r="F670" s="34">
        <v>386.7</v>
      </c>
      <c r="G670" s="34">
        <v>82.3</v>
      </c>
      <c r="H670" s="34">
        <v>0</v>
      </c>
      <c r="I670" s="34"/>
      <c r="J670" s="34">
        <v>10.47</v>
      </c>
      <c r="K670" s="34">
        <v>0.95020000000000004</v>
      </c>
      <c r="L670" s="34">
        <v>6.0614999999999997</v>
      </c>
      <c r="M670" s="34">
        <v>3.7000000000000002E-3</v>
      </c>
      <c r="N670" s="34">
        <v>367.45190000000002</v>
      </c>
      <c r="O670" s="34">
        <v>78.183999999999997</v>
      </c>
      <c r="P670" s="34">
        <v>445.6</v>
      </c>
      <c r="Q670" s="34">
        <v>294.88339999999999</v>
      </c>
      <c r="R670" s="34">
        <v>62.743400000000001</v>
      </c>
      <c r="S670" s="34">
        <v>357.6</v>
      </c>
      <c r="T670" s="34">
        <v>0</v>
      </c>
      <c r="U670" s="34"/>
      <c r="V670" s="34"/>
      <c r="W670" s="34">
        <v>0</v>
      </c>
      <c r="X670" s="34">
        <v>9.9498999999999995</v>
      </c>
      <c r="Y670" s="34">
        <v>12</v>
      </c>
      <c r="Z670" s="34">
        <v>847</v>
      </c>
      <c r="AA670" s="34">
        <v>848</v>
      </c>
      <c r="AB670" s="34">
        <v>886</v>
      </c>
      <c r="AC670" s="34">
        <v>83</v>
      </c>
      <c r="AD670" s="34">
        <v>22.64</v>
      </c>
      <c r="AE670" s="34">
        <v>0.52</v>
      </c>
      <c r="AF670" s="34">
        <v>979</v>
      </c>
      <c r="AG670" s="34">
        <v>0</v>
      </c>
      <c r="AH670" s="34">
        <v>33</v>
      </c>
      <c r="AI670" s="34">
        <v>35</v>
      </c>
      <c r="AJ670" s="34">
        <v>191</v>
      </c>
      <c r="AK670" s="34">
        <v>169</v>
      </c>
      <c r="AL670" s="34">
        <v>4.4000000000000004</v>
      </c>
      <c r="AM670" s="34">
        <v>175</v>
      </c>
      <c r="AN670" s="34" t="s">
        <v>155</v>
      </c>
      <c r="AO670" s="34">
        <v>2</v>
      </c>
      <c r="AP670" s="37">
        <v>0.62137731481481484</v>
      </c>
      <c r="AQ670" s="34">
        <v>47.162213000000001</v>
      </c>
      <c r="AR670" s="34">
        <v>-88.491754999999998</v>
      </c>
      <c r="AS670" s="34">
        <v>313.89999999999998</v>
      </c>
      <c r="AT670" s="34">
        <v>32.9</v>
      </c>
      <c r="AU670" s="34">
        <v>12</v>
      </c>
      <c r="AV670" s="34">
        <v>9</v>
      </c>
      <c r="AW670" s="34" t="s">
        <v>214</v>
      </c>
      <c r="AX670" s="34">
        <v>1.6</v>
      </c>
      <c r="AY670" s="34">
        <v>2.0683319999999998</v>
      </c>
      <c r="AZ670" s="34">
        <v>3.0683319999999998</v>
      </c>
      <c r="BA670" s="34">
        <v>14.186999999999999</v>
      </c>
      <c r="BB670" s="34">
        <v>33.53</v>
      </c>
      <c r="BC670" s="34">
        <v>2.36</v>
      </c>
      <c r="BD670" s="34">
        <v>5.2389999999999999</v>
      </c>
      <c r="BE670" s="34">
        <v>3183.71</v>
      </c>
      <c r="BF670" s="34">
        <v>1.252</v>
      </c>
      <c r="BG670" s="34">
        <v>20.210999999999999</v>
      </c>
      <c r="BH670" s="34">
        <v>4.3</v>
      </c>
      <c r="BI670" s="34">
        <v>24.510999999999999</v>
      </c>
      <c r="BJ670" s="34">
        <v>16.22</v>
      </c>
      <c r="BK670" s="34">
        <v>3.4510000000000001</v>
      </c>
      <c r="BL670" s="34">
        <v>19.670999999999999</v>
      </c>
      <c r="BM670" s="34">
        <v>0</v>
      </c>
      <c r="BN670" s="34"/>
      <c r="BO670" s="34"/>
      <c r="BP670" s="34"/>
      <c r="BQ670" s="34">
        <v>3799.8820000000001</v>
      </c>
      <c r="BR670" s="34">
        <v>0.255214</v>
      </c>
      <c r="BS670" s="34">
        <v>-5</v>
      </c>
      <c r="BT670" s="34">
        <v>7.0939999999999996E-3</v>
      </c>
      <c r="BU670" s="34">
        <v>6.2367929999999996</v>
      </c>
      <c r="BV670" s="34">
        <v>0</v>
      </c>
      <c r="BW670" s="34" t="s">
        <v>155</v>
      </c>
      <c r="BX670" s="34">
        <v>0.80300000000000005</v>
      </c>
    </row>
    <row r="671" spans="1:76" x14ac:dyDescent="0.25">
      <c r="A671" s="35">
        <v>43165</v>
      </c>
      <c r="B671" s="36">
        <v>0.41225997685185184</v>
      </c>
      <c r="C671" s="34">
        <v>3.7240000000000002</v>
      </c>
      <c r="D671" s="34">
        <v>-5.0000000000000001E-4</v>
      </c>
      <c r="E671" s="34">
        <v>-4.9959379999999998</v>
      </c>
      <c r="F671" s="34">
        <v>322.2</v>
      </c>
      <c r="G671" s="34">
        <v>81.2</v>
      </c>
      <c r="H671" s="34">
        <v>13</v>
      </c>
      <c r="I671" s="34"/>
      <c r="J671" s="34">
        <v>10.4</v>
      </c>
      <c r="K671" s="34">
        <v>0.97150000000000003</v>
      </c>
      <c r="L671" s="34">
        <v>3.6181000000000001</v>
      </c>
      <c r="M671" s="34">
        <v>0</v>
      </c>
      <c r="N671" s="34">
        <v>312.99360000000001</v>
      </c>
      <c r="O671" s="34">
        <v>78.898300000000006</v>
      </c>
      <c r="P671" s="34">
        <v>391.9</v>
      </c>
      <c r="Q671" s="34">
        <v>251.18010000000001</v>
      </c>
      <c r="R671" s="34">
        <v>63.316600000000001</v>
      </c>
      <c r="S671" s="34">
        <v>314.5</v>
      </c>
      <c r="T671" s="34">
        <v>13.0162</v>
      </c>
      <c r="U671" s="34"/>
      <c r="V671" s="34"/>
      <c r="W671" s="34">
        <v>0</v>
      </c>
      <c r="X671" s="34">
        <v>10.1031</v>
      </c>
      <c r="Y671" s="34">
        <v>12.1</v>
      </c>
      <c r="Z671" s="34">
        <v>846</v>
      </c>
      <c r="AA671" s="34">
        <v>848</v>
      </c>
      <c r="AB671" s="34">
        <v>885</v>
      </c>
      <c r="AC671" s="34">
        <v>83</v>
      </c>
      <c r="AD671" s="34">
        <v>22.64</v>
      </c>
      <c r="AE671" s="34">
        <v>0.52</v>
      </c>
      <c r="AF671" s="34">
        <v>979</v>
      </c>
      <c r="AG671" s="34">
        <v>0</v>
      </c>
      <c r="AH671" s="34">
        <v>33</v>
      </c>
      <c r="AI671" s="34">
        <v>35</v>
      </c>
      <c r="AJ671" s="34">
        <v>191</v>
      </c>
      <c r="AK671" s="34">
        <v>169</v>
      </c>
      <c r="AL671" s="34">
        <v>4.5</v>
      </c>
      <c r="AM671" s="34">
        <v>175</v>
      </c>
      <c r="AN671" s="34" t="s">
        <v>155</v>
      </c>
      <c r="AO671" s="34">
        <v>2</v>
      </c>
      <c r="AP671" s="37">
        <v>0.62138888888888888</v>
      </c>
      <c r="AQ671" s="34">
        <v>47.162073999999997</v>
      </c>
      <c r="AR671" s="34">
        <v>-88.491686000000001</v>
      </c>
      <c r="AS671" s="34">
        <v>313.89999999999998</v>
      </c>
      <c r="AT671" s="34">
        <v>34.1</v>
      </c>
      <c r="AU671" s="34">
        <v>12</v>
      </c>
      <c r="AV671" s="34">
        <v>9</v>
      </c>
      <c r="AW671" s="34" t="s">
        <v>214</v>
      </c>
      <c r="AX671" s="34">
        <v>1.6</v>
      </c>
      <c r="AY671" s="34">
        <v>2.1</v>
      </c>
      <c r="AZ671" s="34">
        <v>3.1</v>
      </c>
      <c r="BA671" s="34">
        <v>14.186999999999999</v>
      </c>
      <c r="BB671" s="34">
        <v>56.81</v>
      </c>
      <c r="BC671" s="34">
        <v>4</v>
      </c>
      <c r="BD671" s="34">
        <v>2.9390000000000001</v>
      </c>
      <c r="BE671" s="34">
        <v>3198.808</v>
      </c>
      <c r="BF671" s="34">
        <v>0</v>
      </c>
      <c r="BG671" s="34">
        <v>28.978999999999999</v>
      </c>
      <c r="BH671" s="34">
        <v>7.3049999999999997</v>
      </c>
      <c r="BI671" s="34">
        <v>36.283999999999999</v>
      </c>
      <c r="BJ671" s="34">
        <v>23.256</v>
      </c>
      <c r="BK671" s="34">
        <v>5.8620000000000001</v>
      </c>
      <c r="BL671" s="34">
        <v>29.117999999999999</v>
      </c>
      <c r="BM671" s="34">
        <v>0.36359999999999998</v>
      </c>
      <c r="BN671" s="34"/>
      <c r="BO671" s="34"/>
      <c r="BP671" s="34"/>
      <c r="BQ671" s="34">
        <v>6494.7839999999997</v>
      </c>
      <c r="BR671" s="34">
        <v>0.21079400000000001</v>
      </c>
      <c r="BS671" s="34">
        <v>-5</v>
      </c>
      <c r="BT671" s="34">
        <v>6.0939999999999996E-3</v>
      </c>
      <c r="BU671" s="34">
        <v>5.1512779999999996</v>
      </c>
      <c r="BV671" s="34">
        <v>0</v>
      </c>
      <c r="BW671" s="34" t="s">
        <v>155</v>
      </c>
      <c r="BX671" s="34">
        <v>0.80300000000000005</v>
      </c>
    </row>
    <row r="672" spans="1:76" x14ac:dyDescent="0.25">
      <c r="A672" s="35">
        <v>43165</v>
      </c>
      <c r="B672" s="36">
        <v>0.41227155092592588</v>
      </c>
      <c r="C672" s="34">
        <v>2.339</v>
      </c>
      <c r="D672" s="34">
        <v>3.8999999999999998E-3</v>
      </c>
      <c r="E672" s="34">
        <v>38.991667</v>
      </c>
      <c r="F672" s="34">
        <v>236.5</v>
      </c>
      <c r="G672" s="34">
        <v>65.400000000000006</v>
      </c>
      <c r="H672" s="34">
        <v>0</v>
      </c>
      <c r="I672" s="34"/>
      <c r="J672" s="34">
        <v>11.37</v>
      </c>
      <c r="K672" s="34">
        <v>0.9829</v>
      </c>
      <c r="L672" s="34">
        <v>2.2988</v>
      </c>
      <c r="M672" s="34">
        <v>3.8E-3</v>
      </c>
      <c r="N672" s="34">
        <v>232.44800000000001</v>
      </c>
      <c r="O672" s="34">
        <v>64.292599999999993</v>
      </c>
      <c r="P672" s="34">
        <v>296.7</v>
      </c>
      <c r="Q672" s="34">
        <v>186.54159999999999</v>
      </c>
      <c r="R672" s="34">
        <v>51.595399999999998</v>
      </c>
      <c r="S672" s="34">
        <v>238.1</v>
      </c>
      <c r="T672" s="34">
        <v>0</v>
      </c>
      <c r="U672" s="34"/>
      <c r="V672" s="34"/>
      <c r="W672" s="34">
        <v>0</v>
      </c>
      <c r="X672" s="34">
        <v>11.170500000000001</v>
      </c>
      <c r="Y672" s="34">
        <v>12</v>
      </c>
      <c r="Z672" s="34">
        <v>845</v>
      </c>
      <c r="AA672" s="34">
        <v>847</v>
      </c>
      <c r="AB672" s="34">
        <v>884</v>
      </c>
      <c r="AC672" s="34">
        <v>83</v>
      </c>
      <c r="AD672" s="34">
        <v>22.64</v>
      </c>
      <c r="AE672" s="34">
        <v>0.52</v>
      </c>
      <c r="AF672" s="34">
        <v>979</v>
      </c>
      <c r="AG672" s="34">
        <v>0</v>
      </c>
      <c r="AH672" s="34">
        <v>33</v>
      </c>
      <c r="AI672" s="34">
        <v>35</v>
      </c>
      <c r="AJ672" s="34">
        <v>191</v>
      </c>
      <c r="AK672" s="34">
        <v>169</v>
      </c>
      <c r="AL672" s="34">
        <v>4.5</v>
      </c>
      <c r="AM672" s="34">
        <v>175.1</v>
      </c>
      <c r="AN672" s="34" t="s">
        <v>155</v>
      </c>
      <c r="AO672" s="34">
        <v>2</v>
      </c>
      <c r="AP672" s="37">
        <v>0.62140046296296292</v>
      </c>
      <c r="AQ672" s="34">
        <v>47.161932999999998</v>
      </c>
      <c r="AR672" s="34">
        <v>-88.491607999999999</v>
      </c>
      <c r="AS672" s="34">
        <v>313.60000000000002</v>
      </c>
      <c r="AT672" s="34">
        <v>35.299999999999997</v>
      </c>
      <c r="AU672" s="34">
        <v>12</v>
      </c>
      <c r="AV672" s="34">
        <v>9</v>
      </c>
      <c r="AW672" s="34" t="s">
        <v>214</v>
      </c>
      <c r="AX672" s="34">
        <v>1.6684000000000001</v>
      </c>
      <c r="AY672" s="34">
        <v>2.2368000000000001</v>
      </c>
      <c r="AZ672" s="34">
        <v>3.1684000000000001</v>
      </c>
      <c r="BA672" s="34">
        <v>14.186999999999999</v>
      </c>
      <c r="BB672" s="34">
        <v>89.81</v>
      </c>
      <c r="BC672" s="34">
        <v>6.33</v>
      </c>
      <c r="BD672" s="34">
        <v>1.744</v>
      </c>
      <c r="BE672" s="34">
        <v>3215.069</v>
      </c>
      <c r="BF672" s="34">
        <v>3.411</v>
      </c>
      <c r="BG672" s="34">
        <v>34.045000000000002</v>
      </c>
      <c r="BH672" s="34">
        <v>9.4160000000000004</v>
      </c>
      <c r="BI672" s="34">
        <v>43.460999999999999</v>
      </c>
      <c r="BJ672" s="34">
        <v>27.321000000000002</v>
      </c>
      <c r="BK672" s="34">
        <v>7.5570000000000004</v>
      </c>
      <c r="BL672" s="34">
        <v>34.878</v>
      </c>
      <c r="BM672" s="34">
        <v>0</v>
      </c>
      <c r="BN672" s="34"/>
      <c r="BO672" s="34"/>
      <c r="BP672" s="34"/>
      <c r="BQ672" s="34">
        <v>11359.459000000001</v>
      </c>
      <c r="BR672" s="34">
        <v>8.3690000000000001E-2</v>
      </c>
      <c r="BS672" s="34">
        <v>-5</v>
      </c>
      <c r="BT672" s="34">
        <v>6.9059999999999998E-3</v>
      </c>
      <c r="BU672" s="34">
        <v>2.045175</v>
      </c>
      <c r="BV672" s="34">
        <v>0</v>
      </c>
      <c r="BW672" s="34" t="s">
        <v>155</v>
      </c>
      <c r="BX672" s="34">
        <v>0.80300000000000005</v>
      </c>
    </row>
    <row r="673" spans="1:76" x14ac:dyDescent="0.25">
      <c r="A673" s="35">
        <v>43165</v>
      </c>
      <c r="B673" s="36">
        <v>0.41228312500000003</v>
      </c>
      <c r="C673" s="34">
        <v>3.9359999999999999</v>
      </c>
      <c r="D673" s="34">
        <v>1.4200000000000001E-2</v>
      </c>
      <c r="E673" s="34">
        <v>142.46140700000001</v>
      </c>
      <c r="F673" s="34">
        <v>225.1</v>
      </c>
      <c r="G673" s="34">
        <v>64</v>
      </c>
      <c r="H673" s="34">
        <v>0</v>
      </c>
      <c r="I673" s="34"/>
      <c r="J673" s="34">
        <v>13.55</v>
      </c>
      <c r="K673" s="34">
        <v>0.96960000000000002</v>
      </c>
      <c r="L673" s="34">
        <v>3.8166000000000002</v>
      </c>
      <c r="M673" s="34">
        <v>1.38E-2</v>
      </c>
      <c r="N673" s="34">
        <v>218.21469999999999</v>
      </c>
      <c r="O673" s="34">
        <v>62.026499999999999</v>
      </c>
      <c r="P673" s="34">
        <v>280.2</v>
      </c>
      <c r="Q673" s="34">
        <v>175.11930000000001</v>
      </c>
      <c r="R673" s="34">
        <v>49.776800000000001</v>
      </c>
      <c r="S673" s="34">
        <v>224.9</v>
      </c>
      <c r="T673" s="34">
        <v>0</v>
      </c>
      <c r="U673" s="34"/>
      <c r="V673" s="34"/>
      <c r="W673" s="34">
        <v>0</v>
      </c>
      <c r="X673" s="34">
        <v>13.140599999999999</v>
      </c>
      <c r="Y673" s="34">
        <v>12.1</v>
      </c>
      <c r="Z673" s="34">
        <v>844</v>
      </c>
      <c r="AA673" s="34">
        <v>845</v>
      </c>
      <c r="AB673" s="34">
        <v>884</v>
      </c>
      <c r="AC673" s="34">
        <v>83</v>
      </c>
      <c r="AD673" s="34">
        <v>22.64</v>
      </c>
      <c r="AE673" s="34">
        <v>0.52</v>
      </c>
      <c r="AF673" s="34">
        <v>979</v>
      </c>
      <c r="AG673" s="34">
        <v>0</v>
      </c>
      <c r="AH673" s="34">
        <v>33</v>
      </c>
      <c r="AI673" s="34">
        <v>35</v>
      </c>
      <c r="AJ673" s="34">
        <v>191</v>
      </c>
      <c r="AK673" s="34">
        <v>169</v>
      </c>
      <c r="AL673" s="34">
        <v>4.5</v>
      </c>
      <c r="AM673" s="34">
        <v>175.5</v>
      </c>
      <c r="AN673" s="34" t="s">
        <v>155</v>
      </c>
      <c r="AO673" s="34">
        <v>2</v>
      </c>
      <c r="AP673" s="37">
        <v>0.62141203703703707</v>
      </c>
      <c r="AQ673" s="34">
        <v>47.161796000000002</v>
      </c>
      <c r="AR673" s="34">
        <v>-88.491530999999995</v>
      </c>
      <c r="AS673" s="34">
        <v>313.3</v>
      </c>
      <c r="AT673" s="34">
        <v>35.5</v>
      </c>
      <c r="AU673" s="34">
        <v>12</v>
      </c>
      <c r="AV673" s="34">
        <v>9</v>
      </c>
      <c r="AW673" s="34" t="s">
        <v>214</v>
      </c>
      <c r="AX673" s="34">
        <v>1.8368</v>
      </c>
      <c r="AY673" s="34">
        <v>2.5735999999999999</v>
      </c>
      <c r="AZ673" s="34">
        <v>3.4735999999999998</v>
      </c>
      <c r="BA673" s="34">
        <v>14.186999999999999</v>
      </c>
      <c r="BB673" s="34">
        <v>53.62</v>
      </c>
      <c r="BC673" s="34">
        <v>3.78</v>
      </c>
      <c r="BD673" s="34">
        <v>3.133</v>
      </c>
      <c r="BE673" s="34">
        <v>3186.4639999999999</v>
      </c>
      <c r="BF673" s="34">
        <v>7.34</v>
      </c>
      <c r="BG673" s="34">
        <v>19.079000000000001</v>
      </c>
      <c r="BH673" s="34">
        <v>5.423</v>
      </c>
      <c r="BI673" s="34">
        <v>24.501999999999999</v>
      </c>
      <c r="BJ673" s="34">
        <v>15.311</v>
      </c>
      <c r="BK673" s="34">
        <v>4.3520000000000003</v>
      </c>
      <c r="BL673" s="34">
        <v>19.663</v>
      </c>
      <c r="BM673" s="34">
        <v>0</v>
      </c>
      <c r="BN673" s="34"/>
      <c r="BO673" s="34"/>
      <c r="BP673" s="34"/>
      <c r="BQ673" s="34">
        <v>7977.1040000000003</v>
      </c>
      <c r="BR673" s="34">
        <v>5.1973999999999999E-2</v>
      </c>
      <c r="BS673" s="34">
        <v>-5</v>
      </c>
      <c r="BT673" s="34">
        <v>7.0000000000000001E-3</v>
      </c>
      <c r="BU673" s="34">
        <v>1.2701150000000001</v>
      </c>
      <c r="BV673" s="34">
        <v>0</v>
      </c>
      <c r="BW673" s="34" t="s">
        <v>155</v>
      </c>
      <c r="BX673" s="34">
        <v>0.80300000000000005</v>
      </c>
    </row>
    <row r="674" spans="1:76" x14ac:dyDescent="0.25">
      <c r="A674" s="35">
        <v>43165</v>
      </c>
      <c r="B674" s="36">
        <v>0.41229469907407407</v>
      </c>
      <c r="C674" s="34">
        <v>4.96</v>
      </c>
      <c r="D674" s="34">
        <v>1.44E-2</v>
      </c>
      <c r="E674" s="34">
        <v>143.944954</v>
      </c>
      <c r="F674" s="34">
        <v>280.7</v>
      </c>
      <c r="G674" s="34">
        <v>76</v>
      </c>
      <c r="H674" s="34">
        <v>0</v>
      </c>
      <c r="I674" s="34"/>
      <c r="J674" s="34">
        <v>14.53</v>
      </c>
      <c r="K674" s="34">
        <v>0.96140000000000003</v>
      </c>
      <c r="L674" s="34">
        <v>4.7679999999999998</v>
      </c>
      <c r="M674" s="34">
        <v>1.38E-2</v>
      </c>
      <c r="N674" s="34">
        <v>269.84719999999999</v>
      </c>
      <c r="O674" s="34">
        <v>73.0655</v>
      </c>
      <c r="P674" s="34">
        <v>342.9</v>
      </c>
      <c r="Q674" s="34">
        <v>216.5548</v>
      </c>
      <c r="R674" s="34">
        <v>58.6357</v>
      </c>
      <c r="S674" s="34">
        <v>275.2</v>
      </c>
      <c r="T674" s="34">
        <v>0</v>
      </c>
      <c r="U674" s="34"/>
      <c r="V674" s="34"/>
      <c r="W674" s="34">
        <v>0</v>
      </c>
      <c r="X674" s="34">
        <v>13.9694</v>
      </c>
      <c r="Y674" s="34">
        <v>12.1</v>
      </c>
      <c r="Z674" s="34">
        <v>844</v>
      </c>
      <c r="AA674" s="34">
        <v>845</v>
      </c>
      <c r="AB674" s="34">
        <v>883</v>
      </c>
      <c r="AC674" s="34">
        <v>83</v>
      </c>
      <c r="AD674" s="34">
        <v>22.64</v>
      </c>
      <c r="AE674" s="34">
        <v>0.52</v>
      </c>
      <c r="AF674" s="34">
        <v>979</v>
      </c>
      <c r="AG674" s="34">
        <v>0</v>
      </c>
      <c r="AH674" s="34">
        <v>33</v>
      </c>
      <c r="AI674" s="34">
        <v>35</v>
      </c>
      <c r="AJ674" s="34">
        <v>191</v>
      </c>
      <c r="AK674" s="34">
        <v>169.9</v>
      </c>
      <c r="AL674" s="34">
        <v>4.5</v>
      </c>
      <c r="AM674" s="34">
        <v>175.8</v>
      </c>
      <c r="AN674" s="34" t="s">
        <v>155</v>
      </c>
      <c r="AO674" s="34">
        <v>2</v>
      </c>
      <c r="AP674" s="37">
        <v>0.62142361111111111</v>
      </c>
      <c r="AQ674" s="34">
        <v>47.161678999999999</v>
      </c>
      <c r="AR674" s="34">
        <v>-88.491450999999998</v>
      </c>
      <c r="AS674" s="34">
        <v>313.2</v>
      </c>
      <c r="AT674" s="34">
        <v>33.4</v>
      </c>
      <c r="AU674" s="34">
        <v>12</v>
      </c>
      <c r="AV674" s="34">
        <v>9</v>
      </c>
      <c r="AW674" s="34" t="s">
        <v>214</v>
      </c>
      <c r="AX674" s="34">
        <v>1.9</v>
      </c>
      <c r="AY674" s="34">
        <v>1.5371999999999999</v>
      </c>
      <c r="AZ674" s="34">
        <v>3.0528</v>
      </c>
      <c r="BA674" s="34">
        <v>14.186999999999999</v>
      </c>
      <c r="BB674" s="34">
        <v>42.77</v>
      </c>
      <c r="BC674" s="34">
        <v>3.01</v>
      </c>
      <c r="BD674" s="34">
        <v>4.0170000000000003</v>
      </c>
      <c r="BE674" s="34">
        <v>3182.096</v>
      </c>
      <c r="BF674" s="34">
        <v>5.8780000000000001</v>
      </c>
      <c r="BG674" s="34">
        <v>18.86</v>
      </c>
      <c r="BH674" s="34">
        <v>5.1070000000000002</v>
      </c>
      <c r="BI674" s="34">
        <v>23.966000000000001</v>
      </c>
      <c r="BJ674" s="34">
        <v>15.135</v>
      </c>
      <c r="BK674" s="34">
        <v>4.0979999999999999</v>
      </c>
      <c r="BL674" s="34">
        <v>19.233000000000001</v>
      </c>
      <c r="BM674" s="34">
        <v>0</v>
      </c>
      <c r="BN674" s="34"/>
      <c r="BO674" s="34"/>
      <c r="BP674" s="34"/>
      <c r="BQ674" s="34">
        <v>6778.7910000000002</v>
      </c>
      <c r="BR674" s="34">
        <v>5.0906E-2</v>
      </c>
      <c r="BS674" s="34">
        <v>-5</v>
      </c>
      <c r="BT674" s="34">
        <v>7.9059999999999998E-3</v>
      </c>
      <c r="BU674" s="34">
        <v>1.2440150000000001</v>
      </c>
      <c r="BV674" s="34">
        <v>0</v>
      </c>
      <c r="BW674" s="34" t="s">
        <v>155</v>
      </c>
      <c r="BX674" s="34">
        <v>0.80300000000000005</v>
      </c>
    </row>
    <row r="675" spans="1:76" x14ac:dyDescent="0.25">
      <c r="A675" s="35">
        <v>43165</v>
      </c>
      <c r="B675" s="36">
        <v>0.41230627314814816</v>
      </c>
      <c r="C675" s="34">
        <v>5.3819999999999997</v>
      </c>
      <c r="D675" s="34">
        <v>9.4000000000000004E-3</v>
      </c>
      <c r="E675" s="34">
        <v>93.903253000000007</v>
      </c>
      <c r="F675" s="34">
        <v>329.3</v>
      </c>
      <c r="G675" s="34">
        <v>86.7</v>
      </c>
      <c r="H675" s="34">
        <v>0</v>
      </c>
      <c r="I675" s="34"/>
      <c r="J675" s="34">
        <v>14.34</v>
      </c>
      <c r="K675" s="34">
        <v>0.95809999999999995</v>
      </c>
      <c r="L675" s="34">
        <v>5.1562999999999999</v>
      </c>
      <c r="M675" s="34">
        <v>8.9999999999999993E-3</v>
      </c>
      <c r="N675" s="34">
        <v>315.5333</v>
      </c>
      <c r="O675" s="34">
        <v>83.096299999999999</v>
      </c>
      <c r="P675" s="34">
        <v>398.6</v>
      </c>
      <c r="Q675" s="34">
        <v>253.2183</v>
      </c>
      <c r="R675" s="34">
        <v>66.685599999999994</v>
      </c>
      <c r="S675" s="34">
        <v>319.89999999999998</v>
      </c>
      <c r="T675" s="34">
        <v>0</v>
      </c>
      <c r="U675" s="34"/>
      <c r="V675" s="34"/>
      <c r="W675" s="34">
        <v>0</v>
      </c>
      <c r="X675" s="34">
        <v>13.7407</v>
      </c>
      <c r="Y675" s="34">
        <v>12</v>
      </c>
      <c r="Z675" s="34">
        <v>844</v>
      </c>
      <c r="AA675" s="34">
        <v>845</v>
      </c>
      <c r="AB675" s="34">
        <v>884</v>
      </c>
      <c r="AC675" s="34">
        <v>83</v>
      </c>
      <c r="AD675" s="34">
        <v>22.64</v>
      </c>
      <c r="AE675" s="34">
        <v>0.52</v>
      </c>
      <c r="AF675" s="34">
        <v>979</v>
      </c>
      <c r="AG675" s="34">
        <v>0</v>
      </c>
      <c r="AH675" s="34">
        <v>33</v>
      </c>
      <c r="AI675" s="34">
        <v>35</v>
      </c>
      <c r="AJ675" s="34">
        <v>191.9</v>
      </c>
      <c r="AK675" s="34">
        <v>170</v>
      </c>
      <c r="AL675" s="34">
        <v>4.5</v>
      </c>
      <c r="AM675" s="34">
        <v>176</v>
      </c>
      <c r="AN675" s="34" t="s">
        <v>155</v>
      </c>
      <c r="AO675" s="34">
        <v>2</v>
      </c>
      <c r="AP675" s="37">
        <v>0.62143518518518526</v>
      </c>
      <c r="AQ675" s="34">
        <v>47.161608999999999</v>
      </c>
      <c r="AR675" s="34">
        <v>-88.491333999999995</v>
      </c>
      <c r="AS675" s="34">
        <v>313.60000000000002</v>
      </c>
      <c r="AT675" s="34">
        <v>27.7</v>
      </c>
      <c r="AU675" s="34">
        <v>12</v>
      </c>
      <c r="AV675" s="34">
        <v>9</v>
      </c>
      <c r="AW675" s="34" t="s">
        <v>214</v>
      </c>
      <c r="AX675" s="34">
        <v>1.2844</v>
      </c>
      <c r="AY675" s="34">
        <v>1.0684</v>
      </c>
      <c r="AZ675" s="34">
        <v>2.3212000000000002</v>
      </c>
      <c r="BA675" s="34">
        <v>14.186999999999999</v>
      </c>
      <c r="BB675" s="34">
        <v>39.53</v>
      </c>
      <c r="BC675" s="34">
        <v>2.79</v>
      </c>
      <c r="BD675" s="34">
        <v>4.3780000000000001</v>
      </c>
      <c r="BE675" s="34">
        <v>3183.7910000000002</v>
      </c>
      <c r="BF675" s="34">
        <v>3.536</v>
      </c>
      <c r="BG675" s="34">
        <v>20.402999999999999</v>
      </c>
      <c r="BH675" s="34">
        <v>5.3730000000000002</v>
      </c>
      <c r="BI675" s="34">
        <v>25.776</v>
      </c>
      <c r="BJ675" s="34">
        <v>16.373000000000001</v>
      </c>
      <c r="BK675" s="34">
        <v>4.3120000000000003</v>
      </c>
      <c r="BL675" s="34">
        <v>20.684999999999999</v>
      </c>
      <c r="BM675" s="34">
        <v>0</v>
      </c>
      <c r="BN675" s="34"/>
      <c r="BO675" s="34"/>
      <c r="BP675" s="34"/>
      <c r="BQ675" s="34">
        <v>6169.0209999999997</v>
      </c>
      <c r="BR675" s="34">
        <v>9.0864E-2</v>
      </c>
      <c r="BS675" s="34">
        <v>-5</v>
      </c>
      <c r="BT675" s="34">
        <v>7.0939999999999996E-3</v>
      </c>
      <c r="BU675" s="34">
        <v>2.2204890000000002</v>
      </c>
      <c r="BV675" s="34">
        <v>0</v>
      </c>
      <c r="BW675" s="34" t="s">
        <v>155</v>
      </c>
      <c r="BX675" s="34">
        <v>0.80300000000000005</v>
      </c>
    </row>
    <row r="676" spans="1:76" x14ac:dyDescent="0.25">
      <c r="A676" s="35">
        <v>43165</v>
      </c>
      <c r="B676" s="36">
        <v>0.4123178472222222</v>
      </c>
      <c r="C676" s="34">
        <v>5.2919999999999998</v>
      </c>
      <c r="D676" s="34">
        <v>7.4999999999999997E-3</v>
      </c>
      <c r="E676" s="34">
        <v>75.068826000000001</v>
      </c>
      <c r="F676" s="34">
        <v>355.8</v>
      </c>
      <c r="G676" s="34">
        <v>89.8</v>
      </c>
      <c r="H676" s="34">
        <v>0</v>
      </c>
      <c r="I676" s="34"/>
      <c r="J676" s="34">
        <v>13.67</v>
      </c>
      <c r="K676" s="34">
        <v>0.95879999999999999</v>
      </c>
      <c r="L676" s="34">
        <v>5.0739000000000001</v>
      </c>
      <c r="M676" s="34">
        <v>7.1999999999999998E-3</v>
      </c>
      <c r="N676" s="34">
        <v>341.17599999999999</v>
      </c>
      <c r="O676" s="34">
        <v>86.130700000000004</v>
      </c>
      <c r="P676" s="34">
        <v>427.3</v>
      </c>
      <c r="Q676" s="34">
        <v>273.79680000000002</v>
      </c>
      <c r="R676" s="34">
        <v>69.120599999999996</v>
      </c>
      <c r="S676" s="34">
        <v>342.9</v>
      </c>
      <c r="T676" s="34">
        <v>0</v>
      </c>
      <c r="U676" s="34"/>
      <c r="V676" s="34"/>
      <c r="W676" s="34">
        <v>0</v>
      </c>
      <c r="X676" s="34">
        <v>13.1113</v>
      </c>
      <c r="Y676" s="34">
        <v>12.1</v>
      </c>
      <c r="Z676" s="34">
        <v>844</v>
      </c>
      <c r="AA676" s="34">
        <v>844</v>
      </c>
      <c r="AB676" s="34">
        <v>883</v>
      </c>
      <c r="AC676" s="34">
        <v>83</v>
      </c>
      <c r="AD676" s="34">
        <v>22.64</v>
      </c>
      <c r="AE676" s="34">
        <v>0.52</v>
      </c>
      <c r="AF676" s="34">
        <v>979</v>
      </c>
      <c r="AG676" s="34">
        <v>0</v>
      </c>
      <c r="AH676" s="34">
        <v>33</v>
      </c>
      <c r="AI676" s="34">
        <v>35</v>
      </c>
      <c r="AJ676" s="34">
        <v>192</v>
      </c>
      <c r="AK676" s="34">
        <v>170</v>
      </c>
      <c r="AL676" s="34">
        <v>4.5999999999999996</v>
      </c>
      <c r="AM676" s="34">
        <v>176</v>
      </c>
      <c r="AN676" s="34" t="s">
        <v>155</v>
      </c>
      <c r="AO676" s="34">
        <v>2</v>
      </c>
      <c r="AP676" s="37">
        <v>0.6214467592592593</v>
      </c>
      <c r="AQ676" s="34">
        <v>47.161490000000001</v>
      </c>
      <c r="AR676" s="34">
        <v>-88.491242999999997</v>
      </c>
      <c r="AS676" s="34">
        <v>312.89999999999998</v>
      </c>
      <c r="AT676" s="34">
        <v>28.4</v>
      </c>
      <c r="AU676" s="34">
        <v>12</v>
      </c>
      <c r="AV676" s="34">
        <v>8</v>
      </c>
      <c r="AW676" s="34" t="s">
        <v>213</v>
      </c>
      <c r="AX676" s="34">
        <v>1.2736000000000001</v>
      </c>
      <c r="AY676" s="34">
        <v>1.6472</v>
      </c>
      <c r="AZ676" s="34">
        <v>2.6472000000000002</v>
      </c>
      <c r="BA676" s="34">
        <v>14.186999999999999</v>
      </c>
      <c r="BB676" s="34">
        <v>40.200000000000003</v>
      </c>
      <c r="BC676" s="34">
        <v>2.83</v>
      </c>
      <c r="BD676" s="34">
        <v>4.2939999999999996</v>
      </c>
      <c r="BE676" s="34">
        <v>3185.2379999999998</v>
      </c>
      <c r="BF676" s="34">
        <v>2.8759999999999999</v>
      </c>
      <c r="BG676" s="34">
        <v>22.428999999999998</v>
      </c>
      <c r="BH676" s="34">
        <v>5.6619999999999999</v>
      </c>
      <c r="BI676" s="34">
        <v>28.091999999999999</v>
      </c>
      <c r="BJ676" s="34">
        <v>18</v>
      </c>
      <c r="BK676" s="34">
        <v>4.5439999999999996</v>
      </c>
      <c r="BL676" s="34">
        <v>22.544</v>
      </c>
      <c r="BM676" s="34">
        <v>0</v>
      </c>
      <c r="BN676" s="34"/>
      <c r="BO676" s="34"/>
      <c r="BP676" s="34"/>
      <c r="BQ676" s="34">
        <v>5984.7250000000004</v>
      </c>
      <c r="BR676" s="34">
        <v>0.10859000000000001</v>
      </c>
      <c r="BS676" s="34">
        <v>-5</v>
      </c>
      <c r="BT676" s="34">
        <v>6.0939999999999996E-3</v>
      </c>
      <c r="BU676" s="34">
        <v>2.6536680000000001</v>
      </c>
      <c r="BV676" s="34">
        <v>0</v>
      </c>
      <c r="BW676" s="34" t="s">
        <v>155</v>
      </c>
      <c r="BX676" s="34">
        <v>0.80300000000000005</v>
      </c>
    </row>
    <row r="677" spans="1:76" x14ac:dyDescent="0.25">
      <c r="A677" s="35">
        <v>43165</v>
      </c>
      <c r="B677" s="36">
        <v>0.41232942129629629</v>
      </c>
      <c r="C677" s="34">
        <v>5.0149999999999997</v>
      </c>
      <c r="D677" s="34">
        <v>8.0999999999999996E-3</v>
      </c>
      <c r="E677" s="34">
        <v>81.45</v>
      </c>
      <c r="F677" s="34">
        <v>361.9</v>
      </c>
      <c r="G677" s="34">
        <v>90.4</v>
      </c>
      <c r="H677" s="34">
        <v>-9.4</v>
      </c>
      <c r="I677" s="34"/>
      <c r="J677" s="34">
        <v>13.33</v>
      </c>
      <c r="K677" s="34">
        <v>0.96099999999999997</v>
      </c>
      <c r="L677" s="34">
        <v>4.8193000000000001</v>
      </c>
      <c r="M677" s="34">
        <v>7.7999999999999996E-3</v>
      </c>
      <c r="N677" s="34">
        <v>347.75720000000001</v>
      </c>
      <c r="O677" s="34">
        <v>86.878699999999995</v>
      </c>
      <c r="P677" s="34">
        <v>434.6</v>
      </c>
      <c r="Q677" s="34">
        <v>278.81700000000001</v>
      </c>
      <c r="R677" s="34">
        <v>69.655600000000007</v>
      </c>
      <c r="S677" s="34">
        <v>348.5</v>
      </c>
      <c r="T677" s="34">
        <v>0</v>
      </c>
      <c r="U677" s="34"/>
      <c r="V677" s="34"/>
      <c r="W677" s="34">
        <v>0</v>
      </c>
      <c r="X677" s="34">
        <v>12.808299999999999</v>
      </c>
      <c r="Y677" s="34">
        <v>12</v>
      </c>
      <c r="Z677" s="34">
        <v>844</v>
      </c>
      <c r="AA677" s="34">
        <v>845</v>
      </c>
      <c r="AB677" s="34">
        <v>884</v>
      </c>
      <c r="AC677" s="34">
        <v>82.1</v>
      </c>
      <c r="AD677" s="34">
        <v>22.39</v>
      </c>
      <c r="AE677" s="34">
        <v>0.51</v>
      </c>
      <c r="AF677" s="34">
        <v>979</v>
      </c>
      <c r="AG677" s="34">
        <v>0</v>
      </c>
      <c r="AH677" s="34">
        <v>33</v>
      </c>
      <c r="AI677" s="34">
        <v>35</v>
      </c>
      <c r="AJ677" s="34">
        <v>192</v>
      </c>
      <c r="AK677" s="34">
        <v>170</v>
      </c>
      <c r="AL677" s="34">
        <v>4.5</v>
      </c>
      <c r="AM677" s="34">
        <v>176</v>
      </c>
      <c r="AN677" s="34" t="s">
        <v>155</v>
      </c>
      <c r="AO677" s="34">
        <v>2</v>
      </c>
      <c r="AP677" s="37">
        <v>0.62145833333333333</v>
      </c>
      <c r="AQ677" s="34">
        <v>47.161442999999998</v>
      </c>
      <c r="AR677" s="34">
        <v>-88.491219999999998</v>
      </c>
      <c r="AS677" s="34">
        <v>312.5</v>
      </c>
      <c r="AT677" s="34">
        <v>29.6</v>
      </c>
      <c r="AU677" s="34">
        <v>12</v>
      </c>
      <c r="AV677" s="34">
        <v>8</v>
      </c>
      <c r="AW677" s="34" t="s">
        <v>213</v>
      </c>
      <c r="AX677" s="34">
        <v>1.4</v>
      </c>
      <c r="AY677" s="34">
        <v>1.9</v>
      </c>
      <c r="AZ677" s="34">
        <v>2.9</v>
      </c>
      <c r="BA677" s="34">
        <v>14.186999999999999</v>
      </c>
      <c r="BB677" s="34">
        <v>42.37</v>
      </c>
      <c r="BC677" s="34">
        <v>2.99</v>
      </c>
      <c r="BD677" s="34">
        <v>4.0529999999999999</v>
      </c>
      <c r="BE677" s="34">
        <v>3185.9079999999999</v>
      </c>
      <c r="BF677" s="34">
        <v>3.294</v>
      </c>
      <c r="BG677" s="34">
        <v>24.074999999999999</v>
      </c>
      <c r="BH677" s="34">
        <v>6.0140000000000002</v>
      </c>
      <c r="BI677" s="34">
        <v>30.088999999999999</v>
      </c>
      <c r="BJ677" s="34">
        <v>19.302</v>
      </c>
      <c r="BK677" s="34">
        <v>4.8220000000000001</v>
      </c>
      <c r="BL677" s="34">
        <v>24.123999999999999</v>
      </c>
      <c r="BM677" s="34">
        <v>0</v>
      </c>
      <c r="BN677" s="34"/>
      <c r="BO677" s="34"/>
      <c r="BP677" s="34"/>
      <c r="BQ677" s="34">
        <v>6156.509</v>
      </c>
      <c r="BR677" s="34">
        <v>9.9127999999999994E-2</v>
      </c>
      <c r="BS677" s="34">
        <v>-5</v>
      </c>
      <c r="BT677" s="34">
        <v>6.9059999999999998E-3</v>
      </c>
      <c r="BU677" s="34">
        <v>2.4224410000000001</v>
      </c>
      <c r="BV677" s="34">
        <v>0</v>
      </c>
      <c r="BW677" s="34" t="s">
        <v>155</v>
      </c>
      <c r="BX677" s="34">
        <v>0.80200000000000005</v>
      </c>
    </row>
    <row r="678" spans="1:76" x14ac:dyDescent="0.25">
      <c r="A678" s="35">
        <v>43165</v>
      </c>
      <c r="B678" s="36">
        <v>0.41234099537037033</v>
      </c>
      <c r="C678" s="34">
        <v>5.1669999999999998</v>
      </c>
      <c r="D678" s="34">
        <v>9.4000000000000004E-3</v>
      </c>
      <c r="E678" s="34">
        <v>94.151747999999998</v>
      </c>
      <c r="F678" s="34">
        <v>363.1</v>
      </c>
      <c r="G678" s="34">
        <v>90.5</v>
      </c>
      <c r="H678" s="34">
        <v>0</v>
      </c>
      <c r="I678" s="34"/>
      <c r="J678" s="34">
        <v>13.3</v>
      </c>
      <c r="K678" s="34">
        <v>0.95979999999999999</v>
      </c>
      <c r="L678" s="34">
        <v>4.9598000000000004</v>
      </c>
      <c r="M678" s="34">
        <v>8.9999999999999993E-3</v>
      </c>
      <c r="N678" s="34">
        <v>348.47320000000002</v>
      </c>
      <c r="O678" s="34">
        <v>86.863799999999998</v>
      </c>
      <c r="P678" s="34">
        <v>435.3</v>
      </c>
      <c r="Q678" s="34">
        <v>279.36399999999998</v>
      </c>
      <c r="R678" s="34">
        <v>69.636899999999997</v>
      </c>
      <c r="S678" s="34">
        <v>349</v>
      </c>
      <c r="T678" s="34">
        <v>0</v>
      </c>
      <c r="U678" s="34"/>
      <c r="V678" s="34"/>
      <c r="W678" s="34">
        <v>0</v>
      </c>
      <c r="X678" s="34">
        <v>12.765599999999999</v>
      </c>
      <c r="Y678" s="34">
        <v>12.1</v>
      </c>
      <c r="Z678" s="34">
        <v>844</v>
      </c>
      <c r="AA678" s="34">
        <v>845</v>
      </c>
      <c r="AB678" s="34">
        <v>884</v>
      </c>
      <c r="AC678" s="34">
        <v>82</v>
      </c>
      <c r="AD678" s="34">
        <v>22.37</v>
      </c>
      <c r="AE678" s="34">
        <v>0.51</v>
      </c>
      <c r="AF678" s="34">
        <v>979</v>
      </c>
      <c r="AG678" s="34">
        <v>0</v>
      </c>
      <c r="AH678" s="34">
        <v>33</v>
      </c>
      <c r="AI678" s="34">
        <v>35</v>
      </c>
      <c r="AJ678" s="34">
        <v>192</v>
      </c>
      <c r="AK678" s="34">
        <v>170</v>
      </c>
      <c r="AL678" s="34">
        <v>4.5</v>
      </c>
      <c r="AM678" s="34">
        <v>175.7</v>
      </c>
      <c r="AN678" s="34" t="s">
        <v>155</v>
      </c>
      <c r="AO678" s="34">
        <v>2</v>
      </c>
      <c r="AP678" s="37">
        <v>0.62145833333333333</v>
      </c>
      <c r="AQ678" s="34">
        <v>47.161323000000003</v>
      </c>
      <c r="AR678" s="34">
        <v>-88.491054000000005</v>
      </c>
      <c r="AS678" s="34">
        <v>312.89999999999998</v>
      </c>
      <c r="AT678" s="34">
        <v>29.5</v>
      </c>
      <c r="AU678" s="34">
        <v>12</v>
      </c>
      <c r="AV678" s="34">
        <v>8</v>
      </c>
      <c r="AW678" s="34" t="s">
        <v>213</v>
      </c>
      <c r="AX678" s="34">
        <v>3.5204</v>
      </c>
      <c r="AY678" s="34">
        <v>1.2844</v>
      </c>
      <c r="AZ678" s="34">
        <v>4.952</v>
      </c>
      <c r="BA678" s="34">
        <v>14.186999999999999</v>
      </c>
      <c r="BB678" s="34">
        <v>41.13</v>
      </c>
      <c r="BC678" s="34">
        <v>2.9</v>
      </c>
      <c r="BD678" s="34">
        <v>4.1859999999999999</v>
      </c>
      <c r="BE678" s="34">
        <v>3184.5239999999999</v>
      </c>
      <c r="BF678" s="34">
        <v>3.6930000000000001</v>
      </c>
      <c r="BG678" s="34">
        <v>23.431000000000001</v>
      </c>
      <c r="BH678" s="34">
        <v>5.8410000000000002</v>
      </c>
      <c r="BI678" s="34">
        <v>29.271000000000001</v>
      </c>
      <c r="BJ678" s="34">
        <v>18.783999999999999</v>
      </c>
      <c r="BK678" s="34">
        <v>4.6820000000000004</v>
      </c>
      <c r="BL678" s="34">
        <v>23.466000000000001</v>
      </c>
      <c r="BM678" s="34">
        <v>0</v>
      </c>
      <c r="BN678" s="34"/>
      <c r="BO678" s="34"/>
      <c r="BP678" s="34"/>
      <c r="BQ678" s="34">
        <v>5959.6549999999997</v>
      </c>
      <c r="BR678" s="34">
        <v>8.3503999999999995E-2</v>
      </c>
      <c r="BS678" s="34">
        <v>-5</v>
      </c>
      <c r="BT678" s="34">
        <v>7.0000000000000001E-3</v>
      </c>
      <c r="BU678" s="34">
        <v>2.040629</v>
      </c>
      <c r="BV678" s="34">
        <v>0</v>
      </c>
      <c r="BW678" s="34" t="s">
        <v>155</v>
      </c>
      <c r="BX678" s="34">
        <v>0.80200000000000005</v>
      </c>
    </row>
    <row r="679" spans="1:76" x14ac:dyDescent="0.25">
      <c r="A679" s="35">
        <v>43165</v>
      </c>
      <c r="B679" s="36">
        <v>0.41235256944444448</v>
      </c>
      <c r="C679" s="34">
        <v>6.0860000000000003</v>
      </c>
      <c r="D679" s="34">
        <v>0.01</v>
      </c>
      <c r="E679" s="34">
        <v>100</v>
      </c>
      <c r="F679" s="34">
        <v>371.9</v>
      </c>
      <c r="G679" s="34">
        <v>90.5</v>
      </c>
      <c r="H679" s="34">
        <v>0</v>
      </c>
      <c r="I679" s="34"/>
      <c r="J679" s="34">
        <v>13.38</v>
      </c>
      <c r="K679" s="34">
        <v>0.9526</v>
      </c>
      <c r="L679" s="34">
        <v>5.7968000000000002</v>
      </c>
      <c r="M679" s="34">
        <v>9.4999999999999998E-3</v>
      </c>
      <c r="N679" s="34">
        <v>354.2833</v>
      </c>
      <c r="O679" s="34">
        <v>86.186099999999996</v>
      </c>
      <c r="P679" s="34">
        <v>440.5</v>
      </c>
      <c r="Q679" s="34">
        <v>284.02179999999998</v>
      </c>
      <c r="R679" s="34">
        <v>69.093599999999995</v>
      </c>
      <c r="S679" s="34">
        <v>353.1</v>
      </c>
      <c r="T679" s="34">
        <v>0</v>
      </c>
      <c r="U679" s="34"/>
      <c r="V679" s="34"/>
      <c r="W679" s="34">
        <v>0</v>
      </c>
      <c r="X679" s="34">
        <v>12.742699999999999</v>
      </c>
      <c r="Y679" s="34">
        <v>12.1</v>
      </c>
      <c r="Z679" s="34">
        <v>843</v>
      </c>
      <c r="AA679" s="34">
        <v>845</v>
      </c>
      <c r="AB679" s="34">
        <v>884</v>
      </c>
      <c r="AC679" s="34">
        <v>82</v>
      </c>
      <c r="AD679" s="34">
        <v>22.37</v>
      </c>
      <c r="AE679" s="34">
        <v>0.51</v>
      </c>
      <c r="AF679" s="34">
        <v>979</v>
      </c>
      <c r="AG679" s="34">
        <v>0</v>
      </c>
      <c r="AH679" s="34">
        <v>32.094904999999997</v>
      </c>
      <c r="AI679" s="34">
        <v>35</v>
      </c>
      <c r="AJ679" s="34">
        <v>192</v>
      </c>
      <c r="AK679" s="34">
        <v>169.1</v>
      </c>
      <c r="AL679" s="34">
        <v>4.5</v>
      </c>
      <c r="AM679" s="34">
        <v>175.3</v>
      </c>
      <c r="AN679" s="34" t="s">
        <v>155</v>
      </c>
      <c r="AO679" s="34">
        <v>2</v>
      </c>
      <c r="AP679" s="37">
        <v>0.62148148148148141</v>
      </c>
      <c r="AQ679" s="34">
        <v>47.161203999999998</v>
      </c>
      <c r="AR679" s="34">
        <v>-88.490902000000006</v>
      </c>
      <c r="AS679" s="34">
        <v>312.8</v>
      </c>
      <c r="AT679" s="34">
        <v>29.2</v>
      </c>
      <c r="AU679" s="34">
        <v>12</v>
      </c>
      <c r="AV679" s="34">
        <v>8</v>
      </c>
      <c r="AW679" s="34" t="s">
        <v>213</v>
      </c>
      <c r="AX679" s="34">
        <v>2.5164</v>
      </c>
      <c r="AY679" s="34">
        <v>1.1368</v>
      </c>
      <c r="AZ679" s="34">
        <v>3.9163999999999999</v>
      </c>
      <c r="BA679" s="34">
        <v>14.186999999999999</v>
      </c>
      <c r="BB679" s="34">
        <v>35.07</v>
      </c>
      <c r="BC679" s="34">
        <v>2.4700000000000002</v>
      </c>
      <c r="BD679" s="34">
        <v>4.9800000000000004</v>
      </c>
      <c r="BE679" s="34">
        <v>3181.3879999999999</v>
      </c>
      <c r="BF679" s="34">
        <v>3.327</v>
      </c>
      <c r="BG679" s="34">
        <v>20.361999999999998</v>
      </c>
      <c r="BH679" s="34">
        <v>4.9530000000000003</v>
      </c>
      <c r="BI679" s="34">
        <v>25.315000000000001</v>
      </c>
      <c r="BJ679" s="34">
        <v>16.324000000000002</v>
      </c>
      <c r="BK679" s="34">
        <v>3.9710000000000001</v>
      </c>
      <c r="BL679" s="34">
        <v>20.294</v>
      </c>
      <c r="BM679" s="34">
        <v>0</v>
      </c>
      <c r="BN679" s="34"/>
      <c r="BO679" s="34"/>
      <c r="BP679" s="34"/>
      <c r="BQ679" s="34">
        <v>5084.9459999999999</v>
      </c>
      <c r="BR679" s="34">
        <v>7.7475000000000002E-2</v>
      </c>
      <c r="BS679" s="34">
        <v>-5</v>
      </c>
      <c r="BT679" s="34">
        <v>7.0000000000000001E-3</v>
      </c>
      <c r="BU679" s="34">
        <v>1.893284</v>
      </c>
      <c r="BV679" s="34">
        <v>0</v>
      </c>
      <c r="BW679" s="34" t="s">
        <v>155</v>
      </c>
      <c r="BX679" s="34">
        <v>0.80200000000000005</v>
      </c>
    </row>
    <row r="680" spans="1:76" x14ac:dyDescent="0.25">
      <c r="A680" s="35">
        <v>43165</v>
      </c>
      <c r="B680" s="36">
        <v>0.41236414351851852</v>
      </c>
      <c r="C680" s="34">
        <v>6.5060000000000002</v>
      </c>
      <c r="D680" s="34">
        <v>9.7000000000000003E-3</v>
      </c>
      <c r="E680" s="34">
        <v>97.147622999999996</v>
      </c>
      <c r="F680" s="34">
        <v>385.8</v>
      </c>
      <c r="G680" s="34">
        <v>89.2</v>
      </c>
      <c r="H680" s="34">
        <v>0.6</v>
      </c>
      <c r="I680" s="34"/>
      <c r="J680" s="34">
        <v>13.24</v>
      </c>
      <c r="K680" s="34">
        <v>0.94930000000000003</v>
      </c>
      <c r="L680" s="34">
        <v>6.1757999999999997</v>
      </c>
      <c r="M680" s="34">
        <v>9.1999999999999998E-3</v>
      </c>
      <c r="N680" s="34">
        <v>366.1927</v>
      </c>
      <c r="O680" s="34">
        <v>84.713200000000001</v>
      </c>
      <c r="P680" s="34">
        <v>450.9</v>
      </c>
      <c r="Q680" s="34">
        <v>293.5693</v>
      </c>
      <c r="R680" s="34">
        <v>67.912899999999993</v>
      </c>
      <c r="S680" s="34">
        <v>361.5</v>
      </c>
      <c r="T680" s="34">
        <v>0.56659999999999999</v>
      </c>
      <c r="U680" s="34"/>
      <c r="V680" s="34"/>
      <c r="W680" s="34">
        <v>0</v>
      </c>
      <c r="X680" s="34">
        <v>12.5708</v>
      </c>
      <c r="Y680" s="34">
        <v>12</v>
      </c>
      <c r="Z680" s="34">
        <v>845</v>
      </c>
      <c r="AA680" s="34">
        <v>847</v>
      </c>
      <c r="AB680" s="34">
        <v>884</v>
      </c>
      <c r="AC680" s="34">
        <v>82</v>
      </c>
      <c r="AD680" s="34">
        <v>22.37</v>
      </c>
      <c r="AE680" s="34">
        <v>0.51</v>
      </c>
      <c r="AF680" s="34">
        <v>979</v>
      </c>
      <c r="AG680" s="34">
        <v>0</v>
      </c>
      <c r="AH680" s="34">
        <v>32</v>
      </c>
      <c r="AI680" s="34">
        <v>35</v>
      </c>
      <c r="AJ680" s="34">
        <v>192</v>
      </c>
      <c r="AK680" s="34">
        <v>169</v>
      </c>
      <c r="AL680" s="34">
        <v>4.5</v>
      </c>
      <c r="AM680" s="34">
        <v>175</v>
      </c>
      <c r="AN680" s="34" t="s">
        <v>155</v>
      </c>
      <c r="AO680" s="34">
        <v>2</v>
      </c>
      <c r="AP680" s="37">
        <v>0.62149305555555556</v>
      </c>
      <c r="AQ680" s="34">
        <v>47.161110999999998</v>
      </c>
      <c r="AR680" s="34">
        <v>-88.490808999999999</v>
      </c>
      <c r="AS680" s="34">
        <v>312.3</v>
      </c>
      <c r="AT680" s="34">
        <v>28</v>
      </c>
      <c r="AU680" s="34">
        <v>12</v>
      </c>
      <c r="AV680" s="34">
        <v>8</v>
      </c>
      <c r="AW680" s="34" t="s">
        <v>213</v>
      </c>
      <c r="AX680" s="34">
        <v>1.6</v>
      </c>
      <c r="AY680" s="34">
        <v>1.2684</v>
      </c>
      <c r="AZ680" s="34">
        <v>3</v>
      </c>
      <c r="BA680" s="34">
        <v>14.186999999999999</v>
      </c>
      <c r="BB680" s="34">
        <v>32.869999999999997</v>
      </c>
      <c r="BC680" s="34">
        <v>2.3199999999999998</v>
      </c>
      <c r="BD680" s="34">
        <v>5.343</v>
      </c>
      <c r="BE680" s="34">
        <v>3180.4920000000002</v>
      </c>
      <c r="BF680" s="34">
        <v>3.0230000000000001</v>
      </c>
      <c r="BG680" s="34">
        <v>19.748999999999999</v>
      </c>
      <c r="BH680" s="34">
        <v>4.569</v>
      </c>
      <c r="BI680" s="34">
        <v>24.318000000000001</v>
      </c>
      <c r="BJ680" s="34">
        <v>15.833</v>
      </c>
      <c r="BK680" s="34">
        <v>3.6629999999999998</v>
      </c>
      <c r="BL680" s="34">
        <v>19.495000000000001</v>
      </c>
      <c r="BM680" s="34">
        <v>9.1999999999999998E-3</v>
      </c>
      <c r="BN680" s="34"/>
      <c r="BO680" s="34"/>
      <c r="BP680" s="34"/>
      <c r="BQ680" s="34">
        <v>4707.2169999999996</v>
      </c>
      <c r="BR680" s="34">
        <v>9.7836000000000006E-2</v>
      </c>
      <c r="BS680" s="34">
        <v>-5</v>
      </c>
      <c r="BT680" s="34">
        <v>8.8120000000000004E-3</v>
      </c>
      <c r="BU680" s="34">
        <v>2.390863</v>
      </c>
      <c r="BV680" s="34">
        <v>0</v>
      </c>
      <c r="BW680" s="34" t="s">
        <v>155</v>
      </c>
      <c r="BX680" s="34">
        <v>0.80200000000000005</v>
      </c>
    </row>
    <row r="681" spans="1:76" x14ac:dyDescent="0.25">
      <c r="A681" s="35">
        <v>43165</v>
      </c>
      <c r="B681" s="36">
        <v>0.41237571759259262</v>
      </c>
      <c r="C681" s="34">
        <v>6.5270000000000001</v>
      </c>
      <c r="D681" s="34">
        <v>7.1999999999999998E-3</v>
      </c>
      <c r="E681" s="34">
        <v>72.126772000000003</v>
      </c>
      <c r="F681" s="34">
        <v>391.9</v>
      </c>
      <c r="G681" s="34">
        <v>86.6</v>
      </c>
      <c r="H681" s="34">
        <v>10</v>
      </c>
      <c r="I681" s="34"/>
      <c r="J681" s="34">
        <v>12.74</v>
      </c>
      <c r="K681" s="34">
        <v>0.94920000000000004</v>
      </c>
      <c r="L681" s="34">
        <v>6.1951000000000001</v>
      </c>
      <c r="M681" s="34">
        <v>6.7999999999999996E-3</v>
      </c>
      <c r="N681" s="34">
        <v>371.93549999999999</v>
      </c>
      <c r="O681" s="34">
        <v>82.239000000000004</v>
      </c>
      <c r="P681" s="34">
        <v>454.2</v>
      </c>
      <c r="Q681" s="34">
        <v>298.17320000000001</v>
      </c>
      <c r="R681" s="34">
        <v>65.929299999999998</v>
      </c>
      <c r="S681" s="34">
        <v>364.1</v>
      </c>
      <c r="T681" s="34">
        <v>10</v>
      </c>
      <c r="U681" s="34"/>
      <c r="V681" s="34"/>
      <c r="W681" s="34">
        <v>0</v>
      </c>
      <c r="X681" s="34">
        <v>12.0951</v>
      </c>
      <c r="Y681" s="34">
        <v>12.1</v>
      </c>
      <c r="Z681" s="34">
        <v>844</v>
      </c>
      <c r="AA681" s="34">
        <v>848</v>
      </c>
      <c r="AB681" s="34">
        <v>884</v>
      </c>
      <c r="AC681" s="34">
        <v>82</v>
      </c>
      <c r="AD681" s="34">
        <v>22.37</v>
      </c>
      <c r="AE681" s="34">
        <v>0.51</v>
      </c>
      <c r="AF681" s="34">
        <v>979</v>
      </c>
      <c r="AG681" s="34">
        <v>0</v>
      </c>
      <c r="AH681" s="34">
        <v>32</v>
      </c>
      <c r="AI681" s="34">
        <v>35</v>
      </c>
      <c r="AJ681" s="34">
        <v>192</v>
      </c>
      <c r="AK681" s="34">
        <v>169.9</v>
      </c>
      <c r="AL681" s="34">
        <v>4.5999999999999996</v>
      </c>
      <c r="AM681" s="34">
        <v>175</v>
      </c>
      <c r="AN681" s="34" t="s">
        <v>155</v>
      </c>
      <c r="AO681" s="34">
        <v>2</v>
      </c>
      <c r="AP681" s="37">
        <v>0.6215046296296296</v>
      </c>
      <c r="AQ681" s="34">
        <v>47.161009</v>
      </c>
      <c r="AR681" s="34">
        <v>-88.490754999999993</v>
      </c>
      <c r="AS681" s="34">
        <v>311.89999999999998</v>
      </c>
      <c r="AT681" s="34">
        <v>27</v>
      </c>
      <c r="AU681" s="34">
        <v>12</v>
      </c>
      <c r="AV681" s="34">
        <v>9</v>
      </c>
      <c r="AW681" s="34" t="s">
        <v>218</v>
      </c>
      <c r="AX681" s="34">
        <v>1.8051999999999999</v>
      </c>
      <c r="AY681" s="34">
        <v>1.0948</v>
      </c>
      <c r="AZ681" s="34">
        <v>3.1368</v>
      </c>
      <c r="BA681" s="34">
        <v>14.186999999999999</v>
      </c>
      <c r="BB681" s="34">
        <v>32.770000000000003</v>
      </c>
      <c r="BC681" s="34">
        <v>2.31</v>
      </c>
      <c r="BD681" s="34">
        <v>5.3559999999999999</v>
      </c>
      <c r="BE681" s="34">
        <v>3181.1819999999998</v>
      </c>
      <c r="BF681" s="34">
        <v>2.2370000000000001</v>
      </c>
      <c r="BG681" s="34">
        <v>20.001000000000001</v>
      </c>
      <c r="BH681" s="34">
        <v>4.4219999999999997</v>
      </c>
      <c r="BI681" s="34">
        <v>24.422999999999998</v>
      </c>
      <c r="BJ681" s="34">
        <v>16.033999999999999</v>
      </c>
      <c r="BK681" s="34">
        <v>3.5449999999999999</v>
      </c>
      <c r="BL681" s="34">
        <v>19.579000000000001</v>
      </c>
      <c r="BM681" s="34">
        <v>0.16220000000000001</v>
      </c>
      <c r="BN681" s="34"/>
      <c r="BO681" s="34"/>
      <c r="BP681" s="34"/>
      <c r="BQ681" s="34">
        <v>4515.9350000000004</v>
      </c>
      <c r="BR681" s="34">
        <v>0.13714599999999999</v>
      </c>
      <c r="BS681" s="34">
        <v>-5</v>
      </c>
      <c r="BT681" s="34">
        <v>8.0940000000000005E-3</v>
      </c>
      <c r="BU681" s="34">
        <v>3.351505</v>
      </c>
      <c r="BV681" s="34">
        <v>0</v>
      </c>
      <c r="BW681" s="34" t="s">
        <v>155</v>
      </c>
      <c r="BX681" s="34">
        <v>0.80200000000000005</v>
      </c>
    </row>
    <row r="682" spans="1:76" x14ac:dyDescent="0.25">
      <c r="A682" s="35">
        <v>43165</v>
      </c>
      <c r="B682" s="36">
        <v>0.41238729166666666</v>
      </c>
      <c r="C682" s="34">
        <v>5.8010000000000002</v>
      </c>
      <c r="D682" s="34">
        <v>6.1999999999999998E-3</v>
      </c>
      <c r="E682" s="34">
        <v>62.444260999999997</v>
      </c>
      <c r="F682" s="34">
        <v>391.5</v>
      </c>
      <c r="G682" s="34">
        <v>85.7</v>
      </c>
      <c r="H682" s="34">
        <v>0</v>
      </c>
      <c r="I682" s="34"/>
      <c r="J682" s="34">
        <v>12.27</v>
      </c>
      <c r="K682" s="34">
        <v>0.95489999999999997</v>
      </c>
      <c r="L682" s="34">
        <v>5.5393999999999997</v>
      </c>
      <c r="M682" s="34">
        <v>6.0000000000000001E-3</v>
      </c>
      <c r="N682" s="34">
        <v>373.82010000000002</v>
      </c>
      <c r="O682" s="34">
        <v>81.8215</v>
      </c>
      <c r="P682" s="34">
        <v>455.6</v>
      </c>
      <c r="Q682" s="34">
        <v>299.68400000000003</v>
      </c>
      <c r="R682" s="34">
        <v>65.594700000000003</v>
      </c>
      <c r="S682" s="34">
        <v>365.3</v>
      </c>
      <c r="T682" s="34">
        <v>0</v>
      </c>
      <c r="U682" s="34"/>
      <c r="V682" s="34"/>
      <c r="W682" s="34">
        <v>0</v>
      </c>
      <c r="X682" s="34">
        <v>11.715999999999999</v>
      </c>
      <c r="Y682" s="34">
        <v>12</v>
      </c>
      <c r="Z682" s="34">
        <v>845</v>
      </c>
      <c r="AA682" s="34">
        <v>849</v>
      </c>
      <c r="AB682" s="34">
        <v>885</v>
      </c>
      <c r="AC682" s="34">
        <v>82</v>
      </c>
      <c r="AD682" s="34">
        <v>22.37</v>
      </c>
      <c r="AE682" s="34">
        <v>0.51</v>
      </c>
      <c r="AF682" s="34">
        <v>979</v>
      </c>
      <c r="AG682" s="34">
        <v>0</v>
      </c>
      <c r="AH682" s="34">
        <v>32</v>
      </c>
      <c r="AI682" s="34">
        <v>35</v>
      </c>
      <c r="AJ682" s="34">
        <v>192</v>
      </c>
      <c r="AK682" s="34">
        <v>169.1</v>
      </c>
      <c r="AL682" s="34">
        <v>4.5999999999999996</v>
      </c>
      <c r="AM682" s="34">
        <v>175</v>
      </c>
      <c r="AN682" s="34" t="s">
        <v>155</v>
      </c>
      <c r="AO682" s="34">
        <v>2</v>
      </c>
      <c r="AP682" s="37">
        <v>0.62151620370370375</v>
      </c>
      <c r="AQ682" s="34">
        <v>47.160899999999998</v>
      </c>
      <c r="AR682" s="34">
        <v>-88.490718000000001</v>
      </c>
      <c r="AS682" s="34">
        <v>311.8</v>
      </c>
      <c r="AT682" s="34">
        <v>26.9</v>
      </c>
      <c r="AU682" s="34">
        <v>12</v>
      </c>
      <c r="AV682" s="34">
        <v>9</v>
      </c>
      <c r="AW682" s="34" t="s">
        <v>218</v>
      </c>
      <c r="AX682" s="34">
        <v>1.9</v>
      </c>
      <c r="AY682" s="34">
        <v>1</v>
      </c>
      <c r="AZ682" s="34">
        <v>3.2</v>
      </c>
      <c r="BA682" s="34">
        <v>14.186999999999999</v>
      </c>
      <c r="BB682" s="34">
        <v>36.76</v>
      </c>
      <c r="BC682" s="34">
        <v>2.59</v>
      </c>
      <c r="BD682" s="34">
        <v>4.7270000000000003</v>
      </c>
      <c r="BE682" s="34">
        <v>3184.2240000000002</v>
      </c>
      <c r="BF682" s="34">
        <v>2.181</v>
      </c>
      <c r="BG682" s="34">
        <v>22.503</v>
      </c>
      <c r="BH682" s="34">
        <v>4.9249999999999998</v>
      </c>
      <c r="BI682" s="34">
        <v>27.428000000000001</v>
      </c>
      <c r="BJ682" s="34">
        <v>18.04</v>
      </c>
      <c r="BK682" s="34">
        <v>3.9489999999999998</v>
      </c>
      <c r="BL682" s="34">
        <v>21.989000000000001</v>
      </c>
      <c r="BM682" s="34">
        <v>0</v>
      </c>
      <c r="BN682" s="34"/>
      <c r="BO682" s="34"/>
      <c r="BP682" s="34"/>
      <c r="BQ682" s="34">
        <v>4896.8680000000004</v>
      </c>
      <c r="BR682" s="34">
        <v>0.155496</v>
      </c>
      <c r="BS682" s="34">
        <v>-5</v>
      </c>
      <c r="BT682" s="34">
        <v>7.0939999999999996E-3</v>
      </c>
      <c r="BU682" s="34">
        <v>3.7999339999999999</v>
      </c>
      <c r="BV682" s="34">
        <v>0</v>
      </c>
      <c r="BW682" s="34" t="s">
        <v>155</v>
      </c>
      <c r="BX682" s="34">
        <v>0.80200000000000005</v>
      </c>
    </row>
    <row r="683" spans="1:76" x14ac:dyDescent="0.25">
      <c r="A683" s="35">
        <v>43165</v>
      </c>
      <c r="B683" s="36">
        <v>0.41239886574074075</v>
      </c>
      <c r="C683" s="34">
        <v>4.3090000000000002</v>
      </c>
      <c r="D683" s="34">
        <v>2E-3</v>
      </c>
      <c r="E683" s="34">
        <v>19.573421</v>
      </c>
      <c r="F683" s="34">
        <v>365.4</v>
      </c>
      <c r="G683" s="34">
        <v>85.2</v>
      </c>
      <c r="H683" s="34">
        <v>0</v>
      </c>
      <c r="I683" s="34"/>
      <c r="J683" s="34">
        <v>12.1</v>
      </c>
      <c r="K683" s="34">
        <v>0.96679999999999999</v>
      </c>
      <c r="L683" s="34">
        <v>4.1661999999999999</v>
      </c>
      <c r="M683" s="34">
        <v>1.9E-3</v>
      </c>
      <c r="N683" s="34">
        <v>353.29939999999999</v>
      </c>
      <c r="O683" s="34">
        <v>82.346900000000005</v>
      </c>
      <c r="P683" s="34">
        <v>435.6</v>
      </c>
      <c r="Q683" s="34">
        <v>283.233</v>
      </c>
      <c r="R683" s="34">
        <v>66.015900000000002</v>
      </c>
      <c r="S683" s="34">
        <v>349.2</v>
      </c>
      <c r="T683" s="34">
        <v>0</v>
      </c>
      <c r="U683" s="34"/>
      <c r="V683" s="34"/>
      <c r="W683" s="34">
        <v>0</v>
      </c>
      <c r="X683" s="34">
        <v>11.697900000000001</v>
      </c>
      <c r="Y683" s="34">
        <v>12.1</v>
      </c>
      <c r="Z683" s="34">
        <v>846</v>
      </c>
      <c r="AA683" s="34">
        <v>848</v>
      </c>
      <c r="AB683" s="34">
        <v>885</v>
      </c>
      <c r="AC683" s="34">
        <v>82</v>
      </c>
      <c r="AD683" s="34">
        <v>22.37</v>
      </c>
      <c r="AE683" s="34">
        <v>0.51</v>
      </c>
      <c r="AF683" s="34">
        <v>979</v>
      </c>
      <c r="AG683" s="34">
        <v>0</v>
      </c>
      <c r="AH683" s="34">
        <v>32</v>
      </c>
      <c r="AI683" s="34">
        <v>35</v>
      </c>
      <c r="AJ683" s="34">
        <v>192</v>
      </c>
      <c r="AK683" s="34">
        <v>169.9</v>
      </c>
      <c r="AL683" s="34">
        <v>4.5</v>
      </c>
      <c r="AM683" s="34">
        <v>175</v>
      </c>
      <c r="AN683" s="34" t="s">
        <v>155</v>
      </c>
      <c r="AO683" s="34">
        <v>2</v>
      </c>
      <c r="AP683" s="37">
        <v>0.62152777777777779</v>
      </c>
      <c r="AQ683" s="34">
        <v>47.160786000000002</v>
      </c>
      <c r="AR683" s="34">
        <v>-88.490684999999999</v>
      </c>
      <c r="AS683" s="34">
        <v>311.89999999999998</v>
      </c>
      <c r="AT683" s="34">
        <v>27.4</v>
      </c>
      <c r="AU683" s="34">
        <v>12</v>
      </c>
      <c r="AV683" s="34">
        <v>9</v>
      </c>
      <c r="AW683" s="34" t="s">
        <v>218</v>
      </c>
      <c r="AX683" s="34">
        <v>1.9</v>
      </c>
      <c r="AY683" s="34">
        <v>1</v>
      </c>
      <c r="AZ683" s="34">
        <v>3.2</v>
      </c>
      <c r="BA683" s="34">
        <v>14.186999999999999</v>
      </c>
      <c r="BB683" s="34">
        <v>49.21</v>
      </c>
      <c r="BC683" s="34">
        <v>3.47</v>
      </c>
      <c r="BD683" s="34">
        <v>3.4380000000000002</v>
      </c>
      <c r="BE683" s="34">
        <v>3193.8330000000001</v>
      </c>
      <c r="BF683" s="34">
        <v>0.92300000000000004</v>
      </c>
      <c r="BG683" s="34">
        <v>28.363</v>
      </c>
      <c r="BH683" s="34">
        <v>6.6109999999999998</v>
      </c>
      <c r="BI683" s="34">
        <v>34.973999999999997</v>
      </c>
      <c r="BJ683" s="34">
        <v>22.738</v>
      </c>
      <c r="BK683" s="34">
        <v>5.3</v>
      </c>
      <c r="BL683" s="34">
        <v>28.038</v>
      </c>
      <c r="BM683" s="34">
        <v>0</v>
      </c>
      <c r="BN683" s="34"/>
      <c r="BO683" s="34"/>
      <c r="BP683" s="34"/>
      <c r="BQ683" s="34">
        <v>6520.4709999999995</v>
      </c>
      <c r="BR683" s="34">
        <v>0.14793999999999999</v>
      </c>
      <c r="BS683" s="34">
        <v>-5</v>
      </c>
      <c r="BT683" s="34">
        <v>7.9059999999999998E-3</v>
      </c>
      <c r="BU683" s="34">
        <v>3.6152829999999998</v>
      </c>
      <c r="BV683" s="34">
        <v>0</v>
      </c>
      <c r="BW683" s="34" t="s">
        <v>155</v>
      </c>
      <c r="BX683" s="34">
        <v>0.80200000000000005</v>
      </c>
    </row>
    <row r="684" spans="1:76" x14ac:dyDescent="0.25">
      <c r="A684" s="35">
        <v>43165</v>
      </c>
      <c r="B684" s="36">
        <v>0.41241043981481479</v>
      </c>
      <c r="C684" s="34">
        <v>2.6320000000000001</v>
      </c>
      <c r="D684" s="34">
        <v>2.5999999999999999E-3</v>
      </c>
      <c r="E684" s="34">
        <v>26.375</v>
      </c>
      <c r="F684" s="34">
        <v>306</v>
      </c>
      <c r="G684" s="34">
        <v>83.9</v>
      </c>
      <c r="H684" s="34">
        <v>3.5</v>
      </c>
      <c r="I684" s="34"/>
      <c r="J684" s="34">
        <v>12.51</v>
      </c>
      <c r="K684" s="34">
        <v>0.98050000000000004</v>
      </c>
      <c r="L684" s="34">
        <v>2.5808</v>
      </c>
      <c r="M684" s="34">
        <v>2.5999999999999999E-3</v>
      </c>
      <c r="N684" s="34">
        <v>300.01940000000002</v>
      </c>
      <c r="O684" s="34">
        <v>82.221699999999998</v>
      </c>
      <c r="P684" s="34">
        <v>382.2</v>
      </c>
      <c r="Q684" s="34">
        <v>240.51949999999999</v>
      </c>
      <c r="R684" s="34">
        <v>65.915499999999994</v>
      </c>
      <c r="S684" s="34">
        <v>306.39999999999998</v>
      </c>
      <c r="T684" s="34">
        <v>3.5093999999999999</v>
      </c>
      <c r="U684" s="34"/>
      <c r="V684" s="34"/>
      <c r="W684" s="34">
        <v>0</v>
      </c>
      <c r="X684" s="34">
        <v>12.2643</v>
      </c>
      <c r="Y684" s="34">
        <v>12.1</v>
      </c>
      <c r="Z684" s="34">
        <v>845</v>
      </c>
      <c r="AA684" s="34">
        <v>846</v>
      </c>
      <c r="AB684" s="34">
        <v>884</v>
      </c>
      <c r="AC684" s="34">
        <v>82</v>
      </c>
      <c r="AD684" s="34">
        <v>22.37</v>
      </c>
      <c r="AE684" s="34">
        <v>0.51</v>
      </c>
      <c r="AF684" s="34">
        <v>979</v>
      </c>
      <c r="AG684" s="34">
        <v>0</v>
      </c>
      <c r="AH684" s="34">
        <v>32</v>
      </c>
      <c r="AI684" s="34">
        <v>35</v>
      </c>
      <c r="AJ684" s="34">
        <v>192</v>
      </c>
      <c r="AK684" s="34">
        <v>170</v>
      </c>
      <c r="AL684" s="34">
        <v>4.5</v>
      </c>
      <c r="AM684" s="34">
        <v>175</v>
      </c>
      <c r="AN684" s="34" t="s">
        <v>155</v>
      </c>
      <c r="AO684" s="34">
        <v>2</v>
      </c>
      <c r="AP684" s="37">
        <v>0.62153935185185183</v>
      </c>
      <c r="AQ684" s="34">
        <v>47.160666999999997</v>
      </c>
      <c r="AR684" s="34">
        <v>-88.490667999999999</v>
      </c>
      <c r="AS684" s="34">
        <v>311.7</v>
      </c>
      <c r="AT684" s="34">
        <v>28.2</v>
      </c>
      <c r="AU684" s="34">
        <v>12</v>
      </c>
      <c r="AV684" s="34">
        <v>9</v>
      </c>
      <c r="AW684" s="34" t="s">
        <v>218</v>
      </c>
      <c r="AX684" s="34">
        <v>1.9683999999999999</v>
      </c>
      <c r="AY684" s="34">
        <v>1.2052</v>
      </c>
      <c r="AZ684" s="34">
        <v>3.2684000000000002</v>
      </c>
      <c r="BA684" s="34">
        <v>14.186999999999999</v>
      </c>
      <c r="BB684" s="34">
        <v>79.95</v>
      </c>
      <c r="BC684" s="34">
        <v>5.64</v>
      </c>
      <c r="BD684" s="34">
        <v>1.99</v>
      </c>
      <c r="BE684" s="34">
        <v>3210.63</v>
      </c>
      <c r="BF684" s="34">
        <v>2.048</v>
      </c>
      <c r="BG684" s="34">
        <v>39.087000000000003</v>
      </c>
      <c r="BH684" s="34">
        <v>10.712</v>
      </c>
      <c r="BI684" s="34">
        <v>49.798000000000002</v>
      </c>
      <c r="BJ684" s="34">
        <v>31.335000000000001</v>
      </c>
      <c r="BK684" s="34">
        <v>8.5869999999999997</v>
      </c>
      <c r="BL684" s="34">
        <v>39.921999999999997</v>
      </c>
      <c r="BM684" s="34">
        <v>0.13789999999999999</v>
      </c>
      <c r="BN684" s="34"/>
      <c r="BO684" s="34"/>
      <c r="BP684" s="34"/>
      <c r="BQ684" s="34">
        <v>11093.862999999999</v>
      </c>
      <c r="BR684" s="34">
        <v>0.11257200000000001</v>
      </c>
      <c r="BS684" s="34">
        <v>-5</v>
      </c>
      <c r="BT684" s="34">
        <v>8.0000000000000002E-3</v>
      </c>
      <c r="BU684" s="34">
        <v>2.7509790000000001</v>
      </c>
      <c r="BV684" s="34">
        <v>0</v>
      </c>
      <c r="BW684" s="34" t="s">
        <v>155</v>
      </c>
      <c r="BX684" s="34">
        <v>0.80200000000000005</v>
      </c>
    </row>
    <row r="685" spans="1:76" x14ac:dyDescent="0.25">
      <c r="A685" s="35">
        <v>43165</v>
      </c>
      <c r="B685" s="36">
        <v>0.41242201388888894</v>
      </c>
      <c r="C685" s="34">
        <v>3.0150000000000001</v>
      </c>
      <c r="D685" s="34">
        <v>1.04E-2</v>
      </c>
      <c r="E685" s="34">
        <v>104.442539</v>
      </c>
      <c r="F685" s="34">
        <v>247.8</v>
      </c>
      <c r="G685" s="34">
        <v>78.7</v>
      </c>
      <c r="H685" s="34">
        <v>0</v>
      </c>
      <c r="I685" s="34"/>
      <c r="J685" s="34">
        <v>13.79</v>
      </c>
      <c r="K685" s="34">
        <v>0.97729999999999995</v>
      </c>
      <c r="L685" s="34">
        <v>2.9464999999999999</v>
      </c>
      <c r="M685" s="34">
        <v>1.0200000000000001E-2</v>
      </c>
      <c r="N685" s="34">
        <v>242.20769999999999</v>
      </c>
      <c r="O685" s="34">
        <v>76.893600000000006</v>
      </c>
      <c r="P685" s="34">
        <v>319.10000000000002</v>
      </c>
      <c r="Q685" s="34">
        <v>194.173</v>
      </c>
      <c r="R685" s="34">
        <v>61.644100000000002</v>
      </c>
      <c r="S685" s="34">
        <v>255.8</v>
      </c>
      <c r="T685" s="34">
        <v>0</v>
      </c>
      <c r="U685" s="34"/>
      <c r="V685" s="34"/>
      <c r="W685" s="34">
        <v>0</v>
      </c>
      <c r="X685" s="34">
        <v>13.475</v>
      </c>
      <c r="Y685" s="34">
        <v>12</v>
      </c>
      <c r="Z685" s="34">
        <v>845</v>
      </c>
      <c r="AA685" s="34">
        <v>847</v>
      </c>
      <c r="AB685" s="34">
        <v>884</v>
      </c>
      <c r="AC685" s="34">
        <v>82</v>
      </c>
      <c r="AD685" s="34">
        <v>22.37</v>
      </c>
      <c r="AE685" s="34">
        <v>0.51</v>
      </c>
      <c r="AF685" s="34">
        <v>979</v>
      </c>
      <c r="AG685" s="34">
        <v>0</v>
      </c>
      <c r="AH685" s="34">
        <v>32</v>
      </c>
      <c r="AI685" s="34">
        <v>35</v>
      </c>
      <c r="AJ685" s="34">
        <v>192</v>
      </c>
      <c r="AK685" s="34">
        <v>170</v>
      </c>
      <c r="AL685" s="34">
        <v>4.5</v>
      </c>
      <c r="AM685" s="34">
        <v>175</v>
      </c>
      <c r="AN685" s="34" t="s">
        <v>155</v>
      </c>
      <c r="AO685" s="34">
        <v>2</v>
      </c>
      <c r="AP685" s="37">
        <v>0.62155092592592587</v>
      </c>
      <c r="AQ685" s="34">
        <v>47.160628000000003</v>
      </c>
      <c r="AR685" s="34">
        <v>-88.490665000000007</v>
      </c>
      <c r="AS685" s="34">
        <v>311.60000000000002</v>
      </c>
      <c r="AT685" s="34">
        <v>28.6</v>
      </c>
      <c r="AU685" s="34">
        <v>12</v>
      </c>
      <c r="AV685" s="34">
        <v>8</v>
      </c>
      <c r="AW685" s="34" t="s">
        <v>219</v>
      </c>
      <c r="AX685" s="34">
        <v>2</v>
      </c>
      <c r="AY685" s="34">
        <v>1.3</v>
      </c>
      <c r="AZ685" s="34">
        <v>3.3</v>
      </c>
      <c r="BA685" s="34">
        <v>14.186999999999999</v>
      </c>
      <c r="BB685" s="34">
        <v>69.739999999999995</v>
      </c>
      <c r="BC685" s="34">
        <v>4.92</v>
      </c>
      <c r="BD685" s="34">
        <v>2.327</v>
      </c>
      <c r="BE685" s="34">
        <v>3196.877</v>
      </c>
      <c r="BF685" s="34">
        <v>7.048</v>
      </c>
      <c r="BG685" s="34">
        <v>27.518999999999998</v>
      </c>
      <c r="BH685" s="34">
        <v>8.7370000000000001</v>
      </c>
      <c r="BI685" s="34">
        <v>36.256</v>
      </c>
      <c r="BJ685" s="34">
        <v>22.062000000000001</v>
      </c>
      <c r="BK685" s="34">
        <v>7.0039999999999996</v>
      </c>
      <c r="BL685" s="34">
        <v>29.065999999999999</v>
      </c>
      <c r="BM685" s="34">
        <v>0</v>
      </c>
      <c r="BN685" s="34"/>
      <c r="BO685" s="34"/>
      <c r="BP685" s="34"/>
      <c r="BQ685" s="34">
        <v>10630.194</v>
      </c>
      <c r="BR685" s="34">
        <v>5.2828E-2</v>
      </c>
      <c r="BS685" s="34">
        <v>-5</v>
      </c>
      <c r="BT685" s="34">
        <v>8.0000000000000002E-3</v>
      </c>
      <c r="BU685" s="34">
        <v>1.2909839999999999</v>
      </c>
      <c r="BV685" s="34">
        <v>0</v>
      </c>
      <c r="BW685" s="34" t="s">
        <v>155</v>
      </c>
      <c r="BX685" s="34">
        <v>0.80200000000000005</v>
      </c>
    </row>
    <row r="686" spans="1:76" x14ac:dyDescent="0.25">
      <c r="A686" s="35">
        <v>43165</v>
      </c>
      <c r="B686" s="36">
        <v>0.41243358796296298</v>
      </c>
      <c r="C686" s="34">
        <v>4.6710000000000003</v>
      </c>
      <c r="D686" s="34">
        <v>1.7500000000000002E-2</v>
      </c>
      <c r="E686" s="34">
        <v>175.08264500000001</v>
      </c>
      <c r="F686" s="34">
        <v>265</v>
      </c>
      <c r="G686" s="34">
        <v>77.7</v>
      </c>
      <c r="H686" s="34">
        <v>7.9</v>
      </c>
      <c r="I686" s="34"/>
      <c r="J686" s="34">
        <v>14.96</v>
      </c>
      <c r="K686" s="34">
        <v>0.9637</v>
      </c>
      <c r="L686" s="34">
        <v>4.5012999999999996</v>
      </c>
      <c r="M686" s="34">
        <v>1.6899999999999998E-2</v>
      </c>
      <c r="N686" s="34">
        <v>255.33940000000001</v>
      </c>
      <c r="O686" s="34">
        <v>74.922899999999998</v>
      </c>
      <c r="P686" s="34">
        <v>330.3</v>
      </c>
      <c r="Q686" s="34">
        <v>204.70050000000001</v>
      </c>
      <c r="R686" s="34">
        <v>60.064100000000003</v>
      </c>
      <c r="S686" s="34">
        <v>264.8</v>
      </c>
      <c r="T686" s="34">
        <v>7.8792</v>
      </c>
      <c r="U686" s="34"/>
      <c r="V686" s="34"/>
      <c r="W686" s="34">
        <v>0</v>
      </c>
      <c r="X686" s="34">
        <v>14.4152</v>
      </c>
      <c r="Y686" s="34">
        <v>12.1</v>
      </c>
      <c r="Z686" s="34">
        <v>845</v>
      </c>
      <c r="AA686" s="34">
        <v>848</v>
      </c>
      <c r="AB686" s="34">
        <v>884</v>
      </c>
      <c r="AC686" s="34">
        <v>82</v>
      </c>
      <c r="AD686" s="34">
        <v>22.37</v>
      </c>
      <c r="AE686" s="34">
        <v>0.51</v>
      </c>
      <c r="AF686" s="34">
        <v>979</v>
      </c>
      <c r="AG686" s="34">
        <v>0</v>
      </c>
      <c r="AH686" s="34">
        <v>32</v>
      </c>
      <c r="AI686" s="34">
        <v>35</v>
      </c>
      <c r="AJ686" s="34">
        <v>192</v>
      </c>
      <c r="AK686" s="34">
        <v>170</v>
      </c>
      <c r="AL686" s="34">
        <v>4.5</v>
      </c>
      <c r="AM686" s="34">
        <v>175</v>
      </c>
      <c r="AN686" s="34" t="s">
        <v>155</v>
      </c>
      <c r="AO686" s="34">
        <v>2</v>
      </c>
      <c r="AP686" s="37">
        <v>0.62155092592592587</v>
      </c>
      <c r="AQ686" s="34">
        <v>47.160469999999997</v>
      </c>
      <c r="AR686" s="34">
        <v>-88.490652999999995</v>
      </c>
      <c r="AS686" s="34">
        <v>311.3</v>
      </c>
      <c r="AT686" s="34">
        <v>28.7</v>
      </c>
      <c r="AU686" s="34">
        <v>12</v>
      </c>
      <c r="AV686" s="34">
        <v>8</v>
      </c>
      <c r="AW686" s="34" t="s">
        <v>219</v>
      </c>
      <c r="AX686" s="34">
        <v>2</v>
      </c>
      <c r="AY686" s="34">
        <v>1.436663</v>
      </c>
      <c r="AZ686" s="34">
        <v>3.3683320000000001</v>
      </c>
      <c r="BA686" s="34">
        <v>14.186999999999999</v>
      </c>
      <c r="BB686" s="34">
        <v>45.32</v>
      </c>
      <c r="BC686" s="34">
        <v>3.19</v>
      </c>
      <c r="BD686" s="34">
        <v>3.7650000000000001</v>
      </c>
      <c r="BE686" s="34">
        <v>3180.4140000000002</v>
      </c>
      <c r="BF686" s="34">
        <v>7.5880000000000001</v>
      </c>
      <c r="BG686" s="34">
        <v>18.893000000000001</v>
      </c>
      <c r="BH686" s="34">
        <v>5.5439999999999996</v>
      </c>
      <c r="BI686" s="34">
        <v>24.437000000000001</v>
      </c>
      <c r="BJ686" s="34">
        <v>15.146000000000001</v>
      </c>
      <c r="BK686" s="34">
        <v>4.444</v>
      </c>
      <c r="BL686" s="34">
        <v>19.591000000000001</v>
      </c>
      <c r="BM686" s="34">
        <v>0.1759</v>
      </c>
      <c r="BN686" s="34"/>
      <c r="BO686" s="34"/>
      <c r="BP686" s="34"/>
      <c r="BQ686" s="34">
        <v>7405.7439999999997</v>
      </c>
      <c r="BR686" s="34">
        <v>4.7E-2</v>
      </c>
      <c r="BS686" s="34">
        <v>-5</v>
      </c>
      <c r="BT686" s="34">
        <v>8.0000000000000002E-3</v>
      </c>
      <c r="BU686" s="34">
        <v>1.1485620000000001</v>
      </c>
      <c r="BV686" s="34">
        <v>0</v>
      </c>
      <c r="BW686" s="34" t="s">
        <v>155</v>
      </c>
      <c r="BX686" s="34">
        <v>0.80200000000000005</v>
      </c>
    </row>
    <row r="687" spans="1:76" x14ac:dyDescent="0.25">
      <c r="A687" s="35">
        <v>43165</v>
      </c>
      <c r="B687" s="36">
        <v>0.41244516203703707</v>
      </c>
      <c r="C687" s="34">
        <v>5.7050000000000001</v>
      </c>
      <c r="D687" s="34">
        <v>1.34E-2</v>
      </c>
      <c r="E687" s="34">
        <v>133.76033100000001</v>
      </c>
      <c r="F687" s="34">
        <v>323.10000000000002</v>
      </c>
      <c r="G687" s="34">
        <v>78.7</v>
      </c>
      <c r="H687" s="34">
        <v>0</v>
      </c>
      <c r="I687" s="34"/>
      <c r="J687" s="34">
        <v>15.04</v>
      </c>
      <c r="K687" s="34">
        <v>0.95550000000000002</v>
      </c>
      <c r="L687" s="34">
        <v>5.4509999999999996</v>
      </c>
      <c r="M687" s="34">
        <v>1.2800000000000001E-2</v>
      </c>
      <c r="N687" s="34">
        <v>308.75459999999998</v>
      </c>
      <c r="O687" s="34">
        <v>75.187299999999993</v>
      </c>
      <c r="P687" s="34">
        <v>383.9</v>
      </c>
      <c r="Q687" s="34">
        <v>247.5224</v>
      </c>
      <c r="R687" s="34">
        <v>60.276200000000003</v>
      </c>
      <c r="S687" s="34">
        <v>307.8</v>
      </c>
      <c r="T687" s="34">
        <v>0</v>
      </c>
      <c r="U687" s="34"/>
      <c r="V687" s="34"/>
      <c r="W687" s="34">
        <v>0</v>
      </c>
      <c r="X687" s="34">
        <v>14.3743</v>
      </c>
      <c r="Y687" s="34">
        <v>12.1</v>
      </c>
      <c r="Z687" s="34">
        <v>845</v>
      </c>
      <c r="AA687" s="34">
        <v>846</v>
      </c>
      <c r="AB687" s="34">
        <v>884</v>
      </c>
      <c r="AC687" s="34">
        <v>82</v>
      </c>
      <c r="AD687" s="34">
        <v>22.37</v>
      </c>
      <c r="AE687" s="34">
        <v>0.51</v>
      </c>
      <c r="AF687" s="34">
        <v>979</v>
      </c>
      <c r="AG687" s="34">
        <v>0</v>
      </c>
      <c r="AH687" s="34">
        <v>32</v>
      </c>
      <c r="AI687" s="34">
        <v>35</v>
      </c>
      <c r="AJ687" s="34">
        <v>192</v>
      </c>
      <c r="AK687" s="34">
        <v>170</v>
      </c>
      <c r="AL687" s="34">
        <v>4.5</v>
      </c>
      <c r="AM687" s="34">
        <v>175</v>
      </c>
      <c r="AN687" s="34" t="s">
        <v>155</v>
      </c>
      <c r="AO687" s="34">
        <v>2</v>
      </c>
      <c r="AP687" s="37">
        <v>0.62157407407407406</v>
      </c>
      <c r="AQ687" s="34">
        <v>47.160328999999997</v>
      </c>
      <c r="AR687" s="34">
        <v>-88.490654000000006</v>
      </c>
      <c r="AS687" s="34">
        <v>310.89999999999998</v>
      </c>
      <c r="AT687" s="34">
        <v>27.5</v>
      </c>
      <c r="AU687" s="34">
        <v>12</v>
      </c>
      <c r="AV687" s="34">
        <v>8</v>
      </c>
      <c r="AW687" s="34" t="s">
        <v>219</v>
      </c>
      <c r="AX687" s="34">
        <v>2</v>
      </c>
      <c r="AY687" s="34">
        <v>1.5</v>
      </c>
      <c r="AZ687" s="34">
        <v>3.4</v>
      </c>
      <c r="BA687" s="34">
        <v>14.186999999999999</v>
      </c>
      <c r="BB687" s="34">
        <v>37.32</v>
      </c>
      <c r="BC687" s="34">
        <v>2.63</v>
      </c>
      <c r="BD687" s="34">
        <v>4.6539999999999999</v>
      </c>
      <c r="BE687" s="34">
        <v>3180.5369999999998</v>
      </c>
      <c r="BF687" s="34">
        <v>4.7469999999999999</v>
      </c>
      <c r="BG687" s="34">
        <v>18.866</v>
      </c>
      <c r="BH687" s="34">
        <v>4.5940000000000003</v>
      </c>
      <c r="BI687" s="34">
        <v>23.46</v>
      </c>
      <c r="BJ687" s="34">
        <v>15.124000000000001</v>
      </c>
      <c r="BK687" s="34">
        <v>3.6829999999999998</v>
      </c>
      <c r="BL687" s="34">
        <v>18.806999999999999</v>
      </c>
      <c r="BM687" s="34">
        <v>0</v>
      </c>
      <c r="BN687" s="34"/>
      <c r="BO687" s="34"/>
      <c r="BP687" s="34"/>
      <c r="BQ687" s="34">
        <v>6098.3249999999998</v>
      </c>
      <c r="BR687" s="34">
        <v>5.2436000000000003E-2</v>
      </c>
      <c r="BS687" s="34">
        <v>-5</v>
      </c>
      <c r="BT687" s="34">
        <v>8.0000000000000002E-3</v>
      </c>
      <c r="BU687" s="34">
        <v>1.281404</v>
      </c>
      <c r="BV687" s="34">
        <v>0</v>
      </c>
      <c r="BW687" s="34" t="s">
        <v>155</v>
      </c>
      <c r="BX687" s="34">
        <v>0.80200000000000005</v>
      </c>
    </row>
    <row r="688" spans="1:76" x14ac:dyDescent="0.25">
      <c r="A688" s="35">
        <v>43165</v>
      </c>
      <c r="B688" s="36">
        <v>0.41245673611111111</v>
      </c>
      <c r="C688" s="34">
        <v>6.05</v>
      </c>
      <c r="D688" s="34">
        <v>8.5000000000000006E-3</v>
      </c>
      <c r="E688" s="34">
        <v>85.037098</v>
      </c>
      <c r="F688" s="34">
        <v>363.2</v>
      </c>
      <c r="G688" s="34">
        <v>79.5</v>
      </c>
      <c r="H688" s="34">
        <v>0</v>
      </c>
      <c r="I688" s="34"/>
      <c r="J688" s="34">
        <v>14.29</v>
      </c>
      <c r="K688" s="34">
        <v>0.95279999999999998</v>
      </c>
      <c r="L688" s="34">
        <v>5.7644000000000002</v>
      </c>
      <c r="M688" s="34">
        <v>8.0999999999999996E-3</v>
      </c>
      <c r="N688" s="34">
        <v>346.08670000000001</v>
      </c>
      <c r="O688" s="34">
        <v>75.748900000000006</v>
      </c>
      <c r="P688" s="34">
        <v>421.8</v>
      </c>
      <c r="Q688" s="34">
        <v>277.45069999999998</v>
      </c>
      <c r="R688" s="34">
        <v>60.726399999999998</v>
      </c>
      <c r="S688" s="34">
        <v>338.2</v>
      </c>
      <c r="T688" s="34">
        <v>0</v>
      </c>
      <c r="U688" s="34"/>
      <c r="V688" s="34"/>
      <c r="W688" s="34">
        <v>0</v>
      </c>
      <c r="X688" s="34">
        <v>13.614599999999999</v>
      </c>
      <c r="Y688" s="34">
        <v>12.1</v>
      </c>
      <c r="Z688" s="34">
        <v>845</v>
      </c>
      <c r="AA688" s="34">
        <v>847</v>
      </c>
      <c r="AB688" s="34">
        <v>884</v>
      </c>
      <c r="AC688" s="34">
        <v>82</v>
      </c>
      <c r="AD688" s="34">
        <v>22.37</v>
      </c>
      <c r="AE688" s="34">
        <v>0.51</v>
      </c>
      <c r="AF688" s="34">
        <v>979</v>
      </c>
      <c r="AG688" s="34">
        <v>0</v>
      </c>
      <c r="AH688" s="34">
        <v>32</v>
      </c>
      <c r="AI688" s="34">
        <v>35</v>
      </c>
      <c r="AJ688" s="34">
        <v>191.1</v>
      </c>
      <c r="AK688" s="34">
        <v>170</v>
      </c>
      <c r="AL688" s="34">
        <v>4.4000000000000004</v>
      </c>
      <c r="AM688" s="34">
        <v>175</v>
      </c>
      <c r="AN688" s="34" t="s">
        <v>155</v>
      </c>
      <c r="AO688" s="34">
        <v>2</v>
      </c>
      <c r="AP688" s="37">
        <v>0.62158564814814821</v>
      </c>
      <c r="AQ688" s="34">
        <v>47.160245000000003</v>
      </c>
      <c r="AR688" s="34">
        <v>-88.490651</v>
      </c>
      <c r="AS688" s="34">
        <v>310.7</v>
      </c>
      <c r="AT688" s="34">
        <v>25.2</v>
      </c>
      <c r="AU688" s="34">
        <v>12</v>
      </c>
      <c r="AV688" s="34">
        <v>8</v>
      </c>
      <c r="AW688" s="34" t="s">
        <v>219</v>
      </c>
      <c r="AX688" s="34">
        <v>2.2052</v>
      </c>
      <c r="AY688" s="34">
        <v>1.1579999999999999</v>
      </c>
      <c r="AZ688" s="34">
        <v>3.5367999999999999</v>
      </c>
      <c r="BA688" s="34">
        <v>14.186999999999999</v>
      </c>
      <c r="BB688" s="34">
        <v>35.28</v>
      </c>
      <c r="BC688" s="34">
        <v>2.4900000000000002</v>
      </c>
      <c r="BD688" s="34">
        <v>4.952</v>
      </c>
      <c r="BE688" s="34">
        <v>3182.2719999999999</v>
      </c>
      <c r="BF688" s="34">
        <v>2.847</v>
      </c>
      <c r="BG688" s="34">
        <v>20.007999999999999</v>
      </c>
      <c r="BH688" s="34">
        <v>4.3789999999999996</v>
      </c>
      <c r="BI688" s="34">
        <v>24.387</v>
      </c>
      <c r="BJ688" s="34">
        <v>16.04</v>
      </c>
      <c r="BK688" s="34">
        <v>3.5110000000000001</v>
      </c>
      <c r="BL688" s="34">
        <v>19.550999999999998</v>
      </c>
      <c r="BM688" s="34">
        <v>0</v>
      </c>
      <c r="BN688" s="34"/>
      <c r="BO688" s="34"/>
      <c r="BP688" s="34"/>
      <c r="BQ688" s="34">
        <v>5464.9290000000001</v>
      </c>
      <c r="BR688" s="34">
        <v>8.6522000000000002E-2</v>
      </c>
      <c r="BS688" s="34">
        <v>-5</v>
      </c>
      <c r="BT688" s="34">
        <v>7.0939999999999996E-3</v>
      </c>
      <c r="BU688" s="34">
        <v>2.1143809999999998</v>
      </c>
      <c r="BV688" s="34">
        <v>0</v>
      </c>
      <c r="BW688" s="34" t="s">
        <v>155</v>
      </c>
      <c r="BX688" s="34">
        <v>0.80200000000000005</v>
      </c>
    </row>
    <row r="689" spans="1:76" x14ac:dyDescent="0.25">
      <c r="A689" s="35">
        <v>43165</v>
      </c>
      <c r="B689" s="36">
        <v>0.41246831018518515</v>
      </c>
      <c r="C689" s="34">
        <v>6.0650000000000004</v>
      </c>
      <c r="D689" s="34">
        <v>7.0000000000000001E-3</v>
      </c>
      <c r="E689" s="34">
        <v>70</v>
      </c>
      <c r="F689" s="34">
        <v>379</v>
      </c>
      <c r="G689" s="34">
        <v>79.599999999999994</v>
      </c>
      <c r="H689" s="34">
        <v>3.6</v>
      </c>
      <c r="I689" s="34"/>
      <c r="J689" s="34">
        <v>13.44</v>
      </c>
      <c r="K689" s="34">
        <v>0.95269999999999999</v>
      </c>
      <c r="L689" s="34">
        <v>5.7781000000000002</v>
      </c>
      <c r="M689" s="34">
        <v>6.7000000000000002E-3</v>
      </c>
      <c r="N689" s="34">
        <v>361.04590000000002</v>
      </c>
      <c r="O689" s="34">
        <v>75.838300000000004</v>
      </c>
      <c r="P689" s="34">
        <v>436.9</v>
      </c>
      <c r="Q689" s="34">
        <v>289.44319999999999</v>
      </c>
      <c r="R689" s="34">
        <v>60.798099999999998</v>
      </c>
      <c r="S689" s="34">
        <v>350.2</v>
      </c>
      <c r="T689" s="34">
        <v>3.5874000000000001</v>
      </c>
      <c r="U689" s="34"/>
      <c r="V689" s="34"/>
      <c r="W689" s="34">
        <v>0</v>
      </c>
      <c r="X689" s="34">
        <v>12.802300000000001</v>
      </c>
      <c r="Y689" s="34">
        <v>12.1</v>
      </c>
      <c r="Z689" s="34">
        <v>844</v>
      </c>
      <c r="AA689" s="34">
        <v>848</v>
      </c>
      <c r="AB689" s="34">
        <v>884</v>
      </c>
      <c r="AC689" s="34">
        <v>82</v>
      </c>
      <c r="AD689" s="34">
        <v>22.37</v>
      </c>
      <c r="AE689" s="34">
        <v>0.51</v>
      </c>
      <c r="AF689" s="34">
        <v>979</v>
      </c>
      <c r="AG689" s="34">
        <v>0</v>
      </c>
      <c r="AH689" s="34">
        <v>32</v>
      </c>
      <c r="AI689" s="34">
        <v>35</v>
      </c>
      <c r="AJ689" s="34">
        <v>191.9</v>
      </c>
      <c r="AK689" s="34">
        <v>170</v>
      </c>
      <c r="AL689" s="34">
        <v>4.5</v>
      </c>
      <c r="AM689" s="34">
        <v>175</v>
      </c>
      <c r="AN689" s="34" t="s">
        <v>155</v>
      </c>
      <c r="AO689" s="34">
        <v>2</v>
      </c>
      <c r="AP689" s="37">
        <v>0.62159722222222225</v>
      </c>
      <c r="AQ689" s="34">
        <v>47.160155000000003</v>
      </c>
      <c r="AR689" s="34">
        <v>-88.490635999999995</v>
      </c>
      <c r="AS689" s="34">
        <v>310.7</v>
      </c>
      <c r="AT689" s="34">
        <v>24.1</v>
      </c>
      <c r="AU689" s="34">
        <v>12</v>
      </c>
      <c r="AV689" s="34">
        <v>8</v>
      </c>
      <c r="AW689" s="34" t="s">
        <v>219</v>
      </c>
      <c r="AX689" s="34">
        <v>2.2999999999999998</v>
      </c>
      <c r="AY689" s="34">
        <v>1</v>
      </c>
      <c r="AZ689" s="34">
        <v>3.6</v>
      </c>
      <c r="BA689" s="34">
        <v>14.186999999999999</v>
      </c>
      <c r="BB689" s="34">
        <v>35.200000000000003</v>
      </c>
      <c r="BC689" s="34">
        <v>2.48</v>
      </c>
      <c r="BD689" s="34">
        <v>4.96</v>
      </c>
      <c r="BE689" s="34">
        <v>3182.826</v>
      </c>
      <c r="BF689" s="34">
        <v>2.3380000000000001</v>
      </c>
      <c r="BG689" s="34">
        <v>20.827000000000002</v>
      </c>
      <c r="BH689" s="34">
        <v>4.375</v>
      </c>
      <c r="BI689" s="34">
        <v>25.202000000000002</v>
      </c>
      <c r="BJ689" s="34">
        <v>16.696999999999999</v>
      </c>
      <c r="BK689" s="34">
        <v>3.5070000000000001</v>
      </c>
      <c r="BL689" s="34">
        <v>20.204000000000001</v>
      </c>
      <c r="BM689" s="34">
        <v>6.2399999999999997E-2</v>
      </c>
      <c r="BN689" s="34"/>
      <c r="BO689" s="34"/>
      <c r="BP689" s="34"/>
      <c r="BQ689" s="34">
        <v>5127.652</v>
      </c>
      <c r="BR689" s="34">
        <v>0.111744</v>
      </c>
      <c r="BS689" s="34">
        <v>-5</v>
      </c>
      <c r="BT689" s="34">
        <v>6.0939999999999996E-3</v>
      </c>
      <c r="BU689" s="34">
        <v>2.7307440000000001</v>
      </c>
      <c r="BV689" s="34">
        <v>0</v>
      </c>
      <c r="BW689" s="34" t="s">
        <v>155</v>
      </c>
      <c r="BX689" s="34">
        <v>0.80200000000000005</v>
      </c>
    </row>
    <row r="690" spans="1:76" x14ac:dyDescent="0.25">
      <c r="A690" s="35">
        <v>43165</v>
      </c>
      <c r="B690" s="36">
        <v>0.41247988425925924</v>
      </c>
      <c r="C690" s="34">
        <v>6.3440000000000003</v>
      </c>
      <c r="D690" s="34">
        <v>8.2000000000000007E-3</v>
      </c>
      <c r="E690" s="34">
        <v>82.146465000000006</v>
      </c>
      <c r="F690" s="34">
        <v>385.9</v>
      </c>
      <c r="G690" s="34">
        <v>79.599999999999994</v>
      </c>
      <c r="H690" s="34">
        <v>0</v>
      </c>
      <c r="I690" s="34"/>
      <c r="J690" s="34">
        <v>13</v>
      </c>
      <c r="K690" s="34">
        <v>0.95050000000000001</v>
      </c>
      <c r="L690" s="34">
        <v>6.0307000000000004</v>
      </c>
      <c r="M690" s="34">
        <v>7.7999999999999996E-3</v>
      </c>
      <c r="N690" s="34">
        <v>366.85129999999998</v>
      </c>
      <c r="O690" s="34">
        <v>75.663799999999995</v>
      </c>
      <c r="P690" s="34">
        <v>442.5</v>
      </c>
      <c r="Q690" s="34">
        <v>294.09730000000002</v>
      </c>
      <c r="R690" s="34">
        <v>60.658099999999997</v>
      </c>
      <c r="S690" s="34">
        <v>354.8</v>
      </c>
      <c r="T690" s="34">
        <v>0</v>
      </c>
      <c r="U690" s="34"/>
      <c r="V690" s="34"/>
      <c r="W690" s="34">
        <v>0</v>
      </c>
      <c r="X690" s="34">
        <v>12.357100000000001</v>
      </c>
      <c r="Y690" s="34">
        <v>12.1</v>
      </c>
      <c r="Z690" s="34">
        <v>845</v>
      </c>
      <c r="AA690" s="34">
        <v>848</v>
      </c>
      <c r="AB690" s="34">
        <v>884</v>
      </c>
      <c r="AC690" s="34">
        <v>82</v>
      </c>
      <c r="AD690" s="34">
        <v>22.37</v>
      </c>
      <c r="AE690" s="34">
        <v>0.51</v>
      </c>
      <c r="AF690" s="34">
        <v>979</v>
      </c>
      <c r="AG690" s="34">
        <v>0</v>
      </c>
      <c r="AH690" s="34">
        <v>32</v>
      </c>
      <c r="AI690" s="34">
        <v>35</v>
      </c>
      <c r="AJ690" s="34">
        <v>191.1</v>
      </c>
      <c r="AK690" s="34">
        <v>170</v>
      </c>
      <c r="AL690" s="34">
        <v>4.5</v>
      </c>
      <c r="AM690" s="34">
        <v>175</v>
      </c>
      <c r="AN690" s="34" t="s">
        <v>155</v>
      </c>
      <c r="AO690" s="34">
        <v>2</v>
      </c>
      <c r="AP690" s="37">
        <v>0.62160879629629628</v>
      </c>
      <c r="AQ690" s="34">
        <v>47.160057999999999</v>
      </c>
      <c r="AR690" s="34">
        <v>-88.490600999999998</v>
      </c>
      <c r="AS690" s="34">
        <v>310.60000000000002</v>
      </c>
      <c r="AT690" s="34">
        <v>24.2</v>
      </c>
      <c r="AU690" s="34">
        <v>12</v>
      </c>
      <c r="AV690" s="34">
        <v>9</v>
      </c>
      <c r="AW690" s="34" t="s">
        <v>218</v>
      </c>
      <c r="AX690" s="34">
        <v>2.2999999999999998</v>
      </c>
      <c r="AY690" s="34">
        <v>1</v>
      </c>
      <c r="AZ690" s="34">
        <v>3.6</v>
      </c>
      <c r="BA690" s="34">
        <v>14.186999999999999</v>
      </c>
      <c r="BB690" s="34">
        <v>33.69</v>
      </c>
      <c r="BC690" s="34">
        <v>2.37</v>
      </c>
      <c r="BD690" s="34">
        <v>5.202</v>
      </c>
      <c r="BE690" s="34">
        <v>3181.6509999999998</v>
      </c>
      <c r="BF690" s="34">
        <v>2.6219999999999999</v>
      </c>
      <c r="BG690" s="34">
        <v>20.268000000000001</v>
      </c>
      <c r="BH690" s="34">
        <v>4.18</v>
      </c>
      <c r="BI690" s="34">
        <v>24.448</v>
      </c>
      <c r="BJ690" s="34">
        <v>16.248999999999999</v>
      </c>
      <c r="BK690" s="34">
        <v>3.351</v>
      </c>
      <c r="BL690" s="34">
        <v>19.600000000000001</v>
      </c>
      <c r="BM690" s="34">
        <v>0</v>
      </c>
      <c r="BN690" s="34"/>
      <c r="BO690" s="34"/>
      <c r="BP690" s="34"/>
      <c r="BQ690" s="34">
        <v>4740.2830000000004</v>
      </c>
      <c r="BR690" s="34">
        <v>0.122154</v>
      </c>
      <c r="BS690" s="34">
        <v>-5</v>
      </c>
      <c r="BT690" s="34">
        <v>6.0000000000000001E-3</v>
      </c>
      <c r="BU690" s="34">
        <v>2.9851380000000001</v>
      </c>
      <c r="BV690" s="34">
        <v>0</v>
      </c>
      <c r="BW690" s="34" t="s">
        <v>155</v>
      </c>
      <c r="BX690" s="34">
        <v>0.80200000000000005</v>
      </c>
    </row>
    <row r="691" spans="1:76" x14ac:dyDescent="0.25">
      <c r="A691" s="35">
        <v>43165</v>
      </c>
      <c r="B691" s="36">
        <v>0.41249145833333328</v>
      </c>
      <c r="C691" s="34">
        <v>6.7549999999999999</v>
      </c>
      <c r="D691" s="34">
        <v>9.4999999999999998E-3</v>
      </c>
      <c r="E691" s="34">
        <v>95.033897999999994</v>
      </c>
      <c r="F691" s="34">
        <v>391.5</v>
      </c>
      <c r="G691" s="34">
        <v>79.599999999999994</v>
      </c>
      <c r="H691" s="34">
        <v>9.9</v>
      </c>
      <c r="I691" s="34"/>
      <c r="J691" s="34">
        <v>12.82</v>
      </c>
      <c r="K691" s="34">
        <v>0.94730000000000003</v>
      </c>
      <c r="L691" s="34">
        <v>6.3997000000000002</v>
      </c>
      <c r="M691" s="34">
        <v>8.9999999999999993E-3</v>
      </c>
      <c r="N691" s="34">
        <v>370.89280000000002</v>
      </c>
      <c r="O691" s="34">
        <v>75.386899999999997</v>
      </c>
      <c r="P691" s="34">
        <v>446.3</v>
      </c>
      <c r="Q691" s="34">
        <v>297.33730000000003</v>
      </c>
      <c r="R691" s="34">
        <v>60.436199999999999</v>
      </c>
      <c r="S691" s="34">
        <v>357.8</v>
      </c>
      <c r="T691" s="34">
        <v>9.9242000000000008</v>
      </c>
      <c r="U691" s="34"/>
      <c r="V691" s="34"/>
      <c r="W691" s="34">
        <v>0</v>
      </c>
      <c r="X691" s="34">
        <v>12.1469</v>
      </c>
      <c r="Y691" s="34">
        <v>12.1</v>
      </c>
      <c r="Z691" s="34">
        <v>845</v>
      </c>
      <c r="AA691" s="34">
        <v>848</v>
      </c>
      <c r="AB691" s="34">
        <v>884</v>
      </c>
      <c r="AC691" s="34">
        <v>82</v>
      </c>
      <c r="AD691" s="34">
        <v>22.37</v>
      </c>
      <c r="AE691" s="34">
        <v>0.51</v>
      </c>
      <c r="AF691" s="34">
        <v>979</v>
      </c>
      <c r="AG691" s="34">
        <v>0</v>
      </c>
      <c r="AH691" s="34">
        <v>32</v>
      </c>
      <c r="AI691" s="34">
        <v>35</v>
      </c>
      <c r="AJ691" s="34">
        <v>191</v>
      </c>
      <c r="AK691" s="34">
        <v>170</v>
      </c>
      <c r="AL691" s="34">
        <v>4.5</v>
      </c>
      <c r="AM691" s="34">
        <v>175</v>
      </c>
      <c r="AN691" s="34" t="s">
        <v>155</v>
      </c>
      <c r="AO691" s="34">
        <v>2</v>
      </c>
      <c r="AP691" s="37">
        <v>0.62162037037037032</v>
      </c>
      <c r="AQ691" s="34">
        <v>47.159961000000003</v>
      </c>
      <c r="AR691" s="34">
        <v>-88.490566999999999</v>
      </c>
      <c r="AS691" s="34">
        <v>310.5</v>
      </c>
      <c r="AT691" s="34">
        <v>24.4</v>
      </c>
      <c r="AU691" s="34">
        <v>12</v>
      </c>
      <c r="AV691" s="34">
        <v>8</v>
      </c>
      <c r="AW691" s="34" t="s">
        <v>218</v>
      </c>
      <c r="AX691" s="34">
        <v>1.8895999999999999</v>
      </c>
      <c r="AY691" s="34">
        <v>1</v>
      </c>
      <c r="AZ691" s="34">
        <v>2.5055999999999998</v>
      </c>
      <c r="BA691" s="34">
        <v>14.186999999999999</v>
      </c>
      <c r="BB691" s="34">
        <v>31.68</v>
      </c>
      <c r="BC691" s="34">
        <v>2.23</v>
      </c>
      <c r="BD691" s="34">
        <v>5.56</v>
      </c>
      <c r="BE691" s="34">
        <v>3179.5810000000001</v>
      </c>
      <c r="BF691" s="34">
        <v>2.847</v>
      </c>
      <c r="BG691" s="34">
        <v>19.297000000000001</v>
      </c>
      <c r="BH691" s="34">
        <v>3.9220000000000002</v>
      </c>
      <c r="BI691" s="34">
        <v>23.22</v>
      </c>
      <c r="BJ691" s="34">
        <v>15.47</v>
      </c>
      <c r="BK691" s="34">
        <v>3.1440000000000001</v>
      </c>
      <c r="BL691" s="34">
        <v>18.614999999999998</v>
      </c>
      <c r="BM691" s="34">
        <v>0.15579999999999999</v>
      </c>
      <c r="BN691" s="34"/>
      <c r="BO691" s="34"/>
      <c r="BP691" s="34"/>
      <c r="BQ691" s="34">
        <v>4388.1180000000004</v>
      </c>
      <c r="BR691" s="34">
        <v>0.13387199999999999</v>
      </c>
      <c r="BS691" s="34">
        <v>-5</v>
      </c>
      <c r="BT691" s="34">
        <v>6.9059999999999998E-3</v>
      </c>
      <c r="BU691" s="34">
        <v>3.2714970000000001</v>
      </c>
      <c r="BV691" s="34">
        <v>0</v>
      </c>
      <c r="BW691" s="34" t="s">
        <v>155</v>
      </c>
      <c r="BX691" s="34">
        <v>0.80200000000000005</v>
      </c>
    </row>
    <row r="692" spans="1:76" x14ac:dyDescent="0.25">
      <c r="A692" s="35">
        <v>43165</v>
      </c>
      <c r="B692" s="36">
        <v>0.41250303240740743</v>
      </c>
      <c r="C692" s="34">
        <v>6.585</v>
      </c>
      <c r="D692" s="34">
        <v>7.4999999999999997E-3</v>
      </c>
      <c r="E692" s="34">
        <v>75.244107999999997</v>
      </c>
      <c r="F692" s="34">
        <v>394.1</v>
      </c>
      <c r="G692" s="34">
        <v>79.5</v>
      </c>
      <c r="H692" s="34">
        <v>0</v>
      </c>
      <c r="I692" s="34"/>
      <c r="J692" s="34">
        <v>12.47</v>
      </c>
      <c r="K692" s="34">
        <v>0.94869999999999999</v>
      </c>
      <c r="L692" s="34">
        <v>6.2473000000000001</v>
      </c>
      <c r="M692" s="34">
        <v>7.1000000000000004E-3</v>
      </c>
      <c r="N692" s="34">
        <v>373.83170000000001</v>
      </c>
      <c r="O692" s="34">
        <v>75.398700000000005</v>
      </c>
      <c r="P692" s="34">
        <v>449.2</v>
      </c>
      <c r="Q692" s="34">
        <v>299.69330000000002</v>
      </c>
      <c r="R692" s="34">
        <v>60.445599999999999</v>
      </c>
      <c r="S692" s="34">
        <v>360.1</v>
      </c>
      <c r="T692" s="34">
        <v>0</v>
      </c>
      <c r="U692" s="34"/>
      <c r="V692" s="34"/>
      <c r="W692" s="34">
        <v>0</v>
      </c>
      <c r="X692" s="34">
        <v>11.832000000000001</v>
      </c>
      <c r="Y692" s="34">
        <v>12.1</v>
      </c>
      <c r="Z692" s="34">
        <v>846</v>
      </c>
      <c r="AA692" s="34">
        <v>847</v>
      </c>
      <c r="AB692" s="34">
        <v>884</v>
      </c>
      <c r="AC692" s="34">
        <v>82</v>
      </c>
      <c r="AD692" s="34">
        <v>22.37</v>
      </c>
      <c r="AE692" s="34">
        <v>0.51</v>
      </c>
      <c r="AF692" s="34">
        <v>979</v>
      </c>
      <c r="AG692" s="34">
        <v>0</v>
      </c>
      <c r="AH692" s="34">
        <v>32</v>
      </c>
      <c r="AI692" s="34">
        <v>35</v>
      </c>
      <c r="AJ692" s="34">
        <v>191</v>
      </c>
      <c r="AK692" s="34">
        <v>170</v>
      </c>
      <c r="AL692" s="34">
        <v>4.5</v>
      </c>
      <c r="AM692" s="34">
        <v>175</v>
      </c>
      <c r="AN692" s="34" t="s">
        <v>155</v>
      </c>
      <c r="AO692" s="34">
        <v>2</v>
      </c>
      <c r="AP692" s="37">
        <v>0.62163194444444447</v>
      </c>
      <c r="AQ692" s="34">
        <v>47.159863999999999</v>
      </c>
      <c r="AR692" s="34">
        <v>-88.490508000000005</v>
      </c>
      <c r="AS692" s="34">
        <v>310.39999999999998</v>
      </c>
      <c r="AT692" s="34">
        <v>25</v>
      </c>
      <c r="AU692" s="34">
        <v>12</v>
      </c>
      <c r="AV692" s="34">
        <v>8</v>
      </c>
      <c r="AW692" s="34" t="s">
        <v>220</v>
      </c>
      <c r="AX692" s="34">
        <v>1.7</v>
      </c>
      <c r="AY692" s="34">
        <v>1</v>
      </c>
      <c r="AZ692" s="34">
        <v>2</v>
      </c>
      <c r="BA692" s="34">
        <v>14.186999999999999</v>
      </c>
      <c r="BB692" s="34">
        <v>32.49</v>
      </c>
      <c r="BC692" s="34">
        <v>2.29</v>
      </c>
      <c r="BD692" s="34">
        <v>5.41</v>
      </c>
      <c r="BE692" s="34">
        <v>3181.4059999999999</v>
      </c>
      <c r="BF692" s="34">
        <v>2.3140000000000001</v>
      </c>
      <c r="BG692" s="34">
        <v>19.936</v>
      </c>
      <c r="BH692" s="34">
        <v>4.0209999999999999</v>
      </c>
      <c r="BI692" s="34">
        <v>23.957000000000001</v>
      </c>
      <c r="BJ692" s="34">
        <v>15.981999999999999</v>
      </c>
      <c r="BK692" s="34">
        <v>3.2240000000000002</v>
      </c>
      <c r="BL692" s="34">
        <v>19.206</v>
      </c>
      <c r="BM692" s="34">
        <v>0</v>
      </c>
      <c r="BN692" s="34"/>
      <c r="BO692" s="34"/>
      <c r="BP692" s="34"/>
      <c r="BQ692" s="34">
        <v>4381.1090000000004</v>
      </c>
      <c r="BR692" s="34">
        <v>0.15221399999999999</v>
      </c>
      <c r="BS692" s="34">
        <v>-5</v>
      </c>
      <c r="BT692" s="34">
        <v>7.9059999999999998E-3</v>
      </c>
      <c r="BU692" s="34">
        <v>3.7197300000000002</v>
      </c>
      <c r="BV692" s="34">
        <v>0</v>
      </c>
      <c r="BW692" s="34" t="s">
        <v>155</v>
      </c>
      <c r="BX692" s="34">
        <v>0.80200000000000005</v>
      </c>
    </row>
    <row r="693" spans="1:76" x14ac:dyDescent="0.25">
      <c r="A693" s="35">
        <v>43165</v>
      </c>
      <c r="B693" s="36">
        <v>0.41251460648148147</v>
      </c>
      <c r="C693" s="34">
        <v>6.0810000000000004</v>
      </c>
      <c r="D693" s="34">
        <v>3.3E-3</v>
      </c>
      <c r="E693" s="34">
        <v>33.156565999999998</v>
      </c>
      <c r="F693" s="34">
        <v>385.8</v>
      </c>
      <c r="G693" s="34">
        <v>79.5</v>
      </c>
      <c r="H693" s="34">
        <v>0</v>
      </c>
      <c r="I693" s="34"/>
      <c r="J693" s="34">
        <v>12.12</v>
      </c>
      <c r="K693" s="34">
        <v>0.9526</v>
      </c>
      <c r="L693" s="34">
        <v>5.7926000000000002</v>
      </c>
      <c r="M693" s="34">
        <v>3.2000000000000002E-3</v>
      </c>
      <c r="N693" s="34">
        <v>367.5197</v>
      </c>
      <c r="O693" s="34">
        <v>75.733099999999993</v>
      </c>
      <c r="P693" s="34">
        <v>443.3</v>
      </c>
      <c r="Q693" s="34">
        <v>294.63319999999999</v>
      </c>
      <c r="R693" s="34">
        <v>60.713700000000003</v>
      </c>
      <c r="S693" s="34">
        <v>355.3</v>
      </c>
      <c r="T693" s="34">
        <v>0</v>
      </c>
      <c r="U693" s="34"/>
      <c r="V693" s="34"/>
      <c r="W693" s="34">
        <v>0</v>
      </c>
      <c r="X693" s="34">
        <v>11.5465</v>
      </c>
      <c r="Y693" s="34">
        <v>12</v>
      </c>
      <c r="Z693" s="34">
        <v>846</v>
      </c>
      <c r="AA693" s="34">
        <v>848</v>
      </c>
      <c r="AB693" s="34">
        <v>885</v>
      </c>
      <c r="AC693" s="34">
        <v>82</v>
      </c>
      <c r="AD693" s="34">
        <v>22.37</v>
      </c>
      <c r="AE693" s="34">
        <v>0.51</v>
      </c>
      <c r="AF693" s="34">
        <v>979</v>
      </c>
      <c r="AG693" s="34">
        <v>0</v>
      </c>
      <c r="AH693" s="34">
        <v>32</v>
      </c>
      <c r="AI693" s="34">
        <v>35</v>
      </c>
      <c r="AJ693" s="34">
        <v>191</v>
      </c>
      <c r="AK693" s="34">
        <v>170</v>
      </c>
      <c r="AL693" s="34">
        <v>4.4000000000000004</v>
      </c>
      <c r="AM693" s="34">
        <v>175</v>
      </c>
      <c r="AN693" s="34" t="s">
        <v>155</v>
      </c>
      <c r="AO693" s="34">
        <v>2</v>
      </c>
      <c r="AP693" s="37">
        <v>0.62164351851851851</v>
      </c>
      <c r="AQ693" s="34">
        <v>47.159768999999997</v>
      </c>
      <c r="AR693" s="34">
        <v>-88.490420999999998</v>
      </c>
      <c r="AS693" s="34">
        <v>310.3</v>
      </c>
      <c r="AT693" s="34">
        <v>26.6</v>
      </c>
      <c r="AU693" s="34">
        <v>12</v>
      </c>
      <c r="AV693" s="34">
        <v>9</v>
      </c>
      <c r="AW693" s="34" t="s">
        <v>218</v>
      </c>
      <c r="AX693" s="34">
        <v>1.7</v>
      </c>
      <c r="AY693" s="34">
        <v>1</v>
      </c>
      <c r="AZ693" s="34">
        <v>2</v>
      </c>
      <c r="BA693" s="34">
        <v>14.186999999999999</v>
      </c>
      <c r="BB693" s="34">
        <v>35.130000000000003</v>
      </c>
      <c r="BC693" s="34">
        <v>2.48</v>
      </c>
      <c r="BD693" s="34">
        <v>4.9740000000000002</v>
      </c>
      <c r="BE693" s="34">
        <v>3184.92</v>
      </c>
      <c r="BF693" s="34">
        <v>1.105</v>
      </c>
      <c r="BG693" s="34">
        <v>21.161000000000001</v>
      </c>
      <c r="BH693" s="34">
        <v>4.3609999999999998</v>
      </c>
      <c r="BI693" s="34">
        <v>25.521999999999998</v>
      </c>
      <c r="BJ693" s="34">
        <v>16.963999999999999</v>
      </c>
      <c r="BK693" s="34">
        <v>3.496</v>
      </c>
      <c r="BL693" s="34">
        <v>20.46</v>
      </c>
      <c r="BM693" s="34">
        <v>0</v>
      </c>
      <c r="BN693" s="34"/>
      <c r="BO693" s="34"/>
      <c r="BP693" s="34"/>
      <c r="BQ693" s="34">
        <v>4616.0479999999998</v>
      </c>
      <c r="BR693" s="34">
        <v>0.16758999999999999</v>
      </c>
      <c r="BS693" s="34">
        <v>-5</v>
      </c>
      <c r="BT693" s="34">
        <v>8.0000000000000002E-3</v>
      </c>
      <c r="BU693" s="34">
        <v>4.0954810000000004</v>
      </c>
      <c r="BV693" s="34">
        <v>0</v>
      </c>
      <c r="BW693" s="34" t="s">
        <v>155</v>
      </c>
      <c r="BX693" s="34">
        <v>0.80200000000000005</v>
      </c>
    </row>
    <row r="694" spans="1:76" x14ac:dyDescent="0.25">
      <c r="A694" s="35">
        <v>43165</v>
      </c>
      <c r="B694" s="36">
        <v>0.41252618055555557</v>
      </c>
      <c r="C694" s="34">
        <v>5.6390000000000002</v>
      </c>
      <c r="D694" s="34">
        <v>6.7999999999999996E-3</v>
      </c>
      <c r="E694" s="34">
        <v>67.940934999999996</v>
      </c>
      <c r="F694" s="34">
        <v>378.3</v>
      </c>
      <c r="G694" s="34">
        <v>80.5</v>
      </c>
      <c r="H694" s="34">
        <v>6.9</v>
      </c>
      <c r="I694" s="34"/>
      <c r="J694" s="34">
        <v>12</v>
      </c>
      <c r="K694" s="34">
        <v>0.95609999999999995</v>
      </c>
      <c r="L694" s="34">
        <v>5.3917999999999999</v>
      </c>
      <c r="M694" s="34">
        <v>6.4999999999999997E-3</v>
      </c>
      <c r="N694" s="34">
        <v>361.64580000000001</v>
      </c>
      <c r="O694" s="34">
        <v>76.944299999999998</v>
      </c>
      <c r="P694" s="34">
        <v>438.6</v>
      </c>
      <c r="Q694" s="34">
        <v>289.92419999999998</v>
      </c>
      <c r="R694" s="34">
        <v>61.684699999999999</v>
      </c>
      <c r="S694" s="34">
        <v>351.6</v>
      </c>
      <c r="T694" s="34">
        <v>6.9245000000000001</v>
      </c>
      <c r="U694" s="34"/>
      <c r="V694" s="34"/>
      <c r="W694" s="34">
        <v>0</v>
      </c>
      <c r="X694" s="34">
        <v>11.473100000000001</v>
      </c>
      <c r="Y694" s="34">
        <v>12.1</v>
      </c>
      <c r="Z694" s="34">
        <v>846</v>
      </c>
      <c r="AA694" s="34">
        <v>848</v>
      </c>
      <c r="AB694" s="34">
        <v>885</v>
      </c>
      <c r="AC694" s="34">
        <v>82</v>
      </c>
      <c r="AD694" s="34">
        <v>22.37</v>
      </c>
      <c r="AE694" s="34">
        <v>0.51</v>
      </c>
      <c r="AF694" s="34">
        <v>979</v>
      </c>
      <c r="AG694" s="34">
        <v>0</v>
      </c>
      <c r="AH694" s="34">
        <v>32</v>
      </c>
      <c r="AI694" s="34">
        <v>35</v>
      </c>
      <c r="AJ694" s="34">
        <v>191</v>
      </c>
      <c r="AK694" s="34">
        <v>170</v>
      </c>
      <c r="AL694" s="34">
        <v>4.5</v>
      </c>
      <c r="AM694" s="34">
        <v>175</v>
      </c>
      <c r="AN694" s="34" t="s">
        <v>155</v>
      </c>
      <c r="AO694" s="34">
        <v>2</v>
      </c>
      <c r="AP694" s="37">
        <v>0.62165509259259266</v>
      </c>
      <c r="AQ694" s="34">
        <v>47.159739999999999</v>
      </c>
      <c r="AR694" s="34">
        <v>-88.490392</v>
      </c>
      <c r="AS694" s="34">
        <v>310.3</v>
      </c>
      <c r="AT694" s="34">
        <v>27.2</v>
      </c>
      <c r="AU694" s="34">
        <v>12</v>
      </c>
      <c r="AV694" s="34">
        <v>9</v>
      </c>
      <c r="AW694" s="34" t="s">
        <v>218</v>
      </c>
      <c r="AX694" s="34">
        <v>1.7</v>
      </c>
      <c r="AY694" s="34">
        <v>1</v>
      </c>
      <c r="AZ694" s="34">
        <v>2</v>
      </c>
      <c r="BA694" s="34">
        <v>14.186999999999999</v>
      </c>
      <c r="BB694" s="34">
        <v>37.78</v>
      </c>
      <c r="BC694" s="34">
        <v>2.66</v>
      </c>
      <c r="BD694" s="34">
        <v>4.593</v>
      </c>
      <c r="BE694" s="34">
        <v>3184.0309999999999</v>
      </c>
      <c r="BF694" s="34">
        <v>2.4409999999999998</v>
      </c>
      <c r="BG694" s="34">
        <v>22.364999999999998</v>
      </c>
      <c r="BH694" s="34">
        <v>4.758</v>
      </c>
      <c r="BI694" s="34">
        <v>27.123000000000001</v>
      </c>
      <c r="BJ694" s="34">
        <v>17.928999999999998</v>
      </c>
      <c r="BK694" s="34">
        <v>3.8149999999999999</v>
      </c>
      <c r="BL694" s="34">
        <v>21.744</v>
      </c>
      <c r="BM694" s="34">
        <v>0.12920000000000001</v>
      </c>
      <c r="BN694" s="34"/>
      <c r="BO694" s="34"/>
      <c r="BP694" s="34"/>
      <c r="BQ694" s="34">
        <v>4926.2939999999999</v>
      </c>
      <c r="BR694" s="34">
        <v>0.15269199999999999</v>
      </c>
      <c r="BS694" s="34">
        <v>-5</v>
      </c>
      <c r="BT694" s="34">
        <v>7.0939999999999996E-3</v>
      </c>
      <c r="BU694" s="34">
        <v>3.7314099999999999</v>
      </c>
      <c r="BV694" s="34">
        <v>0</v>
      </c>
      <c r="BW694" s="34" t="s">
        <v>155</v>
      </c>
      <c r="BX694" s="34">
        <v>0.80200000000000005</v>
      </c>
    </row>
    <row r="695" spans="1:76" x14ac:dyDescent="0.25">
      <c r="A695" s="35">
        <v>43165</v>
      </c>
      <c r="B695" s="36">
        <v>0.4125377546296296</v>
      </c>
      <c r="C695" s="34">
        <v>5.45</v>
      </c>
      <c r="D695" s="34">
        <v>8.6E-3</v>
      </c>
      <c r="E695" s="34">
        <v>85.758564000000007</v>
      </c>
      <c r="F695" s="34">
        <v>377.4</v>
      </c>
      <c r="G695" s="34">
        <v>84.1</v>
      </c>
      <c r="H695" s="34">
        <v>0</v>
      </c>
      <c r="I695" s="34"/>
      <c r="J695" s="34">
        <v>12.28</v>
      </c>
      <c r="K695" s="34">
        <v>0.95750000000000002</v>
      </c>
      <c r="L695" s="34">
        <v>5.2190000000000003</v>
      </c>
      <c r="M695" s="34">
        <v>8.2000000000000007E-3</v>
      </c>
      <c r="N695" s="34">
        <v>361.3768</v>
      </c>
      <c r="O695" s="34">
        <v>80.566000000000003</v>
      </c>
      <c r="P695" s="34">
        <v>441.9</v>
      </c>
      <c r="Q695" s="34">
        <v>289.70850000000002</v>
      </c>
      <c r="R695" s="34">
        <v>64.588099999999997</v>
      </c>
      <c r="S695" s="34">
        <v>354.3</v>
      </c>
      <c r="T695" s="34">
        <v>0</v>
      </c>
      <c r="U695" s="34"/>
      <c r="V695" s="34"/>
      <c r="W695" s="34">
        <v>0</v>
      </c>
      <c r="X695" s="34">
        <v>11.7598</v>
      </c>
      <c r="Y695" s="34">
        <v>12.1</v>
      </c>
      <c r="Z695" s="34">
        <v>845</v>
      </c>
      <c r="AA695" s="34">
        <v>848</v>
      </c>
      <c r="AB695" s="34">
        <v>884</v>
      </c>
      <c r="AC695" s="34">
        <v>82</v>
      </c>
      <c r="AD695" s="34">
        <v>22.37</v>
      </c>
      <c r="AE695" s="34">
        <v>0.51</v>
      </c>
      <c r="AF695" s="34">
        <v>979</v>
      </c>
      <c r="AG695" s="34">
        <v>0</v>
      </c>
      <c r="AH695" s="34">
        <v>32</v>
      </c>
      <c r="AI695" s="34">
        <v>35</v>
      </c>
      <c r="AJ695" s="34">
        <v>191</v>
      </c>
      <c r="AK695" s="34">
        <v>170</v>
      </c>
      <c r="AL695" s="34">
        <v>4.4000000000000004</v>
      </c>
      <c r="AM695" s="34">
        <v>175</v>
      </c>
      <c r="AN695" s="34" t="s">
        <v>155</v>
      </c>
      <c r="AO695" s="34">
        <v>2</v>
      </c>
      <c r="AP695" s="37">
        <v>0.62165509259259266</v>
      </c>
      <c r="AQ695" s="34">
        <v>47.159627</v>
      </c>
      <c r="AR695" s="34">
        <v>-88.490223999999998</v>
      </c>
      <c r="AS695" s="34">
        <v>310.2</v>
      </c>
      <c r="AT695" s="34">
        <v>27.9</v>
      </c>
      <c r="AU695" s="34">
        <v>12</v>
      </c>
      <c r="AV695" s="34">
        <v>9</v>
      </c>
      <c r="AW695" s="34" t="s">
        <v>218</v>
      </c>
      <c r="AX695" s="34">
        <v>1.7684</v>
      </c>
      <c r="AY695" s="34">
        <v>1</v>
      </c>
      <c r="AZ695" s="34">
        <v>2.0684</v>
      </c>
      <c r="BA695" s="34">
        <v>14.186999999999999</v>
      </c>
      <c r="BB695" s="34">
        <v>39.049999999999997</v>
      </c>
      <c r="BC695" s="34">
        <v>2.75</v>
      </c>
      <c r="BD695" s="34">
        <v>4.4340000000000002</v>
      </c>
      <c r="BE695" s="34">
        <v>3184.0439999999999</v>
      </c>
      <c r="BF695" s="34">
        <v>3.1890000000000001</v>
      </c>
      <c r="BG695" s="34">
        <v>23.088000000000001</v>
      </c>
      <c r="BH695" s="34">
        <v>5.1470000000000002</v>
      </c>
      <c r="BI695" s="34">
        <v>28.234999999999999</v>
      </c>
      <c r="BJ695" s="34">
        <v>18.509</v>
      </c>
      <c r="BK695" s="34">
        <v>4.1260000000000003</v>
      </c>
      <c r="BL695" s="34">
        <v>22.635999999999999</v>
      </c>
      <c r="BM695" s="34">
        <v>0</v>
      </c>
      <c r="BN695" s="34"/>
      <c r="BO695" s="34"/>
      <c r="BP695" s="34"/>
      <c r="BQ695" s="34">
        <v>5216.6279999999997</v>
      </c>
      <c r="BR695" s="34">
        <v>0.14285400000000001</v>
      </c>
      <c r="BS695" s="34">
        <v>-5</v>
      </c>
      <c r="BT695" s="34">
        <v>7.9050000000000006E-3</v>
      </c>
      <c r="BU695" s="34">
        <v>3.4909979999999998</v>
      </c>
      <c r="BV695" s="34">
        <v>0</v>
      </c>
      <c r="BW695" s="34" t="s">
        <v>155</v>
      </c>
      <c r="BX695" s="34">
        <v>0.80200000000000005</v>
      </c>
    </row>
    <row r="696" spans="1:76" x14ac:dyDescent="0.25">
      <c r="A696" s="35">
        <v>43165</v>
      </c>
      <c r="B696" s="36">
        <v>0.4125493287037037</v>
      </c>
      <c r="C696" s="34">
        <v>5.42</v>
      </c>
      <c r="D696" s="34">
        <v>8.9999999999999993E-3</v>
      </c>
      <c r="E696" s="34">
        <v>90</v>
      </c>
      <c r="F696" s="34">
        <v>377.5</v>
      </c>
      <c r="G696" s="34">
        <v>87.6</v>
      </c>
      <c r="H696" s="34">
        <v>0</v>
      </c>
      <c r="I696" s="34"/>
      <c r="J696" s="34">
        <v>12.53</v>
      </c>
      <c r="K696" s="34">
        <v>0.95779999999999998</v>
      </c>
      <c r="L696" s="34">
        <v>5.1913</v>
      </c>
      <c r="M696" s="34">
        <v>8.6E-3</v>
      </c>
      <c r="N696" s="34">
        <v>361.61669999999998</v>
      </c>
      <c r="O696" s="34">
        <v>83.869200000000006</v>
      </c>
      <c r="P696" s="34">
        <v>445.5</v>
      </c>
      <c r="Q696" s="34">
        <v>289.9008</v>
      </c>
      <c r="R696" s="34">
        <v>67.2363</v>
      </c>
      <c r="S696" s="34">
        <v>357.1</v>
      </c>
      <c r="T696" s="34">
        <v>0</v>
      </c>
      <c r="U696" s="34"/>
      <c r="V696" s="34"/>
      <c r="W696" s="34">
        <v>0</v>
      </c>
      <c r="X696" s="34">
        <v>12.000500000000001</v>
      </c>
      <c r="Y696" s="34">
        <v>12.1</v>
      </c>
      <c r="Z696" s="34">
        <v>845</v>
      </c>
      <c r="AA696" s="34">
        <v>846</v>
      </c>
      <c r="AB696" s="34">
        <v>884</v>
      </c>
      <c r="AC696" s="34">
        <v>82</v>
      </c>
      <c r="AD696" s="34">
        <v>22.37</v>
      </c>
      <c r="AE696" s="34">
        <v>0.51</v>
      </c>
      <c r="AF696" s="34">
        <v>979</v>
      </c>
      <c r="AG696" s="34">
        <v>0</v>
      </c>
      <c r="AH696" s="34">
        <v>32</v>
      </c>
      <c r="AI696" s="34">
        <v>35</v>
      </c>
      <c r="AJ696" s="34">
        <v>191</v>
      </c>
      <c r="AK696" s="34">
        <v>170</v>
      </c>
      <c r="AL696" s="34">
        <v>4.5</v>
      </c>
      <c r="AM696" s="34">
        <v>175</v>
      </c>
      <c r="AN696" s="34" t="s">
        <v>155</v>
      </c>
      <c r="AO696" s="34">
        <v>2</v>
      </c>
      <c r="AP696" s="37">
        <v>0.62167824074074074</v>
      </c>
      <c r="AQ696" s="34">
        <v>47.159520000000001</v>
      </c>
      <c r="AR696" s="34">
        <v>-88.490056999999993</v>
      </c>
      <c r="AS696" s="34">
        <v>309.7</v>
      </c>
      <c r="AT696" s="34">
        <v>28.7</v>
      </c>
      <c r="AU696" s="34">
        <v>12</v>
      </c>
      <c r="AV696" s="34">
        <v>5</v>
      </c>
      <c r="AW696" s="34" t="s">
        <v>221</v>
      </c>
      <c r="AX696" s="34">
        <v>1.8684000000000001</v>
      </c>
      <c r="AY696" s="34">
        <v>1.1368</v>
      </c>
      <c r="AZ696" s="34">
        <v>2.2368000000000001</v>
      </c>
      <c r="BA696" s="34">
        <v>14.186999999999999</v>
      </c>
      <c r="BB696" s="34">
        <v>39.26</v>
      </c>
      <c r="BC696" s="34">
        <v>2.77</v>
      </c>
      <c r="BD696" s="34">
        <v>4.4039999999999999</v>
      </c>
      <c r="BE696" s="34">
        <v>3183.895</v>
      </c>
      <c r="BF696" s="34">
        <v>3.3650000000000002</v>
      </c>
      <c r="BG696" s="34">
        <v>23.225000000000001</v>
      </c>
      <c r="BH696" s="34">
        <v>5.3869999999999996</v>
      </c>
      <c r="BI696" s="34">
        <v>28.611999999999998</v>
      </c>
      <c r="BJ696" s="34">
        <v>18.619</v>
      </c>
      <c r="BK696" s="34">
        <v>4.3179999999999996</v>
      </c>
      <c r="BL696" s="34">
        <v>22.937999999999999</v>
      </c>
      <c r="BM696" s="34">
        <v>0</v>
      </c>
      <c r="BN696" s="34"/>
      <c r="BO696" s="34"/>
      <c r="BP696" s="34"/>
      <c r="BQ696" s="34">
        <v>5351.5159999999996</v>
      </c>
      <c r="BR696" s="34">
        <v>0.113011</v>
      </c>
      <c r="BS696" s="34">
        <v>-5</v>
      </c>
      <c r="BT696" s="34">
        <v>7.0939999999999996E-3</v>
      </c>
      <c r="BU696" s="34">
        <v>2.7617069999999999</v>
      </c>
      <c r="BV696" s="34">
        <v>0</v>
      </c>
      <c r="BW696" s="34" t="s">
        <v>155</v>
      </c>
      <c r="BX696" s="34">
        <v>0.80200000000000005</v>
      </c>
    </row>
    <row r="697" spans="1:76" x14ac:dyDescent="0.25">
      <c r="A697" s="35">
        <v>43165</v>
      </c>
      <c r="B697" s="36">
        <v>0.41256090277777774</v>
      </c>
      <c r="C697" s="34">
        <v>5.42</v>
      </c>
      <c r="D697" s="34">
        <v>8.9999999999999993E-3</v>
      </c>
      <c r="E697" s="34">
        <v>90</v>
      </c>
      <c r="F697" s="34">
        <v>377.9</v>
      </c>
      <c r="G697" s="34">
        <v>89.8</v>
      </c>
      <c r="H697" s="34">
        <v>0</v>
      </c>
      <c r="I697" s="34"/>
      <c r="J697" s="34">
        <v>12.78</v>
      </c>
      <c r="K697" s="34">
        <v>0.95779999999999998</v>
      </c>
      <c r="L697" s="34">
        <v>5.1913999999999998</v>
      </c>
      <c r="M697" s="34">
        <v>8.6E-3</v>
      </c>
      <c r="N697" s="34">
        <v>361.95920000000001</v>
      </c>
      <c r="O697" s="34">
        <v>85.999499999999998</v>
      </c>
      <c r="P697" s="34">
        <v>448</v>
      </c>
      <c r="Q697" s="34">
        <v>290.17540000000002</v>
      </c>
      <c r="R697" s="34">
        <v>68.944100000000006</v>
      </c>
      <c r="S697" s="34">
        <v>359.1</v>
      </c>
      <c r="T697" s="34">
        <v>0</v>
      </c>
      <c r="U697" s="34"/>
      <c r="V697" s="34"/>
      <c r="W697" s="34">
        <v>0</v>
      </c>
      <c r="X697" s="34">
        <v>12.2392</v>
      </c>
      <c r="Y697" s="34">
        <v>12.1</v>
      </c>
      <c r="Z697" s="34">
        <v>844</v>
      </c>
      <c r="AA697" s="34">
        <v>846</v>
      </c>
      <c r="AB697" s="34">
        <v>884</v>
      </c>
      <c r="AC697" s="34">
        <v>82</v>
      </c>
      <c r="AD697" s="34">
        <v>22.37</v>
      </c>
      <c r="AE697" s="34">
        <v>0.51</v>
      </c>
      <c r="AF697" s="34">
        <v>979</v>
      </c>
      <c r="AG697" s="34">
        <v>0</v>
      </c>
      <c r="AH697" s="34">
        <v>32</v>
      </c>
      <c r="AI697" s="34">
        <v>35</v>
      </c>
      <c r="AJ697" s="34">
        <v>191</v>
      </c>
      <c r="AK697" s="34">
        <v>170</v>
      </c>
      <c r="AL697" s="34">
        <v>4.5</v>
      </c>
      <c r="AM697" s="34">
        <v>174.8</v>
      </c>
      <c r="AN697" s="34" t="s">
        <v>155</v>
      </c>
      <c r="AO697" s="34">
        <v>2</v>
      </c>
      <c r="AP697" s="37">
        <v>0.62168981481481478</v>
      </c>
      <c r="AQ697" s="34">
        <v>47.159441999999999</v>
      </c>
      <c r="AR697" s="34">
        <v>-88.489928000000006</v>
      </c>
      <c r="AS697" s="34">
        <v>309.39999999999998</v>
      </c>
      <c r="AT697" s="34">
        <v>28.6</v>
      </c>
      <c r="AU697" s="34">
        <v>12</v>
      </c>
      <c r="AV697" s="34">
        <v>5</v>
      </c>
      <c r="AW697" s="34" t="s">
        <v>221</v>
      </c>
      <c r="AX697" s="34">
        <v>1.9</v>
      </c>
      <c r="AY697" s="34">
        <v>1.2684</v>
      </c>
      <c r="AZ697" s="34">
        <v>2.3683999999999998</v>
      </c>
      <c r="BA697" s="34">
        <v>14.186999999999999</v>
      </c>
      <c r="BB697" s="34">
        <v>39.26</v>
      </c>
      <c r="BC697" s="34">
        <v>2.77</v>
      </c>
      <c r="BD697" s="34">
        <v>4.4039999999999999</v>
      </c>
      <c r="BE697" s="34">
        <v>3183.895</v>
      </c>
      <c r="BF697" s="34">
        <v>3.3650000000000002</v>
      </c>
      <c r="BG697" s="34">
        <v>23.247</v>
      </c>
      <c r="BH697" s="34">
        <v>5.5229999999999997</v>
      </c>
      <c r="BI697" s="34">
        <v>28.771000000000001</v>
      </c>
      <c r="BJ697" s="34">
        <v>18.637</v>
      </c>
      <c r="BK697" s="34">
        <v>4.4279999999999999</v>
      </c>
      <c r="BL697" s="34">
        <v>23.065000000000001</v>
      </c>
      <c r="BM697" s="34">
        <v>0</v>
      </c>
      <c r="BN697" s="34"/>
      <c r="BO697" s="34"/>
      <c r="BP697" s="34"/>
      <c r="BQ697" s="34">
        <v>5457.9179999999997</v>
      </c>
      <c r="BR697" s="34">
        <v>0.104564</v>
      </c>
      <c r="BS697" s="34">
        <v>-5</v>
      </c>
      <c r="BT697" s="34">
        <v>7.9059999999999998E-3</v>
      </c>
      <c r="BU697" s="34">
        <v>2.5552830000000002</v>
      </c>
      <c r="BV697" s="34">
        <v>0</v>
      </c>
      <c r="BW697" s="34" t="s">
        <v>155</v>
      </c>
      <c r="BX697" s="34">
        <v>0.80200000000000005</v>
      </c>
    </row>
    <row r="698" spans="1:76" x14ac:dyDescent="0.25">
      <c r="A698" s="35">
        <v>43165</v>
      </c>
      <c r="B698" s="36">
        <v>0.41257247685185189</v>
      </c>
      <c r="C698" s="34">
        <v>5.5549999999999997</v>
      </c>
      <c r="D698" s="34">
        <v>8.8999999999999999E-3</v>
      </c>
      <c r="E698" s="34">
        <v>89.099327000000002</v>
      </c>
      <c r="F698" s="34">
        <v>378.5</v>
      </c>
      <c r="G698" s="34">
        <v>90.1</v>
      </c>
      <c r="H698" s="34">
        <v>-6.9</v>
      </c>
      <c r="I698" s="34"/>
      <c r="J698" s="34">
        <v>12.9</v>
      </c>
      <c r="K698" s="34">
        <v>0.95679999999999998</v>
      </c>
      <c r="L698" s="34">
        <v>5.3144999999999998</v>
      </c>
      <c r="M698" s="34">
        <v>8.5000000000000006E-3</v>
      </c>
      <c r="N698" s="34">
        <v>362.1739</v>
      </c>
      <c r="O698" s="34">
        <v>86.225300000000004</v>
      </c>
      <c r="P698" s="34">
        <v>448.4</v>
      </c>
      <c r="Q698" s="34">
        <v>290.34750000000003</v>
      </c>
      <c r="R698" s="34">
        <v>69.125100000000003</v>
      </c>
      <c r="S698" s="34">
        <v>359.5</v>
      </c>
      <c r="T698" s="34">
        <v>0</v>
      </c>
      <c r="U698" s="34"/>
      <c r="V698" s="34"/>
      <c r="W698" s="34">
        <v>0</v>
      </c>
      <c r="X698" s="34">
        <v>12.3421</v>
      </c>
      <c r="Y698" s="34">
        <v>12</v>
      </c>
      <c r="Z698" s="34">
        <v>845</v>
      </c>
      <c r="AA698" s="34">
        <v>846</v>
      </c>
      <c r="AB698" s="34">
        <v>884</v>
      </c>
      <c r="AC698" s="34">
        <v>82</v>
      </c>
      <c r="AD698" s="34">
        <v>22.37</v>
      </c>
      <c r="AE698" s="34">
        <v>0.51</v>
      </c>
      <c r="AF698" s="34">
        <v>979</v>
      </c>
      <c r="AG698" s="34">
        <v>0</v>
      </c>
      <c r="AH698" s="34">
        <v>32</v>
      </c>
      <c r="AI698" s="34">
        <v>35</v>
      </c>
      <c r="AJ698" s="34">
        <v>191</v>
      </c>
      <c r="AK698" s="34">
        <v>170</v>
      </c>
      <c r="AL698" s="34">
        <v>4.5</v>
      </c>
      <c r="AM698" s="34">
        <v>174.4</v>
      </c>
      <c r="AN698" s="34" t="s">
        <v>155</v>
      </c>
      <c r="AO698" s="34">
        <v>2</v>
      </c>
      <c r="AP698" s="37">
        <v>0.62170138888888882</v>
      </c>
      <c r="AQ698" s="34">
        <v>47.159365999999999</v>
      </c>
      <c r="AR698" s="34">
        <v>-88.489801999999997</v>
      </c>
      <c r="AS698" s="34">
        <v>309.3</v>
      </c>
      <c r="AT698" s="34">
        <v>28.4</v>
      </c>
      <c r="AU698" s="34">
        <v>12</v>
      </c>
      <c r="AV698" s="34">
        <v>6</v>
      </c>
      <c r="AW698" s="34" t="s">
        <v>222</v>
      </c>
      <c r="AX698" s="34">
        <v>1.9</v>
      </c>
      <c r="AY698" s="34">
        <v>1.3</v>
      </c>
      <c r="AZ698" s="34">
        <v>2.4</v>
      </c>
      <c r="BA698" s="34">
        <v>14.186999999999999</v>
      </c>
      <c r="BB698" s="34">
        <v>38.340000000000003</v>
      </c>
      <c r="BC698" s="34">
        <v>2.7</v>
      </c>
      <c r="BD698" s="34">
        <v>4.5199999999999996</v>
      </c>
      <c r="BE698" s="34">
        <v>3183.5070000000001</v>
      </c>
      <c r="BF698" s="34">
        <v>3.25</v>
      </c>
      <c r="BG698" s="34">
        <v>22.719000000000001</v>
      </c>
      <c r="BH698" s="34">
        <v>5.4089999999999998</v>
      </c>
      <c r="BI698" s="34">
        <v>28.128</v>
      </c>
      <c r="BJ698" s="34">
        <v>18.213999999999999</v>
      </c>
      <c r="BK698" s="34">
        <v>4.3360000000000003</v>
      </c>
      <c r="BL698" s="34">
        <v>22.55</v>
      </c>
      <c r="BM698" s="34">
        <v>0</v>
      </c>
      <c r="BN698" s="34"/>
      <c r="BO698" s="34"/>
      <c r="BP698" s="34"/>
      <c r="BQ698" s="34">
        <v>5375.6040000000003</v>
      </c>
      <c r="BR698" s="34">
        <v>9.6752000000000005E-2</v>
      </c>
      <c r="BS698" s="34">
        <v>-5</v>
      </c>
      <c r="BT698" s="34">
        <v>8.9060000000000007E-3</v>
      </c>
      <c r="BU698" s="34">
        <v>2.3643770000000002</v>
      </c>
      <c r="BV698" s="34">
        <v>0</v>
      </c>
      <c r="BW698" s="34" t="s">
        <v>155</v>
      </c>
      <c r="BX698" s="34">
        <v>0.80200000000000005</v>
      </c>
    </row>
    <row r="699" spans="1:76" x14ac:dyDescent="0.25">
      <c r="A699" s="35">
        <v>43165</v>
      </c>
      <c r="B699" s="36">
        <v>0.41258405092592593</v>
      </c>
      <c r="C699" s="34">
        <v>5.8049999999999997</v>
      </c>
      <c r="D699" s="34">
        <v>8.0999999999999996E-3</v>
      </c>
      <c r="E699" s="34">
        <v>80.681818000000007</v>
      </c>
      <c r="F699" s="34">
        <v>383.1</v>
      </c>
      <c r="G699" s="34">
        <v>90.2</v>
      </c>
      <c r="H699" s="34">
        <v>0</v>
      </c>
      <c r="I699" s="34"/>
      <c r="J699" s="34">
        <v>12.9</v>
      </c>
      <c r="K699" s="34">
        <v>0.95479999999999998</v>
      </c>
      <c r="L699" s="34">
        <v>5.5429000000000004</v>
      </c>
      <c r="M699" s="34">
        <v>7.7000000000000002E-3</v>
      </c>
      <c r="N699" s="34">
        <v>365.78390000000002</v>
      </c>
      <c r="O699" s="34">
        <v>86.100300000000004</v>
      </c>
      <c r="P699" s="34">
        <v>451.9</v>
      </c>
      <c r="Q699" s="34">
        <v>293.24160000000001</v>
      </c>
      <c r="R699" s="34">
        <v>69.024900000000002</v>
      </c>
      <c r="S699" s="34">
        <v>362.3</v>
      </c>
      <c r="T699" s="34">
        <v>0</v>
      </c>
      <c r="U699" s="34"/>
      <c r="V699" s="34"/>
      <c r="W699" s="34">
        <v>0</v>
      </c>
      <c r="X699" s="34">
        <v>12.316599999999999</v>
      </c>
      <c r="Y699" s="34">
        <v>12</v>
      </c>
      <c r="Z699" s="34">
        <v>844</v>
      </c>
      <c r="AA699" s="34">
        <v>847</v>
      </c>
      <c r="AB699" s="34">
        <v>884</v>
      </c>
      <c r="AC699" s="34">
        <v>82</v>
      </c>
      <c r="AD699" s="34">
        <v>22.37</v>
      </c>
      <c r="AE699" s="34">
        <v>0.51</v>
      </c>
      <c r="AF699" s="34">
        <v>979</v>
      </c>
      <c r="AG699" s="34">
        <v>0</v>
      </c>
      <c r="AH699" s="34">
        <v>32</v>
      </c>
      <c r="AI699" s="34">
        <v>35</v>
      </c>
      <c r="AJ699" s="34">
        <v>191</v>
      </c>
      <c r="AK699" s="34">
        <v>170</v>
      </c>
      <c r="AL699" s="34">
        <v>4.5</v>
      </c>
      <c r="AM699" s="34">
        <v>174.1</v>
      </c>
      <c r="AN699" s="34" t="s">
        <v>155</v>
      </c>
      <c r="AO699" s="34">
        <v>2</v>
      </c>
      <c r="AP699" s="37">
        <v>0.62171296296296297</v>
      </c>
      <c r="AQ699" s="34">
        <v>47.159295999999998</v>
      </c>
      <c r="AR699" s="34">
        <v>-88.489683999999997</v>
      </c>
      <c r="AS699" s="34">
        <v>308.89999999999998</v>
      </c>
      <c r="AT699" s="34">
        <v>27.7</v>
      </c>
      <c r="AU699" s="34">
        <v>12</v>
      </c>
      <c r="AV699" s="34">
        <v>6</v>
      </c>
      <c r="AW699" s="34" t="s">
        <v>222</v>
      </c>
      <c r="AX699" s="34">
        <v>1.9683999999999999</v>
      </c>
      <c r="AY699" s="34">
        <v>1.0948</v>
      </c>
      <c r="AZ699" s="34">
        <v>2.4</v>
      </c>
      <c r="BA699" s="34">
        <v>14.186999999999999</v>
      </c>
      <c r="BB699" s="34">
        <v>36.729999999999997</v>
      </c>
      <c r="BC699" s="34">
        <v>2.59</v>
      </c>
      <c r="BD699" s="34">
        <v>4.7359999999999998</v>
      </c>
      <c r="BE699" s="34">
        <v>3183.2060000000001</v>
      </c>
      <c r="BF699" s="34">
        <v>2.8159999999999998</v>
      </c>
      <c r="BG699" s="34">
        <v>21.998000000000001</v>
      </c>
      <c r="BH699" s="34">
        <v>5.1779999999999999</v>
      </c>
      <c r="BI699" s="34">
        <v>27.175999999999998</v>
      </c>
      <c r="BJ699" s="34">
        <v>17.635999999999999</v>
      </c>
      <c r="BK699" s="34">
        <v>4.1509999999999998</v>
      </c>
      <c r="BL699" s="34">
        <v>21.786999999999999</v>
      </c>
      <c r="BM699" s="34">
        <v>0</v>
      </c>
      <c r="BN699" s="34"/>
      <c r="BO699" s="34"/>
      <c r="BP699" s="34"/>
      <c r="BQ699" s="34">
        <v>5143.0360000000001</v>
      </c>
      <c r="BR699" s="34">
        <v>0.105966</v>
      </c>
      <c r="BS699" s="34">
        <v>-5</v>
      </c>
      <c r="BT699" s="34">
        <v>8.0940000000000005E-3</v>
      </c>
      <c r="BU699" s="34">
        <v>2.5895440000000001</v>
      </c>
      <c r="BV699" s="34">
        <v>0</v>
      </c>
      <c r="BW699" s="34" t="s">
        <v>155</v>
      </c>
      <c r="BX699" s="34">
        <v>0.80200000000000005</v>
      </c>
    </row>
    <row r="700" spans="1:76" x14ac:dyDescent="0.25">
      <c r="A700" s="35">
        <v>43165</v>
      </c>
      <c r="B700" s="36">
        <v>0.41259562500000002</v>
      </c>
      <c r="C700" s="34">
        <v>5.984</v>
      </c>
      <c r="D700" s="34">
        <v>6.4999999999999997E-3</v>
      </c>
      <c r="E700" s="34">
        <v>65.093267999999995</v>
      </c>
      <c r="F700" s="34">
        <v>388.4</v>
      </c>
      <c r="G700" s="34">
        <v>89.8</v>
      </c>
      <c r="H700" s="34">
        <v>0</v>
      </c>
      <c r="I700" s="34"/>
      <c r="J700" s="34">
        <v>12.9</v>
      </c>
      <c r="K700" s="34">
        <v>0.95330000000000004</v>
      </c>
      <c r="L700" s="34">
        <v>5.7051999999999996</v>
      </c>
      <c r="M700" s="34">
        <v>6.1999999999999998E-3</v>
      </c>
      <c r="N700" s="34">
        <v>370.30779999999999</v>
      </c>
      <c r="O700" s="34">
        <v>85.656599999999997</v>
      </c>
      <c r="P700" s="34">
        <v>456</v>
      </c>
      <c r="Q700" s="34">
        <v>296.86829999999998</v>
      </c>
      <c r="R700" s="34">
        <v>68.6691</v>
      </c>
      <c r="S700" s="34">
        <v>365.5</v>
      </c>
      <c r="T700" s="34">
        <v>0</v>
      </c>
      <c r="U700" s="34"/>
      <c r="V700" s="34"/>
      <c r="W700" s="34">
        <v>0</v>
      </c>
      <c r="X700" s="34">
        <v>12.2982</v>
      </c>
      <c r="Y700" s="34">
        <v>12</v>
      </c>
      <c r="Z700" s="34">
        <v>845</v>
      </c>
      <c r="AA700" s="34">
        <v>849</v>
      </c>
      <c r="AB700" s="34">
        <v>885</v>
      </c>
      <c r="AC700" s="34">
        <v>82</v>
      </c>
      <c r="AD700" s="34">
        <v>22.37</v>
      </c>
      <c r="AE700" s="34">
        <v>0.51</v>
      </c>
      <c r="AF700" s="34">
        <v>979</v>
      </c>
      <c r="AG700" s="34">
        <v>0</v>
      </c>
      <c r="AH700" s="34">
        <v>32</v>
      </c>
      <c r="AI700" s="34">
        <v>35</v>
      </c>
      <c r="AJ700" s="34">
        <v>191</v>
      </c>
      <c r="AK700" s="34">
        <v>170</v>
      </c>
      <c r="AL700" s="34">
        <v>4.4000000000000004</v>
      </c>
      <c r="AM700" s="34">
        <v>174</v>
      </c>
      <c r="AN700" s="34" t="s">
        <v>155</v>
      </c>
      <c r="AO700" s="34">
        <v>2</v>
      </c>
      <c r="AP700" s="37">
        <v>0.62172453703703701</v>
      </c>
      <c r="AQ700" s="34">
        <v>47.159224000000002</v>
      </c>
      <c r="AR700" s="34">
        <v>-88.489564999999999</v>
      </c>
      <c r="AS700" s="34">
        <v>308.39999999999998</v>
      </c>
      <c r="AT700" s="34">
        <v>27.3</v>
      </c>
      <c r="AU700" s="34">
        <v>12</v>
      </c>
      <c r="AV700" s="34">
        <v>6</v>
      </c>
      <c r="AW700" s="34" t="s">
        <v>222</v>
      </c>
      <c r="AX700" s="34">
        <v>2.0684</v>
      </c>
      <c r="AY700" s="34">
        <v>1.2052</v>
      </c>
      <c r="AZ700" s="34">
        <v>2.5367999999999999</v>
      </c>
      <c r="BA700" s="34">
        <v>14.186999999999999</v>
      </c>
      <c r="BB700" s="34">
        <v>35.67</v>
      </c>
      <c r="BC700" s="34">
        <v>2.5099999999999998</v>
      </c>
      <c r="BD700" s="34">
        <v>4.8940000000000001</v>
      </c>
      <c r="BE700" s="34">
        <v>3183.5189999999998</v>
      </c>
      <c r="BF700" s="34">
        <v>2.2040000000000002</v>
      </c>
      <c r="BG700" s="34">
        <v>21.638999999999999</v>
      </c>
      <c r="BH700" s="34">
        <v>5.0049999999999999</v>
      </c>
      <c r="BI700" s="34">
        <v>26.643999999999998</v>
      </c>
      <c r="BJ700" s="34">
        <v>17.347999999999999</v>
      </c>
      <c r="BK700" s="34">
        <v>4.0129999999999999</v>
      </c>
      <c r="BL700" s="34">
        <v>21.36</v>
      </c>
      <c r="BM700" s="34">
        <v>0</v>
      </c>
      <c r="BN700" s="34"/>
      <c r="BO700" s="34"/>
      <c r="BP700" s="34"/>
      <c r="BQ700" s="34">
        <v>4989.7539999999999</v>
      </c>
      <c r="BR700" s="34">
        <v>0.12783800000000001</v>
      </c>
      <c r="BS700" s="34">
        <v>-5</v>
      </c>
      <c r="BT700" s="34">
        <v>8.9060000000000007E-3</v>
      </c>
      <c r="BU700" s="34">
        <v>3.1240410000000001</v>
      </c>
      <c r="BV700" s="34">
        <v>0</v>
      </c>
      <c r="BW700" s="34" t="s">
        <v>155</v>
      </c>
      <c r="BX700" s="34">
        <v>0.80200000000000005</v>
      </c>
    </row>
    <row r="701" spans="1:76" x14ac:dyDescent="0.25">
      <c r="A701" s="35">
        <v>43165</v>
      </c>
      <c r="B701" s="36">
        <v>0.41260719907407406</v>
      </c>
      <c r="C701" s="34">
        <v>6.2130000000000001</v>
      </c>
      <c r="D701" s="34">
        <v>8.8000000000000005E-3</v>
      </c>
      <c r="E701" s="34">
        <v>88.370553999999998</v>
      </c>
      <c r="F701" s="34">
        <v>392.7</v>
      </c>
      <c r="G701" s="34">
        <v>88.3</v>
      </c>
      <c r="H701" s="34">
        <v>6.7</v>
      </c>
      <c r="I701" s="34"/>
      <c r="J701" s="34">
        <v>12.73</v>
      </c>
      <c r="K701" s="34">
        <v>0.95150000000000001</v>
      </c>
      <c r="L701" s="34">
        <v>5.9119000000000002</v>
      </c>
      <c r="M701" s="34">
        <v>8.3999999999999995E-3</v>
      </c>
      <c r="N701" s="34">
        <v>373.64400000000001</v>
      </c>
      <c r="O701" s="34">
        <v>83.987899999999996</v>
      </c>
      <c r="P701" s="34">
        <v>457.6</v>
      </c>
      <c r="Q701" s="34">
        <v>299.54289999999997</v>
      </c>
      <c r="R701" s="34">
        <v>67.331400000000002</v>
      </c>
      <c r="S701" s="34">
        <v>366.9</v>
      </c>
      <c r="T701" s="34">
        <v>6.7251000000000003</v>
      </c>
      <c r="U701" s="34"/>
      <c r="V701" s="34"/>
      <c r="W701" s="34">
        <v>0</v>
      </c>
      <c r="X701" s="34">
        <v>12.1104</v>
      </c>
      <c r="Y701" s="34">
        <v>12</v>
      </c>
      <c r="Z701" s="34">
        <v>847</v>
      </c>
      <c r="AA701" s="34">
        <v>848</v>
      </c>
      <c r="AB701" s="34">
        <v>885</v>
      </c>
      <c r="AC701" s="34">
        <v>82</v>
      </c>
      <c r="AD701" s="34">
        <v>22.37</v>
      </c>
      <c r="AE701" s="34">
        <v>0.51</v>
      </c>
      <c r="AF701" s="34">
        <v>979</v>
      </c>
      <c r="AG701" s="34">
        <v>0</v>
      </c>
      <c r="AH701" s="34">
        <v>32</v>
      </c>
      <c r="AI701" s="34">
        <v>35</v>
      </c>
      <c r="AJ701" s="34">
        <v>191</v>
      </c>
      <c r="AK701" s="34">
        <v>170</v>
      </c>
      <c r="AL701" s="34">
        <v>4.3</v>
      </c>
      <c r="AM701" s="34">
        <v>174</v>
      </c>
      <c r="AN701" s="34" t="s">
        <v>155</v>
      </c>
      <c r="AO701" s="34">
        <v>2</v>
      </c>
      <c r="AP701" s="37">
        <v>0.62173611111111116</v>
      </c>
      <c r="AQ701" s="34">
        <v>47.159199999999998</v>
      </c>
      <c r="AR701" s="34">
        <v>-88.489526999999995</v>
      </c>
      <c r="AS701" s="34">
        <v>308.2</v>
      </c>
      <c r="AT701" s="34">
        <v>27.3</v>
      </c>
      <c r="AU701" s="34">
        <v>12</v>
      </c>
      <c r="AV701" s="34">
        <v>6</v>
      </c>
      <c r="AW701" s="34" t="s">
        <v>222</v>
      </c>
      <c r="AX701" s="34">
        <v>2.1</v>
      </c>
      <c r="AY701" s="34">
        <v>1.3</v>
      </c>
      <c r="AZ701" s="34">
        <v>2.6</v>
      </c>
      <c r="BA701" s="34">
        <v>14.186999999999999</v>
      </c>
      <c r="BB701" s="34">
        <v>34.369999999999997</v>
      </c>
      <c r="BC701" s="34">
        <v>2.42</v>
      </c>
      <c r="BD701" s="34">
        <v>5.0990000000000002</v>
      </c>
      <c r="BE701" s="34">
        <v>3181.3040000000001</v>
      </c>
      <c r="BF701" s="34">
        <v>2.88</v>
      </c>
      <c r="BG701" s="34">
        <v>21.056000000000001</v>
      </c>
      <c r="BH701" s="34">
        <v>4.7329999999999997</v>
      </c>
      <c r="BI701" s="34">
        <v>25.789000000000001</v>
      </c>
      <c r="BJ701" s="34">
        <v>16.88</v>
      </c>
      <c r="BK701" s="34">
        <v>3.794</v>
      </c>
      <c r="BL701" s="34">
        <v>20.673999999999999</v>
      </c>
      <c r="BM701" s="34">
        <v>0.1143</v>
      </c>
      <c r="BN701" s="34"/>
      <c r="BO701" s="34"/>
      <c r="BP701" s="34"/>
      <c r="BQ701" s="34">
        <v>4738.4650000000001</v>
      </c>
      <c r="BR701" s="34">
        <v>0.13905999999999999</v>
      </c>
      <c r="BS701" s="34">
        <v>-5</v>
      </c>
      <c r="BT701" s="34">
        <v>8.9999999999999993E-3</v>
      </c>
      <c r="BU701" s="34">
        <v>3.398279</v>
      </c>
      <c r="BV701" s="34">
        <v>0</v>
      </c>
      <c r="BW701" s="34" t="s">
        <v>155</v>
      </c>
      <c r="BX701" s="34">
        <v>0.80200000000000005</v>
      </c>
    </row>
    <row r="702" spans="1:76" x14ac:dyDescent="0.25">
      <c r="A702" s="35">
        <v>43165</v>
      </c>
      <c r="B702" s="36">
        <v>0.41261877314814815</v>
      </c>
      <c r="C702" s="34">
        <v>6.8529999999999998</v>
      </c>
      <c r="D702" s="34">
        <v>1.0200000000000001E-2</v>
      </c>
      <c r="E702" s="34">
        <v>102.056619</v>
      </c>
      <c r="F702" s="34">
        <v>394.2</v>
      </c>
      <c r="G702" s="34">
        <v>87.1</v>
      </c>
      <c r="H702" s="34">
        <v>9.1</v>
      </c>
      <c r="I702" s="34"/>
      <c r="J702" s="34">
        <v>12.57</v>
      </c>
      <c r="K702" s="34">
        <v>0.94650000000000001</v>
      </c>
      <c r="L702" s="34">
        <v>6.4861000000000004</v>
      </c>
      <c r="M702" s="34">
        <v>9.7000000000000003E-3</v>
      </c>
      <c r="N702" s="34">
        <v>373.07639999999998</v>
      </c>
      <c r="O702" s="34">
        <v>82.415499999999994</v>
      </c>
      <c r="P702" s="34">
        <v>455.5</v>
      </c>
      <c r="Q702" s="34">
        <v>299.08789999999999</v>
      </c>
      <c r="R702" s="34">
        <v>66.070800000000006</v>
      </c>
      <c r="S702" s="34">
        <v>365.2</v>
      </c>
      <c r="T702" s="34">
        <v>9.0526</v>
      </c>
      <c r="U702" s="34"/>
      <c r="V702" s="34"/>
      <c r="W702" s="34">
        <v>0</v>
      </c>
      <c r="X702" s="34">
        <v>11.8986</v>
      </c>
      <c r="Y702" s="34">
        <v>12</v>
      </c>
      <c r="Z702" s="34">
        <v>846</v>
      </c>
      <c r="AA702" s="34">
        <v>849</v>
      </c>
      <c r="AB702" s="34">
        <v>884</v>
      </c>
      <c r="AC702" s="34">
        <v>82</v>
      </c>
      <c r="AD702" s="34">
        <v>22.37</v>
      </c>
      <c r="AE702" s="34">
        <v>0.51</v>
      </c>
      <c r="AF702" s="34">
        <v>979</v>
      </c>
      <c r="AG702" s="34">
        <v>0</v>
      </c>
      <c r="AH702" s="34">
        <v>32</v>
      </c>
      <c r="AI702" s="34">
        <v>35</v>
      </c>
      <c r="AJ702" s="34">
        <v>191</v>
      </c>
      <c r="AK702" s="34">
        <v>170</v>
      </c>
      <c r="AL702" s="34">
        <v>4.3</v>
      </c>
      <c r="AM702" s="34">
        <v>174</v>
      </c>
      <c r="AN702" s="34" t="s">
        <v>155</v>
      </c>
      <c r="AO702" s="34">
        <v>2</v>
      </c>
      <c r="AP702" s="37">
        <v>0.62173611111111116</v>
      </c>
      <c r="AQ702" s="34">
        <v>47.159103999999999</v>
      </c>
      <c r="AR702" s="34">
        <v>-88.489356999999998</v>
      </c>
      <c r="AS702" s="34">
        <v>308</v>
      </c>
      <c r="AT702" s="34">
        <v>27.2</v>
      </c>
      <c r="AU702" s="34">
        <v>12</v>
      </c>
      <c r="AV702" s="34">
        <v>6</v>
      </c>
      <c r="AW702" s="34" t="s">
        <v>222</v>
      </c>
      <c r="AX702" s="34">
        <v>2.1</v>
      </c>
      <c r="AY702" s="34">
        <v>1.3684000000000001</v>
      </c>
      <c r="AZ702" s="34">
        <v>2.7368000000000001</v>
      </c>
      <c r="BA702" s="34">
        <v>14.186999999999999</v>
      </c>
      <c r="BB702" s="34">
        <v>31.24</v>
      </c>
      <c r="BC702" s="34">
        <v>2.2000000000000002</v>
      </c>
      <c r="BD702" s="34">
        <v>5.6529999999999996</v>
      </c>
      <c r="BE702" s="34">
        <v>3179.1030000000001</v>
      </c>
      <c r="BF702" s="34">
        <v>3.0129999999999999</v>
      </c>
      <c r="BG702" s="34">
        <v>19.149000000000001</v>
      </c>
      <c r="BH702" s="34">
        <v>4.2300000000000004</v>
      </c>
      <c r="BI702" s="34">
        <v>23.38</v>
      </c>
      <c r="BJ702" s="34">
        <v>15.352</v>
      </c>
      <c r="BK702" s="34">
        <v>3.391</v>
      </c>
      <c r="BL702" s="34">
        <v>18.742999999999999</v>
      </c>
      <c r="BM702" s="34">
        <v>0.14019999999999999</v>
      </c>
      <c r="BN702" s="34"/>
      <c r="BO702" s="34"/>
      <c r="BP702" s="34"/>
      <c r="BQ702" s="34">
        <v>4240.4830000000002</v>
      </c>
      <c r="BR702" s="34">
        <v>0.13456399999999999</v>
      </c>
      <c r="BS702" s="34">
        <v>-5</v>
      </c>
      <c r="BT702" s="34">
        <v>8.0940000000000005E-3</v>
      </c>
      <c r="BU702" s="34">
        <v>3.288408</v>
      </c>
      <c r="BV702" s="34">
        <v>0</v>
      </c>
      <c r="BW702" s="34" t="s">
        <v>155</v>
      </c>
      <c r="BX702" s="34">
        <v>0.80200000000000005</v>
      </c>
    </row>
    <row r="703" spans="1:76" x14ac:dyDescent="0.25">
      <c r="A703" s="35">
        <v>43165</v>
      </c>
      <c r="B703" s="36">
        <v>0.41263034722222219</v>
      </c>
      <c r="C703" s="34">
        <v>7.4029999999999996</v>
      </c>
      <c r="D703" s="34">
        <v>8.0999999999999996E-3</v>
      </c>
      <c r="E703" s="34">
        <v>80.515463999999994</v>
      </c>
      <c r="F703" s="34">
        <v>394.8</v>
      </c>
      <c r="G703" s="34">
        <v>84.9</v>
      </c>
      <c r="H703" s="34">
        <v>0</v>
      </c>
      <c r="I703" s="34"/>
      <c r="J703" s="34">
        <v>12.32</v>
      </c>
      <c r="K703" s="34">
        <v>0.94230000000000003</v>
      </c>
      <c r="L703" s="34">
        <v>6.9757999999999996</v>
      </c>
      <c r="M703" s="34">
        <v>7.6E-3</v>
      </c>
      <c r="N703" s="34">
        <v>372.0505</v>
      </c>
      <c r="O703" s="34">
        <v>80.034499999999994</v>
      </c>
      <c r="P703" s="34">
        <v>452.1</v>
      </c>
      <c r="Q703" s="34">
        <v>298.2654</v>
      </c>
      <c r="R703" s="34">
        <v>64.162000000000006</v>
      </c>
      <c r="S703" s="34">
        <v>362.4</v>
      </c>
      <c r="T703" s="34">
        <v>0</v>
      </c>
      <c r="U703" s="34"/>
      <c r="V703" s="34"/>
      <c r="W703" s="34">
        <v>0</v>
      </c>
      <c r="X703" s="34">
        <v>11.6121</v>
      </c>
      <c r="Y703" s="34">
        <v>11.9</v>
      </c>
      <c r="Z703" s="34">
        <v>846</v>
      </c>
      <c r="AA703" s="34">
        <v>850</v>
      </c>
      <c r="AB703" s="34">
        <v>885</v>
      </c>
      <c r="AC703" s="34">
        <v>82</v>
      </c>
      <c r="AD703" s="34">
        <v>22.37</v>
      </c>
      <c r="AE703" s="34">
        <v>0.51</v>
      </c>
      <c r="AF703" s="34">
        <v>979</v>
      </c>
      <c r="AG703" s="34">
        <v>0</v>
      </c>
      <c r="AH703" s="34">
        <v>32</v>
      </c>
      <c r="AI703" s="34">
        <v>35</v>
      </c>
      <c r="AJ703" s="34">
        <v>190.1</v>
      </c>
      <c r="AK703" s="34">
        <v>170</v>
      </c>
      <c r="AL703" s="34">
        <v>4.3</v>
      </c>
      <c r="AM703" s="34">
        <v>174.4</v>
      </c>
      <c r="AN703" s="34" t="s">
        <v>155</v>
      </c>
      <c r="AO703" s="34">
        <v>2</v>
      </c>
      <c r="AP703" s="37">
        <v>0.62175925925925923</v>
      </c>
      <c r="AQ703" s="34">
        <v>47.159011999999997</v>
      </c>
      <c r="AR703" s="34">
        <v>-88.489188999999996</v>
      </c>
      <c r="AS703" s="34">
        <v>307.5</v>
      </c>
      <c r="AT703" s="34">
        <v>27.3</v>
      </c>
      <c r="AU703" s="34">
        <v>12</v>
      </c>
      <c r="AV703" s="34">
        <v>6</v>
      </c>
      <c r="AW703" s="34" t="s">
        <v>222</v>
      </c>
      <c r="AX703" s="34">
        <v>2.1684000000000001</v>
      </c>
      <c r="AY703" s="34">
        <v>1.6052</v>
      </c>
      <c r="AZ703" s="34">
        <v>2.8683999999999998</v>
      </c>
      <c r="BA703" s="34">
        <v>14.186999999999999</v>
      </c>
      <c r="BB703" s="34">
        <v>29</v>
      </c>
      <c r="BC703" s="34">
        <v>2.04</v>
      </c>
      <c r="BD703" s="34">
        <v>6.1260000000000003</v>
      </c>
      <c r="BE703" s="34">
        <v>3179.4560000000001</v>
      </c>
      <c r="BF703" s="34">
        <v>2.2010000000000001</v>
      </c>
      <c r="BG703" s="34">
        <v>17.757999999999999</v>
      </c>
      <c r="BH703" s="34">
        <v>3.82</v>
      </c>
      <c r="BI703" s="34">
        <v>21.577999999999999</v>
      </c>
      <c r="BJ703" s="34">
        <v>14.236000000000001</v>
      </c>
      <c r="BK703" s="34">
        <v>3.0619999999999998</v>
      </c>
      <c r="BL703" s="34">
        <v>17.298999999999999</v>
      </c>
      <c r="BM703" s="34">
        <v>0</v>
      </c>
      <c r="BN703" s="34"/>
      <c r="BO703" s="34"/>
      <c r="BP703" s="34"/>
      <c r="BQ703" s="34">
        <v>3848.2829999999999</v>
      </c>
      <c r="BR703" s="34">
        <v>0.167522</v>
      </c>
      <c r="BS703" s="34">
        <v>-5</v>
      </c>
      <c r="BT703" s="34">
        <v>8.9060000000000007E-3</v>
      </c>
      <c r="BU703" s="34">
        <v>4.0938189999999999</v>
      </c>
      <c r="BV703" s="34">
        <v>0</v>
      </c>
      <c r="BW703" s="34" t="s">
        <v>155</v>
      </c>
      <c r="BX703" s="34">
        <v>0.80200000000000005</v>
      </c>
    </row>
    <row r="704" spans="1:76" x14ac:dyDescent="0.25">
      <c r="A704" s="35">
        <v>43165</v>
      </c>
      <c r="B704" s="36">
        <v>0.41264192129629634</v>
      </c>
      <c r="C704" s="34">
        <v>7.2190000000000003</v>
      </c>
      <c r="D704" s="34">
        <v>5.1999999999999998E-3</v>
      </c>
      <c r="E704" s="34">
        <v>51.885522000000002</v>
      </c>
      <c r="F704" s="34">
        <v>394</v>
      </c>
      <c r="G704" s="34">
        <v>82.9</v>
      </c>
      <c r="H704" s="34">
        <v>16.8</v>
      </c>
      <c r="I704" s="34"/>
      <c r="J704" s="34">
        <v>11.82</v>
      </c>
      <c r="K704" s="34">
        <v>0.94379999999999997</v>
      </c>
      <c r="L704" s="34">
        <v>6.8136000000000001</v>
      </c>
      <c r="M704" s="34">
        <v>4.8999999999999998E-3</v>
      </c>
      <c r="N704" s="34">
        <v>371.86700000000002</v>
      </c>
      <c r="O704" s="34">
        <v>78.253600000000006</v>
      </c>
      <c r="P704" s="34">
        <v>450.1</v>
      </c>
      <c r="Q704" s="34">
        <v>297.83949999999999</v>
      </c>
      <c r="R704" s="34">
        <v>62.675699999999999</v>
      </c>
      <c r="S704" s="34">
        <v>360.5</v>
      </c>
      <c r="T704" s="34">
        <v>16.761099999999999</v>
      </c>
      <c r="U704" s="34"/>
      <c r="V704" s="34"/>
      <c r="W704" s="34">
        <v>0</v>
      </c>
      <c r="X704" s="34">
        <v>11.157</v>
      </c>
      <c r="Y704" s="34">
        <v>12.2</v>
      </c>
      <c r="Z704" s="34">
        <v>845</v>
      </c>
      <c r="AA704" s="34">
        <v>848</v>
      </c>
      <c r="AB704" s="34">
        <v>884</v>
      </c>
      <c r="AC704" s="34">
        <v>81.099999999999994</v>
      </c>
      <c r="AD704" s="34">
        <v>22.12</v>
      </c>
      <c r="AE704" s="34">
        <v>0.51</v>
      </c>
      <c r="AF704" s="34">
        <v>979</v>
      </c>
      <c r="AG704" s="34">
        <v>0</v>
      </c>
      <c r="AH704" s="34">
        <v>32</v>
      </c>
      <c r="AI704" s="34">
        <v>35</v>
      </c>
      <c r="AJ704" s="34">
        <v>190.9</v>
      </c>
      <c r="AK704" s="34">
        <v>170</v>
      </c>
      <c r="AL704" s="34">
        <v>4.5</v>
      </c>
      <c r="AM704" s="34">
        <v>174.8</v>
      </c>
      <c r="AN704" s="34" t="s">
        <v>155</v>
      </c>
      <c r="AO704" s="34">
        <v>2</v>
      </c>
      <c r="AP704" s="37">
        <v>0.62177083333333327</v>
      </c>
      <c r="AQ704" s="34">
        <v>47.158957000000001</v>
      </c>
      <c r="AR704" s="34">
        <v>-88.489042999999995</v>
      </c>
      <c r="AS704" s="34">
        <v>307.3</v>
      </c>
      <c r="AT704" s="34">
        <v>27.9</v>
      </c>
      <c r="AU704" s="34">
        <v>12</v>
      </c>
      <c r="AV704" s="34">
        <v>6</v>
      </c>
      <c r="AW704" s="34" t="s">
        <v>223</v>
      </c>
      <c r="AX704" s="34">
        <v>1.5844</v>
      </c>
      <c r="AY704" s="34">
        <v>1.6315999999999999</v>
      </c>
      <c r="AZ704" s="34">
        <v>2.3527999999999998</v>
      </c>
      <c r="BA704" s="34">
        <v>14.186999999999999</v>
      </c>
      <c r="BB704" s="34">
        <v>29.72</v>
      </c>
      <c r="BC704" s="34">
        <v>2.1</v>
      </c>
      <c r="BD704" s="34">
        <v>5.952</v>
      </c>
      <c r="BE704" s="34">
        <v>3180.2840000000001</v>
      </c>
      <c r="BF704" s="34">
        <v>1.4550000000000001</v>
      </c>
      <c r="BG704" s="34">
        <v>18.177</v>
      </c>
      <c r="BH704" s="34">
        <v>3.8250000000000002</v>
      </c>
      <c r="BI704" s="34">
        <v>22.001999999999999</v>
      </c>
      <c r="BJ704" s="34">
        <v>14.558</v>
      </c>
      <c r="BK704" s="34">
        <v>3.0640000000000001</v>
      </c>
      <c r="BL704" s="34">
        <v>17.622</v>
      </c>
      <c r="BM704" s="34">
        <v>0.2472</v>
      </c>
      <c r="BN704" s="34"/>
      <c r="BO704" s="34"/>
      <c r="BP704" s="34"/>
      <c r="BQ704" s="34">
        <v>3786.4659999999999</v>
      </c>
      <c r="BR704" s="34">
        <v>0.21448800000000001</v>
      </c>
      <c r="BS704" s="34">
        <v>-5</v>
      </c>
      <c r="BT704" s="34">
        <v>6.2820000000000003E-3</v>
      </c>
      <c r="BU704" s="34">
        <v>5.2415510000000003</v>
      </c>
      <c r="BV704" s="34">
        <v>0</v>
      </c>
      <c r="BW704" s="34" t="s">
        <v>155</v>
      </c>
      <c r="BX704" s="34">
        <v>0.80100000000000005</v>
      </c>
    </row>
    <row r="705" spans="1:76" x14ac:dyDescent="0.25">
      <c r="A705" s="35">
        <v>43165</v>
      </c>
      <c r="B705" s="36">
        <v>0.41265349537037038</v>
      </c>
      <c r="C705" s="34">
        <v>7.3220000000000001</v>
      </c>
      <c r="D705" s="34">
        <v>6.8999999999999999E-3</v>
      </c>
      <c r="E705" s="34">
        <v>68.720539000000002</v>
      </c>
      <c r="F705" s="34">
        <v>390.4</v>
      </c>
      <c r="G705" s="34">
        <v>82.3</v>
      </c>
      <c r="H705" s="34">
        <v>3.4</v>
      </c>
      <c r="I705" s="34"/>
      <c r="J705" s="34">
        <v>11.42</v>
      </c>
      <c r="K705" s="34">
        <v>0.94310000000000005</v>
      </c>
      <c r="L705" s="34">
        <v>6.9051</v>
      </c>
      <c r="M705" s="34">
        <v>6.4999999999999997E-3</v>
      </c>
      <c r="N705" s="34">
        <v>368.14710000000002</v>
      </c>
      <c r="O705" s="34">
        <v>77.615300000000005</v>
      </c>
      <c r="P705" s="34">
        <v>445.8</v>
      </c>
      <c r="Q705" s="34">
        <v>294.83159999999998</v>
      </c>
      <c r="R705" s="34">
        <v>62.1584</v>
      </c>
      <c r="S705" s="34">
        <v>357</v>
      </c>
      <c r="T705" s="34">
        <v>3.3534000000000002</v>
      </c>
      <c r="U705" s="34"/>
      <c r="V705" s="34"/>
      <c r="W705" s="34">
        <v>0</v>
      </c>
      <c r="X705" s="34">
        <v>10.7692</v>
      </c>
      <c r="Y705" s="34">
        <v>12.3</v>
      </c>
      <c r="Z705" s="34">
        <v>844</v>
      </c>
      <c r="AA705" s="34">
        <v>846</v>
      </c>
      <c r="AB705" s="34">
        <v>884</v>
      </c>
      <c r="AC705" s="34">
        <v>81</v>
      </c>
      <c r="AD705" s="34">
        <v>22.09</v>
      </c>
      <c r="AE705" s="34">
        <v>0.51</v>
      </c>
      <c r="AF705" s="34">
        <v>979</v>
      </c>
      <c r="AG705" s="34">
        <v>0</v>
      </c>
      <c r="AH705" s="34">
        <v>32</v>
      </c>
      <c r="AI705" s="34">
        <v>35</v>
      </c>
      <c r="AJ705" s="34">
        <v>191</v>
      </c>
      <c r="AK705" s="34">
        <v>170</v>
      </c>
      <c r="AL705" s="34">
        <v>4.5999999999999996</v>
      </c>
      <c r="AM705" s="34">
        <v>175</v>
      </c>
      <c r="AN705" s="34" t="s">
        <v>155</v>
      </c>
      <c r="AO705" s="34">
        <v>2</v>
      </c>
      <c r="AP705" s="37">
        <v>0.62178240740740742</v>
      </c>
      <c r="AQ705" s="34">
        <v>47.158915</v>
      </c>
      <c r="AR705" s="34">
        <v>-88.488881000000006</v>
      </c>
      <c r="AS705" s="34">
        <v>307.2</v>
      </c>
      <c r="AT705" s="34">
        <v>28.9</v>
      </c>
      <c r="AU705" s="34">
        <v>12</v>
      </c>
      <c r="AV705" s="34">
        <v>8</v>
      </c>
      <c r="AW705" s="34" t="s">
        <v>224</v>
      </c>
      <c r="AX705" s="34">
        <v>1.3</v>
      </c>
      <c r="AY705" s="34">
        <v>1.6683319999999999</v>
      </c>
      <c r="AZ705" s="34">
        <v>2.1</v>
      </c>
      <c r="BA705" s="34">
        <v>14.186999999999999</v>
      </c>
      <c r="BB705" s="34">
        <v>29.32</v>
      </c>
      <c r="BC705" s="34">
        <v>2.0699999999999998</v>
      </c>
      <c r="BD705" s="34">
        <v>6.0359999999999996</v>
      </c>
      <c r="BE705" s="34">
        <v>3179.9650000000001</v>
      </c>
      <c r="BF705" s="34">
        <v>1.9</v>
      </c>
      <c r="BG705" s="34">
        <v>17.754999999999999</v>
      </c>
      <c r="BH705" s="34">
        <v>3.7429999999999999</v>
      </c>
      <c r="BI705" s="34">
        <v>21.498000000000001</v>
      </c>
      <c r="BJ705" s="34">
        <v>14.218999999999999</v>
      </c>
      <c r="BK705" s="34">
        <v>2.9980000000000002</v>
      </c>
      <c r="BL705" s="34">
        <v>17.216999999999999</v>
      </c>
      <c r="BM705" s="34">
        <v>4.8800000000000003E-2</v>
      </c>
      <c r="BN705" s="34"/>
      <c r="BO705" s="34"/>
      <c r="BP705" s="34"/>
      <c r="BQ705" s="34">
        <v>3606.07</v>
      </c>
      <c r="BR705" s="34">
        <v>0.23621400000000001</v>
      </c>
      <c r="BS705" s="34">
        <v>-5</v>
      </c>
      <c r="BT705" s="34">
        <v>6.9059999999999998E-3</v>
      </c>
      <c r="BU705" s="34">
        <v>5.7724799999999998</v>
      </c>
      <c r="BV705" s="34">
        <v>0</v>
      </c>
      <c r="BW705" s="34" t="s">
        <v>155</v>
      </c>
      <c r="BX705" s="34">
        <v>0.80100000000000005</v>
      </c>
    </row>
    <row r="706" spans="1:76" x14ac:dyDescent="0.25">
      <c r="A706" s="35">
        <v>43165</v>
      </c>
      <c r="B706" s="36">
        <v>0.41266506944444448</v>
      </c>
      <c r="C706" s="34">
        <v>7.58</v>
      </c>
      <c r="D706" s="34">
        <v>9.2999999999999992E-3</v>
      </c>
      <c r="E706" s="34">
        <v>92.57329</v>
      </c>
      <c r="F706" s="34">
        <v>389.8</v>
      </c>
      <c r="G706" s="34">
        <v>82.4</v>
      </c>
      <c r="H706" s="34">
        <v>6.7</v>
      </c>
      <c r="I706" s="34"/>
      <c r="J706" s="34">
        <v>11.27</v>
      </c>
      <c r="K706" s="34">
        <v>0.94110000000000005</v>
      </c>
      <c r="L706" s="34">
        <v>7.133</v>
      </c>
      <c r="M706" s="34">
        <v>8.6999999999999994E-3</v>
      </c>
      <c r="N706" s="34">
        <v>366.87479999999999</v>
      </c>
      <c r="O706" s="34">
        <v>77.586100000000002</v>
      </c>
      <c r="P706" s="34">
        <v>444.5</v>
      </c>
      <c r="Q706" s="34">
        <v>293.81270000000001</v>
      </c>
      <c r="R706" s="34">
        <v>62.134999999999998</v>
      </c>
      <c r="S706" s="34">
        <v>355.9</v>
      </c>
      <c r="T706" s="34">
        <v>6.7367999999999997</v>
      </c>
      <c r="U706" s="34"/>
      <c r="V706" s="34"/>
      <c r="W706" s="34">
        <v>0</v>
      </c>
      <c r="X706" s="34">
        <v>10.6092</v>
      </c>
      <c r="Y706" s="34">
        <v>12.3</v>
      </c>
      <c r="Z706" s="34">
        <v>844</v>
      </c>
      <c r="AA706" s="34">
        <v>844</v>
      </c>
      <c r="AB706" s="34">
        <v>884</v>
      </c>
      <c r="AC706" s="34">
        <v>81</v>
      </c>
      <c r="AD706" s="34">
        <v>22.09</v>
      </c>
      <c r="AE706" s="34">
        <v>0.51</v>
      </c>
      <c r="AF706" s="34">
        <v>979</v>
      </c>
      <c r="AG706" s="34">
        <v>0</v>
      </c>
      <c r="AH706" s="34">
        <v>32</v>
      </c>
      <c r="AI706" s="34">
        <v>35</v>
      </c>
      <c r="AJ706" s="34">
        <v>191</v>
      </c>
      <c r="AK706" s="34">
        <v>170</v>
      </c>
      <c r="AL706" s="34">
        <v>4.5999999999999996</v>
      </c>
      <c r="AM706" s="34">
        <v>175</v>
      </c>
      <c r="AN706" s="34" t="s">
        <v>155</v>
      </c>
      <c r="AO706" s="34">
        <v>2</v>
      </c>
      <c r="AP706" s="37">
        <v>0.62179398148148146</v>
      </c>
      <c r="AQ706" s="34">
        <v>47.158890999999997</v>
      </c>
      <c r="AR706" s="34">
        <v>-88.488703000000001</v>
      </c>
      <c r="AS706" s="34">
        <v>307.3</v>
      </c>
      <c r="AT706" s="34">
        <v>30.3</v>
      </c>
      <c r="AU706" s="34">
        <v>12</v>
      </c>
      <c r="AV706" s="34">
        <v>9</v>
      </c>
      <c r="AW706" s="34" t="s">
        <v>207</v>
      </c>
      <c r="AX706" s="34">
        <v>1.3</v>
      </c>
      <c r="AY706" s="34">
        <v>1.7</v>
      </c>
      <c r="AZ706" s="34">
        <v>2.1</v>
      </c>
      <c r="BA706" s="34">
        <v>14.186999999999999</v>
      </c>
      <c r="BB706" s="34">
        <v>28.34</v>
      </c>
      <c r="BC706" s="34">
        <v>2</v>
      </c>
      <c r="BD706" s="34">
        <v>6.2610000000000001</v>
      </c>
      <c r="BE706" s="34">
        <v>3178.3270000000002</v>
      </c>
      <c r="BF706" s="34">
        <v>2.4710000000000001</v>
      </c>
      <c r="BG706" s="34">
        <v>17.119</v>
      </c>
      <c r="BH706" s="34">
        <v>3.62</v>
      </c>
      <c r="BI706" s="34">
        <v>20.739000000000001</v>
      </c>
      <c r="BJ706" s="34">
        <v>13.71</v>
      </c>
      <c r="BK706" s="34">
        <v>2.899</v>
      </c>
      <c r="BL706" s="34">
        <v>16.609000000000002</v>
      </c>
      <c r="BM706" s="34">
        <v>9.4799999999999995E-2</v>
      </c>
      <c r="BN706" s="34"/>
      <c r="BO706" s="34"/>
      <c r="BP706" s="34"/>
      <c r="BQ706" s="34">
        <v>3437.239</v>
      </c>
      <c r="BR706" s="34">
        <v>0.20447799999999999</v>
      </c>
      <c r="BS706" s="34">
        <v>-5</v>
      </c>
      <c r="BT706" s="34">
        <v>7.0000000000000001E-3</v>
      </c>
      <c r="BU706" s="34">
        <v>4.9969320000000002</v>
      </c>
      <c r="BV706" s="34">
        <v>0</v>
      </c>
      <c r="BW706" s="34" t="s">
        <v>155</v>
      </c>
      <c r="BX706" s="34">
        <v>0.80100000000000005</v>
      </c>
    </row>
    <row r="707" spans="1:76" x14ac:dyDescent="0.25">
      <c r="A707" s="35">
        <v>43165</v>
      </c>
      <c r="B707" s="36">
        <v>0.41267664351851852</v>
      </c>
      <c r="C707" s="34">
        <v>7.76</v>
      </c>
      <c r="D707" s="34">
        <v>8.8999999999999999E-3</v>
      </c>
      <c r="E707" s="34">
        <v>88.580804000000001</v>
      </c>
      <c r="F707" s="34">
        <v>390.9</v>
      </c>
      <c r="G707" s="34">
        <v>83</v>
      </c>
      <c r="H707" s="34">
        <v>13.2</v>
      </c>
      <c r="I707" s="34"/>
      <c r="J707" s="34">
        <v>11.12</v>
      </c>
      <c r="K707" s="34">
        <v>0.93969999999999998</v>
      </c>
      <c r="L707" s="34">
        <v>7.2923999999999998</v>
      </c>
      <c r="M707" s="34">
        <v>8.3000000000000001E-3</v>
      </c>
      <c r="N707" s="34">
        <v>367.3845</v>
      </c>
      <c r="O707" s="34">
        <v>77.966200000000001</v>
      </c>
      <c r="P707" s="34">
        <v>445.4</v>
      </c>
      <c r="Q707" s="34">
        <v>294.2208</v>
      </c>
      <c r="R707" s="34">
        <v>62.439399999999999</v>
      </c>
      <c r="S707" s="34">
        <v>356.7</v>
      </c>
      <c r="T707" s="34">
        <v>13.1828</v>
      </c>
      <c r="U707" s="34"/>
      <c r="V707" s="34"/>
      <c r="W707" s="34">
        <v>0</v>
      </c>
      <c r="X707" s="34">
        <v>10.4519</v>
      </c>
      <c r="Y707" s="34">
        <v>12.4</v>
      </c>
      <c r="Z707" s="34">
        <v>844</v>
      </c>
      <c r="AA707" s="34">
        <v>846</v>
      </c>
      <c r="AB707" s="34">
        <v>884</v>
      </c>
      <c r="AC707" s="34">
        <v>81</v>
      </c>
      <c r="AD707" s="34">
        <v>22.09</v>
      </c>
      <c r="AE707" s="34">
        <v>0.51</v>
      </c>
      <c r="AF707" s="34">
        <v>979</v>
      </c>
      <c r="AG707" s="34">
        <v>0</v>
      </c>
      <c r="AH707" s="34">
        <v>32</v>
      </c>
      <c r="AI707" s="34">
        <v>35</v>
      </c>
      <c r="AJ707" s="34">
        <v>191</v>
      </c>
      <c r="AK707" s="34">
        <v>170.9</v>
      </c>
      <c r="AL707" s="34">
        <v>4.7</v>
      </c>
      <c r="AM707" s="34">
        <v>175</v>
      </c>
      <c r="AN707" s="34" t="s">
        <v>155</v>
      </c>
      <c r="AO707" s="34">
        <v>2</v>
      </c>
      <c r="AP707" s="37">
        <v>0.62180555555555561</v>
      </c>
      <c r="AQ707" s="34">
        <v>47.158875999999999</v>
      </c>
      <c r="AR707" s="34">
        <v>-88.488513999999995</v>
      </c>
      <c r="AS707" s="34">
        <v>307.3</v>
      </c>
      <c r="AT707" s="34">
        <v>31.3</v>
      </c>
      <c r="AU707" s="34">
        <v>12</v>
      </c>
      <c r="AV707" s="34">
        <v>9</v>
      </c>
      <c r="AW707" s="34" t="s">
        <v>207</v>
      </c>
      <c r="AX707" s="34">
        <v>1.3</v>
      </c>
      <c r="AY707" s="34">
        <v>1.7</v>
      </c>
      <c r="AZ707" s="34">
        <v>2.1684000000000001</v>
      </c>
      <c r="BA707" s="34">
        <v>14.186999999999999</v>
      </c>
      <c r="BB707" s="34">
        <v>27.7</v>
      </c>
      <c r="BC707" s="34">
        <v>1.95</v>
      </c>
      <c r="BD707" s="34">
        <v>6.4130000000000003</v>
      </c>
      <c r="BE707" s="34">
        <v>3177.9169999999999</v>
      </c>
      <c r="BF707" s="34">
        <v>2.3090000000000002</v>
      </c>
      <c r="BG707" s="34">
        <v>16.765999999999998</v>
      </c>
      <c r="BH707" s="34">
        <v>3.5579999999999998</v>
      </c>
      <c r="BI707" s="34">
        <v>20.324000000000002</v>
      </c>
      <c r="BJ707" s="34">
        <v>13.427</v>
      </c>
      <c r="BK707" s="34">
        <v>2.85</v>
      </c>
      <c r="BL707" s="34">
        <v>16.277000000000001</v>
      </c>
      <c r="BM707" s="34">
        <v>0.18149999999999999</v>
      </c>
      <c r="BN707" s="34"/>
      <c r="BO707" s="34"/>
      <c r="BP707" s="34"/>
      <c r="BQ707" s="34">
        <v>3311.8429999999998</v>
      </c>
      <c r="BR707" s="34">
        <v>0.24358199999999999</v>
      </c>
      <c r="BS707" s="34">
        <v>-5</v>
      </c>
      <c r="BT707" s="34">
        <v>6.0939999999999996E-3</v>
      </c>
      <c r="BU707" s="34">
        <v>5.9525350000000001</v>
      </c>
      <c r="BV707" s="34">
        <v>0</v>
      </c>
      <c r="BW707" s="34" t="s">
        <v>155</v>
      </c>
      <c r="BX707" s="34">
        <v>0.80100000000000005</v>
      </c>
    </row>
    <row r="708" spans="1:76" x14ac:dyDescent="0.25">
      <c r="A708" s="35">
        <v>43165</v>
      </c>
      <c r="B708" s="36">
        <v>0.41268821759259261</v>
      </c>
      <c r="C708" s="34">
        <v>7.74</v>
      </c>
      <c r="D708" s="34">
        <v>8.0000000000000002E-3</v>
      </c>
      <c r="E708" s="34">
        <v>80</v>
      </c>
      <c r="F708" s="34">
        <v>390.7</v>
      </c>
      <c r="G708" s="34">
        <v>83.5</v>
      </c>
      <c r="H708" s="34">
        <v>2.2999999999999998</v>
      </c>
      <c r="I708" s="34"/>
      <c r="J708" s="34">
        <v>10.77</v>
      </c>
      <c r="K708" s="34">
        <v>0.93989999999999996</v>
      </c>
      <c r="L708" s="34">
        <v>7.2742000000000004</v>
      </c>
      <c r="M708" s="34">
        <v>7.4999999999999997E-3</v>
      </c>
      <c r="N708" s="34">
        <v>367.19319999999999</v>
      </c>
      <c r="O708" s="34">
        <v>78.447100000000006</v>
      </c>
      <c r="P708" s="34">
        <v>445.6</v>
      </c>
      <c r="Q708" s="34">
        <v>294.0677</v>
      </c>
      <c r="R708" s="34">
        <v>62.824599999999997</v>
      </c>
      <c r="S708" s="34">
        <v>356.9</v>
      </c>
      <c r="T708" s="34">
        <v>2.3323999999999998</v>
      </c>
      <c r="U708" s="34"/>
      <c r="V708" s="34"/>
      <c r="W708" s="34">
        <v>0</v>
      </c>
      <c r="X708" s="34">
        <v>10.125</v>
      </c>
      <c r="Y708" s="34">
        <v>12.3</v>
      </c>
      <c r="Z708" s="34">
        <v>845</v>
      </c>
      <c r="AA708" s="34">
        <v>846</v>
      </c>
      <c r="AB708" s="34">
        <v>884</v>
      </c>
      <c r="AC708" s="34">
        <v>81</v>
      </c>
      <c r="AD708" s="34">
        <v>22.09</v>
      </c>
      <c r="AE708" s="34">
        <v>0.51</v>
      </c>
      <c r="AF708" s="34">
        <v>979</v>
      </c>
      <c r="AG708" s="34">
        <v>0</v>
      </c>
      <c r="AH708" s="34">
        <v>32</v>
      </c>
      <c r="AI708" s="34">
        <v>35</v>
      </c>
      <c r="AJ708" s="34">
        <v>191</v>
      </c>
      <c r="AK708" s="34">
        <v>171</v>
      </c>
      <c r="AL708" s="34">
        <v>4.5999999999999996</v>
      </c>
      <c r="AM708" s="34">
        <v>175</v>
      </c>
      <c r="AN708" s="34" t="s">
        <v>155</v>
      </c>
      <c r="AO708" s="34">
        <v>2</v>
      </c>
      <c r="AP708" s="37">
        <v>0.62181712962962965</v>
      </c>
      <c r="AQ708" s="34">
        <v>47.158873</v>
      </c>
      <c r="AR708" s="34">
        <v>-88.488318000000007</v>
      </c>
      <c r="AS708" s="34">
        <v>307.39999999999998</v>
      </c>
      <c r="AT708" s="34">
        <v>31.8</v>
      </c>
      <c r="AU708" s="34">
        <v>12</v>
      </c>
      <c r="AV708" s="34">
        <v>9</v>
      </c>
      <c r="AW708" s="34" t="s">
        <v>207</v>
      </c>
      <c r="AX708" s="34">
        <v>1.3684000000000001</v>
      </c>
      <c r="AY708" s="34">
        <v>1.7684</v>
      </c>
      <c r="AZ708" s="34">
        <v>2.2684000000000002</v>
      </c>
      <c r="BA708" s="34">
        <v>14.186999999999999</v>
      </c>
      <c r="BB708" s="34">
        <v>27.78</v>
      </c>
      <c r="BC708" s="34">
        <v>1.96</v>
      </c>
      <c r="BD708" s="34">
        <v>6.3970000000000002</v>
      </c>
      <c r="BE708" s="34">
        <v>3178.78</v>
      </c>
      <c r="BF708" s="34">
        <v>2.0910000000000002</v>
      </c>
      <c r="BG708" s="34">
        <v>16.803999999999998</v>
      </c>
      <c r="BH708" s="34">
        <v>3.59</v>
      </c>
      <c r="BI708" s="34">
        <v>20.393999999999998</v>
      </c>
      <c r="BJ708" s="34">
        <v>13.457000000000001</v>
      </c>
      <c r="BK708" s="34">
        <v>2.875</v>
      </c>
      <c r="BL708" s="34">
        <v>16.332000000000001</v>
      </c>
      <c r="BM708" s="34">
        <v>3.2199999999999999E-2</v>
      </c>
      <c r="BN708" s="34"/>
      <c r="BO708" s="34"/>
      <c r="BP708" s="34"/>
      <c r="BQ708" s="34">
        <v>3217.1320000000001</v>
      </c>
      <c r="BR708" s="34">
        <v>0.235316</v>
      </c>
      <c r="BS708" s="34">
        <v>-5</v>
      </c>
      <c r="BT708" s="34">
        <v>6.9059999999999998E-3</v>
      </c>
      <c r="BU708" s="34">
        <v>5.7505350000000002</v>
      </c>
      <c r="BV708" s="34">
        <v>0</v>
      </c>
      <c r="BW708" s="34" t="s">
        <v>155</v>
      </c>
      <c r="BX708" s="34">
        <v>0.80100000000000005</v>
      </c>
    </row>
    <row r="709" spans="1:76" x14ac:dyDescent="0.25">
      <c r="A709" s="35">
        <v>43165</v>
      </c>
      <c r="B709" s="36">
        <v>0.41269979166666665</v>
      </c>
      <c r="C709" s="34">
        <v>7.5659999999999998</v>
      </c>
      <c r="D709" s="34">
        <v>7.7000000000000002E-3</v>
      </c>
      <c r="E709" s="34">
        <v>77.447345999999996</v>
      </c>
      <c r="F709" s="34">
        <v>388.7</v>
      </c>
      <c r="G709" s="34">
        <v>84.3</v>
      </c>
      <c r="H709" s="34">
        <v>16.899999999999999</v>
      </c>
      <c r="I709" s="34"/>
      <c r="J709" s="34">
        <v>10.52</v>
      </c>
      <c r="K709" s="34">
        <v>0.94120000000000004</v>
      </c>
      <c r="L709" s="34">
        <v>7.1210000000000004</v>
      </c>
      <c r="M709" s="34">
        <v>7.3000000000000001E-3</v>
      </c>
      <c r="N709" s="34">
        <v>365.81400000000002</v>
      </c>
      <c r="O709" s="34">
        <v>79.318899999999999</v>
      </c>
      <c r="P709" s="34">
        <v>445.1</v>
      </c>
      <c r="Q709" s="34">
        <v>292.9631</v>
      </c>
      <c r="R709" s="34">
        <v>63.5227</v>
      </c>
      <c r="S709" s="34">
        <v>356.5</v>
      </c>
      <c r="T709" s="34">
        <v>16.862300000000001</v>
      </c>
      <c r="U709" s="34"/>
      <c r="V709" s="34"/>
      <c r="W709" s="34">
        <v>0</v>
      </c>
      <c r="X709" s="34">
        <v>9.9044000000000008</v>
      </c>
      <c r="Y709" s="34">
        <v>12.4</v>
      </c>
      <c r="Z709" s="34">
        <v>845</v>
      </c>
      <c r="AA709" s="34">
        <v>847</v>
      </c>
      <c r="AB709" s="34">
        <v>884</v>
      </c>
      <c r="AC709" s="34">
        <v>81</v>
      </c>
      <c r="AD709" s="34">
        <v>22.09</v>
      </c>
      <c r="AE709" s="34">
        <v>0.51</v>
      </c>
      <c r="AF709" s="34">
        <v>979</v>
      </c>
      <c r="AG709" s="34">
        <v>0</v>
      </c>
      <c r="AH709" s="34">
        <v>32</v>
      </c>
      <c r="AI709" s="34">
        <v>35</v>
      </c>
      <c r="AJ709" s="34">
        <v>191</v>
      </c>
      <c r="AK709" s="34">
        <v>170.1</v>
      </c>
      <c r="AL709" s="34">
        <v>4.5999999999999996</v>
      </c>
      <c r="AM709" s="34">
        <v>175</v>
      </c>
      <c r="AN709" s="34" t="s">
        <v>155</v>
      </c>
      <c r="AO709" s="34">
        <v>2</v>
      </c>
      <c r="AP709" s="37">
        <v>0.62182870370370369</v>
      </c>
      <c r="AQ709" s="34">
        <v>47.158873</v>
      </c>
      <c r="AR709" s="34">
        <v>-88.488254999999995</v>
      </c>
      <c r="AS709" s="34">
        <v>307.39999999999998</v>
      </c>
      <c r="AT709" s="34">
        <v>32.9</v>
      </c>
      <c r="AU709" s="34">
        <v>12</v>
      </c>
      <c r="AV709" s="34">
        <v>9</v>
      </c>
      <c r="AW709" s="34" t="s">
        <v>207</v>
      </c>
      <c r="AX709" s="34">
        <v>1.4</v>
      </c>
      <c r="AY709" s="34">
        <v>1.8</v>
      </c>
      <c r="AZ709" s="34">
        <v>2.2999999999999998</v>
      </c>
      <c r="BA709" s="34">
        <v>14.186999999999999</v>
      </c>
      <c r="BB709" s="34">
        <v>28.39</v>
      </c>
      <c r="BC709" s="34">
        <v>2</v>
      </c>
      <c r="BD709" s="34">
        <v>6.2480000000000002</v>
      </c>
      <c r="BE709" s="34">
        <v>3178.5340000000001</v>
      </c>
      <c r="BF709" s="34">
        <v>2.0710000000000002</v>
      </c>
      <c r="BG709" s="34">
        <v>17.099</v>
      </c>
      <c r="BH709" s="34">
        <v>3.7080000000000002</v>
      </c>
      <c r="BI709" s="34">
        <v>20.806999999999999</v>
      </c>
      <c r="BJ709" s="34">
        <v>13.694000000000001</v>
      </c>
      <c r="BK709" s="34">
        <v>2.9689999999999999</v>
      </c>
      <c r="BL709" s="34">
        <v>16.663</v>
      </c>
      <c r="BM709" s="34">
        <v>0.23780000000000001</v>
      </c>
      <c r="BN709" s="34"/>
      <c r="BO709" s="34"/>
      <c r="BP709" s="34"/>
      <c r="BQ709" s="34">
        <v>3214.4940000000001</v>
      </c>
      <c r="BR709" s="34">
        <v>0.23581199999999999</v>
      </c>
      <c r="BS709" s="34">
        <v>-5</v>
      </c>
      <c r="BT709" s="34">
        <v>6.0939999999999996E-3</v>
      </c>
      <c r="BU709" s="34">
        <v>5.7626559999999998</v>
      </c>
      <c r="BV709" s="34">
        <v>0</v>
      </c>
      <c r="BW709" s="34" t="s">
        <v>155</v>
      </c>
      <c r="BX709" s="34">
        <v>0.80100000000000005</v>
      </c>
    </row>
    <row r="710" spans="1:76" x14ac:dyDescent="0.25">
      <c r="A710" s="35">
        <v>43165</v>
      </c>
      <c r="B710" s="36">
        <v>0.41271136574074069</v>
      </c>
      <c r="C710" s="34">
        <v>7.0819999999999999</v>
      </c>
      <c r="D710" s="34">
        <v>6.8999999999999999E-3</v>
      </c>
      <c r="E710" s="34">
        <v>69.032527000000002</v>
      </c>
      <c r="F710" s="34">
        <v>385.9</v>
      </c>
      <c r="G710" s="34">
        <v>85.6</v>
      </c>
      <c r="H710" s="34">
        <v>2.8</v>
      </c>
      <c r="I710" s="34"/>
      <c r="J710" s="34">
        <v>10.5</v>
      </c>
      <c r="K710" s="34">
        <v>0.94499999999999995</v>
      </c>
      <c r="L710" s="34">
        <v>6.6920999999999999</v>
      </c>
      <c r="M710" s="34">
        <v>6.4999999999999997E-3</v>
      </c>
      <c r="N710" s="34">
        <v>364.61849999999998</v>
      </c>
      <c r="O710" s="34">
        <v>80.917699999999996</v>
      </c>
      <c r="P710" s="34">
        <v>445.5</v>
      </c>
      <c r="Q710" s="34">
        <v>292.00569999999999</v>
      </c>
      <c r="R710" s="34">
        <v>64.803100000000001</v>
      </c>
      <c r="S710" s="34">
        <v>356.8</v>
      </c>
      <c r="T710" s="34">
        <v>2.7984</v>
      </c>
      <c r="U710" s="34"/>
      <c r="V710" s="34"/>
      <c r="W710" s="34">
        <v>0</v>
      </c>
      <c r="X710" s="34">
        <v>9.9222000000000001</v>
      </c>
      <c r="Y710" s="34">
        <v>12.4</v>
      </c>
      <c r="Z710" s="34">
        <v>844</v>
      </c>
      <c r="AA710" s="34">
        <v>847</v>
      </c>
      <c r="AB710" s="34">
        <v>884</v>
      </c>
      <c r="AC710" s="34">
        <v>81</v>
      </c>
      <c r="AD710" s="34">
        <v>22.09</v>
      </c>
      <c r="AE710" s="34">
        <v>0.51</v>
      </c>
      <c r="AF710" s="34">
        <v>979</v>
      </c>
      <c r="AG710" s="34">
        <v>0</v>
      </c>
      <c r="AH710" s="34">
        <v>32</v>
      </c>
      <c r="AI710" s="34">
        <v>35</v>
      </c>
      <c r="AJ710" s="34">
        <v>191</v>
      </c>
      <c r="AK710" s="34">
        <v>170.9</v>
      </c>
      <c r="AL710" s="34">
        <v>4.7</v>
      </c>
      <c r="AM710" s="34">
        <v>175</v>
      </c>
      <c r="AN710" s="34" t="s">
        <v>155</v>
      </c>
      <c r="AO710" s="34">
        <v>2</v>
      </c>
      <c r="AP710" s="37">
        <v>0.62182870370370369</v>
      </c>
      <c r="AQ710" s="34">
        <v>47.158878999999999</v>
      </c>
      <c r="AR710" s="34">
        <v>-88.487967999999995</v>
      </c>
      <c r="AS710" s="34">
        <v>307.2</v>
      </c>
      <c r="AT710" s="34">
        <v>33.9</v>
      </c>
      <c r="AU710" s="34">
        <v>12</v>
      </c>
      <c r="AV710" s="34">
        <v>9</v>
      </c>
      <c r="AW710" s="34" t="s">
        <v>207</v>
      </c>
      <c r="AX710" s="34">
        <v>1.742</v>
      </c>
      <c r="AY710" s="34">
        <v>1.2527999999999999</v>
      </c>
      <c r="AZ710" s="34">
        <v>2.5735999999999999</v>
      </c>
      <c r="BA710" s="34">
        <v>14.186999999999999</v>
      </c>
      <c r="BB710" s="34">
        <v>30.28</v>
      </c>
      <c r="BC710" s="34">
        <v>2.13</v>
      </c>
      <c r="BD710" s="34">
        <v>5.8239999999999998</v>
      </c>
      <c r="BE710" s="34">
        <v>3180.4569999999999</v>
      </c>
      <c r="BF710" s="34">
        <v>1.9730000000000001</v>
      </c>
      <c r="BG710" s="34">
        <v>18.146999999999998</v>
      </c>
      <c r="BH710" s="34">
        <v>4.0270000000000001</v>
      </c>
      <c r="BI710" s="34">
        <v>22.173999999999999</v>
      </c>
      <c r="BJ710" s="34">
        <v>14.532999999999999</v>
      </c>
      <c r="BK710" s="34">
        <v>3.2250000000000001</v>
      </c>
      <c r="BL710" s="34">
        <v>17.757999999999999</v>
      </c>
      <c r="BM710" s="34">
        <v>4.2000000000000003E-2</v>
      </c>
      <c r="BN710" s="34"/>
      <c r="BO710" s="34"/>
      <c r="BP710" s="34"/>
      <c r="BQ710" s="34">
        <v>3428.694</v>
      </c>
      <c r="BR710" s="34">
        <v>0.22241</v>
      </c>
      <c r="BS710" s="34">
        <v>-5</v>
      </c>
      <c r="BT710" s="34">
        <v>6.9059999999999998E-3</v>
      </c>
      <c r="BU710" s="34">
        <v>5.4351450000000003</v>
      </c>
      <c r="BV710" s="34">
        <v>0</v>
      </c>
      <c r="BW710" s="34" t="s">
        <v>155</v>
      </c>
      <c r="BX710" s="34">
        <v>0.80100000000000005</v>
      </c>
    </row>
    <row r="711" spans="1:76" x14ac:dyDescent="0.25">
      <c r="A711" s="35">
        <v>43165</v>
      </c>
      <c r="B711" s="36">
        <v>0.41272293981481484</v>
      </c>
      <c r="C711" s="34">
        <v>5.9429999999999996</v>
      </c>
      <c r="D711" s="34">
        <v>6.1000000000000004E-3</v>
      </c>
      <c r="E711" s="34">
        <v>60.692244000000002</v>
      </c>
      <c r="F711" s="34">
        <v>379</v>
      </c>
      <c r="G711" s="34">
        <v>87.9</v>
      </c>
      <c r="H711" s="34">
        <v>6.8</v>
      </c>
      <c r="I711" s="34"/>
      <c r="J711" s="34">
        <v>10.5</v>
      </c>
      <c r="K711" s="34">
        <v>0.95379999999999998</v>
      </c>
      <c r="L711" s="34">
        <v>5.6687000000000003</v>
      </c>
      <c r="M711" s="34">
        <v>5.7999999999999996E-3</v>
      </c>
      <c r="N711" s="34">
        <v>361.48590000000002</v>
      </c>
      <c r="O711" s="34">
        <v>83.801299999999998</v>
      </c>
      <c r="P711" s="34">
        <v>445.3</v>
      </c>
      <c r="Q711" s="34">
        <v>289.49700000000001</v>
      </c>
      <c r="R711" s="34">
        <v>67.112499999999997</v>
      </c>
      <c r="S711" s="34">
        <v>356.6</v>
      </c>
      <c r="T711" s="34">
        <v>6.8023999999999996</v>
      </c>
      <c r="U711" s="34"/>
      <c r="V711" s="34"/>
      <c r="W711" s="34">
        <v>0</v>
      </c>
      <c r="X711" s="34">
        <v>10.015000000000001</v>
      </c>
      <c r="Y711" s="34">
        <v>12.3</v>
      </c>
      <c r="Z711" s="34">
        <v>844</v>
      </c>
      <c r="AA711" s="34">
        <v>847</v>
      </c>
      <c r="AB711" s="34">
        <v>884</v>
      </c>
      <c r="AC711" s="34">
        <v>81</v>
      </c>
      <c r="AD711" s="34">
        <v>22.09</v>
      </c>
      <c r="AE711" s="34">
        <v>0.51</v>
      </c>
      <c r="AF711" s="34">
        <v>979</v>
      </c>
      <c r="AG711" s="34">
        <v>0</v>
      </c>
      <c r="AH711" s="34">
        <v>32</v>
      </c>
      <c r="AI711" s="34">
        <v>35</v>
      </c>
      <c r="AJ711" s="34">
        <v>191</v>
      </c>
      <c r="AK711" s="34">
        <v>171</v>
      </c>
      <c r="AL711" s="34">
        <v>4.5999999999999996</v>
      </c>
      <c r="AM711" s="34">
        <v>175</v>
      </c>
      <c r="AN711" s="34" t="s">
        <v>155</v>
      </c>
      <c r="AO711" s="34">
        <v>2</v>
      </c>
      <c r="AP711" s="37">
        <v>0.62185185185185188</v>
      </c>
      <c r="AQ711" s="34">
        <v>47.158883000000003</v>
      </c>
      <c r="AR711" s="34">
        <v>-88.487688000000006</v>
      </c>
      <c r="AS711" s="34">
        <v>307.2</v>
      </c>
      <c r="AT711" s="34">
        <v>34.700000000000003</v>
      </c>
      <c r="AU711" s="34">
        <v>12</v>
      </c>
      <c r="AV711" s="34">
        <v>9</v>
      </c>
      <c r="AW711" s="34" t="s">
        <v>207</v>
      </c>
      <c r="AX711" s="34">
        <v>2.0367999999999999</v>
      </c>
      <c r="AY711" s="34">
        <v>1.1368</v>
      </c>
      <c r="AZ711" s="34">
        <v>2.8368000000000002</v>
      </c>
      <c r="BA711" s="34">
        <v>14.186999999999999</v>
      </c>
      <c r="BB711" s="34">
        <v>35.909999999999997</v>
      </c>
      <c r="BC711" s="34">
        <v>2.5299999999999998</v>
      </c>
      <c r="BD711" s="34">
        <v>4.843</v>
      </c>
      <c r="BE711" s="34">
        <v>3183.4929999999999</v>
      </c>
      <c r="BF711" s="34">
        <v>2.069</v>
      </c>
      <c r="BG711" s="34">
        <v>21.259</v>
      </c>
      <c r="BH711" s="34">
        <v>4.9279999999999999</v>
      </c>
      <c r="BI711" s="34">
        <v>26.187999999999999</v>
      </c>
      <c r="BJ711" s="34">
        <v>17.024999999999999</v>
      </c>
      <c r="BK711" s="34">
        <v>3.9470000000000001</v>
      </c>
      <c r="BL711" s="34">
        <v>20.972000000000001</v>
      </c>
      <c r="BM711" s="34">
        <v>0.1207</v>
      </c>
      <c r="BN711" s="34"/>
      <c r="BO711" s="34"/>
      <c r="BP711" s="34"/>
      <c r="BQ711" s="34">
        <v>4089.4810000000002</v>
      </c>
      <c r="BR711" s="34">
        <v>0.211949</v>
      </c>
      <c r="BS711" s="34">
        <v>-5</v>
      </c>
      <c r="BT711" s="34">
        <v>7.9050000000000006E-3</v>
      </c>
      <c r="BU711" s="34">
        <v>5.1795049999999998</v>
      </c>
      <c r="BV711" s="34">
        <v>0</v>
      </c>
      <c r="BW711" s="34" t="s">
        <v>155</v>
      </c>
      <c r="BX711" s="34">
        <v>0.80100000000000005</v>
      </c>
    </row>
    <row r="712" spans="1:76" x14ac:dyDescent="0.25">
      <c r="A712" s="35">
        <v>43165</v>
      </c>
      <c r="B712" s="36">
        <v>0.41273451388888888</v>
      </c>
      <c r="C712" s="34">
        <v>4.3029999999999999</v>
      </c>
      <c r="D712" s="34">
        <v>1.5E-3</v>
      </c>
      <c r="E712" s="34">
        <v>15.30463</v>
      </c>
      <c r="F712" s="34">
        <v>352.4</v>
      </c>
      <c r="G712" s="34">
        <v>89.3</v>
      </c>
      <c r="H712" s="34">
        <v>20</v>
      </c>
      <c r="I712" s="34"/>
      <c r="J712" s="34">
        <v>10.75</v>
      </c>
      <c r="K712" s="34">
        <v>0.96689999999999998</v>
      </c>
      <c r="L712" s="34">
        <v>4.1604999999999999</v>
      </c>
      <c r="M712" s="34">
        <v>1.5E-3</v>
      </c>
      <c r="N712" s="34">
        <v>340.74310000000003</v>
      </c>
      <c r="O712" s="34">
        <v>86.326999999999998</v>
      </c>
      <c r="P712" s="34">
        <v>427.1</v>
      </c>
      <c r="Q712" s="34">
        <v>272.88499999999999</v>
      </c>
      <c r="R712" s="34">
        <v>69.135199999999998</v>
      </c>
      <c r="S712" s="34">
        <v>342</v>
      </c>
      <c r="T712" s="34">
        <v>20</v>
      </c>
      <c r="U712" s="34"/>
      <c r="V712" s="34"/>
      <c r="W712" s="34">
        <v>0</v>
      </c>
      <c r="X712" s="34">
        <v>10.395799999999999</v>
      </c>
      <c r="Y712" s="34">
        <v>12.4</v>
      </c>
      <c r="Z712" s="34">
        <v>842</v>
      </c>
      <c r="AA712" s="34">
        <v>845</v>
      </c>
      <c r="AB712" s="34">
        <v>883</v>
      </c>
      <c r="AC712" s="34">
        <v>81</v>
      </c>
      <c r="AD712" s="34">
        <v>22.09</v>
      </c>
      <c r="AE712" s="34">
        <v>0.51</v>
      </c>
      <c r="AF712" s="34">
        <v>979</v>
      </c>
      <c r="AG712" s="34">
        <v>0</v>
      </c>
      <c r="AH712" s="34">
        <v>32</v>
      </c>
      <c r="AI712" s="34">
        <v>35</v>
      </c>
      <c r="AJ712" s="34">
        <v>191</v>
      </c>
      <c r="AK712" s="34">
        <v>171</v>
      </c>
      <c r="AL712" s="34">
        <v>4.7</v>
      </c>
      <c r="AM712" s="34">
        <v>175</v>
      </c>
      <c r="AN712" s="34" t="s">
        <v>155</v>
      </c>
      <c r="AO712" s="34">
        <v>2</v>
      </c>
      <c r="AP712" s="37">
        <v>0.62186342592592592</v>
      </c>
      <c r="AQ712" s="34">
        <v>47.158883000000003</v>
      </c>
      <c r="AR712" s="34">
        <v>-88.487472999999994</v>
      </c>
      <c r="AS712" s="34">
        <v>306.89999999999998</v>
      </c>
      <c r="AT712" s="34">
        <v>35.200000000000003</v>
      </c>
      <c r="AU712" s="34">
        <v>12</v>
      </c>
      <c r="AV712" s="34">
        <v>9</v>
      </c>
      <c r="AW712" s="34" t="s">
        <v>207</v>
      </c>
      <c r="AX712" s="34">
        <v>2.2368000000000001</v>
      </c>
      <c r="AY712" s="34">
        <v>1.4052</v>
      </c>
      <c r="AZ712" s="34">
        <v>3.1736</v>
      </c>
      <c r="BA712" s="34">
        <v>14.186999999999999</v>
      </c>
      <c r="BB712" s="34">
        <v>49.27</v>
      </c>
      <c r="BC712" s="34">
        <v>3.47</v>
      </c>
      <c r="BD712" s="34">
        <v>3.419</v>
      </c>
      <c r="BE712" s="34">
        <v>3192.6460000000002</v>
      </c>
      <c r="BF712" s="34">
        <v>0.72299999999999998</v>
      </c>
      <c r="BG712" s="34">
        <v>27.382000000000001</v>
      </c>
      <c r="BH712" s="34">
        <v>6.9370000000000003</v>
      </c>
      <c r="BI712" s="34">
        <v>34.32</v>
      </c>
      <c r="BJ712" s="34">
        <v>21.928999999999998</v>
      </c>
      <c r="BK712" s="34">
        <v>5.556</v>
      </c>
      <c r="BL712" s="34">
        <v>27.484999999999999</v>
      </c>
      <c r="BM712" s="34">
        <v>0.4849</v>
      </c>
      <c r="BN712" s="34"/>
      <c r="BO712" s="34"/>
      <c r="BP712" s="34"/>
      <c r="BQ712" s="34">
        <v>5800.4669999999996</v>
      </c>
      <c r="BR712" s="34">
        <v>0.16389300000000001</v>
      </c>
      <c r="BS712" s="34">
        <v>-5</v>
      </c>
      <c r="BT712" s="34">
        <v>6.1879999999999999E-3</v>
      </c>
      <c r="BU712" s="34">
        <v>4.0051329999999998</v>
      </c>
      <c r="BV712" s="34">
        <v>0</v>
      </c>
      <c r="BW712" s="34" t="s">
        <v>155</v>
      </c>
      <c r="BX712" s="34">
        <v>0.80100000000000005</v>
      </c>
    </row>
    <row r="713" spans="1:76" x14ac:dyDescent="0.25">
      <c r="A713" s="35">
        <v>43165</v>
      </c>
      <c r="B713" s="36">
        <v>0.41274608796296297</v>
      </c>
      <c r="C713" s="34">
        <v>3.081</v>
      </c>
      <c r="D713" s="34">
        <v>5.1000000000000004E-3</v>
      </c>
      <c r="E713" s="34">
        <v>51.109271999999997</v>
      </c>
      <c r="F713" s="34">
        <v>292.10000000000002</v>
      </c>
      <c r="G713" s="34">
        <v>88.3</v>
      </c>
      <c r="H713" s="34">
        <v>0</v>
      </c>
      <c r="I713" s="34"/>
      <c r="J713" s="34">
        <v>11.7</v>
      </c>
      <c r="K713" s="34">
        <v>0.97689999999999999</v>
      </c>
      <c r="L713" s="34">
        <v>3.0093999999999999</v>
      </c>
      <c r="M713" s="34">
        <v>5.0000000000000001E-3</v>
      </c>
      <c r="N713" s="34">
        <v>285.37329999999997</v>
      </c>
      <c r="O713" s="34">
        <v>86.236900000000006</v>
      </c>
      <c r="P713" s="34">
        <v>371.6</v>
      </c>
      <c r="Q713" s="34">
        <v>228.5419</v>
      </c>
      <c r="R713" s="34">
        <v>69.063100000000006</v>
      </c>
      <c r="S713" s="34">
        <v>297.60000000000002</v>
      </c>
      <c r="T713" s="34">
        <v>0</v>
      </c>
      <c r="U713" s="34"/>
      <c r="V713" s="34"/>
      <c r="W713" s="34">
        <v>0</v>
      </c>
      <c r="X713" s="34">
        <v>11.4255</v>
      </c>
      <c r="Y713" s="34">
        <v>12.3</v>
      </c>
      <c r="Z713" s="34">
        <v>842</v>
      </c>
      <c r="AA713" s="34">
        <v>844</v>
      </c>
      <c r="AB713" s="34">
        <v>882</v>
      </c>
      <c r="AC713" s="34">
        <v>81</v>
      </c>
      <c r="AD713" s="34">
        <v>22.09</v>
      </c>
      <c r="AE713" s="34">
        <v>0.51</v>
      </c>
      <c r="AF713" s="34">
        <v>979</v>
      </c>
      <c r="AG713" s="34">
        <v>0</v>
      </c>
      <c r="AH713" s="34">
        <v>32</v>
      </c>
      <c r="AI713" s="34">
        <v>35</v>
      </c>
      <c r="AJ713" s="34">
        <v>190.1</v>
      </c>
      <c r="AK713" s="34">
        <v>171</v>
      </c>
      <c r="AL713" s="34">
        <v>4.7</v>
      </c>
      <c r="AM713" s="34">
        <v>175</v>
      </c>
      <c r="AN713" s="34" t="s">
        <v>155</v>
      </c>
      <c r="AO713" s="34">
        <v>2</v>
      </c>
      <c r="AP713" s="37">
        <v>0.62187500000000007</v>
      </c>
      <c r="AQ713" s="34">
        <v>47.158889000000002</v>
      </c>
      <c r="AR713" s="34">
        <v>-88.487257999999997</v>
      </c>
      <c r="AS713" s="34">
        <v>306.89999999999998</v>
      </c>
      <c r="AT713" s="34">
        <v>35.5</v>
      </c>
      <c r="AU713" s="34">
        <v>12</v>
      </c>
      <c r="AV713" s="34">
        <v>9</v>
      </c>
      <c r="AW713" s="34" t="s">
        <v>207</v>
      </c>
      <c r="AX713" s="34">
        <v>2.2999999999999998</v>
      </c>
      <c r="AY713" s="34">
        <v>1.5</v>
      </c>
      <c r="AZ713" s="34">
        <v>3.3</v>
      </c>
      <c r="BA713" s="34">
        <v>14.186999999999999</v>
      </c>
      <c r="BB713" s="34">
        <v>68.41</v>
      </c>
      <c r="BC713" s="34">
        <v>4.82</v>
      </c>
      <c r="BD713" s="34">
        <v>2.3639999999999999</v>
      </c>
      <c r="BE713" s="34">
        <v>3201.806</v>
      </c>
      <c r="BF713" s="34">
        <v>3.3809999999999998</v>
      </c>
      <c r="BG713" s="34">
        <v>31.795000000000002</v>
      </c>
      <c r="BH713" s="34">
        <v>9.6080000000000005</v>
      </c>
      <c r="BI713" s="34">
        <v>41.402999999999999</v>
      </c>
      <c r="BJ713" s="34">
        <v>25.463000000000001</v>
      </c>
      <c r="BK713" s="34">
        <v>7.6950000000000003</v>
      </c>
      <c r="BL713" s="34">
        <v>33.158000000000001</v>
      </c>
      <c r="BM713" s="34">
        <v>0</v>
      </c>
      <c r="BN713" s="34"/>
      <c r="BO713" s="34"/>
      <c r="BP713" s="34"/>
      <c r="BQ713" s="34">
        <v>8838.6370000000006</v>
      </c>
      <c r="BR713" s="34">
        <v>8.8331999999999994E-2</v>
      </c>
      <c r="BS713" s="34">
        <v>-5</v>
      </c>
      <c r="BT713" s="34">
        <v>6.9059999999999998E-3</v>
      </c>
      <c r="BU713" s="34">
        <v>2.158614</v>
      </c>
      <c r="BV713" s="34">
        <v>0</v>
      </c>
      <c r="BW713" s="34" t="s">
        <v>155</v>
      </c>
      <c r="BX713" s="34">
        <v>0.80100000000000005</v>
      </c>
    </row>
    <row r="714" spans="1:76" x14ac:dyDescent="0.25">
      <c r="A714" s="35">
        <v>43165</v>
      </c>
      <c r="B714" s="36">
        <v>0.41275766203703701</v>
      </c>
      <c r="C714" s="34">
        <v>3.2559999999999998</v>
      </c>
      <c r="D714" s="34">
        <v>9.4000000000000004E-3</v>
      </c>
      <c r="E714" s="34">
        <v>93.980017000000004</v>
      </c>
      <c r="F714" s="34">
        <v>269.89999999999998</v>
      </c>
      <c r="G714" s="34">
        <v>86.4</v>
      </c>
      <c r="H714" s="34">
        <v>13.2</v>
      </c>
      <c r="I714" s="34"/>
      <c r="J714" s="34">
        <v>13.14</v>
      </c>
      <c r="K714" s="34">
        <v>0.97550000000000003</v>
      </c>
      <c r="L714" s="34">
        <v>3.1758999999999999</v>
      </c>
      <c r="M714" s="34">
        <v>9.1999999999999998E-3</v>
      </c>
      <c r="N714" s="34">
        <v>263.31849999999997</v>
      </c>
      <c r="O714" s="34">
        <v>84.300700000000006</v>
      </c>
      <c r="P714" s="34">
        <v>347.6</v>
      </c>
      <c r="Q714" s="34">
        <v>210.8793</v>
      </c>
      <c r="R714" s="34">
        <v>67.5124</v>
      </c>
      <c r="S714" s="34">
        <v>278.39999999999998</v>
      </c>
      <c r="T714" s="34">
        <v>13.2277</v>
      </c>
      <c r="U714" s="34"/>
      <c r="V714" s="34"/>
      <c r="W714" s="34">
        <v>0</v>
      </c>
      <c r="X714" s="34">
        <v>12.8154</v>
      </c>
      <c r="Y714" s="34">
        <v>12.4</v>
      </c>
      <c r="Z714" s="34">
        <v>841</v>
      </c>
      <c r="AA714" s="34">
        <v>844</v>
      </c>
      <c r="AB714" s="34">
        <v>882</v>
      </c>
      <c r="AC714" s="34">
        <v>81</v>
      </c>
      <c r="AD714" s="34">
        <v>22.09</v>
      </c>
      <c r="AE714" s="34">
        <v>0.51</v>
      </c>
      <c r="AF714" s="34">
        <v>979</v>
      </c>
      <c r="AG714" s="34">
        <v>0</v>
      </c>
      <c r="AH714" s="34">
        <v>32</v>
      </c>
      <c r="AI714" s="34">
        <v>35</v>
      </c>
      <c r="AJ714" s="34">
        <v>190</v>
      </c>
      <c r="AK714" s="34">
        <v>170.1</v>
      </c>
      <c r="AL714" s="34">
        <v>4.8</v>
      </c>
      <c r="AM714" s="34">
        <v>174.6</v>
      </c>
      <c r="AN714" s="34" t="s">
        <v>155</v>
      </c>
      <c r="AO714" s="34">
        <v>1</v>
      </c>
      <c r="AP714" s="37">
        <v>0.62188657407407411</v>
      </c>
      <c r="AQ714" s="34">
        <v>47.158893999999997</v>
      </c>
      <c r="AR714" s="34">
        <v>-88.487046000000007</v>
      </c>
      <c r="AS714" s="34">
        <v>306.8</v>
      </c>
      <c r="AT714" s="34">
        <v>35.299999999999997</v>
      </c>
      <c r="AU714" s="34">
        <v>12</v>
      </c>
      <c r="AV714" s="34">
        <v>9</v>
      </c>
      <c r="AW714" s="34" t="s">
        <v>207</v>
      </c>
      <c r="AX714" s="34">
        <v>1.6843999999999999</v>
      </c>
      <c r="AY714" s="34">
        <v>1.5</v>
      </c>
      <c r="AZ714" s="34">
        <v>2.5476000000000001</v>
      </c>
      <c r="BA714" s="34">
        <v>14.186999999999999</v>
      </c>
      <c r="BB714" s="34">
        <v>64.66</v>
      </c>
      <c r="BC714" s="34">
        <v>4.5599999999999996</v>
      </c>
      <c r="BD714" s="34">
        <v>2.5169999999999999</v>
      </c>
      <c r="BE714" s="34">
        <v>3194.252</v>
      </c>
      <c r="BF714" s="34">
        <v>5.8680000000000003</v>
      </c>
      <c r="BG714" s="34">
        <v>27.734000000000002</v>
      </c>
      <c r="BH714" s="34">
        <v>8.8789999999999996</v>
      </c>
      <c r="BI714" s="34">
        <v>36.613999999999997</v>
      </c>
      <c r="BJ714" s="34">
        <v>22.210999999999999</v>
      </c>
      <c r="BK714" s="34">
        <v>7.1109999999999998</v>
      </c>
      <c r="BL714" s="34">
        <v>29.321999999999999</v>
      </c>
      <c r="BM714" s="34">
        <v>0.42030000000000001</v>
      </c>
      <c r="BN714" s="34"/>
      <c r="BO714" s="34"/>
      <c r="BP714" s="34"/>
      <c r="BQ714" s="34">
        <v>9372.0310000000009</v>
      </c>
      <c r="BR714" s="34">
        <v>6.1974000000000001E-2</v>
      </c>
      <c r="BS714" s="34">
        <v>-5</v>
      </c>
      <c r="BT714" s="34">
        <v>7.9059999999999998E-3</v>
      </c>
      <c r="BU714" s="34">
        <v>1.5144899999999999</v>
      </c>
      <c r="BV714" s="34">
        <v>0</v>
      </c>
      <c r="BW714" s="34" t="s">
        <v>155</v>
      </c>
      <c r="BX714" s="34">
        <v>0.80100000000000005</v>
      </c>
    </row>
    <row r="715" spans="1:76" x14ac:dyDescent="0.25">
      <c r="A715" s="35">
        <v>43165</v>
      </c>
      <c r="B715" s="36">
        <v>0.4127692361111111</v>
      </c>
      <c r="C715" s="34">
        <v>3.5760000000000001</v>
      </c>
      <c r="D715" s="34">
        <v>9.7999999999999997E-3</v>
      </c>
      <c r="E715" s="34">
        <v>97.626391999999996</v>
      </c>
      <c r="F715" s="34">
        <v>280.10000000000002</v>
      </c>
      <c r="G715" s="34">
        <v>89.7</v>
      </c>
      <c r="H715" s="34">
        <v>16.399999999999999</v>
      </c>
      <c r="I715" s="34"/>
      <c r="J715" s="34">
        <v>14.14</v>
      </c>
      <c r="K715" s="34">
        <v>0.9728</v>
      </c>
      <c r="L715" s="34">
        <v>3.4784999999999999</v>
      </c>
      <c r="M715" s="34">
        <v>9.4999999999999998E-3</v>
      </c>
      <c r="N715" s="34">
        <v>272.49450000000002</v>
      </c>
      <c r="O715" s="34">
        <v>87.265100000000004</v>
      </c>
      <c r="P715" s="34">
        <v>359.8</v>
      </c>
      <c r="Q715" s="34">
        <v>218.22800000000001</v>
      </c>
      <c r="R715" s="34">
        <v>69.886499999999998</v>
      </c>
      <c r="S715" s="34">
        <v>288.10000000000002</v>
      </c>
      <c r="T715" s="34">
        <v>16.360199999999999</v>
      </c>
      <c r="U715" s="34"/>
      <c r="V715" s="34"/>
      <c r="W715" s="34">
        <v>0</v>
      </c>
      <c r="X715" s="34">
        <v>13.751300000000001</v>
      </c>
      <c r="Y715" s="34">
        <v>12.4</v>
      </c>
      <c r="Z715" s="34">
        <v>841</v>
      </c>
      <c r="AA715" s="34">
        <v>844</v>
      </c>
      <c r="AB715" s="34">
        <v>881</v>
      </c>
      <c r="AC715" s="34">
        <v>81</v>
      </c>
      <c r="AD715" s="34">
        <v>22.09</v>
      </c>
      <c r="AE715" s="34">
        <v>0.51</v>
      </c>
      <c r="AF715" s="34">
        <v>979</v>
      </c>
      <c r="AG715" s="34">
        <v>0</v>
      </c>
      <c r="AH715" s="34">
        <v>32</v>
      </c>
      <c r="AI715" s="34">
        <v>35</v>
      </c>
      <c r="AJ715" s="34">
        <v>190</v>
      </c>
      <c r="AK715" s="34">
        <v>170.9</v>
      </c>
      <c r="AL715" s="34">
        <v>4.8</v>
      </c>
      <c r="AM715" s="34">
        <v>174.2</v>
      </c>
      <c r="AN715" s="34" t="s">
        <v>155</v>
      </c>
      <c r="AO715" s="34">
        <v>1</v>
      </c>
      <c r="AP715" s="37">
        <v>0.62189814814814814</v>
      </c>
      <c r="AQ715" s="34">
        <v>47.158895999999999</v>
      </c>
      <c r="AR715" s="34">
        <v>-88.486838000000006</v>
      </c>
      <c r="AS715" s="34">
        <v>306.7</v>
      </c>
      <c r="AT715" s="34">
        <v>34.700000000000003</v>
      </c>
      <c r="AU715" s="34">
        <v>12</v>
      </c>
      <c r="AV715" s="34">
        <v>9</v>
      </c>
      <c r="AW715" s="34" t="s">
        <v>207</v>
      </c>
      <c r="AX715" s="34">
        <v>1.4</v>
      </c>
      <c r="AY715" s="34">
        <v>1.5684</v>
      </c>
      <c r="AZ715" s="34">
        <v>2.2684000000000002</v>
      </c>
      <c r="BA715" s="34">
        <v>14.186999999999999</v>
      </c>
      <c r="BB715" s="34">
        <v>58.97</v>
      </c>
      <c r="BC715" s="34">
        <v>4.16</v>
      </c>
      <c r="BD715" s="34">
        <v>2.7930000000000001</v>
      </c>
      <c r="BE715" s="34">
        <v>3191.07</v>
      </c>
      <c r="BF715" s="34">
        <v>5.5449999999999999</v>
      </c>
      <c r="BG715" s="34">
        <v>26.178000000000001</v>
      </c>
      <c r="BH715" s="34">
        <v>8.3829999999999991</v>
      </c>
      <c r="BI715" s="34">
        <v>34.561</v>
      </c>
      <c r="BJ715" s="34">
        <v>20.965</v>
      </c>
      <c r="BK715" s="34">
        <v>6.7140000000000004</v>
      </c>
      <c r="BL715" s="34">
        <v>27.678000000000001</v>
      </c>
      <c r="BM715" s="34">
        <v>0.47410000000000002</v>
      </c>
      <c r="BN715" s="34"/>
      <c r="BO715" s="34"/>
      <c r="BP715" s="34"/>
      <c r="BQ715" s="34">
        <v>9172.4120000000003</v>
      </c>
      <c r="BR715" s="34">
        <v>5.6376000000000002E-2</v>
      </c>
      <c r="BS715" s="34">
        <v>-5</v>
      </c>
      <c r="BT715" s="34">
        <v>7.0939999999999996E-3</v>
      </c>
      <c r="BU715" s="34">
        <v>1.3776889999999999</v>
      </c>
      <c r="BV715" s="34">
        <v>0</v>
      </c>
      <c r="BW715" s="34" t="s">
        <v>155</v>
      </c>
      <c r="BX715" s="34">
        <v>0.80100000000000005</v>
      </c>
    </row>
    <row r="716" spans="1:76" x14ac:dyDescent="0.25">
      <c r="A716" s="35">
        <v>43165</v>
      </c>
      <c r="B716" s="36">
        <v>0.41278081018518514</v>
      </c>
      <c r="C716" s="34">
        <v>4.048</v>
      </c>
      <c r="D716" s="34">
        <v>9.4999999999999998E-3</v>
      </c>
      <c r="E716" s="34">
        <v>95.374593000000004</v>
      </c>
      <c r="F716" s="34">
        <v>297</v>
      </c>
      <c r="G716" s="34">
        <v>95</v>
      </c>
      <c r="H716" s="34">
        <v>0</v>
      </c>
      <c r="I716" s="34"/>
      <c r="J716" s="34">
        <v>14.5</v>
      </c>
      <c r="K716" s="34">
        <v>0.96899999999999997</v>
      </c>
      <c r="L716" s="34">
        <v>3.9222000000000001</v>
      </c>
      <c r="M716" s="34">
        <v>9.1999999999999998E-3</v>
      </c>
      <c r="N716" s="34">
        <v>287.82299999999998</v>
      </c>
      <c r="O716" s="34">
        <v>92.084800000000001</v>
      </c>
      <c r="P716" s="34">
        <v>379.9</v>
      </c>
      <c r="Q716" s="34">
        <v>230.48599999999999</v>
      </c>
      <c r="R716" s="34">
        <v>73.740700000000004</v>
      </c>
      <c r="S716" s="34">
        <v>304.2</v>
      </c>
      <c r="T716" s="34">
        <v>0</v>
      </c>
      <c r="U716" s="34"/>
      <c r="V716" s="34"/>
      <c r="W716" s="34">
        <v>0</v>
      </c>
      <c r="X716" s="34">
        <v>14.049899999999999</v>
      </c>
      <c r="Y716" s="34">
        <v>12.3</v>
      </c>
      <c r="Z716" s="34">
        <v>841</v>
      </c>
      <c r="AA716" s="34">
        <v>845</v>
      </c>
      <c r="AB716" s="34">
        <v>881</v>
      </c>
      <c r="AC716" s="34">
        <v>81</v>
      </c>
      <c r="AD716" s="34">
        <v>22.07</v>
      </c>
      <c r="AE716" s="34">
        <v>0.51</v>
      </c>
      <c r="AF716" s="34">
        <v>980</v>
      </c>
      <c r="AG716" s="34">
        <v>0</v>
      </c>
      <c r="AH716" s="34">
        <v>32</v>
      </c>
      <c r="AI716" s="34">
        <v>35</v>
      </c>
      <c r="AJ716" s="34">
        <v>190</v>
      </c>
      <c r="AK716" s="34">
        <v>170.1</v>
      </c>
      <c r="AL716" s="34">
        <v>4.7</v>
      </c>
      <c r="AM716" s="34">
        <v>174.1</v>
      </c>
      <c r="AN716" s="34" t="s">
        <v>155</v>
      </c>
      <c r="AO716" s="34">
        <v>1</v>
      </c>
      <c r="AP716" s="37">
        <v>0.62190972222222218</v>
      </c>
      <c r="AQ716" s="34">
        <v>47.158883000000003</v>
      </c>
      <c r="AR716" s="34">
        <v>-88.486671999999999</v>
      </c>
      <c r="AS716" s="34">
        <v>306.60000000000002</v>
      </c>
      <c r="AT716" s="34">
        <v>31.2</v>
      </c>
      <c r="AU716" s="34">
        <v>12</v>
      </c>
      <c r="AV716" s="34">
        <v>9</v>
      </c>
      <c r="AW716" s="34" t="s">
        <v>207</v>
      </c>
      <c r="AX716" s="34">
        <v>1.4683999999999999</v>
      </c>
      <c r="AY716" s="34">
        <v>1.1896</v>
      </c>
      <c r="AZ716" s="34">
        <v>2.2999999999999998</v>
      </c>
      <c r="BA716" s="34">
        <v>14.186999999999999</v>
      </c>
      <c r="BB716" s="34">
        <v>52.24</v>
      </c>
      <c r="BC716" s="34">
        <v>3.68</v>
      </c>
      <c r="BD716" s="34">
        <v>3.2040000000000002</v>
      </c>
      <c r="BE716" s="34">
        <v>3189.625</v>
      </c>
      <c r="BF716" s="34">
        <v>4.7830000000000004</v>
      </c>
      <c r="BG716" s="34">
        <v>24.512</v>
      </c>
      <c r="BH716" s="34">
        <v>7.8419999999999996</v>
      </c>
      <c r="BI716" s="34">
        <v>32.353999999999999</v>
      </c>
      <c r="BJ716" s="34">
        <v>19.629000000000001</v>
      </c>
      <c r="BK716" s="34">
        <v>6.28</v>
      </c>
      <c r="BL716" s="34">
        <v>25.908999999999999</v>
      </c>
      <c r="BM716" s="34">
        <v>0</v>
      </c>
      <c r="BN716" s="34"/>
      <c r="BO716" s="34"/>
      <c r="BP716" s="34"/>
      <c r="BQ716" s="34">
        <v>8307.7819999999992</v>
      </c>
      <c r="BR716" s="34">
        <v>4.6033999999999999E-2</v>
      </c>
      <c r="BS716" s="34">
        <v>-5</v>
      </c>
      <c r="BT716" s="34">
        <v>7.9059999999999998E-3</v>
      </c>
      <c r="BU716" s="34">
        <v>1.1249549999999999</v>
      </c>
      <c r="BV716" s="34">
        <v>0</v>
      </c>
      <c r="BW716" s="34" t="s">
        <v>155</v>
      </c>
      <c r="BX716" s="34">
        <v>0.80100000000000005</v>
      </c>
    </row>
    <row r="717" spans="1:76" x14ac:dyDescent="0.25">
      <c r="A717" s="35">
        <v>43165</v>
      </c>
      <c r="B717" s="36">
        <v>0.41279238425925929</v>
      </c>
      <c r="C717" s="34">
        <v>4.9359999999999999</v>
      </c>
      <c r="D717" s="34">
        <v>1.44E-2</v>
      </c>
      <c r="E717" s="34">
        <v>144.23452800000001</v>
      </c>
      <c r="F717" s="34">
        <v>319</v>
      </c>
      <c r="G717" s="34">
        <v>97.2</v>
      </c>
      <c r="H717" s="34">
        <v>23.6</v>
      </c>
      <c r="I717" s="34"/>
      <c r="J717" s="34">
        <v>14.6</v>
      </c>
      <c r="K717" s="34">
        <v>0.9617</v>
      </c>
      <c r="L717" s="34">
        <v>4.7469999999999999</v>
      </c>
      <c r="M717" s="34">
        <v>1.3899999999999999E-2</v>
      </c>
      <c r="N717" s="34">
        <v>306.77929999999998</v>
      </c>
      <c r="O717" s="34">
        <v>93.481499999999997</v>
      </c>
      <c r="P717" s="34">
        <v>400.3</v>
      </c>
      <c r="Q717" s="34">
        <v>245.66409999999999</v>
      </c>
      <c r="R717" s="34">
        <v>74.858599999999996</v>
      </c>
      <c r="S717" s="34">
        <v>320.5</v>
      </c>
      <c r="T717" s="34">
        <v>23.615400000000001</v>
      </c>
      <c r="U717" s="34"/>
      <c r="V717" s="34"/>
      <c r="W717" s="34">
        <v>0</v>
      </c>
      <c r="X717" s="34">
        <v>14.041499999999999</v>
      </c>
      <c r="Y717" s="34">
        <v>12.4</v>
      </c>
      <c r="Z717" s="34">
        <v>842</v>
      </c>
      <c r="AA717" s="34">
        <v>844</v>
      </c>
      <c r="AB717" s="34">
        <v>881</v>
      </c>
      <c r="AC717" s="34">
        <v>81</v>
      </c>
      <c r="AD717" s="34">
        <v>22.07</v>
      </c>
      <c r="AE717" s="34">
        <v>0.51</v>
      </c>
      <c r="AF717" s="34">
        <v>980</v>
      </c>
      <c r="AG717" s="34">
        <v>0</v>
      </c>
      <c r="AH717" s="34">
        <v>32</v>
      </c>
      <c r="AI717" s="34">
        <v>35</v>
      </c>
      <c r="AJ717" s="34">
        <v>190</v>
      </c>
      <c r="AK717" s="34">
        <v>170</v>
      </c>
      <c r="AL717" s="34">
        <v>4.7</v>
      </c>
      <c r="AM717" s="34">
        <v>174.5</v>
      </c>
      <c r="AN717" s="34" t="s">
        <v>155</v>
      </c>
      <c r="AO717" s="34">
        <v>1</v>
      </c>
      <c r="AP717" s="37">
        <v>0.62192129629629633</v>
      </c>
      <c r="AQ717" s="34">
        <v>47.158864000000001</v>
      </c>
      <c r="AR717" s="34">
        <v>-88.486519999999999</v>
      </c>
      <c r="AS717" s="34">
        <v>306.7</v>
      </c>
      <c r="AT717" s="34">
        <v>28.4</v>
      </c>
      <c r="AU717" s="34">
        <v>12</v>
      </c>
      <c r="AV717" s="34">
        <v>9</v>
      </c>
      <c r="AW717" s="34" t="s">
        <v>207</v>
      </c>
      <c r="AX717" s="34">
        <v>1.5684</v>
      </c>
      <c r="AY717" s="34">
        <v>1</v>
      </c>
      <c r="AZ717" s="34">
        <v>2.2999999999999998</v>
      </c>
      <c r="BA717" s="34">
        <v>14.186999999999999</v>
      </c>
      <c r="BB717" s="34">
        <v>42.95</v>
      </c>
      <c r="BC717" s="34">
        <v>3.03</v>
      </c>
      <c r="BD717" s="34">
        <v>3.9780000000000002</v>
      </c>
      <c r="BE717" s="34">
        <v>3180.5639999999999</v>
      </c>
      <c r="BF717" s="34">
        <v>5.9160000000000004</v>
      </c>
      <c r="BG717" s="34">
        <v>21.524999999999999</v>
      </c>
      <c r="BH717" s="34">
        <v>6.5590000000000002</v>
      </c>
      <c r="BI717" s="34">
        <v>28.084</v>
      </c>
      <c r="BJ717" s="34">
        <v>17.236999999999998</v>
      </c>
      <c r="BK717" s="34">
        <v>5.2519999999999998</v>
      </c>
      <c r="BL717" s="34">
        <v>22.49</v>
      </c>
      <c r="BM717" s="34">
        <v>0.49990000000000001</v>
      </c>
      <c r="BN717" s="34"/>
      <c r="BO717" s="34"/>
      <c r="BP717" s="34"/>
      <c r="BQ717" s="34">
        <v>6840.6480000000001</v>
      </c>
      <c r="BR717" s="34">
        <v>5.9496E-2</v>
      </c>
      <c r="BS717" s="34">
        <v>-5</v>
      </c>
      <c r="BT717" s="34">
        <v>6.1879999999999999E-3</v>
      </c>
      <c r="BU717" s="34">
        <v>1.4539329999999999</v>
      </c>
      <c r="BV717" s="34">
        <v>0</v>
      </c>
      <c r="BW717" s="34" t="s">
        <v>155</v>
      </c>
      <c r="BX717" s="34">
        <v>0.80100000000000005</v>
      </c>
    </row>
    <row r="718" spans="1:76" x14ac:dyDescent="0.25">
      <c r="A718" s="35">
        <v>43165</v>
      </c>
      <c r="B718" s="36">
        <v>0.41280395833333333</v>
      </c>
      <c r="C718" s="34">
        <v>5.4130000000000003</v>
      </c>
      <c r="D718" s="34">
        <v>9.7999999999999997E-3</v>
      </c>
      <c r="E718" s="34">
        <v>98.377926000000002</v>
      </c>
      <c r="F718" s="34">
        <v>349.7</v>
      </c>
      <c r="G718" s="34">
        <v>96.8</v>
      </c>
      <c r="H718" s="34">
        <v>3.8</v>
      </c>
      <c r="I718" s="34"/>
      <c r="J718" s="34">
        <v>14.42</v>
      </c>
      <c r="K718" s="34">
        <v>0.95799999999999996</v>
      </c>
      <c r="L718" s="34">
        <v>5.1853999999999996</v>
      </c>
      <c r="M718" s="34">
        <v>9.4000000000000004E-3</v>
      </c>
      <c r="N718" s="34">
        <v>334.98169999999999</v>
      </c>
      <c r="O718" s="34">
        <v>92.712199999999996</v>
      </c>
      <c r="P718" s="34">
        <v>427.7</v>
      </c>
      <c r="Q718" s="34">
        <v>268.2688</v>
      </c>
      <c r="R718" s="34">
        <v>74.248199999999997</v>
      </c>
      <c r="S718" s="34">
        <v>342.5</v>
      </c>
      <c r="T718" s="34">
        <v>3.798</v>
      </c>
      <c r="U718" s="34"/>
      <c r="V718" s="34"/>
      <c r="W718" s="34">
        <v>0</v>
      </c>
      <c r="X718" s="34">
        <v>13.817</v>
      </c>
      <c r="Y718" s="34">
        <v>12.4</v>
      </c>
      <c r="Z718" s="34">
        <v>842</v>
      </c>
      <c r="AA718" s="34">
        <v>844</v>
      </c>
      <c r="AB718" s="34">
        <v>882</v>
      </c>
      <c r="AC718" s="34">
        <v>81</v>
      </c>
      <c r="AD718" s="34">
        <v>22.09</v>
      </c>
      <c r="AE718" s="34">
        <v>0.51</v>
      </c>
      <c r="AF718" s="34">
        <v>979</v>
      </c>
      <c r="AG718" s="34">
        <v>0</v>
      </c>
      <c r="AH718" s="34">
        <v>32</v>
      </c>
      <c r="AI718" s="34">
        <v>35</v>
      </c>
      <c r="AJ718" s="34">
        <v>190</v>
      </c>
      <c r="AK718" s="34">
        <v>170</v>
      </c>
      <c r="AL718" s="34">
        <v>4.5999999999999996</v>
      </c>
      <c r="AM718" s="34">
        <v>174.8</v>
      </c>
      <c r="AN718" s="34" t="s">
        <v>155</v>
      </c>
      <c r="AO718" s="34">
        <v>1</v>
      </c>
      <c r="AP718" s="37">
        <v>0.62193287037037037</v>
      </c>
      <c r="AQ718" s="34">
        <v>47.158839999999998</v>
      </c>
      <c r="AR718" s="34">
        <v>-88.486373999999998</v>
      </c>
      <c r="AS718" s="34">
        <v>306.7</v>
      </c>
      <c r="AT718" s="34">
        <v>26.7</v>
      </c>
      <c r="AU718" s="34">
        <v>12</v>
      </c>
      <c r="AV718" s="34">
        <v>9</v>
      </c>
      <c r="AW718" s="34" t="s">
        <v>207</v>
      </c>
      <c r="AX718" s="34">
        <v>1.6</v>
      </c>
      <c r="AY718" s="34">
        <v>1</v>
      </c>
      <c r="AZ718" s="34">
        <v>2.2999999999999998</v>
      </c>
      <c r="BA718" s="34">
        <v>14.186999999999999</v>
      </c>
      <c r="BB718" s="34">
        <v>39.31</v>
      </c>
      <c r="BC718" s="34">
        <v>2.77</v>
      </c>
      <c r="BD718" s="34">
        <v>4.3879999999999999</v>
      </c>
      <c r="BE718" s="34">
        <v>3183.1880000000001</v>
      </c>
      <c r="BF718" s="34">
        <v>3.6819999999999999</v>
      </c>
      <c r="BG718" s="34">
        <v>21.535</v>
      </c>
      <c r="BH718" s="34">
        <v>5.96</v>
      </c>
      <c r="BI718" s="34">
        <v>27.495000000000001</v>
      </c>
      <c r="BJ718" s="34">
        <v>17.245999999999999</v>
      </c>
      <c r="BK718" s="34">
        <v>4.7729999999999997</v>
      </c>
      <c r="BL718" s="34">
        <v>22.018999999999998</v>
      </c>
      <c r="BM718" s="34">
        <v>7.3700000000000002E-2</v>
      </c>
      <c r="BN718" s="34"/>
      <c r="BO718" s="34"/>
      <c r="BP718" s="34"/>
      <c r="BQ718" s="34">
        <v>6167.21</v>
      </c>
      <c r="BR718" s="34">
        <v>7.3683999999999999E-2</v>
      </c>
      <c r="BS718" s="34">
        <v>-5</v>
      </c>
      <c r="BT718" s="34">
        <v>6.0000000000000001E-3</v>
      </c>
      <c r="BU718" s="34">
        <v>1.8006530000000001</v>
      </c>
      <c r="BV718" s="34">
        <v>0</v>
      </c>
      <c r="BW718" s="34" t="s">
        <v>155</v>
      </c>
      <c r="BX718" s="34">
        <v>0.80100000000000005</v>
      </c>
    </row>
    <row r="719" spans="1:76" x14ac:dyDescent="0.25">
      <c r="A719" s="35">
        <v>43165</v>
      </c>
      <c r="B719" s="36">
        <v>0.41281553240740743</v>
      </c>
      <c r="C719" s="34">
        <v>5.1829999999999998</v>
      </c>
      <c r="D719" s="34">
        <v>7.4000000000000003E-3</v>
      </c>
      <c r="E719" s="34">
        <v>74.325889000000004</v>
      </c>
      <c r="F719" s="34">
        <v>363.3</v>
      </c>
      <c r="G719" s="34">
        <v>94.3</v>
      </c>
      <c r="H719" s="34">
        <v>7.7</v>
      </c>
      <c r="I719" s="34"/>
      <c r="J719" s="34">
        <v>13.77</v>
      </c>
      <c r="K719" s="34">
        <v>0.95989999999999998</v>
      </c>
      <c r="L719" s="34">
        <v>4.9751000000000003</v>
      </c>
      <c r="M719" s="34">
        <v>7.1000000000000004E-3</v>
      </c>
      <c r="N719" s="34">
        <v>348.67259999999999</v>
      </c>
      <c r="O719" s="34">
        <v>90.497699999999995</v>
      </c>
      <c r="P719" s="34">
        <v>439.2</v>
      </c>
      <c r="Q719" s="34">
        <v>278.97460000000001</v>
      </c>
      <c r="R719" s="34">
        <v>72.407600000000002</v>
      </c>
      <c r="S719" s="34">
        <v>351.4</v>
      </c>
      <c r="T719" s="34">
        <v>7.6657000000000002</v>
      </c>
      <c r="U719" s="34"/>
      <c r="V719" s="34"/>
      <c r="W719" s="34">
        <v>0</v>
      </c>
      <c r="X719" s="34">
        <v>13.2148</v>
      </c>
      <c r="Y719" s="34">
        <v>12.3</v>
      </c>
      <c r="Z719" s="34">
        <v>842</v>
      </c>
      <c r="AA719" s="34">
        <v>845</v>
      </c>
      <c r="AB719" s="34">
        <v>882</v>
      </c>
      <c r="AC719" s="34">
        <v>80.099999999999994</v>
      </c>
      <c r="AD719" s="34">
        <v>21.84</v>
      </c>
      <c r="AE719" s="34">
        <v>0.5</v>
      </c>
      <c r="AF719" s="34">
        <v>979</v>
      </c>
      <c r="AG719" s="34">
        <v>0</v>
      </c>
      <c r="AH719" s="34">
        <v>32</v>
      </c>
      <c r="AI719" s="34">
        <v>35</v>
      </c>
      <c r="AJ719" s="34">
        <v>190</v>
      </c>
      <c r="AK719" s="34">
        <v>170</v>
      </c>
      <c r="AL719" s="34">
        <v>4.5999999999999996</v>
      </c>
      <c r="AM719" s="34">
        <v>175</v>
      </c>
      <c r="AN719" s="34" t="s">
        <v>155</v>
      </c>
      <c r="AO719" s="34">
        <v>1</v>
      </c>
      <c r="AP719" s="37">
        <v>0.62194444444444441</v>
      </c>
      <c r="AQ719" s="34">
        <v>47.158808000000001</v>
      </c>
      <c r="AR719" s="34">
        <v>-88.486237000000003</v>
      </c>
      <c r="AS719" s="34">
        <v>306.7</v>
      </c>
      <c r="AT719" s="34">
        <v>25.4</v>
      </c>
      <c r="AU719" s="34">
        <v>12</v>
      </c>
      <c r="AV719" s="34">
        <v>9</v>
      </c>
      <c r="AW719" s="34" t="s">
        <v>207</v>
      </c>
      <c r="AX719" s="34">
        <v>1.6684000000000001</v>
      </c>
      <c r="AY719" s="34">
        <v>1.1368</v>
      </c>
      <c r="AZ719" s="34">
        <v>2.4367999999999999</v>
      </c>
      <c r="BA719" s="34">
        <v>14.186999999999999</v>
      </c>
      <c r="BB719" s="34">
        <v>41.02</v>
      </c>
      <c r="BC719" s="34">
        <v>2.89</v>
      </c>
      <c r="BD719" s="34">
        <v>4.1820000000000004</v>
      </c>
      <c r="BE719" s="34">
        <v>3185.1990000000001</v>
      </c>
      <c r="BF719" s="34">
        <v>2.907</v>
      </c>
      <c r="BG719" s="34">
        <v>23.376999999999999</v>
      </c>
      <c r="BH719" s="34">
        <v>6.0679999999999996</v>
      </c>
      <c r="BI719" s="34">
        <v>29.445</v>
      </c>
      <c r="BJ719" s="34">
        <v>18.704000000000001</v>
      </c>
      <c r="BK719" s="34">
        <v>4.8550000000000004</v>
      </c>
      <c r="BL719" s="34">
        <v>23.559000000000001</v>
      </c>
      <c r="BM719" s="34">
        <v>0.155</v>
      </c>
      <c r="BN719" s="34"/>
      <c r="BO719" s="34"/>
      <c r="BP719" s="34"/>
      <c r="BQ719" s="34">
        <v>6151.72</v>
      </c>
      <c r="BR719" s="34">
        <v>7.9530000000000003E-2</v>
      </c>
      <c r="BS719" s="34">
        <v>-5</v>
      </c>
      <c r="BT719" s="34">
        <v>7.8120000000000004E-3</v>
      </c>
      <c r="BU719" s="34">
        <v>1.943514</v>
      </c>
      <c r="BV719" s="34">
        <v>0</v>
      </c>
      <c r="BW719" s="34" t="s">
        <v>155</v>
      </c>
      <c r="BX719" s="34">
        <v>0.8</v>
      </c>
    </row>
    <row r="720" spans="1:76" x14ac:dyDescent="0.25">
      <c r="A720" s="35">
        <v>43165</v>
      </c>
      <c r="B720" s="36">
        <v>0.41282710648148147</v>
      </c>
      <c r="C720" s="34">
        <v>4.8460000000000001</v>
      </c>
      <c r="D720" s="34">
        <v>7.7999999999999996E-3</v>
      </c>
      <c r="E720" s="34">
        <v>77.95</v>
      </c>
      <c r="F720" s="34">
        <v>368.1</v>
      </c>
      <c r="G720" s="34">
        <v>93</v>
      </c>
      <c r="H720" s="34">
        <v>13.2</v>
      </c>
      <c r="I720" s="34"/>
      <c r="J720" s="34">
        <v>13.4</v>
      </c>
      <c r="K720" s="34">
        <v>0.96260000000000001</v>
      </c>
      <c r="L720" s="34">
        <v>4.6650999999999998</v>
      </c>
      <c r="M720" s="34">
        <v>7.4999999999999997E-3</v>
      </c>
      <c r="N720" s="34">
        <v>354.34739999999999</v>
      </c>
      <c r="O720" s="34">
        <v>89.478099999999998</v>
      </c>
      <c r="P720" s="34">
        <v>443.8</v>
      </c>
      <c r="Q720" s="34">
        <v>283.48759999999999</v>
      </c>
      <c r="R720" s="34">
        <v>71.584900000000005</v>
      </c>
      <c r="S720" s="34">
        <v>355.1</v>
      </c>
      <c r="T720" s="34">
        <v>13.202500000000001</v>
      </c>
      <c r="U720" s="34"/>
      <c r="V720" s="34"/>
      <c r="W720" s="34">
        <v>0</v>
      </c>
      <c r="X720" s="34">
        <v>12.8986</v>
      </c>
      <c r="Y720" s="34">
        <v>12.4</v>
      </c>
      <c r="Z720" s="34">
        <v>842</v>
      </c>
      <c r="AA720" s="34">
        <v>846</v>
      </c>
      <c r="AB720" s="34">
        <v>882</v>
      </c>
      <c r="AC720" s="34">
        <v>80</v>
      </c>
      <c r="AD720" s="34">
        <v>21.82</v>
      </c>
      <c r="AE720" s="34">
        <v>0.5</v>
      </c>
      <c r="AF720" s="34">
        <v>979</v>
      </c>
      <c r="AG720" s="34">
        <v>0</v>
      </c>
      <c r="AH720" s="34">
        <v>32</v>
      </c>
      <c r="AI720" s="34">
        <v>35</v>
      </c>
      <c r="AJ720" s="34">
        <v>190</v>
      </c>
      <c r="AK720" s="34">
        <v>170</v>
      </c>
      <c r="AL720" s="34">
        <v>4.7</v>
      </c>
      <c r="AM720" s="34">
        <v>175</v>
      </c>
      <c r="AN720" s="34" t="s">
        <v>155</v>
      </c>
      <c r="AO720" s="34">
        <v>1</v>
      </c>
      <c r="AP720" s="37">
        <v>0.62195601851851856</v>
      </c>
      <c r="AQ720" s="34">
        <v>47.158768000000002</v>
      </c>
      <c r="AR720" s="34">
        <v>-88.486103</v>
      </c>
      <c r="AS720" s="34">
        <v>306.60000000000002</v>
      </c>
      <c r="AT720" s="34">
        <v>24.8</v>
      </c>
      <c r="AU720" s="34">
        <v>12</v>
      </c>
      <c r="AV720" s="34">
        <v>9</v>
      </c>
      <c r="AW720" s="34" t="s">
        <v>207</v>
      </c>
      <c r="AX720" s="34">
        <v>1.7684</v>
      </c>
      <c r="AY720" s="34">
        <v>1.2684</v>
      </c>
      <c r="AZ720" s="34">
        <v>2.5684</v>
      </c>
      <c r="BA720" s="34">
        <v>14.186999999999999</v>
      </c>
      <c r="BB720" s="34">
        <v>43.8</v>
      </c>
      <c r="BC720" s="34">
        <v>3.09</v>
      </c>
      <c r="BD720" s="34">
        <v>3.887</v>
      </c>
      <c r="BE720" s="34">
        <v>3185.931</v>
      </c>
      <c r="BF720" s="34">
        <v>3.2610000000000001</v>
      </c>
      <c r="BG720" s="34">
        <v>25.341999999999999</v>
      </c>
      <c r="BH720" s="34">
        <v>6.399</v>
      </c>
      <c r="BI720" s="34">
        <v>31.742000000000001</v>
      </c>
      <c r="BJ720" s="34">
        <v>20.274000000000001</v>
      </c>
      <c r="BK720" s="34">
        <v>5.12</v>
      </c>
      <c r="BL720" s="34">
        <v>25.393999999999998</v>
      </c>
      <c r="BM720" s="34">
        <v>0.2848</v>
      </c>
      <c r="BN720" s="34"/>
      <c r="BO720" s="34"/>
      <c r="BP720" s="34"/>
      <c r="BQ720" s="34">
        <v>6405.0150000000003</v>
      </c>
      <c r="BR720" s="34">
        <v>8.0906000000000006E-2</v>
      </c>
      <c r="BS720" s="34">
        <v>-5</v>
      </c>
      <c r="BT720" s="34">
        <v>7.0939999999999996E-3</v>
      </c>
      <c r="BU720" s="34">
        <v>1.977141</v>
      </c>
      <c r="BV720" s="34">
        <v>0</v>
      </c>
      <c r="BW720" s="34" t="s">
        <v>155</v>
      </c>
      <c r="BX720" s="34">
        <v>0.8</v>
      </c>
    </row>
    <row r="721" spans="1:76" x14ac:dyDescent="0.25">
      <c r="A721" s="35">
        <v>43165</v>
      </c>
      <c r="B721" s="36">
        <v>0.41283868055555556</v>
      </c>
      <c r="C721" s="34">
        <v>4.6280000000000001</v>
      </c>
      <c r="D721" s="34">
        <v>9.1999999999999998E-3</v>
      </c>
      <c r="E721" s="34">
        <v>92.383820999999998</v>
      </c>
      <c r="F721" s="34">
        <v>367.5</v>
      </c>
      <c r="G721" s="34">
        <v>92.8</v>
      </c>
      <c r="H721" s="34">
        <v>0</v>
      </c>
      <c r="I721" s="34"/>
      <c r="J721" s="34">
        <v>13.4</v>
      </c>
      <c r="K721" s="34">
        <v>0.96430000000000005</v>
      </c>
      <c r="L721" s="34">
        <v>4.4626999999999999</v>
      </c>
      <c r="M721" s="34">
        <v>8.8999999999999999E-3</v>
      </c>
      <c r="N721" s="34">
        <v>354.42669999999998</v>
      </c>
      <c r="O721" s="34">
        <v>89.466099999999997</v>
      </c>
      <c r="P721" s="34">
        <v>443.9</v>
      </c>
      <c r="Q721" s="34">
        <v>283.55099999999999</v>
      </c>
      <c r="R721" s="34">
        <v>71.575299999999999</v>
      </c>
      <c r="S721" s="34">
        <v>355.1</v>
      </c>
      <c r="T721" s="34">
        <v>0</v>
      </c>
      <c r="U721" s="34"/>
      <c r="V721" s="34"/>
      <c r="W721" s="34">
        <v>0</v>
      </c>
      <c r="X721" s="34">
        <v>12.9216</v>
      </c>
      <c r="Y721" s="34">
        <v>12.3</v>
      </c>
      <c r="Z721" s="34">
        <v>842</v>
      </c>
      <c r="AA721" s="34">
        <v>846</v>
      </c>
      <c r="AB721" s="34">
        <v>882</v>
      </c>
      <c r="AC721" s="34">
        <v>80</v>
      </c>
      <c r="AD721" s="34">
        <v>21.82</v>
      </c>
      <c r="AE721" s="34">
        <v>0.5</v>
      </c>
      <c r="AF721" s="34">
        <v>979</v>
      </c>
      <c r="AG721" s="34">
        <v>0</v>
      </c>
      <c r="AH721" s="34">
        <v>32</v>
      </c>
      <c r="AI721" s="34">
        <v>35</v>
      </c>
      <c r="AJ721" s="34">
        <v>190</v>
      </c>
      <c r="AK721" s="34">
        <v>170</v>
      </c>
      <c r="AL721" s="34">
        <v>4.5999999999999996</v>
      </c>
      <c r="AM721" s="34">
        <v>175</v>
      </c>
      <c r="AN721" s="34" t="s">
        <v>155</v>
      </c>
      <c r="AO721" s="34">
        <v>1</v>
      </c>
      <c r="AP721" s="37">
        <v>0.6219675925925926</v>
      </c>
      <c r="AQ721" s="34">
        <v>47.158723000000002</v>
      </c>
      <c r="AR721" s="34">
        <v>-88.485971000000006</v>
      </c>
      <c r="AS721" s="34">
        <v>306.7</v>
      </c>
      <c r="AT721" s="34">
        <v>24.6</v>
      </c>
      <c r="AU721" s="34">
        <v>12</v>
      </c>
      <c r="AV721" s="34">
        <v>9</v>
      </c>
      <c r="AW721" s="34" t="s">
        <v>207</v>
      </c>
      <c r="AX721" s="34">
        <v>1.8</v>
      </c>
      <c r="AY721" s="34">
        <v>1.436663</v>
      </c>
      <c r="AZ721" s="34">
        <v>2.6683319999999999</v>
      </c>
      <c r="BA721" s="34">
        <v>14.186999999999999</v>
      </c>
      <c r="BB721" s="34">
        <v>45.82</v>
      </c>
      <c r="BC721" s="34">
        <v>3.23</v>
      </c>
      <c r="BD721" s="34">
        <v>3.702</v>
      </c>
      <c r="BE721" s="34">
        <v>3186.835</v>
      </c>
      <c r="BF721" s="34">
        <v>4.0490000000000004</v>
      </c>
      <c r="BG721" s="34">
        <v>26.504999999999999</v>
      </c>
      <c r="BH721" s="34">
        <v>6.69</v>
      </c>
      <c r="BI721" s="34">
        <v>33.195</v>
      </c>
      <c r="BJ721" s="34">
        <v>21.204999999999998</v>
      </c>
      <c r="BK721" s="34">
        <v>5.3529999999999998</v>
      </c>
      <c r="BL721" s="34">
        <v>26.556999999999999</v>
      </c>
      <c r="BM721" s="34">
        <v>0</v>
      </c>
      <c r="BN721" s="34"/>
      <c r="BO721" s="34"/>
      <c r="BP721" s="34"/>
      <c r="BQ721" s="34">
        <v>6709.3050000000003</v>
      </c>
      <c r="BR721" s="34">
        <v>8.3718000000000001E-2</v>
      </c>
      <c r="BS721" s="34">
        <v>-5</v>
      </c>
      <c r="BT721" s="34">
        <v>7.0000000000000001E-3</v>
      </c>
      <c r="BU721" s="34">
        <v>2.0458590000000001</v>
      </c>
      <c r="BV721" s="34">
        <v>0</v>
      </c>
      <c r="BW721" s="34" t="s">
        <v>155</v>
      </c>
      <c r="BX721" s="34">
        <v>0.8</v>
      </c>
    </row>
    <row r="722" spans="1:76" x14ac:dyDescent="0.25">
      <c r="A722" s="35">
        <v>43165</v>
      </c>
      <c r="B722" s="36">
        <v>0.4128502546296296</v>
      </c>
      <c r="C722" s="34">
        <v>4.4610000000000003</v>
      </c>
      <c r="D722" s="34">
        <v>1.01E-2</v>
      </c>
      <c r="E722" s="34">
        <v>100.927419</v>
      </c>
      <c r="F722" s="34">
        <v>363.7</v>
      </c>
      <c r="G722" s="34">
        <v>92.7</v>
      </c>
      <c r="H722" s="34">
        <v>0</v>
      </c>
      <c r="I722" s="34"/>
      <c r="J722" s="34">
        <v>13.63</v>
      </c>
      <c r="K722" s="34">
        <v>0.9657</v>
      </c>
      <c r="L722" s="34">
        <v>4.3078000000000003</v>
      </c>
      <c r="M722" s="34">
        <v>9.7000000000000003E-3</v>
      </c>
      <c r="N722" s="34">
        <v>351.1653</v>
      </c>
      <c r="O722" s="34">
        <v>89.517300000000006</v>
      </c>
      <c r="P722" s="34">
        <v>440.7</v>
      </c>
      <c r="Q722" s="34">
        <v>280.92039999999997</v>
      </c>
      <c r="R722" s="34">
        <v>71.610799999999998</v>
      </c>
      <c r="S722" s="34">
        <v>352.5</v>
      </c>
      <c r="T722" s="34">
        <v>0</v>
      </c>
      <c r="U722" s="34"/>
      <c r="V722" s="34"/>
      <c r="W722" s="34">
        <v>0</v>
      </c>
      <c r="X722" s="34">
        <v>13.159000000000001</v>
      </c>
      <c r="Y722" s="34">
        <v>12.4</v>
      </c>
      <c r="Z722" s="34">
        <v>842</v>
      </c>
      <c r="AA722" s="34">
        <v>844</v>
      </c>
      <c r="AB722" s="34">
        <v>882</v>
      </c>
      <c r="AC722" s="34">
        <v>80</v>
      </c>
      <c r="AD722" s="34">
        <v>21.8</v>
      </c>
      <c r="AE722" s="34">
        <v>0.5</v>
      </c>
      <c r="AF722" s="34">
        <v>980</v>
      </c>
      <c r="AG722" s="34">
        <v>0</v>
      </c>
      <c r="AH722" s="34">
        <v>32</v>
      </c>
      <c r="AI722" s="34">
        <v>35</v>
      </c>
      <c r="AJ722" s="34">
        <v>190.9</v>
      </c>
      <c r="AK722" s="34">
        <v>170</v>
      </c>
      <c r="AL722" s="34">
        <v>4.7</v>
      </c>
      <c r="AM722" s="34">
        <v>175</v>
      </c>
      <c r="AN722" s="34" t="s">
        <v>155</v>
      </c>
      <c r="AO722" s="34">
        <v>1</v>
      </c>
      <c r="AP722" s="37">
        <v>0.62197916666666664</v>
      </c>
      <c r="AQ722" s="34">
        <v>47.158678999999999</v>
      </c>
      <c r="AR722" s="34">
        <v>-88.485843000000003</v>
      </c>
      <c r="AS722" s="34">
        <v>306.60000000000002</v>
      </c>
      <c r="AT722" s="34">
        <v>24.3</v>
      </c>
      <c r="AU722" s="34">
        <v>12</v>
      </c>
      <c r="AV722" s="34">
        <v>9</v>
      </c>
      <c r="AW722" s="34" t="s">
        <v>207</v>
      </c>
      <c r="AX722" s="34">
        <v>1.8</v>
      </c>
      <c r="AY722" s="34">
        <v>1.5</v>
      </c>
      <c r="AZ722" s="34">
        <v>2.7</v>
      </c>
      <c r="BA722" s="34">
        <v>14.186999999999999</v>
      </c>
      <c r="BB722" s="34">
        <v>47.48</v>
      </c>
      <c r="BC722" s="34">
        <v>3.35</v>
      </c>
      <c r="BD722" s="34">
        <v>3.5550000000000002</v>
      </c>
      <c r="BE722" s="34">
        <v>3187.01</v>
      </c>
      <c r="BF722" s="34">
        <v>4.5890000000000004</v>
      </c>
      <c r="BG722" s="34">
        <v>27.207000000000001</v>
      </c>
      <c r="BH722" s="34">
        <v>6.9349999999999996</v>
      </c>
      <c r="BI722" s="34">
        <v>34.142000000000003</v>
      </c>
      <c r="BJ722" s="34">
        <v>21.763999999999999</v>
      </c>
      <c r="BK722" s="34">
        <v>5.548</v>
      </c>
      <c r="BL722" s="34">
        <v>27.312000000000001</v>
      </c>
      <c r="BM722" s="34">
        <v>0</v>
      </c>
      <c r="BN722" s="34"/>
      <c r="BO722" s="34"/>
      <c r="BP722" s="34"/>
      <c r="BQ722" s="34">
        <v>7078.5839999999998</v>
      </c>
      <c r="BR722" s="34">
        <v>7.4034000000000003E-2</v>
      </c>
      <c r="BS722" s="34">
        <v>-5</v>
      </c>
      <c r="BT722" s="34">
        <v>6.0939999999999996E-3</v>
      </c>
      <c r="BU722" s="34">
        <v>1.8092060000000001</v>
      </c>
      <c r="BV722" s="34">
        <v>0</v>
      </c>
      <c r="BW722" s="34" t="s">
        <v>155</v>
      </c>
      <c r="BX722" s="34">
        <v>0.8</v>
      </c>
    </row>
    <row r="723" spans="1:76" x14ac:dyDescent="0.25">
      <c r="A723" s="35">
        <v>43165</v>
      </c>
      <c r="B723" s="36">
        <v>0.41286182870370375</v>
      </c>
      <c r="C723" s="34">
        <v>4.41</v>
      </c>
      <c r="D723" s="34">
        <v>1.09E-2</v>
      </c>
      <c r="E723" s="34">
        <v>108.991935</v>
      </c>
      <c r="F723" s="34">
        <v>360.3</v>
      </c>
      <c r="G723" s="34">
        <v>92.6</v>
      </c>
      <c r="H723" s="34">
        <v>0</v>
      </c>
      <c r="I723" s="34"/>
      <c r="J723" s="34">
        <v>13.87</v>
      </c>
      <c r="K723" s="34">
        <v>0.96609999999999996</v>
      </c>
      <c r="L723" s="34">
        <v>4.2606000000000002</v>
      </c>
      <c r="M723" s="34">
        <v>1.0500000000000001E-2</v>
      </c>
      <c r="N723" s="34">
        <v>348.04660000000001</v>
      </c>
      <c r="O723" s="34">
        <v>89.462000000000003</v>
      </c>
      <c r="P723" s="34">
        <v>437.5</v>
      </c>
      <c r="Q723" s="34">
        <v>278.42329999999998</v>
      </c>
      <c r="R723" s="34">
        <v>71.566000000000003</v>
      </c>
      <c r="S723" s="34">
        <v>350</v>
      </c>
      <c r="T723" s="34">
        <v>0</v>
      </c>
      <c r="U723" s="34"/>
      <c r="V723" s="34"/>
      <c r="W723" s="34">
        <v>0</v>
      </c>
      <c r="X723" s="34">
        <v>13.399699999999999</v>
      </c>
      <c r="Y723" s="34">
        <v>12.4</v>
      </c>
      <c r="Z723" s="34">
        <v>842</v>
      </c>
      <c r="AA723" s="34">
        <v>844</v>
      </c>
      <c r="AB723" s="34">
        <v>882</v>
      </c>
      <c r="AC723" s="34">
        <v>80</v>
      </c>
      <c r="AD723" s="34">
        <v>21.8</v>
      </c>
      <c r="AE723" s="34">
        <v>0.5</v>
      </c>
      <c r="AF723" s="34">
        <v>980</v>
      </c>
      <c r="AG723" s="34">
        <v>0</v>
      </c>
      <c r="AH723" s="34">
        <v>32</v>
      </c>
      <c r="AI723" s="34">
        <v>35</v>
      </c>
      <c r="AJ723" s="34">
        <v>190.1</v>
      </c>
      <c r="AK723" s="34">
        <v>170</v>
      </c>
      <c r="AL723" s="34">
        <v>4.8</v>
      </c>
      <c r="AM723" s="34">
        <v>175</v>
      </c>
      <c r="AN723" s="34" t="s">
        <v>155</v>
      </c>
      <c r="AO723" s="34">
        <v>1</v>
      </c>
      <c r="AP723" s="37">
        <v>0.62199074074074068</v>
      </c>
      <c r="AQ723" s="34">
        <v>47.158638000000003</v>
      </c>
      <c r="AR723" s="34">
        <v>-88.485719000000003</v>
      </c>
      <c r="AS723" s="34">
        <v>306.60000000000002</v>
      </c>
      <c r="AT723" s="34">
        <v>23.7</v>
      </c>
      <c r="AU723" s="34">
        <v>12</v>
      </c>
      <c r="AV723" s="34">
        <v>9</v>
      </c>
      <c r="AW723" s="34" t="s">
        <v>207</v>
      </c>
      <c r="AX723" s="34">
        <v>1.8</v>
      </c>
      <c r="AY723" s="34">
        <v>1.5</v>
      </c>
      <c r="AZ723" s="34">
        <v>2.7</v>
      </c>
      <c r="BA723" s="34">
        <v>14.186999999999999</v>
      </c>
      <c r="BB723" s="34">
        <v>48.01</v>
      </c>
      <c r="BC723" s="34">
        <v>3.38</v>
      </c>
      <c r="BD723" s="34">
        <v>3.508</v>
      </c>
      <c r="BE723" s="34">
        <v>3186.6680000000001</v>
      </c>
      <c r="BF723" s="34">
        <v>5.0129999999999999</v>
      </c>
      <c r="BG723" s="34">
        <v>27.260999999999999</v>
      </c>
      <c r="BH723" s="34">
        <v>7.0069999999999997</v>
      </c>
      <c r="BI723" s="34">
        <v>34.268000000000001</v>
      </c>
      <c r="BJ723" s="34">
        <v>21.808</v>
      </c>
      <c r="BK723" s="34">
        <v>5.6050000000000004</v>
      </c>
      <c r="BL723" s="34">
        <v>27.413</v>
      </c>
      <c r="BM723" s="34">
        <v>0</v>
      </c>
      <c r="BN723" s="34"/>
      <c r="BO723" s="34"/>
      <c r="BP723" s="34"/>
      <c r="BQ723" s="34">
        <v>7287.2709999999997</v>
      </c>
      <c r="BR723" s="34">
        <v>6.5752000000000005E-2</v>
      </c>
      <c r="BS723" s="34">
        <v>-5</v>
      </c>
      <c r="BT723" s="34">
        <v>6.9059999999999998E-3</v>
      </c>
      <c r="BU723" s="34">
        <v>1.606814</v>
      </c>
      <c r="BV723" s="34">
        <v>0</v>
      </c>
      <c r="BW723" s="34" t="s">
        <v>155</v>
      </c>
      <c r="BX723" s="34">
        <v>0.8</v>
      </c>
    </row>
    <row r="724" spans="1:76" x14ac:dyDescent="0.25">
      <c r="A724" s="35">
        <v>43165</v>
      </c>
      <c r="B724" s="36">
        <v>0.41287340277777779</v>
      </c>
      <c r="C724" s="34">
        <v>4.4009999999999998</v>
      </c>
      <c r="D724" s="34">
        <v>8.8000000000000005E-3</v>
      </c>
      <c r="E724" s="34">
        <v>87.922623999999999</v>
      </c>
      <c r="F724" s="34">
        <v>360.1</v>
      </c>
      <c r="G724" s="34">
        <v>92.6</v>
      </c>
      <c r="H724" s="34">
        <v>0</v>
      </c>
      <c r="I724" s="34"/>
      <c r="J724" s="34">
        <v>14</v>
      </c>
      <c r="K724" s="34">
        <v>0.96609999999999996</v>
      </c>
      <c r="L724" s="34">
        <v>4.2522000000000002</v>
      </c>
      <c r="M724" s="34">
        <v>8.5000000000000006E-3</v>
      </c>
      <c r="N724" s="34">
        <v>347.88909999999998</v>
      </c>
      <c r="O724" s="34">
        <v>89.459900000000005</v>
      </c>
      <c r="P724" s="34">
        <v>437.3</v>
      </c>
      <c r="Q724" s="34">
        <v>278.29730000000001</v>
      </c>
      <c r="R724" s="34">
        <v>71.564400000000006</v>
      </c>
      <c r="S724" s="34">
        <v>349.9</v>
      </c>
      <c r="T724" s="34">
        <v>0</v>
      </c>
      <c r="U724" s="34"/>
      <c r="V724" s="34"/>
      <c r="W724" s="34">
        <v>0</v>
      </c>
      <c r="X724" s="34">
        <v>13.5253</v>
      </c>
      <c r="Y724" s="34">
        <v>12.1</v>
      </c>
      <c r="Z724" s="34">
        <v>845</v>
      </c>
      <c r="AA724" s="34">
        <v>847</v>
      </c>
      <c r="AB724" s="34">
        <v>883</v>
      </c>
      <c r="AC724" s="34">
        <v>80</v>
      </c>
      <c r="AD724" s="34">
        <v>21.8</v>
      </c>
      <c r="AE724" s="34">
        <v>0.5</v>
      </c>
      <c r="AF724" s="34">
        <v>980</v>
      </c>
      <c r="AG724" s="34">
        <v>0</v>
      </c>
      <c r="AH724" s="34">
        <v>31.094000000000001</v>
      </c>
      <c r="AI724" s="34">
        <v>35</v>
      </c>
      <c r="AJ724" s="34">
        <v>190</v>
      </c>
      <c r="AK724" s="34">
        <v>170</v>
      </c>
      <c r="AL724" s="34">
        <v>4.5</v>
      </c>
      <c r="AM724" s="34">
        <v>175</v>
      </c>
      <c r="AN724" s="34" t="s">
        <v>155</v>
      </c>
      <c r="AO724" s="34">
        <v>1</v>
      </c>
      <c r="AP724" s="37">
        <v>0.62200231481481483</v>
      </c>
      <c r="AQ724" s="34">
        <v>47.158603999999997</v>
      </c>
      <c r="AR724" s="34">
        <v>-88.485596000000001</v>
      </c>
      <c r="AS724" s="34">
        <v>306.60000000000002</v>
      </c>
      <c r="AT724" s="34">
        <v>23</v>
      </c>
      <c r="AU724" s="34">
        <v>12</v>
      </c>
      <c r="AV724" s="34">
        <v>9</v>
      </c>
      <c r="AW724" s="34" t="s">
        <v>207</v>
      </c>
      <c r="AX724" s="34">
        <v>1.8684000000000001</v>
      </c>
      <c r="AY724" s="34">
        <v>1.5</v>
      </c>
      <c r="AZ724" s="34">
        <v>2.7684000000000002</v>
      </c>
      <c r="BA724" s="34">
        <v>14.186999999999999</v>
      </c>
      <c r="BB724" s="34">
        <v>48.13</v>
      </c>
      <c r="BC724" s="34">
        <v>3.39</v>
      </c>
      <c r="BD724" s="34">
        <v>3.51</v>
      </c>
      <c r="BE724" s="34">
        <v>3188.2489999999998</v>
      </c>
      <c r="BF724" s="34">
        <v>4.0540000000000003</v>
      </c>
      <c r="BG724" s="34">
        <v>27.315999999999999</v>
      </c>
      <c r="BH724" s="34">
        <v>7.024</v>
      </c>
      <c r="BI724" s="34">
        <v>34.340000000000003</v>
      </c>
      <c r="BJ724" s="34">
        <v>21.852</v>
      </c>
      <c r="BK724" s="34">
        <v>5.6189999999999998</v>
      </c>
      <c r="BL724" s="34">
        <v>27.471</v>
      </c>
      <c r="BM724" s="34">
        <v>0</v>
      </c>
      <c r="BN724" s="34"/>
      <c r="BO724" s="34"/>
      <c r="BP724" s="34"/>
      <c r="BQ724" s="34">
        <v>7373.7070000000003</v>
      </c>
      <c r="BR724" s="34">
        <v>5.4128000000000003E-2</v>
      </c>
      <c r="BS724" s="34">
        <v>-5</v>
      </c>
      <c r="BT724" s="34">
        <v>6.0939999999999996E-3</v>
      </c>
      <c r="BU724" s="34">
        <v>1.3227530000000001</v>
      </c>
      <c r="BV724" s="34">
        <v>0</v>
      </c>
      <c r="BW724" s="34" t="s">
        <v>155</v>
      </c>
      <c r="BX724" s="34">
        <v>0.8</v>
      </c>
    </row>
    <row r="725" spans="1:76" x14ac:dyDescent="0.25">
      <c r="A725" s="35">
        <v>43165</v>
      </c>
      <c r="B725" s="36">
        <v>0.41288497685185188</v>
      </c>
      <c r="C725" s="34">
        <v>4.3179999999999996</v>
      </c>
      <c r="D725" s="34">
        <v>8.0000000000000002E-3</v>
      </c>
      <c r="E725" s="34">
        <v>80</v>
      </c>
      <c r="F725" s="34">
        <v>359.2</v>
      </c>
      <c r="G725" s="34">
        <v>92.4</v>
      </c>
      <c r="H725" s="34">
        <v>0</v>
      </c>
      <c r="I725" s="34"/>
      <c r="J725" s="34">
        <v>14.1</v>
      </c>
      <c r="K725" s="34">
        <v>0.96679999999999999</v>
      </c>
      <c r="L725" s="34">
        <v>4.1745000000000001</v>
      </c>
      <c r="M725" s="34">
        <v>7.7000000000000002E-3</v>
      </c>
      <c r="N725" s="34">
        <v>347.27699999999999</v>
      </c>
      <c r="O725" s="34">
        <v>89.289900000000003</v>
      </c>
      <c r="P725" s="34">
        <v>436.6</v>
      </c>
      <c r="Q725" s="34">
        <v>277.8288</v>
      </c>
      <c r="R725" s="34">
        <v>71.433800000000005</v>
      </c>
      <c r="S725" s="34">
        <v>349.3</v>
      </c>
      <c r="T725" s="34">
        <v>0</v>
      </c>
      <c r="U725" s="34"/>
      <c r="V725" s="34"/>
      <c r="W725" s="34">
        <v>0</v>
      </c>
      <c r="X725" s="34">
        <v>13.6319</v>
      </c>
      <c r="Y725" s="34">
        <v>12.1</v>
      </c>
      <c r="Z725" s="34">
        <v>845</v>
      </c>
      <c r="AA725" s="34">
        <v>848</v>
      </c>
      <c r="AB725" s="34">
        <v>883</v>
      </c>
      <c r="AC725" s="34">
        <v>80</v>
      </c>
      <c r="AD725" s="34">
        <v>21.82</v>
      </c>
      <c r="AE725" s="34">
        <v>0.5</v>
      </c>
      <c r="AF725" s="34">
        <v>979</v>
      </c>
      <c r="AG725" s="34">
        <v>0</v>
      </c>
      <c r="AH725" s="34">
        <v>31</v>
      </c>
      <c r="AI725" s="34">
        <v>35</v>
      </c>
      <c r="AJ725" s="34">
        <v>190</v>
      </c>
      <c r="AK725" s="34">
        <v>169.1</v>
      </c>
      <c r="AL725" s="34">
        <v>4.5999999999999996</v>
      </c>
      <c r="AM725" s="34">
        <v>175</v>
      </c>
      <c r="AN725" s="34" t="s">
        <v>155</v>
      </c>
      <c r="AO725" s="34">
        <v>1</v>
      </c>
      <c r="AP725" s="37">
        <v>0.62201388888888887</v>
      </c>
      <c r="AQ725" s="34">
        <v>47.158577999999999</v>
      </c>
      <c r="AR725" s="34">
        <v>-88.485474999999994</v>
      </c>
      <c r="AS725" s="34">
        <v>306.5</v>
      </c>
      <c r="AT725" s="34">
        <v>22.2</v>
      </c>
      <c r="AU725" s="34">
        <v>12</v>
      </c>
      <c r="AV725" s="34">
        <v>9</v>
      </c>
      <c r="AW725" s="34" t="s">
        <v>207</v>
      </c>
      <c r="AX725" s="34">
        <v>1.9</v>
      </c>
      <c r="AY725" s="34">
        <v>1.5684</v>
      </c>
      <c r="AZ725" s="34">
        <v>2.8</v>
      </c>
      <c r="BA725" s="34">
        <v>14.186999999999999</v>
      </c>
      <c r="BB725" s="34">
        <v>49.05</v>
      </c>
      <c r="BC725" s="34">
        <v>3.46</v>
      </c>
      <c r="BD725" s="34">
        <v>3.4340000000000002</v>
      </c>
      <c r="BE725" s="34">
        <v>3189.2730000000001</v>
      </c>
      <c r="BF725" s="34">
        <v>3.7610000000000001</v>
      </c>
      <c r="BG725" s="34">
        <v>27.783999999999999</v>
      </c>
      <c r="BH725" s="34">
        <v>7.1440000000000001</v>
      </c>
      <c r="BI725" s="34">
        <v>34.927999999999997</v>
      </c>
      <c r="BJ725" s="34">
        <v>22.228000000000002</v>
      </c>
      <c r="BK725" s="34">
        <v>5.7149999999999999</v>
      </c>
      <c r="BL725" s="34">
        <v>27.943000000000001</v>
      </c>
      <c r="BM725" s="34">
        <v>0</v>
      </c>
      <c r="BN725" s="34"/>
      <c r="BO725" s="34"/>
      <c r="BP725" s="34"/>
      <c r="BQ725" s="34">
        <v>7572.5640000000003</v>
      </c>
      <c r="BR725" s="34">
        <v>5.7529999999999998E-2</v>
      </c>
      <c r="BS725" s="34">
        <v>-5</v>
      </c>
      <c r="BT725" s="34">
        <v>6.9059999999999998E-3</v>
      </c>
      <c r="BU725" s="34">
        <v>1.4058889999999999</v>
      </c>
      <c r="BV725" s="34">
        <v>0</v>
      </c>
      <c r="BW725" s="34" t="s">
        <v>155</v>
      </c>
      <c r="BX725" s="34">
        <v>0.8</v>
      </c>
    </row>
    <row r="726" spans="1:76" x14ac:dyDescent="0.25">
      <c r="A726" s="35">
        <v>43165</v>
      </c>
      <c r="B726" s="36">
        <v>0.41289655092592592</v>
      </c>
      <c r="C726" s="34">
        <v>4.0540000000000003</v>
      </c>
      <c r="D726" s="34">
        <v>8.0000000000000002E-3</v>
      </c>
      <c r="E726" s="34">
        <v>80</v>
      </c>
      <c r="F726" s="34">
        <v>357.6</v>
      </c>
      <c r="G726" s="34">
        <v>91.7</v>
      </c>
      <c r="H726" s="34">
        <v>0</v>
      </c>
      <c r="I726" s="34"/>
      <c r="J726" s="34">
        <v>14.2</v>
      </c>
      <c r="K726" s="34">
        <v>0.96889999999999998</v>
      </c>
      <c r="L726" s="34">
        <v>3.9283000000000001</v>
      </c>
      <c r="M726" s="34">
        <v>7.7999999999999996E-3</v>
      </c>
      <c r="N726" s="34">
        <v>346.4529</v>
      </c>
      <c r="O726" s="34">
        <v>88.826700000000002</v>
      </c>
      <c r="P726" s="34">
        <v>435.3</v>
      </c>
      <c r="Q726" s="34">
        <v>277.17169999999999</v>
      </c>
      <c r="R726" s="34">
        <v>71.063800000000001</v>
      </c>
      <c r="S726" s="34">
        <v>348.2</v>
      </c>
      <c r="T726" s="34">
        <v>0</v>
      </c>
      <c r="U726" s="34"/>
      <c r="V726" s="34"/>
      <c r="W726" s="34">
        <v>0</v>
      </c>
      <c r="X726" s="34">
        <v>13.7584</v>
      </c>
      <c r="Y726" s="34">
        <v>12</v>
      </c>
      <c r="Z726" s="34">
        <v>846</v>
      </c>
      <c r="AA726" s="34">
        <v>848</v>
      </c>
      <c r="AB726" s="34">
        <v>884</v>
      </c>
      <c r="AC726" s="34">
        <v>80</v>
      </c>
      <c r="AD726" s="34">
        <v>21.82</v>
      </c>
      <c r="AE726" s="34">
        <v>0.5</v>
      </c>
      <c r="AF726" s="34">
        <v>979</v>
      </c>
      <c r="AG726" s="34">
        <v>0</v>
      </c>
      <c r="AH726" s="34">
        <v>31</v>
      </c>
      <c r="AI726" s="34">
        <v>35</v>
      </c>
      <c r="AJ726" s="34">
        <v>190</v>
      </c>
      <c r="AK726" s="34">
        <v>169</v>
      </c>
      <c r="AL726" s="34">
        <v>4.5</v>
      </c>
      <c r="AM726" s="34">
        <v>175</v>
      </c>
      <c r="AN726" s="34" t="s">
        <v>155</v>
      </c>
      <c r="AO726" s="34">
        <v>1</v>
      </c>
      <c r="AP726" s="37">
        <v>0.62202546296296302</v>
      </c>
      <c r="AQ726" s="34">
        <v>47.158552999999998</v>
      </c>
      <c r="AR726" s="34">
        <v>-88.485356999999993</v>
      </c>
      <c r="AS726" s="34">
        <v>306.3</v>
      </c>
      <c r="AT726" s="34">
        <v>21.5</v>
      </c>
      <c r="AU726" s="34">
        <v>12</v>
      </c>
      <c r="AV726" s="34">
        <v>9</v>
      </c>
      <c r="AW726" s="34" t="s">
        <v>207</v>
      </c>
      <c r="AX726" s="34">
        <v>1.9</v>
      </c>
      <c r="AY726" s="34">
        <v>1.6</v>
      </c>
      <c r="AZ726" s="34">
        <v>2.8</v>
      </c>
      <c r="BA726" s="34">
        <v>14.186999999999999</v>
      </c>
      <c r="BB726" s="34">
        <v>52.17</v>
      </c>
      <c r="BC726" s="34">
        <v>3.68</v>
      </c>
      <c r="BD726" s="34">
        <v>3.21</v>
      </c>
      <c r="BE726" s="34">
        <v>3190.8069999999998</v>
      </c>
      <c r="BF726" s="34">
        <v>4.0069999999999997</v>
      </c>
      <c r="BG726" s="34">
        <v>29.469000000000001</v>
      </c>
      <c r="BH726" s="34">
        <v>7.556</v>
      </c>
      <c r="BI726" s="34">
        <v>37.024999999999999</v>
      </c>
      <c r="BJ726" s="34">
        <v>23.576000000000001</v>
      </c>
      <c r="BK726" s="34">
        <v>6.0449999999999999</v>
      </c>
      <c r="BL726" s="34">
        <v>29.620999999999999</v>
      </c>
      <c r="BM726" s="34">
        <v>0</v>
      </c>
      <c r="BN726" s="34"/>
      <c r="BO726" s="34"/>
      <c r="BP726" s="34"/>
      <c r="BQ726" s="34">
        <v>8125.6139999999996</v>
      </c>
      <c r="BR726" s="34">
        <v>4.9846000000000001E-2</v>
      </c>
      <c r="BS726" s="34">
        <v>-5</v>
      </c>
      <c r="BT726" s="34">
        <v>7.9059999999999998E-3</v>
      </c>
      <c r="BU726" s="34">
        <v>1.2181120000000001</v>
      </c>
      <c r="BV726" s="34">
        <v>0</v>
      </c>
      <c r="BW726" s="34" t="s">
        <v>155</v>
      </c>
      <c r="BX726" s="34">
        <v>0.8</v>
      </c>
    </row>
    <row r="727" spans="1:76" x14ac:dyDescent="0.25">
      <c r="A727" s="35">
        <v>43165</v>
      </c>
      <c r="B727" s="36">
        <v>0.41290812500000001</v>
      </c>
      <c r="C727" s="34">
        <v>3.5489999999999999</v>
      </c>
      <c r="D727" s="34">
        <v>8.6999999999999994E-3</v>
      </c>
      <c r="E727" s="34">
        <v>87.069408999999993</v>
      </c>
      <c r="F727" s="34">
        <v>346.9</v>
      </c>
      <c r="G727" s="34">
        <v>91.1</v>
      </c>
      <c r="H727" s="34">
        <v>0</v>
      </c>
      <c r="I727" s="34"/>
      <c r="J727" s="34">
        <v>14.28</v>
      </c>
      <c r="K727" s="34">
        <v>0.97299999999999998</v>
      </c>
      <c r="L727" s="34">
        <v>3.4533999999999998</v>
      </c>
      <c r="M727" s="34">
        <v>8.5000000000000006E-3</v>
      </c>
      <c r="N727" s="34">
        <v>337.52109999999999</v>
      </c>
      <c r="O727" s="34">
        <v>88.593900000000005</v>
      </c>
      <c r="P727" s="34">
        <v>426.1</v>
      </c>
      <c r="Q727" s="34">
        <v>270.00549999999998</v>
      </c>
      <c r="R727" s="34">
        <v>70.872200000000007</v>
      </c>
      <c r="S727" s="34">
        <v>340.9</v>
      </c>
      <c r="T727" s="34">
        <v>0</v>
      </c>
      <c r="U727" s="34"/>
      <c r="V727" s="34"/>
      <c r="W727" s="34">
        <v>0</v>
      </c>
      <c r="X727" s="34">
        <v>13.8918</v>
      </c>
      <c r="Y727" s="34">
        <v>12</v>
      </c>
      <c r="Z727" s="34">
        <v>846</v>
      </c>
      <c r="AA727" s="34">
        <v>849</v>
      </c>
      <c r="AB727" s="34">
        <v>884</v>
      </c>
      <c r="AC727" s="34">
        <v>80</v>
      </c>
      <c r="AD727" s="34">
        <v>21.8</v>
      </c>
      <c r="AE727" s="34">
        <v>0.5</v>
      </c>
      <c r="AF727" s="34">
        <v>980</v>
      </c>
      <c r="AG727" s="34">
        <v>0</v>
      </c>
      <c r="AH727" s="34">
        <v>31</v>
      </c>
      <c r="AI727" s="34">
        <v>35</v>
      </c>
      <c r="AJ727" s="34">
        <v>190</v>
      </c>
      <c r="AK727" s="34">
        <v>169</v>
      </c>
      <c r="AL727" s="34">
        <v>4.4000000000000004</v>
      </c>
      <c r="AM727" s="34">
        <v>175.1</v>
      </c>
      <c r="AN727" s="34" t="s">
        <v>155</v>
      </c>
      <c r="AO727" s="34">
        <v>1</v>
      </c>
      <c r="AP727" s="37">
        <v>0.62203703703703705</v>
      </c>
      <c r="AQ727" s="34">
        <v>47.158532999999998</v>
      </c>
      <c r="AR727" s="34">
        <v>-88.485237999999995</v>
      </c>
      <c r="AS727" s="34">
        <v>306.2</v>
      </c>
      <c r="AT727" s="34">
        <v>20.9</v>
      </c>
      <c r="AU727" s="34">
        <v>12</v>
      </c>
      <c r="AV727" s="34">
        <v>9</v>
      </c>
      <c r="AW727" s="34" t="s">
        <v>207</v>
      </c>
      <c r="AX727" s="34">
        <v>1.5580000000000001</v>
      </c>
      <c r="AY727" s="34">
        <v>1.6684000000000001</v>
      </c>
      <c r="AZ727" s="34">
        <v>2.4580000000000002</v>
      </c>
      <c r="BA727" s="34">
        <v>14.186999999999999</v>
      </c>
      <c r="BB727" s="34">
        <v>59.44</v>
      </c>
      <c r="BC727" s="34">
        <v>4.1900000000000004</v>
      </c>
      <c r="BD727" s="34">
        <v>2.7789999999999999</v>
      </c>
      <c r="BE727" s="34">
        <v>3193.748</v>
      </c>
      <c r="BF727" s="34">
        <v>4.9859999999999998</v>
      </c>
      <c r="BG727" s="34">
        <v>32.688000000000002</v>
      </c>
      <c r="BH727" s="34">
        <v>8.58</v>
      </c>
      <c r="BI727" s="34">
        <v>41.268000000000001</v>
      </c>
      <c r="BJ727" s="34">
        <v>26.149000000000001</v>
      </c>
      <c r="BK727" s="34">
        <v>6.8639999999999999</v>
      </c>
      <c r="BL727" s="34">
        <v>33.012999999999998</v>
      </c>
      <c r="BM727" s="34">
        <v>0</v>
      </c>
      <c r="BN727" s="34"/>
      <c r="BO727" s="34"/>
      <c r="BP727" s="34"/>
      <c r="BQ727" s="34">
        <v>9341.348</v>
      </c>
      <c r="BR727" s="34">
        <v>4.3568999999999997E-2</v>
      </c>
      <c r="BS727" s="34">
        <v>-5</v>
      </c>
      <c r="BT727" s="34">
        <v>8.0000000000000002E-3</v>
      </c>
      <c r="BU727" s="34">
        <v>1.0647279999999999</v>
      </c>
      <c r="BV727" s="34">
        <v>0</v>
      </c>
      <c r="BW727" s="34" t="s">
        <v>155</v>
      </c>
      <c r="BX727" s="34">
        <v>0.8</v>
      </c>
    </row>
    <row r="728" spans="1:76" x14ac:dyDescent="0.25">
      <c r="A728" s="35">
        <v>43165</v>
      </c>
      <c r="B728" s="36">
        <v>0.41291969907407405</v>
      </c>
      <c r="C728" s="34">
        <v>3.5169999999999999</v>
      </c>
      <c r="D728" s="34">
        <v>1.0999999999999999E-2</v>
      </c>
      <c r="E728" s="34">
        <v>110</v>
      </c>
      <c r="F728" s="34">
        <v>333.5</v>
      </c>
      <c r="G728" s="34">
        <v>90.6</v>
      </c>
      <c r="H728" s="34">
        <v>0</v>
      </c>
      <c r="I728" s="34"/>
      <c r="J728" s="34">
        <v>14.55</v>
      </c>
      <c r="K728" s="34">
        <v>0.97319999999999995</v>
      </c>
      <c r="L728" s="34">
        <v>3.4230999999999998</v>
      </c>
      <c r="M728" s="34">
        <v>1.0699999999999999E-2</v>
      </c>
      <c r="N728" s="34">
        <v>324.55040000000002</v>
      </c>
      <c r="O728" s="34">
        <v>88.202299999999994</v>
      </c>
      <c r="P728" s="34">
        <v>412.8</v>
      </c>
      <c r="Q728" s="34">
        <v>259.64710000000002</v>
      </c>
      <c r="R728" s="34">
        <v>70.563699999999997</v>
      </c>
      <c r="S728" s="34">
        <v>330.2</v>
      </c>
      <c r="T728" s="34">
        <v>0</v>
      </c>
      <c r="U728" s="34"/>
      <c r="V728" s="34"/>
      <c r="W728" s="34">
        <v>0</v>
      </c>
      <c r="X728" s="34">
        <v>14.1607</v>
      </c>
      <c r="Y728" s="34">
        <v>12</v>
      </c>
      <c r="Z728" s="34">
        <v>846</v>
      </c>
      <c r="AA728" s="34">
        <v>847</v>
      </c>
      <c r="AB728" s="34">
        <v>884</v>
      </c>
      <c r="AC728" s="34">
        <v>80</v>
      </c>
      <c r="AD728" s="34">
        <v>21.82</v>
      </c>
      <c r="AE728" s="34">
        <v>0.5</v>
      </c>
      <c r="AF728" s="34">
        <v>979</v>
      </c>
      <c r="AG728" s="34">
        <v>0</v>
      </c>
      <c r="AH728" s="34">
        <v>31</v>
      </c>
      <c r="AI728" s="34">
        <v>35</v>
      </c>
      <c r="AJ728" s="34">
        <v>190</v>
      </c>
      <c r="AK728" s="34">
        <v>169</v>
      </c>
      <c r="AL728" s="34">
        <v>4.3</v>
      </c>
      <c r="AM728" s="34">
        <v>175.5</v>
      </c>
      <c r="AN728" s="34" t="s">
        <v>155</v>
      </c>
      <c r="AO728" s="34">
        <v>1</v>
      </c>
      <c r="AP728" s="37">
        <v>0.62204861111111109</v>
      </c>
      <c r="AQ728" s="34">
        <v>47.158518000000001</v>
      </c>
      <c r="AR728" s="34">
        <v>-88.485123000000002</v>
      </c>
      <c r="AS728" s="34">
        <v>306.10000000000002</v>
      </c>
      <c r="AT728" s="34">
        <v>20.2</v>
      </c>
      <c r="AU728" s="34">
        <v>12</v>
      </c>
      <c r="AV728" s="34">
        <v>9</v>
      </c>
      <c r="AW728" s="34" t="s">
        <v>207</v>
      </c>
      <c r="AX728" s="34">
        <v>1.4</v>
      </c>
      <c r="AY728" s="34">
        <v>1.7</v>
      </c>
      <c r="AZ728" s="34">
        <v>2.3683999999999998</v>
      </c>
      <c r="BA728" s="34">
        <v>14.186999999999999</v>
      </c>
      <c r="BB728" s="34">
        <v>59.93</v>
      </c>
      <c r="BC728" s="34">
        <v>4.22</v>
      </c>
      <c r="BD728" s="34">
        <v>2.758</v>
      </c>
      <c r="BE728" s="34">
        <v>3191.9050000000002</v>
      </c>
      <c r="BF728" s="34">
        <v>6.3529999999999998</v>
      </c>
      <c r="BG728" s="34">
        <v>31.692</v>
      </c>
      <c r="BH728" s="34">
        <v>8.6129999999999995</v>
      </c>
      <c r="BI728" s="34">
        <v>40.305</v>
      </c>
      <c r="BJ728" s="34">
        <v>25.353999999999999</v>
      </c>
      <c r="BK728" s="34">
        <v>6.891</v>
      </c>
      <c r="BL728" s="34">
        <v>32.244999999999997</v>
      </c>
      <c r="BM728" s="34">
        <v>0</v>
      </c>
      <c r="BN728" s="34"/>
      <c r="BO728" s="34"/>
      <c r="BP728" s="34"/>
      <c r="BQ728" s="34">
        <v>9601.0300000000007</v>
      </c>
      <c r="BR728" s="34">
        <v>4.9341000000000003E-2</v>
      </c>
      <c r="BS728" s="34">
        <v>-5</v>
      </c>
      <c r="BT728" s="34">
        <v>8.0000000000000002E-3</v>
      </c>
      <c r="BU728" s="34">
        <v>1.2057789999999999</v>
      </c>
      <c r="BV728" s="34">
        <v>0</v>
      </c>
      <c r="BW728" s="34" t="s">
        <v>155</v>
      </c>
      <c r="BX728" s="34">
        <v>0.8</v>
      </c>
    </row>
    <row r="729" spans="1:76" x14ac:dyDescent="0.25">
      <c r="A729" s="35">
        <v>43165</v>
      </c>
      <c r="B729" s="36">
        <v>0.4129312731481482</v>
      </c>
      <c r="C729" s="34">
        <v>3.6110000000000002</v>
      </c>
      <c r="D729" s="34">
        <v>1.0999999999999999E-2</v>
      </c>
      <c r="E729" s="34">
        <v>110</v>
      </c>
      <c r="F729" s="34">
        <v>327.60000000000002</v>
      </c>
      <c r="G729" s="34">
        <v>89.3</v>
      </c>
      <c r="H729" s="34">
        <v>-6.4</v>
      </c>
      <c r="I729" s="34"/>
      <c r="J729" s="34">
        <v>14.95</v>
      </c>
      <c r="K729" s="34">
        <v>0.97240000000000004</v>
      </c>
      <c r="L729" s="34">
        <v>3.5110000000000001</v>
      </c>
      <c r="M729" s="34">
        <v>1.0699999999999999E-2</v>
      </c>
      <c r="N729" s="34">
        <v>318.57060000000001</v>
      </c>
      <c r="O729" s="34">
        <v>86.860299999999995</v>
      </c>
      <c r="P729" s="34">
        <v>405.4</v>
      </c>
      <c r="Q729" s="34">
        <v>254.86510000000001</v>
      </c>
      <c r="R729" s="34">
        <v>69.490600000000001</v>
      </c>
      <c r="S729" s="34">
        <v>324.39999999999998</v>
      </c>
      <c r="T729" s="34">
        <v>0</v>
      </c>
      <c r="U729" s="34"/>
      <c r="V729" s="34"/>
      <c r="W729" s="34">
        <v>0</v>
      </c>
      <c r="X729" s="34">
        <v>14.5352</v>
      </c>
      <c r="Y729" s="34">
        <v>12</v>
      </c>
      <c r="Z729" s="34">
        <v>847</v>
      </c>
      <c r="AA729" s="34">
        <v>848</v>
      </c>
      <c r="AB729" s="34">
        <v>884</v>
      </c>
      <c r="AC729" s="34">
        <v>80</v>
      </c>
      <c r="AD729" s="34">
        <v>21.82</v>
      </c>
      <c r="AE729" s="34">
        <v>0.5</v>
      </c>
      <c r="AF729" s="34">
        <v>979</v>
      </c>
      <c r="AG729" s="34">
        <v>0</v>
      </c>
      <c r="AH729" s="34">
        <v>31</v>
      </c>
      <c r="AI729" s="34">
        <v>35</v>
      </c>
      <c r="AJ729" s="34">
        <v>190</v>
      </c>
      <c r="AK729" s="34">
        <v>169</v>
      </c>
      <c r="AL729" s="34">
        <v>4.3</v>
      </c>
      <c r="AM729" s="34">
        <v>175.8</v>
      </c>
      <c r="AN729" s="34" t="s">
        <v>155</v>
      </c>
      <c r="AO729" s="34">
        <v>1</v>
      </c>
      <c r="AP729" s="37">
        <v>0.62206018518518513</v>
      </c>
      <c r="AQ729" s="34">
        <v>47.158506000000003</v>
      </c>
      <c r="AR729" s="34">
        <v>-88.485011999999998</v>
      </c>
      <c r="AS729" s="34">
        <v>306</v>
      </c>
      <c r="AT729" s="34">
        <v>19.399999999999999</v>
      </c>
      <c r="AU729" s="34">
        <v>12</v>
      </c>
      <c r="AV729" s="34">
        <v>9</v>
      </c>
      <c r="AW729" s="34" t="s">
        <v>207</v>
      </c>
      <c r="AX729" s="34">
        <v>1.4</v>
      </c>
      <c r="AY729" s="34">
        <v>1.7684</v>
      </c>
      <c r="AZ729" s="34">
        <v>2.4</v>
      </c>
      <c r="BA729" s="34">
        <v>14.186999999999999</v>
      </c>
      <c r="BB729" s="34">
        <v>58.41</v>
      </c>
      <c r="BC729" s="34">
        <v>4.12</v>
      </c>
      <c r="BD729" s="34">
        <v>2.8380000000000001</v>
      </c>
      <c r="BE729" s="34">
        <v>3191.2280000000001</v>
      </c>
      <c r="BF729" s="34">
        <v>6.1879999999999997</v>
      </c>
      <c r="BG729" s="34">
        <v>30.323</v>
      </c>
      <c r="BH729" s="34">
        <v>8.2680000000000007</v>
      </c>
      <c r="BI729" s="34">
        <v>38.591000000000001</v>
      </c>
      <c r="BJ729" s="34">
        <v>24.259</v>
      </c>
      <c r="BK729" s="34">
        <v>6.6139999999999999</v>
      </c>
      <c r="BL729" s="34">
        <v>30.873999999999999</v>
      </c>
      <c r="BM729" s="34">
        <v>0</v>
      </c>
      <c r="BN729" s="34"/>
      <c r="BO729" s="34"/>
      <c r="BP729" s="34"/>
      <c r="BQ729" s="34">
        <v>9606.1370000000006</v>
      </c>
      <c r="BR729" s="34">
        <v>4.0034E-2</v>
      </c>
      <c r="BS729" s="34">
        <v>-5</v>
      </c>
      <c r="BT729" s="34">
        <v>8.0000000000000002E-3</v>
      </c>
      <c r="BU729" s="34">
        <v>0.97833099999999995</v>
      </c>
      <c r="BV729" s="34">
        <v>0</v>
      </c>
      <c r="BW729" s="34" t="s">
        <v>155</v>
      </c>
      <c r="BX729" s="34">
        <v>0.8</v>
      </c>
    </row>
    <row r="730" spans="1:76" x14ac:dyDescent="0.25">
      <c r="A730" s="35">
        <v>43165</v>
      </c>
      <c r="B730" s="36">
        <v>0.41294284722222224</v>
      </c>
      <c r="C730" s="34">
        <v>3.7080000000000002</v>
      </c>
      <c r="D730" s="34">
        <v>9.4999999999999998E-3</v>
      </c>
      <c r="E730" s="34">
        <v>95.168723999999997</v>
      </c>
      <c r="F730" s="34">
        <v>332.6</v>
      </c>
      <c r="G730" s="34">
        <v>87.8</v>
      </c>
      <c r="H730" s="34">
        <v>0</v>
      </c>
      <c r="I730" s="34"/>
      <c r="J730" s="34">
        <v>15.1</v>
      </c>
      <c r="K730" s="34">
        <v>0.97160000000000002</v>
      </c>
      <c r="L730" s="34">
        <v>3.6027</v>
      </c>
      <c r="M730" s="34">
        <v>9.1999999999999998E-3</v>
      </c>
      <c r="N730" s="34">
        <v>323.15879999999999</v>
      </c>
      <c r="O730" s="34">
        <v>85.3416</v>
      </c>
      <c r="P730" s="34">
        <v>408.5</v>
      </c>
      <c r="Q730" s="34">
        <v>258.51609999999999</v>
      </c>
      <c r="R730" s="34">
        <v>68.270399999999995</v>
      </c>
      <c r="S730" s="34">
        <v>326.8</v>
      </c>
      <c r="T730" s="34">
        <v>0</v>
      </c>
      <c r="U730" s="34"/>
      <c r="V730" s="34"/>
      <c r="W730" s="34">
        <v>0</v>
      </c>
      <c r="X730" s="34">
        <v>14.6714</v>
      </c>
      <c r="Y730" s="34">
        <v>12</v>
      </c>
      <c r="Z730" s="34">
        <v>846</v>
      </c>
      <c r="AA730" s="34">
        <v>849</v>
      </c>
      <c r="AB730" s="34">
        <v>884</v>
      </c>
      <c r="AC730" s="34">
        <v>80</v>
      </c>
      <c r="AD730" s="34">
        <v>21.8</v>
      </c>
      <c r="AE730" s="34">
        <v>0.5</v>
      </c>
      <c r="AF730" s="34">
        <v>980</v>
      </c>
      <c r="AG730" s="34">
        <v>0</v>
      </c>
      <c r="AH730" s="34">
        <v>31</v>
      </c>
      <c r="AI730" s="34">
        <v>35</v>
      </c>
      <c r="AJ730" s="34">
        <v>190</v>
      </c>
      <c r="AK730" s="34">
        <v>169</v>
      </c>
      <c r="AL730" s="34">
        <v>4.3</v>
      </c>
      <c r="AM730" s="34">
        <v>175.8</v>
      </c>
      <c r="AN730" s="34" t="s">
        <v>155</v>
      </c>
      <c r="AO730" s="34">
        <v>1</v>
      </c>
      <c r="AP730" s="37">
        <v>0.62207175925925928</v>
      </c>
      <c r="AQ730" s="34">
        <v>47.158501999999999</v>
      </c>
      <c r="AR730" s="34">
        <v>-88.484905999999995</v>
      </c>
      <c r="AS730" s="34">
        <v>306</v>
      </c>
      <c r="AT730" s="34">
        <v>18.5</v>
      </c>
      <c r="AU730" s="34">
        <v>12</v>
      </c>
      <c r="AV730" s="34">
        <v>9</v>
      </c>
      <c r="AW730" s="34" t="s">
        <v>207</v>
      </c>
      <c r="AX730" s="34">
        <v>1.4683999999999999</v>
      </c>
      <c r="AY730" s="34">
        <v>1.2527999999999999</v>
      </c>
      <c r="AZ730" s="34">
        <v>2.3315999999999999</v>
      </c>
      <c r="BA730" s="34">
        <v>14.186999999999999</v>
      </c>
      <c r="BB730" s="34">
        <v>56.93</v>
      </c>
      <c r="BC730" s="34">
        <v>4.01</v>
      </c>
      <c r="BD730" s="34">
        <v>2.9209999999999998</v>
      </c>
      <c r="BE730" s="34">
        <v>3191.8449999999998</v>
      </c>
      <c r="BF730" s="34">
        <v>5.2140000000000004</v>
      </c>
      <c r="BG730" s="34">
        <v>29.983000000000001</v>
      </c>
      <c r="BH730" s="34">
        <v>7.9180000000000001</v>
      </c>
      <c r="BI730" s="34">
        <v>37.901000000000003</v>
      </c>
      <c r="BJ730" s="34">
        <v>23.984999999999999</v>
      </c>
      <c r="BK730" s="34">
        <v>6.3339999999999996</v>
      </c>
      <c r="BL730" s="34">
        <v>30.318999999999999</v>
      </c>
      <c r="BM730" s="34">
        <v>0</v>
      </c>
      <c r="BN730" s="34"/>
      <c r="BO730" s="34"/>
      <c r="BP730" s="34"/>
      <c r="BQ730" s="34">
        <v>9451.2049999999999</v>
      </c>
      <c r="BR730" s="34">
        <v>3.4470000000000001E-2</v>
      </c>
      <c r="BS730" s="34">
        <v>-5</v>
      </c>
      <c r="BT730" s="34">
        <v>8.0000000000000002E-3</v>
      </c>
      <c r="BU730" s="34">
        <v>0.84236100000000003</v>
      </c>
      <c r="BV730" s="34">
        <v>0</v>
      </c>
      <c r="BW730" s="34" t="s">
        <v>155</v>
      </c>
      <c r="BX730" s="34">
        <v>0.8</v>
      </c>
    </row>
    <row r="731" spans="1:76" x14ac:dyDescent="0.25">
      <c r="A731" s="35">
        <v>43165</v>
      </c>
      <c r="B731" s="36">
        <v>0.41295442129629628</v>
      </c>
      <c r="C731" s="34">
        <v>3.7570000000000001</v>
      </c>
      <c r="D731" s="34">
        <v>8.9999999999999993E-3</v>
      </c>
      <c r="E731" s="34">
        <v>90</v>
      </c>
      <c r="F731" s="34">
        <v>339.2</v>
      </c>
      <c r="G731" s="34">
        <v>87</v>
      </c>
      <c r="H731" s="34">
        <v>-7</v>
      </c>
      <c r="I731" s="34"/>
      <c r="J731" s="34">
        <v>15.1</v>
      </c>
      <c r="K731" s="34">
        <v>0.97119999999999995</v>
      </c>
      <c r="L731" s="34">
        <v>3.6490999999999998</v>
      </c>
      <c r="M731" s="34">
        <v>8.6999999999999994E-3</v>
      </c>
      <c r="N731" s="34">
        <v>329.45659999999998</v>
      </c>
      <c r="O731" s="34">
        <v>84.458399999999997</v>
      </c>
      <c r="P731" s="34">
        <v>413.9</v>
      </c>
      <c r="Q731" s="34">
        <v>263.55200000000002</v>
      </c>
      <c r="R731" s="34">
        <v>67.563299999999998</v>
      </c>
      <c r="S731" s="34">
        <v>331.1</v>
      </c>
      <c r="T731" s="34">
        <v>0</v>
      </c>
      <c r="U731" s="34"/>
      <c r="V731" s="34"/>
      <c r="W731" s="34">
        <v>0</v>
      </c>
      <c r="X731" s="34">
        <v>14.6654</v>
      </c>
      <c r="Y731" s="34">
        <v>12</v>
      </c>
      <c r="Z731" s="34">
        <v>846</v>
      </c>
      <c r="AA731" s="34">
        <v>846</v>
      </c>
      <c r="AB731" s="34">
        <v>884</v>
      </c>
      <c r="AC731" s="34">
        <v>80</v>
      </c>
      <c r="AD731" s="34">
        <v>21.8</v>
      </c>
      <c r="AE731" s="34">
        <v>0.5</v>
      </c>
      <c r="AF731" s="34">
        <v>980</v>
      </c>
      <c r="AG731" s="34">
        <v>0</v>
      </c>
      <c r="AH731" s="34">
        <v>31</v>
      </c>
      <c r="AI731" s="34">
        <v>35</v>
      </c>
      <c r="AJ731" s="34">
        <v>190</v>
      </c>
      <c r="AK731" s="34">
        <v>169</v>
      </c>
      <c r="AL731" s="34">
        <v>4.3</v>
      </c>
      <c r="AM731" s="34">
        <v>175.4</v>
      </c>
      <c r="AN731" s="34" t="s">
        <v>155</v>
      </c>
      <c r="AO731" s="34">
        <v>1</v>
      </c>
      <c r="AP731" s="37">
        <v>0.62208333333333332</v>
      </c>
      <c r="AQ731" s="34">
        <v>47.158504000000001</v>
      </c>
      <c r="AR731" s="34">
        <v>-88.484804999999994</v>
      </c>
      <c r="AS731" s="34">
        <v>305.89999999999998</v>
      </c>
      <c r="AT731" s="34">
        <v>17.7</v>
      </c>
      <c r="AU731" s="34">
        <v>12</v>
      </c>
      <c r="AV731" s="34">
        <v>9</v>
      </c>
      <c r="AW731" s="34" t="s">
        <v>207</v>
      </c>
      <c r="AX731" s="34">
        <v>1.7736000000000001</v>
      </c>
      <c r="AY731" s="34">
        <v>1</v>
      </c>
      <c r="AZ731" s="34">
        <v>2.5735999999999999</v>
      </c>
      <c r="BA731" s="34">
        <v>14.186999999999999</v>
      </c>
      <c r="BB731" s="34">
        <v>56.2</v>
      </c>
      <c r="BC731" s="34">
        <v>3.96</v>
      </c>
      <c r="BD731" s="34">
        <v>2.964</v>
      </c>
      <c r="BE731" s="34">
        <v>3191.9430000000002</v>
      </c>
      <c r="BF731" s="34">
        <v>4.8659999999999997</v>
      </c>
      <c r="BG731" s="34">
        <v>30.178999999999998</v>
      </c>
      <c r="BH731" s="34">
        <v>7.7359999999999998</v>
      </c>
      <c r="BI731" s="34">
        <v>37.914999999999999</v>
      </c>
      <c r="BJ731" s="34">
        <v>24.141999999999999</v>
      </c>
      <c r="BK731" s="34">
        <v>6.1890000000000001</v>
      </c>
      <c r="BL731" s="34">
        <v>30.331</v>
      </c>
      <c r="BM731" s="34">
        <v>0</v>
      </c>
      <c r="BN731" s="34"/>
      <c r="BO731" s="34"/>
      <c r="BP731" s="34"/>
      <c r="BQ731" s="34">
        <v>9327.3050000000003</v>
      </c>
      <c r="BR731" s="34">
        <v>3.3093999999999998E-2</v>
      </c>
      <c r="BS731" s="34">
        <v>-5</v>
      </c>
      <c r="BT731" s="34">
        <v>8.0000000000000002E-3</v>
      </c>
      <c r="BU731" s="34">
        <v>0.80873499999999998</v>
      </c>
      <c r="BV731" s="34">
        <v>0</v>
      </c>
      <c r="BW731" s="34" t="s">
        <v>155</v>
      </c>
      <c r="BX731" s="34">
        <v>0.8</v>
      </c>
    </row>
    <row r="732" spans="1:76" x14ac:dyDescent="0.25">
      <c r="A732" s="35">
        <v>43165</v>
      </c>
      <c r="B732" s="36">
        <v>0.41296599537037038</v>
      </c>
      <c r="C732" s="34">
        <v>3.8130000000000002</v>
      </c>
      <c r="D732" s="34">
        <v>8.9999999999999993E-3</v>
      </c>
      <c r="E732" s="34">
        <v>90</v>
      </c>
      <c r="F732" s="34">
        <v>343.2</v>
      </c>
      <c r="G732" s="34">
        <v>85.4</v>
      </c>
      <c r="H732" s="34">
        <v>-3.9</v>
      </c>
      <c r="I732" s="34"/>
      <c r="J732" s="34">
        <v>15.1</v>
      </c>
      <c r="K732" s="34">
        <v>0.9708</v>
      </c>
      <c r="L732" s="34">
        <v>3.7012</v>
      </c>
      <c r="M732" s="34">
        <v>8.6999999999999994E-3</v>
      </c>
      <c r="N732" s="34">
        <v>333.2022</v>
      </c>
      <c r="O732" s="34">
        <v>82.896199999999993</v>
      </c>
      <c r="P732" s="34">
        <v>416.1</v>
      </c>
      <c r="Q732" s="34">
        <v>266.54840000000002</v>
      </c>
      <c r="R732" s="34">
        <v>66.313599999999994</v>
      </c>
      <c r="S732" s="34">
        <v>332.9</v>
      </c>
      <c r="T732" s="34">
        <v>0</v>
      </c>
      <c r="U732" s="34"/>
      <c r="V732" s="34"/>
      <c r="W732" s="34">
        <v>0</v>
      </c>
      <c r="X732" s="34">
        <v>14.6586</v>
      </c>
      <c r="Y732" s="34">
        <v>12</v>
      </c>
      <c r="Z732" s="34">
        <v>846</v>
      </c>
      <c r="AA732" s="34">
        <v>846</v>
      </c>
      <c r="AB732" s="34">
        <v>884</v>
      </c>
      <c r="AC732" s="34">
        <v>80</v>
      </c>
      <c r="AD732" s="34">
        <v>21.8</v>
      </c>
      <c r="AE732" s="34">
        <v>0.5</v>
      </c>
      <c r="AF732" s="34">
        <v>980</v>
      </c>
      <c r="AG732" s="34">
        <v>0</v>
      </c>
      <c r="AH732" s="34">
        <v>31</v>
      </c>
      <c r="AI732" s="34">
        <v>35</v>
      </c>
      <c r="AJ732" s="34">
        <v>190</v>
      </c>
      <c r="AK732" s="34">
        <v>169</v>
      </c>
      <c r="AL732" s="34">
        <v>4.3</v>
      </c>
      <c r="AM732" s="34">
        <v>175.1</v>
      </c>
      <c r="AN732" s="34" t="s">
        <v>155</v>
      </c>
      <c r="AO732" s="34">
        <v>1</v>
      </c>
      <c r="AP732" s="37">
        <v>0.62209490740740747</v>
      </c>
      <c r="AQ732" s="34">
        <v>47.15851</v>
      </c>
      <c r="AR732" s="34">
        <v>-88.484707</v>
      </c>
      <c r="AS732" s="34">
        <v>305.89999999999998</v>
      </c>
      <c r="AT732" s="34">
        <v>16.899999999999999</v>
      </c>
      <c r="AU732" s="34">
        <v>12</v>
      </c>
      <c r="AV732" s="34">
        <v>9</v>
      </c>
      <c r="AW732" s="34" t="s">
        <v>207</v>
      </c>
      <c r="AX732" s="34">
        <v>1.9</v>
      </c>
      <c r="AY732" s="34">
        <v>1</v>
      </c>
      <c r="AZ732" s="34">
        <v>2.7</v>
      </c>
      <c r="BA732" s="34">
        <v>14.186999999999999</v>
      </c>
      <c r="BB732" s="34">
        <v>55.4</v>
      </c>
      <c r="BC732" s="34">
        <v>3.91</v>
      </c>
      <c r="BD732" s="34">
        <v>3.0110000000000001</v>
      </c>
      <c r="BE732" s="34">
        <v>3191.5619999999999</v>
      </c>
      <c r="BF732" s="34">
        <v>4.7949999999999999</v>
      </c>
      <c r="BG732" s="34">
        <v>30.088999999999999</v>
      </c>
      <c r="BH732" s="34">
        <v>7.4859999999999998</v>
      </c>
      <c r="BI732" s="34">
        <v>37.575000000000003</v>
      </c>
      <c r="BJ732" s="34">
        <v>24.07</v>
      </c>
      <c r="BK732" s="34">
        <v>5.9880000000000004</v>
      </c>
      <c r="BL732" s="34">
        <v>30.058</v>
      </c>
      <c r="BM732" s="34">
        <v>0</v>
      </c>
      <c r="BN732" s="34"/>
      <c r="BO732" s="34"/>
      <c r="BP732" s="34"/>
      <c r="BQ732" s="34">
        <v>9190.8639999999996</v>
      </c>
      <c r="BR732" s="34">
        <v>4.0247999999999999E-2</v>
      </c>
      <c r="BS732" s="34">
        <v>-5</v>
      </c>
      <c r="BT732" s="34">
        <v>8.9060000000000007E-3</v>
      </c>
      <c r="BU732" s="34">
        <v>0.98356100000000002</v>
      </c>
      <c r="BV732" s="34">
        <v>0</v>
      </c>
      <c r="BW732" s="34" t="s">
        <v>155</v>
      </c>
      <c r="BX732" s="34">
        <v>0.8</v>
      </c>
    </row>
    <row r="733" spans="1:76" x14ac:dyDescent="0.25">
      <c r="A733" s="35">
        <v>43165</v>
      </c>
      <c r="B733" s="36">
        <v>0.41297756944444441</v>
      </c>
      <c r="C733" s="34">
        <v>4.0960000000000001</v>
      </c>
      <c r="D733" s="34">
        <v>8.5000000000000006E-3</v>
      </c>
      <c r="E733" s="34">
        <v>84.920101000000003</v>
      </c>
      <c r="F733" s="34">
        <v>346.6</v>
      </c>
      <c r="G733" s="34">
        <v>84</v>
      </c>
      <c r="H733" s="34">
        <v>0</v>
      </c>
      <c r="I733" s="34"/>
      <c r="J733" s="34">
        <v>15.1</v>
      </c>
      <c r="K733" s="34">
        <v>0.96850000000000003</v>
      </c>
      <c r="L733" s="34">
        <v>3.9670000000000001</v>
      </c>
      <c r="M733" s="34">
        <v>8.2000000000000007E-3</v>
      </c>
      <c r="N733" s="34">
        <v>335.63499999999999</v>
      </c>
      <c r="O733" s="34">
        <v>81.392200000000003</v>
      </c>
      <c r="P733" s="34">
        <v>417</v>
      </c>
      <c r="Q733" s="34">
        <v>268.49450000000002</v>
      </c>
      <c r="R733" s="34">
        <v>65.110500000000002</v>
      </c>
      <c r="S733" s="34">
        <v>333.6</v>
      </c>
      <c r="T733" s="34">
        <v>0</v>
      </c>
      <c r="U733" s="34"/>
      <c r="V733" s="34"/>
      <c r="W733" s="34">
        <v>0</v>
      </c>
      <c r="X733" s="34">
        <v>14.623799999999999</v>
      </c>
      <c r="Y733" s="34">
        <v>12</v>
      </c>
      <c r="Z733" s="34">
        <v>846</v>
      </c>
      <c r="AA733" s="34">
        <v>845</v>
      </c>
      <c r="AB733" s="34">
        <v>884</v>
      </c>
      <c r="AC733" s="34">
        <v>80</v>
      </c>
      <c r="AD733" s="34">
        <v>21.8</v>
      </c>
      <c r="AE733" s="34">
        <v>0.5</v>
      </c>
      <c r="AF733" s="34">
        <v>980</v>
      </c>
      <c r="AG733" s="34">
        <v>0</v>
      </c>
      <c r="AH733" s="34">
        <v>31</v>
      </c>
      <c r="AI733" s="34">
        <v>35</v>
      </c>
      <c r="AJ733" s="34">
        <v>190</v>
      </c>
      <c r="AK733" s="34">
        <v>169</v>
      </c>
      <c r="AL733" s="34">
        <v>4.3</v>
      </c>
      <c r="AM733" s="34">
        <v>175</v>
      </c>
      <c r="AN733" s="34" t="s">
        <v>155</v>
      </c>
      <c r="AO733" s="34">
        <v>1</v>
      </c>
      <c r="AP733" s="37">
        <v>0.62210648148148151</v>
      </c>
      <c r="AQ733" s="34">
        <v>47.158524</v>
      </c>
      <c r="AR733" s="34">
        <v>-88.484615000000005</v>
      </c>
      <c r="AS733" s="34">
        <v>306</v>
      </c>
      <c r="AT733" s="34">
        <v>16.2</v>
      </c>
      <c r="AU733" s="34">
        <v>12</v>
      </c>
      <c r="AV733" s="34">
        <v>9</v>
      </c>
      <c r="AW733" s="34" t="s">
        <v>207</v>
      </c>
      <c r="AX733" s="34">
        <v>1.9</v>
      </c>
      <c r="AY733" s="34">
        <v>1</v>
      </c>
      <c r="AZ733" s="34">
        <v>2.7</v>
      </c>
      <c r="BA733" s="34">
        <v>14.186999999999999</v>
      </c>
      <c r="BB733" s="34">
        <v>51.64</v>
      </c>
      <c r="BC733" s="34">
        <v>3.64</v>
      </c>
      <c r="BD733" s="34">
        <v>3.2559999999999998</v>
      </c>
      <c r="BE733" s="34">
        <v>3190.1680000000001</v>
      </c>
      <c r="BF733" s="34">
        <v>4.2089999999999996</v>
      </c>
      <c r="BG733" s="34">
        <v>28.265000000000001</v>
      </c>
      <c r="BH733" s="34">
        <v>6.8540000000000001</v>
      </c>
      <c r="BI733" s="34">
        <v>35.119999999999997</v>
      </c>
      <c r="BJ733" s="34">
        <v>22.611000000000001</v>
      </c>
      <c r="BK733" s="34">
        <v>5.4829999999999997</v>
      </c>
      <c r="BL733" s="34">
        <v>28.094000000000001</v>
      </c>
      <c r="BM733" s="34">
        <v>0</v>
      </c>
      <c r="BN733" s="34"/>
      <c r="BO733" s="34"/>
      <c r="BP733" s="34"/>
      <c r="BQ733" s="34">
        <v>8550.8649999999998</v>
      </c>
      <c r="BR733" s="34">
        <v>3.7376E-2</v>
      </c>
      <c r="BS733" s="34">
        <v>-5</v>
      </c>
      <c r="BT733" s="34">
        <v>8.0940000000000005E-3</v>
      </c>
      <c r="BU733" s="34">
        <v>0.91337599999999997</v>
      </c>
      <c r="BV733" s="34">
        <v>0</v>
      </c>
      <c r="BW733" s="34" t="s">
        <v>155</v>
      </c>
      <c r="BX733" s="34">
        <v>0.8</v>
      </c>
    </row>
    <row r="734" spans="1:76" x14ac:dyDescent="0.25">
      <c r="A734" s="35">
        <v>43165</v>
      </c>
      <c r="B734" s="36">
        <v>0.41298914351851851</v>
      </c>
      <c r="C734" s="34">
        <v>4.12</v>
      </c>
      <c r="D734" s="34">
        <v>7.0000000000000001E-3</v>
      </c>
      <c r="E734" s="34">
        <v>70</v>
      </c>
      <c r="F734" s="34">
        <v>355.1</v>
      </c>
      <c r="G734" s="34">
        <v>82.4</v>
      </c>
      <c r="H734" s="34">
        <v>-16.7</v>
      </c>
      <c r="I734" s="34"/>
      <c r="J734" s="34">
        <v>15.1</v>
      </c>
      <c r="K734" s="34">
        <v>0.96830000000000005</v>
      </c>
      <c r="L734" s="34">
        <v>3.9893000000000001</v>
      </c>
      <c r="M734" s="34">
        <v>6.7999999999999996E-3</v>
      </c>
      <c r="N734" s="34">
        <v>343.88650000000001</v>
      </c>
      <c r="O734" s="34">
        <v>79.774500000000003</v>
      </c>
      <c r="P734" s="34">
        <v>423.7</v>
      </c>
      <c r="Q734" s="34">
        <v>275.09539999999998</v>
      </c>
      <c r="R734" s="34">
        <v>63.816400000000002</v>
      </c>
      <c r="S734" s="34">
        <v>338.9</v>
      </c>
      <c r="T734" s="34">
        <v>0</v>
      </c>
      <c r="U734" s="34"/>
      <c r="V734" s="34"/>
      <c r="W734" s="34">
        <v>0</v>
      </c>
      <c r="X734" s="34">
        <v>14.6211</v>
      </c>
      <c r="Y734" s="34">
        <v>11.9</v>
      </c>
      <c r="Z734" s="34">
        <v>846</v>
      </c>
      <c r="AA734" s="34">
        <v>846</v>
      </c>
      <c r="AB734" s="34">
        <v>884</v>
      </c>
      <c r="AC734" s="34">
        <v>80</v>
      </c>
      <c r="AD734" s="34">
        <v>21.8</v>
      </c>
      <c r="AE734" s="34">
        <v>0.5</v>
      </c>
      <c r="AF734" s="34">
        <v>980</v>
      </c>
      <c r="AG734" s="34">
        <v>0</v>
      </c>
      <c r="AH734" s="34">
        <v>31</v>
      </c>
      <c r="AI734" s="34">
        <v>35</v>
      </c>
      <c r="AJ734" s="34">
        <v>190</v>
      </c>
      <c r="AK734" s="34">
        <v>169</v>
      </c>
      <c r="AL734" s="34">
        <v>4.3</v>
      </c>
      <c r="AM734" s="34">
        <v>175</v>
      </c>
      <c r="AN734" s="34" t="s">
        <v>155</v>
      </c>
      <c r="AO734" s="34">
        <v>1</v>
      </c>
      <c r="AP734" s="37">
        <v>0.62211805555555555</v>
      </c>
      <c r="AQ734" s="34">
        <v>47.158546000000001</v>
      </c>
      <c r="AR734" s="34">
        <v>-88.484526000000002</v>
      </c>
      <c r="AS734" s="34">
        <v>306</v>
      </c>
      <c r="AT734" s="34">
        <v>15.9</v>
      </c>
      <c r="AU734" s="34">
        <v>12</v>
      </c>
      <c r="AV734" s="34">
        <v>9</v>
      </c>
      <c r="AW734" s="34" t="s">
        <v>207</v>
      </c>
      <c r="AX734" s="34">
        <v>2.3788</v>
      </c>
      <c r="AY734" s="34">
        <v>1</v>
      </c>
      <c r="AZ734" s="34">
        <v>3.1103999999999998</v>
      </c>
      <c r="BA734" s="34">
        <v>14.186999999999999</v>
      </c>
      <c r="BB734" s="34">
        <v>51.37</v>
      </c>
      <c r="BC734" s="34">
        <v>3.62</v>
      </c>
      <c r="BD734" s="34">
        <v>3.2749999999999999</v>
      </c>
      <c r="BE734" s="34">
        <v>3191.1909999999998</v>
      </c>
      <c r="BF734" s="34">
        <v>3.4510000000000001</v>
      </c>
      <c r="BG734" s="34">
        <v>28.806999999999999</v>
      </c>
      <c r="BH734" s="34">
        <v>6.6829999999999998</v>
      </c>
      <c r="BI734" s="34">
        <v>35.49</v>
      </c>
      <c r="BJ734" s="34">
        <v>23.045000000000002</v>
      </c>
      <c r="BK734" s="34">
        <v>5.3460000000000001</v>
      </c>
      <c r="BL734" s="34">
        <v>28.390999999999998</v>
      </c>
      <c r="BM734" s="34">
        <v>0</v>
      </c>
      <c r="BN734" s="34"/>
      <c r="BO734" s="34"/>
      <c r="BP734" s="34"/>
      <c r="BQ734" s="34">
        <v>8504.1550000000007</v>
      </c>
      <c r="BR734" s="34">
        <v>4.0624E-2</v>
      </c>
      <c r="BS734" s="34">
        <v>-5</v>
      </c>
      <c r="BT734" s="34">
        <v>8.0000000000000002E-3</v>
      </c>
      <c r="BU734" s="34">
        <v>0.99274899999999999</v>
      </c>
      <c r="BV734" s="34">
        <v>0</v>
      </c>
      <c r="BW734" s="34" t="s">
        <v>155</v>
      </c>
      <c r="BX734" s="34">
        <v>0.8</v>
      </c>
    </row>
    <row r="735" spans="1:76" x14ac:dyDescent="0.25">
      <c r="A735" s="35">
        <v>43165</v>
      </c>
      <c r="B735" s="36">
        <v>0.41300071759259255</v>
      </c>
      <c r="C735" s="34">
        <v>4.0179999999999998</v>
      </c>
      <c r="D735" s="34">
        <v>7.0000000000000001E-3</v>
      </c>
      <c r="E735" s="34">
        <v>70</v>
      </c>
      <c r="F735" s="34">
        <v>360.2</v>
      </c>
      <c r="G735" s="34">
        <v>80.3</v>
      </c>
      <c r="H735" s="34">
        <v>0</v>
      </c>
      <c r="I735" s="34"/>
      <c r="J735" s="34">
        <v>15.03</v>
      </c>
      <c r="K735" s="34">
        <v>0.96909999999999996</v>
      </c>
      <c r="L735" s="34">
        <v>3.8938999999999999</v>
      </c>
      <c r="M735" s="34">
        <v>6.7999999999999996E-3</v>
      </c>
      <c r="N735" s="34">
        <v>349.11770000000001</v>
      </c>
      <c r="O735" s="34">
        <v>77.777699999999996</v>
      </c>
      <c r="P735" s="34">
        <v>426.9</v>
      </c>
      <c r="Q735" s="34">
        <v>279.2801</v>
      </c>
      <c r="R735" s="34">
        <v>62.219000000000001</v>
      </c>
      <c r="S735" s="34">
        <v>341.5</v>
      </c>
      <c r="T735" s="34">
        <v>0</v>
      </c>
      <c r="U735" s="34"/>
      <c r="V735" s="34"/>
      <c r="W735" s="34">
        <v>0</v>
      </c>
      <c r="X735" s="34">
        <v>14.5646</v>
      </c>
      <c r="Y735" s="34">
        <v>12</v>
      </c>
      <c r="Z735" s="34">
        <v>846</v>
      </c>
      <c r="AA735" s="34">
        <v>847</v>
      </c>
      <c r="AB735" s="34">
        <v>884</v>
      </c>
      <c r="AC735" s="34">
        <v>80</v>
      </c>
      <c r="AD735" s="34">
        <v>21.8</v>
      </c>
      <c r="AE735" s="34">
        <v>0.5</v>
      </c>
      <c r="AF735" s="34">
        <v>980</v>
      </c>
      <c r="AG735" s="34">
        <v>0</v>
      </c>
      <c r="AH735" s="34">
        <v>31</v>
      </c>
      <c r="AI735" s="34">
        <v>35</v>
      </c>
      <c r="AJ735" s="34">
        <v>190</v>
      </c>
      <c r="AK735" s="34">
        <v>169</v>
      </c>
      <c r="AL735" s="34">
        <v>4.3</v>
      </c>
      <c r="AM735" s="34">
        <v>175</v>
      </c>
      <c r="AN735" s="34" t="s">
        <v>155</v>
      </c>
      <c r="AO735" s="34">
        <v>1</v>
      </c>
      <c r="AP735" s="37">
        <v>0.62212962962962959</v>
      </c>
      <c r="AQ735" s="34">
        <v>47.158580000000001</v>
      </c>
      <c r="AR735" s="34">
        <v>-88.484442999999999</v>
      </c>
      <c r="AS735" s="34">
        <v>306</v>
      </c>
      <c r="AT735" s="34">
        <v>15.9</v>
      </c>
      <c r="AU735" s="34">
        <v>12</v>
      </c>
      <c r="AV735" s="34">
        <v>9</v>
      </c>
      <c r="AW735" s="34" t="s">
        <v>207</v>
      </c>
      <c r="AX735" s="34">
        <v>3.0104000000000002</v>
      </c>
      <c r="AY735" s="34">
        <v>1</v>
      </c>
      <c r="AZ735" s="34">
        <v>3.6419999999999999</v>
      </c>
      <c r="BA735" s="34">
        <v>14.186999999999999</v>
      </c>
      <c r="BB735" s="34">
        <v>52.65</v>
      </c>
      <c r="BC735" s="34">
        <v>3.71</v>
      </c>
      <c r="BD735" s="34">
        <v>3.1869999999999998</v>
      </c>
      <c r="BE735" s="34">
        <v>3191.84</v>
      </c>
      <c r="BF735" s="34">
        <v>3.5390000000000001</v>
      </c>
      <c r="BG735" s="34">
        <v>29.969000000000001</v>
      </c>
      <c r="BH735" s="34">
        <v>6.6769999999999996</v>
      </c>
      <c r="BI735" s="34">
        <v>36.645000000000003</v>
      </c>
      <c r="BJ735" s="34">
        <v>23.974</v>
      </c>
      <c r="BK735" s="34">
        <v>5.3410000000000002</v>
      </c>
      <c r="BL735" s="34">
        <v>29.315000000000001</v>
      </c>
      <c r="BM735" s="34">
        <v>0</v>
      </c>
      <c r="BN735" s="34"/>
      <c r="BO735" s="34"/>
      <c r="BP735" s="34"/>
      <c r="BQ735" s="34">
        <v>8680.7559999999994</v>
      </c>
      <c r="BR735" s="34">
        <v>4.6435999999999998E-2</v>
      </c>
      <c r="BS735" s="34">
        <v>-5</v>
      </c>
      <c r="BT735" s="34">
        <v>8.9060000000000007E-3</v>
      </c>
      <c r="BU735" s="34">
        <v>1.134779</v>
      </c>
      <c r="BV735" s="34">
        <v>0</v>
      </c>
      <c r="BW735" s="34" t="s">
        <v>155</v>
      </c>
      <c r="BX735" s="34">
        <v>0.8</v>
      </c>
    </row>
    <row r="736" spans="1:76" x14ac:dyDescent="0.25">
      <c r="A736" s="35">
        <v>43165</v>
      </c>
      <c r="B736" s="36">
        <v>0.4130122916666667</v>
      </c>
      <c r="C736" s="34">
        <v>4.0670000000000002</v>
      </c>
      <c r="D736" s="34">
        <v>7.7000000000000002E-3</v>
      </c>
      <c r="E736" s="34">
        <v>77.497857999999994</v>
      </c>
      <c r="F736" s="34">
        <v>359.2</v>
      </c>
      <c r="G736" s="34">
        <v>78.3</v>
      </c>
      <c r="H736" s="34">
        <v>-6.3</v>
      </c>
      <c r="I736" s="34"/>
      <c r="J736" s="34">
        <v>15</v>
      </c>
      <c r="K736" s="34">
        <v>0.96870000000000001</v>
      </c>
      <c r="L736" s="34">
        <v>3.9394999999999998</v>
      </c>
      <c r="M736" s="34">
        <v>7.4999999999999997E-3</v>
      </c>
      <c r="N736" s="34">
        <v>347.99689999999998</v>
      </c>
      <c r="O736" s="34">
        <v>75.873900000000006</v>
      </c>
      <c r="P736" s="34">
        <v>423.9</v>
      </c>
      <c r="Q736" s="34">
        <v>278.3836</v>
      </c>
      <c r="R736" s="34">
        <v>60.696100000000001</v>
      </c>
      <c r="S736" s="34">
        <v>339.1</v>
      </c>
      <c r="T736" s="34">
        <v>0</v>
      </c>
      <c r="U736" s="34"/>
      <c r="V736" s="34"/>
      <c r="W736" s="34">
        <v>0</v>
      </c>
      <c r="X736" s="34">
        <v>14.5307</v>
      </c>
      <c r="Y736" s="34">
        <v>11.9</v>
      </c>
      <c r="Z736" s="34">
        <v>847</v>
      </c>
      <c r="AA736" s="34">
        <v>846</v>
      </c>
      <c r="AB736" s="34">
        <v>884</v>
      </c>
      <c r="AC736" s="34">
        <v>80</v>
      </c>
      <c r="AD736" s="34">
        <v>21.8</v>
      </c>
      <c r="AE736" s="34">
        <v>0.5</v>
      </c>
      <c r="AF736" s="34">
        <v>980</v>
      </c>
      <c r="AG736" s="34">
        <v>0</v>
      </c>
      <c r="AH736" s="34">
        <v>31</v>
      </c>
      <c r="AI736" s="34">
        <v>35</v>
      </c>
      <c r="AJ736" s="34">
        <v>190</v>
      </c>
      <c r="AK736" s="34">
        <v>169</v>
      </c>
      <c r="AL736" s="34">
        <v>4.3</v>
      </c>
      <c r="AM736" s="34">
        <v>175</v>
      </c>
      <c r="AN736" s="34" t="s">
        <v>155</v>
      </c>
      <c r="AO736" s="34">
        <v>1</v>
      </c>
      <c r="AP736" s="37">
        <v>0.62214120370370374</v>
      </c>
      <c r="AQ736" s="34">
        <v>47.158622000000001</v>
      </c>
      <c r="AR736" s="34">
        <v>-88.484368000000003</v>
      </c>
      <c r="AS736" s="34">
        <v>305.89999999999998</v>
      </c>
      <c r="AT736" s="34">
        <v>15.8</v>
      </c>
      <c r="AU736" s="34">
        <v>12</v>
      </c>
      <c r="AV736" s="34">
        <v>9</v>
      </c>
      <c r="AW736" s="34" t="s">
        <v>207</v>
      </c>
      <c r="AX736" s="34">
        <v>3.2</v>
      </c>
      <c r="AY736" s="34">
        <v>1.2736000000000001</v>
      </c>
      <c r="AZ736" s="34">
        <v>3.9367999999999999</v>
      </c>
      <c r="BA736" s="34">
        <v>14.186999999999999</v>
      </c>
      <c r="BB736" s="34">
        <v>52.02</v>
      </c>
      <c r="BC736" s="34">
        <v>3.67</v>
      </c>
      <c r="BD736" s="34">
        <v>3.23</v>
      </c>
      <c r="BE736" s="34">
        <v>3190.9319999999998</v>
      </c>
      <c r="BF736" s="34">
        <v>3.87</v>
      </c>
      <c r="BG736" s="34">
        <v>29.518000000000001</v>
      </c>
      <c r="BH736" s="34">
        <v>6.4359999999999999</v>
      </c>
      <c r="BI736" s="34">
        <v>35.954000000000001</v>
      </c>
      <c r="BJ736" s="34">
        <v>23.613</v>
      </c>
      <c r="BK736" s="34">
        <v>5.1479999999999997</v>
      </c>
      <c r="BL736" s="34">
        <v>28.762</v>
      </c>
      <c r="BM736" s="34">
        <v>0</v>
      </c>
      <c r="BN736" s="34"/>
      <c r="BO736" s="34"/>
      <c r="BP736" s="34"/>
      <c r="BQ736" s="34">
        <v>8557.8169999999991</v>
      </c>
      <c r="BR736" s="34">
        <v>3.7940000000000002E-2</v>
      </c>
      <c r="BS736" s="34">
        <v>-5</v>
      </c>
      <c r="BT736" s="34">
        <v>8.9999999999999993E-3</v>
      </c>
      <c r="BU736" s="34">
        <v>0.92715800000000004</v>
      </c>
      <c r="BV736" s="34">
        <v>0</v>
      </c>
      <c r="BW736" s="34" t="s">
        <v>155</v>
      </c>
      <c r="BX736" s="34">
        <v>0.8</v>
      </c>
    </row>
    <row r="737" spans="1:76" x14ac:dyDescent="0.25">
      <c r="A737" s="35">
        <v>43165</v>
      </c>
      <c r="B737" s="36">
        <v>0.41302386574074074</v>
      </c>
      <c r="C737" s="34">
        <v>4.4930000000000003</v>
      </c>
      <c r="D737" s="34">
        <v>1.03E-2</v>
      </c>
      <c r="E737" s="34">
        <v>102.931174</v>
      </c>
      <c r="F737" s="34">
        <v>356.8</v>
      </c>
      <c r="G737" s="34">
        <v>76.400000000000006</v>
      </c>
      <c r="H737" s="34">
        <v>0</v>
      </c>
      <c r="I737" s="34"/>
      <c r="J737" s="34">
        <v>15</v>
      </c>
      <c r="K737" s="34">
        <v>0.96519999999999995</v>
      </c>
      <c r="L737" s="34">
        <v>4.3367000000000004</v>
      </c>
      <c r="M737" s="34">
        <v>9.9000000000000008E-3</v>
      </c>
      <c r="N737" s="34">
        <v>344.37909999999999</v>
      </c>
      <c r="O737" s="34">
        <v>73.779200000000003</v>
      </c>
      <c r="P737" s="34">
        <v>418.2</v>
      </c>
      <c r="Q737" s="34">
        <v>275.48950000000002</v>
      </c>
      <c r="R737" s="34">
        <v>59.020400000000002</v>
      </c>
      <c r="S737" s="34">
        <v>334.5</v>
      </c>
      <c r="T737" s="34">
        <v>0</v>
      </c>
      <c r="U737" s="34"/>
      <c r="V737" s="34"/>
      <c r="W737" s="34">
        <v>0</v>
      </c>
      <c r="X737" s="34">
        <v>14.4787</v>
      </c>
      <c r="Y737" s="34">
        <v>11.9</v>
      </c>
      <c r="Z737" s="34">
        <v>847</v>
      </c>
      <c r="AA737" s="34">
        <v>848</v>
      </c>
      <c r="AB737" s="34">
        <v>885</v>
      </c>
      <c r="AC737" s="34">
        <v>80</v>
      </c>
      <c r="AD737" s="34">
        <v>21.8</v>
      </c>
      <c r="AE737" s="34">
        <v>0.5</v>
      </c>
      <c r="AF737" s="34">
        <v>980</v>
      </c>
      <c r="AG737" s="34">
        <v>0</v>
      </c>
      <c r="AH737" s="34">
        <v>31</v>
      </c>
      <c r="AI737" s="34">
        <v>35</v>
      </c>
      <c r="AJ737" s="34">
        <v>190</v>
      </c>
      <c r="AK737" s="34">
        <v>168.1</v>
      </c>
      <c r="AL737" s="34">
        <v>4.3</v>
      </c>
      <c r="AM737" s="34">
        <v>175</v>
      </c>
      <c r="AN737" s="34" t="s">
        <v>155</v>
      </c>
      <c r="AO737" s="34">
        <v>1</v>
      </c>
      <c r="AP737" s="37">
        <v>0.62215277777777778</v>
      </c>
      <c r="AQ737" s="34">
        <v>47.158664000000002</v>
      </c>
      <c r="AR737" s="34">
        <v>-88.484298999999993</v>
      </c>
      <c r="AS737" s="34">
        <v>305.7</v>
      </c>
      <c r="AT737" s="34">
        <v>15.7</v>
      </c>
      <c r="AU737" s="34">
        <v>12</v>
      </c>
      <c r="AV737" s="34">
        <v>9</v>
      </c>
      <c r="AW737" s="34" t="s">
        <v>207</v>
      </c>
      <c r="AX737" s="34">
        <v>1.9700299999999999</v>
      </c>
      <c r="AY737" s="34">
        <v>1.4</v>
      </c>
      <c r="AZ737" s="34">
        <v>2.7700300000000002</v>
      </c>
      <c r="BA737" s="34">
        <v>14.186999999999999</v>
      </c>
      <c r="BB737" s="34">
        <v>47.15</v>
      </c>
      <c r="BC737" s="34">
        <v>3.32</v>
      </c>
      <c r="BD737" s="34">
        <v>3.6</v>
      </c>
      <c r="BE737" s="34">
        <v>3186.721</v>
      </c>
      <c r="BF737" s="34">
        <v>4.6470000000000002</v>
      </c>
      <c r="BG737" s="34">
        <v>26.501000000000001</v>
      </c>
      <c r="BH737" s="34">
        <v>5.6769999999999996</v>
      </c>
      <c r="BI737" s="34">
        <v>32.177999999999997</v>
      </c>
      <c r="BJ737" s="34">
        <v>21.2</v>
      </c>
      <c r="BK737" s="34">
        <v>4.5419999999999998</v>
      </c>
      <c r="BL737" s="34">
        <v>25.741</v>
      </c>
      <c r="BM737" s="34">
        <v>0</v>
      </c>
      <c r="BN737" s="34"/>
      <c r="BO737" s="34"/>
      <c r="BP737" s="34"/>
      <c r="BQ737" s="34">
        <v>7735.9350000000004</v>
      </c>
      <c r="BR737" s="34">
        <v>3.6999999999999998E-2</v>
      </c>
      <c r="BS737" s="34">
        <v>-5</v>
      </c>
      <c r="BT737" s="34">
        <v>8.9999999999999993E-3</v>
      </c>
      <c r="BU737" s="34">
        <v>0.90418699999999996</v>
      </c>
      <c r="BV737" s="34">
        <v>0</v>
      </c>
      <c r="BW737" s="34" t="s">
        <v>155</v>
      </c>
      <c r="BX737" s="34">
        <v>0.8</v>
      </c>
    </row>
    <row r="738" spans="1:76" x14ac:dyDescent="0.25">
      <c r="A738" s="35">
        <v>43165</v>
      </c>
      <c r="B738" s="36">
        <v>0.41303543981481483</v>
      </c>
      <c r="C738" s="34">
        <v>5.3220000000000001</v>
      </c>
      <c r="D738" s="34">
        <v>1.1599999999999999E-2</v>
      </c>
      <c r="E738" s="34">
        <v>116.07142899999999</v>
      </c>
      <c r="F738" s="34">
        <v>360.8</v>
      </c>
      <c r="G738" s="34">
        <v>73.7</v>
      </c>
      <c r="H738" s="34">
        <v>0</v>
      </c>
      <c r="I738" s="34"/>
      <c r="J738" s="34">
        <v>14.97</v>
      </c>
      <c r="K738" s="34">
        <v>0.95860000000000001</v>
      </c>
      <c r="L738" s="34">
        <v>5.1014999999999997</v>
      </c>
      <c r="M738" s="34">
        <v>1.11E-2</v>
      </c>
      <c r="N738" s="34">
        <v>345.8766</v>
      </c>
      <c r="O738" s="34">
        <v>70.6096</v>
      </c>
      <c r="P738" s="34">
        <v>416.5</v>
      </c>
      <c r="Q738" s="34">
        <v>276.68740000000003</v>
      </c>
      <c r="R738" s="34">
        <v>56.4848</v>
      </c>
      <c r="S738" s="34">
        <v>333.2</v>
      </c>
      <c r="T738" s="34">
        <v>0</v>
      </c>
      <c r="U738" s="34"/>
      <c r="V738" s="34"/>
      <c r="W738" s="34">
        <v>0</v>
      </c>
      <c r="X738" s="34">
        <v>14.353899999999999</v>
      </c>
      <c r="Y738" s="34">
        <v>12</v>
      </c>
      <c r="Z738" s="34">
        <v>847</v>
      </c>
      <c r="AA738" s="34">
        <v>849</v>
      </c>
      <c r="AB738" s="34">
        <v>884</v>
      </c>
      <c r="AC738" s="34">
        <v>80</v>
      </c>
      <c r="AD738" s="34">
        <v>21.8</v>
      </c>
      <c r="AE738" s="34">
        <v>0.5</v>
      </c>
      <c r="AF738" s="34">
        <v>980</v>
      </c>
      <c r="AG738" s="34">
        <v>0</v>
      </c>
      <c r="AH738" s="34">
        <v>31</v>
      </c>
      <c r="AI738" s="34">
        <v>35</v>
      </c>
      <c r="AJ738" s="34">
        <v>190</v>
      </c>
      <c r="AK738" s="34">
        <v>168</v>
      </c>
      <c r="AL738" s="34">
        <v>4.2</v>
      </c>
      <c r="AM738" s="34">
        <v>175</v>
      </c>
      <c r="AN738" s="34" t="s">
        <v>155</v>
      </c>
      <c r="AO738" s="34">
        <v>1</v>
      </c>
      <c r="AP738" s="37">
        <v>0.62216435185185182</v>
      </c>
      <c r="AQ738" s="34">
        <v>47.158720000000002</v>
      </c>
      <c r="AR738" s="34">
        <v>-88.484245999999999</v>
      </c>
      <c r="AS738" s="34">
        <v>305.60000000000002</v>
      </c>
      <c r="AT738" s="34">
        <v>16</v>
      </c>
      <c r="AU738" s="34">
        <v>12</v>
      </c>
      <c r="AV738" s="34">
        <v>9</v>
      </c>
      <c r="AW738" s="34" t="s">
        <v>207</v>
      </c>
      <c r="AX738" s="34">
        <v>1.536737</v>
      </c>
      <c r="AY738" s="34">
        <v>1.1265270000000001</v>
      </c>
      <c r="AZ738" s="34">
        <v>2.2683680000000002</v>
      </c>
      <c r="BA738" s="34">
        <v>14.186999999999999</v>
      </c>
      <c r="BB738" s="34">
        <v>39.950000000000003</v>
      </c>
      <c r="BC738" s="34">
        <v>2.82</v>
      </c>
      <c r="BD738" s="34">
        <v>4.3220000000000001</v>
      </c>
      <c r="BE738" s="34">
        <v>3182.6640000000002</v>
      </c>
      <c r="BF738" s="34">
        <v>4.4180000000000001</v>
      </c>
      <c r="BG738" s="34">
        <v>22.597000000000001</v>
      </c>
      <c r="BH738" s="34">
        <v>4.6130000000000004</v>
      </c>
      <c r="BI738" s="34">
        <v>27.21</v>
      </c>
      <c r="BJ738" s="34">
        <v>18.077000000000002</v>
      </c>
      <c r="BK738" s="34">
        <v>3.69</v>
      </c>
      <c r="BL738" s="34">
        <v>21.766999999999999</v>
      </c>
      <c r="BM738" s="34">
        <v>0</v>
      </c>
      <c r="BN738" s="34"/>
      <c r="BO738" s="34"/>
      <c r="BP738" s="34"/>
      <c r="BQ738" s="34">
        <v>6511.1629999999996</v>
      </c>
      <c r="BR738" s="34">
        <v>6.0555999999999999E-2</v>
      </c>
      <c r="BS738" s="34">
        <v>-5</v>
      </c>
      <c r="BT738" s="34">
        <v>8.0940000000000005E-3</v>
      </c>
      <c r="BU738" s="34">
        <v>1.4798370000000001</v>
      </c>
      <c r="BV738" s="34">
        <v>0</v>
      </c>
      <c r="BW738" s="34" t="s">
        <v>155</v>
      </c>
      <c r="BX738" s="34">
        <v>0.8</v>
      </c>
    </row>
    <row r="739" spans="1:76" x14ac:dyDescent="0.25">
      <c r="A739" s="35">
        <v>43165</v>
      </c>
      <c r="B739" s="36">
        <v>0.41304701388888887</v>
      </c>
      <c r="C739" s="34">
        <v>5.9829999999999997</v>
      </c>
      <c r="D739" s="34">
        <v>1.01E-2</v>
      </c>
      <c r="E739" s="34">
        <v>100.73212700000001</v>
      </c>
      <c r="F739" s="34">
        <v>376.7</v>
      </c>
      <c r="G739" s="34">
        <v>70.400000000000006</v>
      </c>
      <c r="H739" s="34">
        <v>-7</v>
      </c>
      <c r="I739" s="34"/>
      <c r="J739" s="34">
        <v>14.65</v>
      </c>
      <c r="K739" s="34">
        <v>0.95340000000000003</v>
      </c>
      <c r="L739" s="34">
        <v>5.7035999999999998</v>
      </c>
      <c r="M739" s="34">
        <v>9.5999999999999992E-3</v>
      </c>
      <c r="N739" s="34">
        <v>359.11160000000001</v>
      </c>
      <c r="O739" s="34">
        <v>67.100499999999997</v>
      </c>
      <c r="P739" s="34">
        <v>426.2</v>
      </c>
      <c r="Q739" s="34">
        <v>287.2749</v>
      </c>
      <c r="R739" s="34">
        <v>53.677700000000002</v>
      </c>
      <c r="S739" s="34">
        <v>341</v>
      </c>
      <c r="T739" s="34">
        <v>0</v>
      </c>
      <c r="U739" s="34"/>
      <c r="V739" s="34"/>
      <c r="W739" s="34">
        <v>0</v>
      </c>
      <c r="X739" s="34">
        <v>13.971500000000001</v>
      </c>
      <c r="Y739" s="34">
        <v>11.9</v>
      </c>
      <c r="Z739" s="34">
        <v>848</v>
      </c>
      <c r="AA739" s="34">
        <v>850</v>
      </c>
      <c r="AB739" s="34">
        <v>885</v>
      </c>
      <c r="AC739" s="34">
        <v>80</v>
      </c>
      <c r="AD739" s="34">
        <v>21.8</v>
      </c>
      <c r="AE739" s="34">
        <v>0.5</v>
      </c>
      <c r="AF739" s="34">
        <v>980</v>
      </c>
      <c r="AG739" s="34">
        <v>0</v>
      </c>
      <c r="AH739" s="34">
        <v>31</v>
      </c>
      <c r="AI739" s="34">
        <v>35</v>
      </c>
      <c r="AJ739" s="34">
        <v>190</v>
      </c>
      <c r="AK739" s="34">
        <v>168</v>
      </c>
      <c r="AL739" s="34">
        <v>4.2</v>
      </c>
      <c r="AM739" s="34">
        <v>175</v>
      </c>
      <c r="AN739" s="34" t="s">
        <v>155</v>
      </c>
      <c r="AO739" s="34">
        <v>1</v>
      </c>
      <c r="AP739" s="37">
        <v>0.62217592592592597</v>
      </c>
      <c r="AQ739" s="34">
        <v>47.158782000000002</v>
      </c>
      <c r="AR739" s="34">
        <v>-88.484205000000003</v>
      </c>
      <c r="AS739" s="34">
        <v>305.60000000000002</v>
      </c>
      <c r="AT739" s="34">
        <v>16.399999999999999</v>
      </c>
      <c r="AU739" s="34">
        <v>12</v>
      </c>
      <c r="AV739" s="34">
        <v>9</v>
      </c>
      <c r="AW739" s="34" t="s">
        <v>207</v>
      </c>
      <c r="AX739" s="34">
        <v>1.5316000000000001</v>
      </c>
      <c r="AY739" s="34">
        <v>1.0684</v>
      </c>
      <c r="AZ739" s="34">
        <v>2.3683999999999998</v>
      </c>
      <c r="BA739" s="34">
        <v>14.186999999999999</v>
      </c>
      <c r="BB739" s="34">
        <v>35.659999999999997</v>
      </c>
      <c r="BC739" s="34">
        <v>2.5099999999999998</v>
      </c>
      <c r="BD739" s="34">
        <v>4.8920000000000003</v>
      </c>
      <c r="BE739" s="34">
        <v>3181.62</v>
      </c>
      <c r="BF739" s="34">
        <v>3.41</v>
      </c>
      <c r="BG739" s="34">
        <v>20.978000000000002</v>
      </c>
      <c r="BH739" s="34">
        <v>3.92</v>
      </c>
      <c r="BI739" s="34">
        <v>24.898</v>
      </c>
      <c r="BJ739" s="34">
        <v>16.782</v>
      </c>
      <c r="BK739" s="34">
        <v>3.1360000000000001</v>
      </c>
      <c r="BL739" s="34">
        <v>19.917000000000002</v>
      </c>
      <c r="BM739" s="34">
        <v>0</v>
      </c>
      <c r="BN739" s="34"/>
      <c r="BO739" s="34"/>
      <c r="BP739" s="34"/>
      <c r="BQ739" s="34">
        <v>5666.8419999999996</v>
      </c>
      <c r="BR739" s="34">
        <v>7.5684000000000001E-2</v>
      </c>
      <c r="BS739" s="34">
        <v>-5</v>
      </c>
      <c r="BT739" s="34">
        <v>8.0000000000000002E-3</v>
      </c>
      <c r="BU739" s="34">
        <v>1.8495280000000001</v>
      </c>
      <c r="BV739" s="34">
        <v>0</v>
      </c>
      <c r="BW739" s="34" t="s">
        <v>155</v>
      </c>
      <c r="BX739" s="34">
        <v>0.8</v>
      </c>
    </row>
    <row r="740" spans="1:76" x14ac:dyDescent="0.25">
      <c r="A740" s="35">
        <v>43165</v>
      </c>
      <c r="B740" s="36">
        <v>0.41305858796296296</v>
      </c>
      <c r="C740" s="34">
        <v>6.2279999999999998</v>
      </c>
      <c r="D740" s="34">
        <v>6.8999999999999999E-3</v>
      </c>
      <c r="E740" s="34">
        <v>69.127624999999995</v>
      </c>
      <c r="F740" s="34">
        <v>388.5</v>
      </c>
      <c r="G740" s="34">
        <v>68.2</v>
      </c>
      <c r="H740" s="34">
        <v>0</v>
      </c>
      <c r="I740" s="34"/>
      <c r="J740" s="34">
        <v>14.02</v>
      </c>
      <c r="K740" s="34">
        <v>0.95150000000000001</v>
      </c>
      <c r="L740" s="34">
        <v>5.9257999999999997</v>
      </c>
      <c r="M740" s="34">
        <v>6.6E-3</v>
      </c>
      <c r="N740" s="34">
        <v>369.69080000000002</v>
      </c>
      <c r="O740" s="34">
        <v>64.884100000000004</v>
      </c>
      <c r="P740" s="34">
        <v>434.6</v>
      </c>
      <c r="Q740" s="34">
        <v>295.73779999999999</v>
      </c>
      <c r="R740" s="34">
        <v>51.904699999999998</v>
      </c>
      <c r="S740" s="34">
        <v>347.6</v>
      </c>
      <c r="T740" s="34">
        <v>0</v>
      </c>
      <c r="U740" s="34"/>
      <c r="V740" s="34"/>
      <c r="W740" s="34">
        <v>0</v>
      </c>
      <c r="X740" s="34">
        <v>13.3431</v>
      </c>
      <c r="Y740" s="34">
        <v>12</v>
      </c>
      <c r="Z740" s="34">
        <v>848</v>
      </c>
      <c r="AA740" s="34">
        <v>849</v>
      </c>
      <c r="AB740" s="34">
        <v>885</v>
      </c>
      <c r="AC740" s="34">
        <v>80</v>
      </c>
      <c r="AD740" s="34">
        <v>21.8</v>
      </c>
      <c r="AE740" s="34">
        <v>0.5</v>
      </c>
      <c r="AF740" s="34">
        <v>980</v>
      </c>
      <c r="AG740" s="34">
        <v>0</v>
      </c>
      <c r="AH740" s="34">
        <v>31</v>
      </c>
      <c r="AI740" s="34">
        <v>35</v>
      </c>
      <c r="AJ740" s="34">
        <v>190</v>
      </c>
      <c r="AK740" s="34">
        <v>168</v>
      </c>
      <c r="AL740" s="34">
        <v>4.3</v>
      </c>
      <c r="AM740" s="34">
        <v>175</v>
      </c>
      <c r="AN740" s="34" t="s">
        <v>155</v>
      </c>
      <c r="AO740" s="34">
        <v>1</v>
      </c>
      <c r="AP740" s="37">
        <v>0.6221875</v>
      </c>
      <c r="AQ740" s="34">
        <v>47.158802000000001</v>
      </c>
      <c r="AR740" s="34">
        <v>-88.484191999999993</v>
      </c>
      <c r="AS740" s="34">
        <v>305.60000000000002</v>
      </c>
      <c r="AT740" s="34">
        <v>16.600000000000001</v>
      </c>
      <c r="AU740" s="34">
        <v>12</v>
      </c>
      <c r="AV740" s="34">
        <v>9</v>
      </c>
      <c r="AW740" s="34" t="s">
        <v>207</v>
      </c>
      <c r="AX740" s="34">
        <v>1.5</v>
      </c>
      <c r="AY740" s="34">
        <v>1.1000000000000001</v>
      </c>
      <c r="AZ740" s="34">
        <v>2.4</v>
      </c>
      <c r="BA740" s="34">
        <v>14.186999999999999</v>
      </c>
      <c r="BB740" s="34">
        <v>34.31</v>
      </c>
      <c r="BC740" s="34">
        <v>2.42</v>
      </c>
      <c r="BD740" s="34">
        <v>5.0970000000000004</v>
      </c>
      <c r="BE740" s="34">
        <v>3182.6190000000001</v>
      </c>
      <c r="BF740" s="34">
        <v>2.2480000000000002</v>
      </c>
      <c r="BG740" s="34">
        <v>20.792999999999999</v>
      </c>
      <c r="BH740" s="34">
        <v>3.649</v>
      </c>
      <c r="BI740" s="34">
        <v>24.442</v>
      </c>
      <c r="BJ740" s="34">
        <v>16.632999999999999</v>
      </c>
      <c r="BK740" s="34">
        <v>2.919</v>
      </c>
      <c r="BL740" s="34">
        <v>19.553000000000001</v>
      </c>
      <c r="BM740" s="34">
        <v>0</v>
      </c>
      <c r="BN740" s="34"/>
      <c r="BO740" s="34"/>
      <c r="BP740" s="34"/>
      <c r="BQ740" s="34">
        <v>5210.6859999999997</v>
      </c>
      <c r="BR740" s="34">
        <v>0.110522</v>
      </c>
      <c r="BS740" s="34">
        <v>-5</v>
      </c>
      <c r="BT740" s="34">
        <v>7.0939999999999996E-3</v>
      </c>
      <c r="BU740" s="34">
        <v>2.7008809999999999</v>
      </c>
      <c r="BV740" s="34">
        <v>0</v>
      </c>
      <c r="BW740" s="34" t="s">
        <v>155</v>
      </c>
      <c r="BX740" s="34">
        <v>0.8</v>
      </c>
    </row>
    <row r="741" spans="1:76" x14ac:dyDescent="0.25">
      <c r="A741" s="35">
        <v>43165</v>
      </c>
      <c r="B741" s="36">
        <v>0.413070162037037</v>
      </c>
      <c r="C741" s="34">
        <v>6.47</v>
      </c>
      <c r="D741" s="34">
        <v>6.1000000000000004E-3</v>
      </c>
      <c r="E741" s="34">
        <v>61.050080999999999</v>
      </c>
      <c r="F741" s="34">
        <v>394.1</v>
      </c>
      <c r="G741" s="34">
        <v>67.599999999999994</v>
      </c>
      <c r="H741" s="34">
        <v>0</v>
      </c>
      <c r="I741" s="34"/>
      <c r="J741" s="34">
        <v>13.46</v>
      </c>
      <c r="K741" s="34">
        <v>0.9496</v>
      </c>
      <c r="L741" s="34">
        <v>6.1444000000000001</v>
      </c>
      <c r="M741" s="34">
        <v>5.7999999999999996E-3</v>
      </c>
      <c r="N741" s="34">
        <v>374.24119999999999</v>
      </c>
      <c r="O741" s="34">
        <v>64.194100000000006</v>
      </c>
      <c r="P741" s="34">
        <v>438.4</v>
      </c>
      <c r="Q741" s="34">
        <v>299.37799999999999</v>
      </c>
      <c r="R741" s="34">
        <v>51.352699999999999</v>
      </c>
      <c r="S741" s="34">
        <v>350.7</v>
      </c>
      <c r="T741" s="34">
        <v>0</v>
      </c>
      <c r="U741" s="34"/>
      <c r="V741" s="34"/>
      <c r="W741" s="34">
        <v>0</v>
      </c>
      <c r="X741" s="34">
        <v>12.786300000000001</v>
      </c>
      <c r="Y741" s="34">
        <v>12</v>
      </c>
      <c r="Z741" s="34">
        <v>848</v>
      </c>
      <c r="AA741" s="34">
        <v>849</v>
      </c>
      <c r="AB741" s="34">
        <v>885</v>
      </c>
      <c r="AC741" s="34">
        <v>80</v>
      </c>
      <c r="AD741" s="34">
        <v>21.8</v>
      </c>
      <c r="AE741" s="34">
        <v>0.5</v>
      </c>
      <c r="AF741" s="34">
        <v>980</v>
      </c>
      <c r="AG741" s="34">
        <v>0</v>
      </c>
      <c r="AH741" s="34">
        <v>31</v>
      </c>
      <c r="AI741" s="34">
        <v>35</v>
      </c>
      <c r="AJ741" s="34">
        <v>190</v>
      </c>
      <c r="AK741" s="34">
        <v>168</v>
      </c>
      <c r="AL741" s="34">
        <v>4.3</v>
      </c>
      <c r="AM741" s="34">
        <v>175</v>
      </c>
      <c r="AN741" s="34" t="s">
        <v>155</v>
      </c>
      <c r="AO741" s="34">
        <v>1</v>
      </c>
      <c r="AP741" s="37">
        <v>0.6221875</v>
      </c>
      <c r="AQ741" s="34">
        <v>47.158895999999999</v>
      </c>
      <c r="AR741" s="34">
        <v>-88.48415</v>
      </c>
      <c r="AS741" s="34">
        <v>305.60000000000002</v>
      </c>
      <c r="AT741" s="34">
        <v>17.399999999999999</v>
      </c>
      <c r="AU741" s="34">
        <v>12</v>
      </c>
      <c r="AV741" s="34">
        <v>9</v>
      </c>
      <c r="AW741" s="34" t="s">
        <v>207</v>
      </c>
      <c r="AX741" s="34">
        <v>1.5</v>
      </c>
      <c r="AY741" s="34">
        <v>1.1684000000000001</v>
      </c>
      <c r="AZ741" s="34">
        <v>2.4</v>
      </c>
      <c r="BA741" s="34">
        <v>14.186999999999999</v>
      </c>
      <c r="BB741" s="34">
        <v>33.06</v>
      </c>
      <c r="BC741" s="34">
        <v>2.33</v>
      </c>
      <c r="BD741" s="34">
        <v>5.306</v>
      </c>
      <c r="BE741" s="34">
        <v>3182.3870000000002</v>
      </c>
      <c r="BF741" s="34">
        <v>1.911</v>
      </c>
      <c r="BG741" s="34">
        <v>20.297999999999998</v>
      </c>
      <c r="BH741" s="34">
        <v>3.4820000000000002</v>
      </c>
      <c r="BI741" s="34">
        <v>23.78</v>
      </c>
      <c r="BJ741" s="34">
        <v>16.238</v>
      </c>
      <c r="BK741" s="34">
        <v>2.7850000000000001</v>
      </c>
      <c r="BL741" s="34">
        <v>19.023</v>
      </c>
      <c r="BM741" s="34">
        <v>0</v>
      </c>
      <c r="BN741" s="34"/>
      <c r="BO741" s="34"/>
      <c r="BP741" s="34"/>
      <c r="BQ741" s="34">
        <v>4815.24</v>
      </c>
      <c r="BR741" s="34">
        <v>0.14571000000000001</v>
      </c>
      <c r="BS741" s="34">
        <v>-5</v>
      </c>
      <c r="BT741" s="34">
        <v>7.9059999999999998E-3</v>
      </c>
      <c r="BU741" s="34">
        <v>3.5607890000000002</v>
      </c>
      <c r="BV741" s="34">
        <v>0</v>
      </c>
      <c r="BW741" s="34" t="s">
        <v>155</v>
      </c>
      <c r="BX741" s="34">
        <v>0.8</v>
      </c>
    </row>
    <row r="742" spans="1:76" x14ac:dyDescent="0.25">
      <c r="A742" s="35">
        <v>43165</v>
      </c>
      <c r="B742" s="36">
        <v>0.41308173611111115</v>
      </c>
      <c r="C742" s="34">
        <v>6.86</v>
      </c>
      <c r="D742" s="34">
        <v>5.3E-3</v>
      </c>
      <c r="E742" s="34">
        <v>52.557741999999998</v>
      </c>
      <c r="F742" s="34">
        <v>395.7</v>
      </c>
      <c r="G742" s="34">
        <v>67.599999999999994</v>
      </c>
      <c r="H742" s="34">
        <v>0</v>
      </c>
      <c r="I742" s="34"/>
      <c r="J742" s="34">
        <v>12.97</v>
      </c>
      <c r="K742" s="34">
        <v>0.9466</v>
      </c>
      <c r="L742" s="34">
        <v>6.4936999999999996</v>
      </c>
      <c r="M742" s="34">
        <v>5.0000000000000001E-3</v>
      </c>
      <c r="N742" s="34">
        <v>374.55290000000002</v>
      </c>
      <c r="O742" s="34">
        <v>63.987299999999998</v>
      </c>
      <c r="P742" s="34">
        <v>438.5</v>
      </c>
      <c r="Q742" s="34">
        <v>299.62729999999999</v>
      </c>
      <c r="R742" s="34">
        <v>51.1873</v>
      </c>
      <c r="S742" s="34">
        <v>350.8</v>
      </c>
      <c r="T742" s="34">
        <v>0</v>
      </c>
      <c r="U742" s="34"/>
      <c r="V742" s="34"/>
      <c r="W742" s="34">
        <v>0</v>
      </c>
      <c r="X742" s="34">
        <v>12.280099999999999</v>
      </c>
      <c r="Y742" s="34">
        <v>11.9</v>
      </c>
      <c r="Z742" s="34">
        <v>848</v>
      </c>
      <c r="AA742" s="34">
        <v>849</v>
      </c>
      <c r="AB742" s="34">
        <v>886</v>
      </c>
      <c r="AC742" s="34">
        <v>80</v>
      </c>
      <c r="AD742" s="34">
        <v>21.8</v>
      </c>
      <c r="AE742" s="34">
        <v>0.5</v>
      </c>
      <c r="AF742" s="34">
        <v>980</v>
      </c>
      <c r="AG742" s="34">
        <v>0</v>
      </c>
      <c r="AH742" s="34">
        <v>31</v>
      </c>
      <c r="AI742" s="34">
        <v>35</v>
      </c>
      <c r="AJ742" s="34">
        <v>190</v>
      </c>
      <c r="AK742" s="34">
        <v>168</v>
      </c>
      <c r="AL742" s="34">
        <v>4.2</v>
      </c>
      <c r="AM742" s="34">
        <v>175</v>
      </c>
      <c r="AN742" s="34" t="s">
        <v>155</v>
      </c>
      <c r="AO742" s="34">
        <v>1</v>
      </c>
      <c r="AP742" s="37">
        <v>0.62221064814814808</v>
      </c>
      <c r="AQ742" s="34">
        <v>47.158993000000002</v>
      </c>
      <c r="AR742" s="34">
        <v>-88.484122999999997</v>
      </c>
      <c r="AS742" s="34">
        <v>305.60000000000002</v>
      </c>
      <c r="AT742" s="34">
        <v>18</v>
      </c>
      <c r="AU742" s="34">
        <v>12</v>
      </c>
      <c r="AV742" s="34">
        <v>9</v>
      </c>
      <c r="AW742" s="34" t="s">
        <v>207</v>
      </c>
      <c r="AX742" s="34">
        <v>1.2263999999999999</v>
      </c>
      <c r="AY742" s="34">
        <v>1.2</v>
      </c>
      <c r="AZ742" s="34">
        <v>2.2631999999999999</v>
      </c>
      <c r="BA742" s="34">
        <v>14.186999999999999</v>
      </c>
      <c r="BB742" s="34">
        <v>31.24</v>
      </c>
      <c r="BC742" s="34">
        <v>2.2000000000000002</v>
      </c>
      <c r="BD742" s="34">
        <v>5.6459999999999999</v>
      </c>
      <c r="BE742" s="34">
        <v>3181.84</v>
      </c>
      <c r="BF742" s="34">
        <v>1.5509999999999999</v>
      </c>
      <c r="BG742" s="34">
        <v>19.219000000000001</v>
      </c>
      <c r="BH742" s="34">
        <v>3.2829999999999999</v>
      </c>
      <c r="BI742" s="34">
        <v>22.503</v>
      </c>
      <c r="BJ742" s="34">
        <v>15.375</v>
      </c>
      <c r="BK742" s="34">
        <v>2.6269999999999998</v>
      </c>
      <c r="BL742" s="34">
        <v>18.001000000000001</v>
      </c>
      <c r="BM742" s="34">
        <v>0</v>
      </c>
      <c r="BN742" s="34"/>
      <c r="BO742" s="34"/>
      <c r="BP742" s="34"/>
      <c r="BQ742" s="34">
        <v>4375.0919999999996</v>
      </c>
      <c r="BR742" s="34">
        <v>0.13722200000000001</v>
      </c>
      <c r="BS742" s="34">
        <v>-5</v>
      </c>
      <c r="BT742" s="34">
        <v>8.9060000000000007E-3</v>
      </c>
      <c r="BU742" s="34">
        <v>3.3533629999999999</v>
      </c>
      <c r="BV742" s="34">
        <v>0</v>
      </c>
      <c r="BW742" s="34" t="s">
        <v>155</v>
      </c>
      <c r="BX742" s="34">
        <v>0.8</v>
      </c>
    </row>
    <row r="743" spans="1:76" x14ac:dyDescent="0.25">
      <c r="A743" s="35">
        <v>43165</v>
      </c>
      <c r="B743" s="36">
        <v>0.41309331018518519</v>
      </c>
      <c r="C743" s="34">
        <v>7.3129999999999997</v>
      </c>
      <c r="D743" s="34">
        <v>6.1000000000000004E-3</v>
      </c>
      <c r="E743" s="34">
        <v>61.361426000000002</v>
      </c>
      <c r="F743" s="34">
        <v>394.5</v>
      </c>
      <c r="G743" s="34">
        <v>68.099999999999994</v>
      </c>
      <c r="H743" s="34">
        <v>0</v>
      </c>
      <c r="I743" s="34"/>
      <c r="J743" s="34">
        <v>12.63</v>
      </c>
      <c r="K743" s="34">
        <v>0.94310000000000005</v>
      </c>
      <c r="L743" s="34">
        <v>6.8967999999999998</v>
      </c>
      <c r="M743" s="34">
        <v>5.7999999999999996E-3</v>
      </c>
      <c r="N743" s="34">
        <v>372.07150000000001</v>
      </c>
      <c r="O743" s="34">
        <v>64.1845</v>
      </c>
      <c r="P743" s="34">
        <v>436.3</v>
      </c>
      <c r="Q743" s="34">
        <v>297.64229999999998</v>
      </c>
      <c r="R743" s="34">
        <v>51.344999999999999</v>
      </c>
      <c r="S743" s="34">
        <v>349</v>
      </c>
      <c r="T743" s="34">
        <v>0</v>
      </c>
      <c r="U743" s="34"/>
      <c r="V743" s="34"/>
      <c r="W743" s="34">
        <v>0</v>
      </c>
      <c r="X743" s="34">
        <v>11.909700000000001</v>
      </c>
      <c r="Y743" s="34">
        <v>12</v>
      </c>
      <c r="Z743" s="34">
        <v>848</v>
      </c>
      <c r="AA743" s="34">
        <v>849</v>
      </c>
      <c r="AB743" s="34">
        <v>886</v>
      </c>
      <c r="AC743" s="34">
        <v>80</v>
      </c>
      <c r="AD743" s="34">
        <v>21.8</v>
      </c>
      <c r="AE743" s="34">
        <v>0.5</v>
      </c>
      <c r="AF743" s="34">
        <v>980</v>
      </c>
      <c r="AG743" s="34">
        <v>0</v>
      </c>
      <c r="AH743" s="34">
        <v>31</v>
      </c>
      <c r="AI743" s="34">
        <v>35</v>
      </c>
      <c r="AJ743" s="34">
        <v>190</v>
      </c>
      <c r="AK743" s="34">
        <v>168</v>
      </c>
      <c r="AL743" s="34">
        <v>4.3</v>
      </c>
      <c r="AM743" s="34">
        <v>175</v>
      </c>
      <c r="AN743" s="34" t="s">
        <v>155</v>
      </c>
      <c r="AO743" s="34">
        <v>1</v>
      </c>
      <c r="AP743" s="37">
        <v>0.62222222222222223</v>
      </c>
      <c r="AQ743" s="34">
        <v>47.159078999999998</v>
      </c>
      <c r="AR743" s="34">
        <v>-88.484121000000002</v>
      </c>
      <c r="AS743" s="34">
        <v>305.7</v>
      </c>
      <c r="AT743" s="34">
        <v>20.9</v>
      </c>
      <c r="AU743" s="34">
        <v>12</v>
      </c>
      <c r="AV743" s="34">
        <v>9</v>
      </c>
      <c r="AW743" s="34" t="s">
        <v>207</v>
      </c>
      <c r="AX743" s="34">
        <v>1.1000000000000001</v>
      </c>
      <c r="AY743" s="34">
        <v>1.2684</v>
      </c>
      <c r="AZ743" s="34">
        <v>1.9947999999999999</v>
      </c>
      <c r="BA743" s="34">
        <v>14.186999999999999</v>
      </c>
      <c r="BB743" s="34">
        <v>29.36</v>
      </c>
      <c r="BC743" s="34">
        <v>2.0699999999999998</v>
      </c>
      <c r="BD743" s="34">
        <v>6.0339999999999998</v>
      </c>
      <c r="BE743" s="34">
        <v>3180.4609999999998</v>
      </c>
      <c r="BF743" s="34">
        <v>1.6990000000000001</v>
      </c>
      <c r="BG743" s="34">
        <v>17.968</v>
      </c>
      <c r="BH743" s="34">
        <v>3.1</v>
      </c>
      <c r="BI743" s="34">
        <v>21.068000000000001</v>
      </c>
      <c r="BJ743" s="34">
        <v>14.374000000000001</v>
      </c>
      <c r="BK743" s="34">
        <v>2.48</v>
      </c>
      <c r="BL743" s="34">
        <v>16.853000000000002</v>
      </c>
      <c r="BM743" s="34">
        <v>0</v>
      </c>
      <c r="BN743" s="34"/>
      <c r="BO743" s="34"/>
      <c r="BP743" s="34"/>
      <c r="BQ743" s="34">
        <v>3993.3780000000002</v>
      </c>
      <c r="BR743" s="34">
        <v>0.16134299999999999</v>
      </c>
      <c r="BS743" s="34">
        <v>-5</v>
      </c>
      <c r="BT743" s="34">
        <v>8.9999999999999993E-3</v>
      </c>
      <c r="BU743" s="34">
        <v>3.9428109999999998</v>
      </c>
      <c r="BV743" s="34">
        <v>0</v>
      </c>
      <c r="BW743" s="34" t="s">
        <v>155</v>
      </c>
      <c r="BX743" s="34">
        <v>0.8</v>
      </c>
    </row>
    <row r="744" spans="1:76" x14ac:dyDescent="0.25">
      <c r="A744" s="35">
        <v>43165</v>
      </c>
      <c r="B744" s="36">
        <v>0.41310488425925929</v>
      </c>
      <c r="C744" s="34">
        <v>7.524</v>
      </c>
      <c r="D744" s="34">
        <v>6.6E-3</v>
      </c>
      <c r="E744" s="34">
        <v>65.970663999999999</v>
      </c>
      <c r="F744" s="34">
        <v>390.8</v>
      </c>
      <c r="G744" s="34">
        <v>69.5</v>
      </c>
      <c r="H744" s="34">
        <v>0</v>
      </c>
      <c r="I744" s="34"/>
      <c r="J744" s="34">
        <v>12.14</v>
      </c>
      <c r="K744" s="34">
        <v>0.9415</v>
      </c>
      <c r="L744" s="34">
        <v>7.0834000000000001</v>
      </c>
      <c r="M744" s="34">
        <v>6.1999999999999998E-3</v>
      </c>
      <c r="N744" s="34">
        <v>367.93579999999997</v>
      </c>
      <c r="O744" s="34">
        <v>65.423699999999997</v>
      </c>
      <c r="P744" s="34">
        <v>433.4</v>
      </c>
      <c r="Q744" s="34">
        <v>294.33390000000003</v>
      </c>
      <c r="R744" s="34">
        <v>52.336399999999998</v>
      </c>
      <c r="S744" s="34">
        <v>346.7</v>
      </c>
      <c r="T744" s="34">
        <v>0</v>
      </c>
      <c r="U744" s="34"/>
      <c r="V744" s="34"/>
      <c r="W744" s="34">
        <v>0</v>
      </c>
      <c r="X744" s="34">
        <v>11.433400000000001</v>
      </c>
      <c r="Y744" s="34">
        <v>12</v>
      </c>
      <c r="Z744" s="34">
        <v>849</v>
      </c>
      <c r="AA744" s="34">
        <v>851</v>
      </c>
      <c r="AB744" s="34">
        <v>887</v>
      </c>
      <c r="AC744" s="34">
        <v>80</v>
      </c>
      <c r="AD744" s="34">
        <v>21.8</v>
      </c>
      <c r="AE744" s="34">
        <v>0.5</v>
      </c>
      <c r="AF744" s="34">
        <v>980</v>
      </c>
      <c r="AG744" s="34">
        <v>0</v>
      </c>
      <c r="AH744" s="34">
        <v>31</v>
      </c>
      <c r="AI744" s="34">
        <v>35</v>
      </c>
      <c r="AJ744" s="34">
        <v>190</v>
      </c>
      <c r="AK744" s="34">
        <v>168</v>
      </c>
      <c r="AL744" s="34">
        <v>4.3</v>
      </c>
      <c r="AM744" s="34">
        <v>175</v>
      </c>
      <c r="AN744" s="34" t="s">
        <v>155</v>
      </c>
      <c r="AO744" s="34">
        <v>1</v>
      </c>
      <c r="AP744" s="37">
        <v>0.62223379629629627</v>
      </c>
      <c r="AQ744" s="34">
        <v>47.159176000000002</v>
      </c>
      <c r="AR744" s="34">
        <v>-88.484123999999994</v>
      </c>
      <c r="AS744" s="34">
        <v>305.89999999999998</v>
      </c>
      <c r="AT744" s="34">
        <v>22.9</v>
      </c>
      <c r="AU744" s="34">
        <v>12</v>
      </c>
      <c r="AV744" s="34">
        <v>9</v>
      </c>
      <c r="AW744" s="34" t="s">
        <v>207</v>
      </c>
      <c r="AX744" s="34">
        <v>1.1684000000000001</v>
      </c>
      <c r="AY744" s="34">
        <v>1.3684000000000001</v>
      </c>
      <c r="AZ744" s="34">
        <v>1.9683999999999999</v>
      </c>
      <c r="BA744" s="34">
        <v>14.186999999999999</v>
      </c>
      <c r="BB744" s="34">
        <v>28.56</v>
      </c>
      <c r="BC744" s="34">
        <v>2.0099999999999998</v>
      </c>
      <c r="BD744" s="34">
        <v>6.2169999999999996</v>
      </c>
      <c r="BE744" s="34">
        <v>3179.855</v>
      </c>
      <c r="BF744" s="34">
        <v>1.7749999999999999</v>
      </c>
      <c r="BG744" s="34">
        <v>17.297000000000001</v>
      </c>
      <c r="BH744" s="34">
        <v>3.0760000000000001</v>
      </c>
      <c r="BI744" s="34">
        <v>20.373000000000001</v>
      </c>
      <c r="BJ744" s="34">
        <v>13.837</v>
      </c>
      <c r="BK744" s="34">
        <v>2.46</v>
      </c>
      <c r="BL744" s="34">
        <v>16.297999999999998</v>
      </c>
      <c r="BM744" s="34">
        <v>0</v>
      </c>
      <c r="BN744" s="34"/>
      <c r="BO744" s="34"/>
      <c r="BP744" s="34"/>
      <c r="BQ744" s="34">
        <v>3732.01</v>
      </c>
      <c r="BR744" s="34">
        <v>0.187554</v>
      </c>
      <c r="BS744" s="34">
        <v>-5</v>
      </c>
      <c r="BT744" s="34">
        <v>8.0940000000000005E-3</v>
      </c>
      <c r="BU744" s="34">
        <v>4.5833399999999997</v>
      </c>
      <c r="BV744" s="34">
        <v>0</v>
      </c>
      <c r="BW744" s="34" t="s">
        <v>155</v>
      </c>
      <c r="BX744" s="34">
        <v>0.8</v>
      </c>
    </row>
    <row r="745" spans="1:76" x14ac:dyDescent="0.25">
      <c r="A745" s="35">
        <v>43165</v>
      </c>
      <c r="B745" s="36">
        <v>0.41311645833333333</v>
      </c>
      <c r="C745" s="34">
        <v>7.5570000000000004</v>
      </c>
      <c r="D745" s="34">
        <v>6.0000000000000001E-3</v>
      </c>
      <c r="E745" s="34">
        <v>60</v>
      </c>
      <c r="F745" s="34">
        <v>388.6</v>
      </c>
      <c r="G745" s="34">
        <v>72.400000000000006</v>
      </c>
      <c r="H745" s="34">
        <v>0</v>
      </c>
      <c r="I745" s="34"/>
      <c r="J745" s="34">
        <v>11.65</v>
      </c>
      <c r="K745" s="34">
        <v>0.94120000000000004</v>
      </c>
      <c r="L745" s="34">
        <v>7.1124000000000001</v>
      </c>
      <c r="M745" s="34">
        <v>5.5999999999999999E-3</v>
      </c>
      <c r="N745" s="34">
        <v>365.80259999999998</v>
      </c>
      <c r="O745" s="34">
        <v>68.133200000000002</v>
      </c>
      <c r="P745" s="34">
        <v>433.9</v>
      </c>
      <c r="Q745" s="34">
        <v>292.62740000000002</v>
      </c>
      <c r="R745" s="34">
        <v>54.503799999999998</v>
      </c>
      <c r="S745" s="34">
        <v>347.1</v>
      </c>
      <c r="T745" s="34">
        <v>0</v>
      </c>
      <c r="U745" s="34"/>
      <c r="V745" s="34"/>
      <c r="W745" s="34">
        <v>0</v>
      </c>
      <c r="X745" s="34">
        <v>10.9664</v>
      </c>
      <c r="Y745" s="34">
        <v>11.9</v>
      </c>
      <c r="Z745" s="34">
        <v>849</v>
      </c>
      <c r="AA745" s="34">
        <v>850</v>
      </c>
      <c r="AB745" s="34">
        <v>887</v>
      </c>
      <c r="AC745" s="34">
        <v>80</v>
      </c>
      <c r="AD745" s="34">
        <v>21.8</v>
      </c>
      <c r="AE745" s="34">
        <v>0.5</v>
      </c>
      <c r="AF745" s="34">
        <v>980</v>
      </c>
      <c r="AG745" s="34">
        <v>0</v>
      </c>
      <c r="AH745" s="34">
        <v>31</v>
      </c>
      <c r="AI745" s="34">
        <v>35</v>
      </c>
      <c r="AJ745" s="34">
        <v>190</v>
      </c>
      <c r="AK745" s="34">
        <v>168</v>
      </c>
      <c r="AL745" s="34">
        <v>4.3</v>
      </c>
      <c r="AM745" s="34">
        <v>175</v>
      </c>
      <c r="AN745" s="34" t="s">
        <v>155</v>
      </c>
      <c r="AO745" s="34">
        <v>1</v>
      </c>
      <c r="AP745" s="37">
        <v>0.62224537037037042</v>
      </c>
      <c r="AQ745" s="34">
        <v>47.159208</v>
      </c>
      <c r="AR745" s="34">
        <v>-88.484125000000006</v>
      </c>
      <c r="AS745" s="34">
        <v>306</v>
      </c>
      <c r="AT745" s="34">
        <v>24.4</v>
      </c>
      <c r="AU745" s="34">
        <v>12</v>
      </c>
      <c r="AV745" s="34">
        <v>9</v>
      </c>
      <c r="AW745" s="34" t="s">
        <v>207</v>
      </c>
      <c r="AX745" s="34">
        <v>1.2</v>
      </c>
      <c r="AY745" s="34">
        <v>1.4</v>
      </c>
      <c r="AZ745" s="34">
        <v>2</v>
      </c>
      <c r="BA745" s="34">
        <v>14.186999999999999</v>
      </c>
      <c r="BB745" s="34">
        <v>28.44</v>
      </c>
      <c r="BC745" s="34">
        <v>2</v>
      </c>
      <c r="BD745" s="34">
        <v>6.2439999999999998</v>
      </c>
      <c r="BE745" s="34">
        <v>3180.0459999999998</v>
      </c>
      <c r="BF745" s="34">
        <v>1.607</v>
      </c>
      <c r="BG745" s="34">
        <v>17.128</v>
      </c>
      <c r="BH745" s="34">
        <v>3.19</v>
      </c>
      <c r="BI745" s="34">
        <v>20.318000000000001</v>
      </c>
      <c r="BJ745" s="34">
        <v>13.702</v>
      </c>
      <c r="BK745" s="34">
        <v>2.552</v>
      </c>
      <c r="BL745" s="34">
        <v>16.254000000000001</v>
      </c>
      <c r="BM745" s="34">
        <v>0</v>
      </c>
      <c r="BN745" s="34"/>
      <c r="BO745" s="34"/>
      <c r="BP745" s="34"/>
      <c r="BQ745" s="34">
        <v>3565.1770000000001</v>
      </c>
      <c r="BR745" s="34">
        <v>0.21899199999999999</v>
      </c>
      <c r="BS745" s="34">
        <v>-5</v>
      </c>
      <c r="BT745" s="34">
        <v>8.0000000000000002E-3</v>
      </c>
      <c r="BU745" s="34">
        <v>5.3516170000000001</v>
      </c>
      <c r="BV745" s="34">
        <v>0</v>
      </c>
      <c r="BW745" s="34" t="s">
        <v>155</v>
      </c>
      <c r="BX745" s="34">
        <v>0.8</v>
      </c>
    </row>
    <row r="746" spans="1:76" x14ac:dyDescent="0.25">
      <c r="A746" s="35">
        <v>43165</v>
      </c>
      <c r="B746" s="36">
        <v>0.41312803240740742</v>
      </c>
      <c r="C746" s="34">
        <v>6.6180000000000003</v>
      </c>
      <c r="D746" s="34">
        <v>6.1999999999999998E-3</v>
      </c>
      <c r="E746" s="34">
        <v>61.833196000000001</v>
      </c>
      <c r="F746" s="34">
        <v>384</v>
      </c>
      <c r="G746" s="34">
        <v>76.3</v>
      </c>
      <c r="H746" s="34">
        <v>0</v>
      </c>
      <c r="I746" s="34"/>
      <c r="J746" s="34">
        <v>11.27</v>
      </c>
      <c r="K746" s="34">
        <v>0.94850000000000001</v>
      </c>
      <c r="L746" s="34">
        <v>6.2766999999999999</v>
      </c>
      <c r="M746" s="34">
        <v>5.8999999999999999E-3</v>
      </c>
      <c r="N746" s="34">
        <v>364.22230000000002</v>
      </c>
      <c r="O746" s="34">
        <v>72.351699999999994</v>
      </c>
      <c r="P746" s="34">
        <v>436.6</v>
      </c>
      <c r="Q746" s="34">
        <v>291.36329999999998</v>
      </c>
      <c r="R746" s="34">
        <v>57.878399999999999</v>
      </c>
      <c r="S746" s="34">
        <v>349.2</v>
      </c>
      <c r="T746" s="34">
        <v>0</v>
      </c>
      <c r="U746" s="34"/>
      <c r="V746" s="34"/>
      <c r="W746" s="34">
        <v>0</v>
      </c>
      <c r="X746" s="34">
        <v>10.691599999999999</v>
      </c>
      <c r="Y746" s="34">
        <v>12</v>
      </c>
      <c r="Z746" s="34">
        <v>849</v>
      </c>
      <c r="AA746" s="34">
        <v>849</v>
      </c>
      <c r="AB746" s="34">
        <v>887</v>
      </c>
      <c r="AC746" s="34">
        <v>80</v>
      </c>
      <c r="AD746" s="34">
        <v>21.8</v>
      </c>
      <c r="AE746" s="34">
        <v>0.5</v>
      </c>
      <c r="AF746" s="34">
        <v>980</v>
      </c>
      <c r="AG746" s="34">
        <v>0</v>
      </c>
      <c r="AH746" s="34">
        <v>31</v>
      </c>
      <c r="AI746" s="34">
        <v>35</v>
      </c>
      <c r="AJ746" s="34">
        <v>190</v>
      </c>
      <c r="AK746" s="34">
        <v>168</v>
      </c>
      <c r="AL746" s="34">
        <v>4.3</v>
      </c>
      <c r="AM746" s="34">
        <v>175</v>
      </c>
      <c r="AN746" s="34" t="s">
        <v>155</v>
      </c>
      <c r="AO746" s="34">
        <v>1</v>
      </c>
      <c r="AP746" s="37">
        <v>0.62224537037037042</v>
      </c>
      <c r="AQ746" s="34">
        <v>47.159362999999999</v>
      </c>
      <c r="AR746" s="34">
        <v>-88.484127999999998</v>
      </c>
      <c r="AS746" s="34">
        <v>306.5</v>
      </c>
      <c r="AT746" s="34">
        <v>26.1</v>
      </c>
      <c r="AU746" s="34">
        <v>12</v>
      </c>
      <c r="AV746" s="34">
        <v>9</v>
      </c>
      <c r="AW746" s="34" t="s">
        <v>207</v>
      </c>
      <c r="AX746" s="34">
        <v>1.6788000000000001</v>
      </c>
      <c r="AY746" s="34">
        <v>1.6736</v>
      </c>
      <c r="AZ746" s="34">
        <v>2.5472000000000001</v>
      </c>
      <c r="BA746" s="34">
        <v>14.186999999999999</v>
      </c>
      <c r="BB746" s="34">
        <v>32.340000000000003</v>
      </c>
      <c r="BC746" s="34">
        <v>2.2799999999999998</v>
      </c>
      <c r="BD746" s="34">
        <v>5.4329999999999998</v>
      </c>
      <c r="BE746" s="34">
        <v>3181.98</v>
      </c>
      <c r="BF746" s="34">
        <v>1.8919999999999999</v>
      </c>
      <c r="BG746" s="34">
        <v>19.335999999999999</v>
      </c>
      <c r="BH746" s="34">
        <v>3.8410000000000002</v>
      </c>
      <c r="BI746" s="34">
        <v>23.177</v>
      </c>
      <c r="BJ746" s="34">
        <v>15.468</v>
      </c>
      <c r="BK746" s="34">
        <v>3.073</v>
      </c>
      <c r="BL746" s="34">
        <v>18.541</v>
      </c>
      <c r="BM746" s="34">
        <v>0</v>
      </c>
      <c r="BN746" s="34"/>
      <c r="BO746" s="34"/>
      <c r="BP746" s="34"/>
      <c r="BQ746" s="34">
        <v>3940.9760000000001</v>
      </c>
      <c r="BR746" s="34">
        <v>0.21293999999999999</v>
      </c>
      <c r="BS746" s="34">
        <v>-5</v>
      </c>
      <c r="BT746" s="34">
        <v>8.0000000000000002E-3</v>
      </c>
      <c r="BU746" s="34">
        <v>5.2037209999999998</v>
      </c>
      <c r="BV746" s="34">
        <v>0</v>
      </c>
      <c r="BW746" s="34" t="s">
        <v>155</v>
      </c>
      <c r="BX746" s="34">
        <v>0.8</v>
      </c>
    </row>
    <row r="747" spans="1:76" x14ac:dyDescent="0.25">
      <c r="A747" s="35">
        <v>43165</v>
      </c>
      <c r="B747" s="36">
        <v>0.41313960648148146</v>
      </c>
      <c r="C747" s="34">
        <v>6.056</v>
      </c>
      <c r="D747" s="34">
        <v>7.7999999999999996E-3</v>
      </c>
      <c r="E747" s="34">
        <v>78.348472000000001</v>
      </c>
      <c r="F747" s="34">
        <v>369.8</v>
      </c>
      <c r="G747" s="34">
        <v>80.5</v>
      </c>
      <c r="H747" s="34">
        <v>0</v>
      </c>
      <c r="I747" s="34"/>
      <c r="J747" s="34">
        <v>11.13</v>
      </c>
      <c r="K747" s="34">
        <v>0.95279999999999998</v>
      </c>
      <c r="L747" s="34">
        <v>5.7706999999999997</v>
      </c>
      <c r="M747" s="34">
        <v>7.4999999999999997E-3</v>
      </c>
      <c r="N747" s="34">
        <v>352.34559999999999</v>
      </c>
      <c r="O747" s="34">
        <v>76.713099999999997</v>
      </c>
      <c r="P747" s="34">
        <v>429.1</v>
      </c>
      <c r="Q747" s="34">
        <v>281.8623</v>
      </c>
      <c r="R747" s="34">
        <v>61.367400000000004</v>
      </c>
      <c r="S747" s="34">
        <v>343.2</v>
      </c>
      <c r="T747" s="34">
        <v>0</v>
      </c>
      <c r="U747" s="34"/>
      <c r="V747" s="34"/>
      <c r="W747" s="34">
        <v>0</v>
      </c>
      <c r="X747" s="34">
        <v>10.6022</v>
      </c>
      <c r="Y747" s="34">
        <v>11.9</v>
      </c>
      <c r="Z747" s="34">
        <v>849</v>
      </c>
      <c r="AA747" s="34">
        <v>849</v>
      </c>
      <c r="AB747" s="34">
        <v>887</v>
      </c>
      <c r="AC747" s="34">
        <v>80</v>
      </c>
      <c r="AD747" s="34">
        <v>21.8</v>
      </c>
      <c r="AE747" s="34">
        <v>0.5</v>
      </c>
      <c r="AF747" s="34">
        <v>980</v>
      </c>
      <c r="AG747" s="34">
        <v>0</v>
      </c>
      <c r="AH747" s="34">
        <v>31</v>
      </c>
      <c r="AI747" s="34">
        <v>35</v>
      </c>
      <c r="AJ747" s="34">
        <v>190</v>
      </c>
      <c r="AK747" s="34">
        <v>168</v>
      </c>
      <c r="AL747" s="34">
        <v>4.3</v>
      </c>
      <c r="AM747" s="34">
        <v>175</v>
      </c>
      <c r="AN747" s="34" t="s">
        <v>155</v>
      </c>
      <c r="AO747" s="34">
        <v>1</v>
      </c>
      <c r="AP747" s="37">
        <v>0.6222685185185185</v>
      </c>
      <c r="AQ747" s="34">
        <v>47.159508000000002</v>
      </c>
      <c r="AR747" s="34">
        <v>-88.484132000000002</v>
      </c>
      <c r="AS747" s="34">
        <v>306.8</v>
      </c>
      <c r="AT747" s="34">
        <v>26.6</v>
      </c>
      <c r="AU747" s="34">
        <v>12</v>
      </c>
      <c r="AV747" s="34">
        <v>9</v>
      </c>
      <c r="AW747" s="34" t="s">
        <v>207</v>
      </c>
      <c r="AX747" s="34">
        <v>1.9</v>
      </c>
      <c r="AY747" s="34">
        <v>1.8</v>
      </c>
      <c r="AZ747" s="34">
        <v>2.8</v>
      </c>
      <c r="BA747" s="34">
        <v>14.186999999999999</v>
      </c>
      <c r="BB747" s="34">
        <v>35.25</v>
      </c>
      <c r="BC747" s="34">
        <v>2.48</v>
      </c>
      <c r="BD747" s="34">
        <v>4.9489999999999998</v>
      </c>
      <c r="BE747" s="34">
        <v>3182.6089999999999</v>
      </c>
      <c r="BF747" s="34">
        <v>2.62</v>
      </c>
      <c r="BG747" s="34">
        <v>20.350000000000001</v>
      </c>
      <c r="BH747" s="34">
        <v>4.431</v>
      </c>
      <c r="BI747" s="34">
        <v>24.78</v>
      </c>
      <c r="BJ747" s="34">
        <v>16.279</v>
      </c>
      <c r="BK747" s="34">
        <v>3.544</v>
      </c>
      <c r="BL747" s="34">
        <v>19.823</v>
      </c>
      <c r="BM747" s="34">
        <v>0</v>
      </c>
      <c r="BN747" s="34"/>
      <c r="BO747" s="34"/>
      <c r="BP747" s="34"/>
      <c r="BQ747" s="34">
        <v>4251.5569999999998</v>
      </c>
      <c r="BR747" s="34">
        <v>0.16669999999999999</v>
      </c>
      <c r="BS747" s="34">
        <v>-5</v>
      </c>
      <c r="BT747" s="34">
        <v>8.9060000000000007E-3</v>
      </c>
      <c r="BU747" s="34">
        <v>4.0737310000000004</v>
      </c>
      <c r="BV747" s="34">
        <v>0</v>
      </c>
      <c r="BW747" s="34" t="s">
        <v>155</v>
      </c>
      <c r="BX747" s="34">
        <v>0.8</v>
      </c>
    </row>
    <row r="748" spans="1:76" x14ac:dyDescent="0.25">
      <c r="A748" s="35">
        <v>43165</v>
      </c>
      <c r="B748" s="36">
        <v>0.41315118055555561</v>
      </c>
      <c r="C748" s="34">
        <v>5.88</v>
      </c>
      <c r="D748" s="34">
        <v>8.6999999999999994E-3</v>
      </c>
      <c r="E748" s="34">
        <v>87.413509000000005</v>
      </c>
      <c r="F748" s="34">
        <v>363.4</v>
      </c>
      <c r="G748" s="34">
        <v>86.2</v>
      </c>
      <c r="H748" s="34">
        <v>0</v>
      </c>
      <c r="I748" s="34"/>
      <c r="J748" s="34">
        <v>11.45</v>
      </c>
      <c r="K748" s="34">
        <v>0.95420000000000005</v>
      </c>
      <c r="L748" s="34">
        <v>5.6108000000000002</v>
      </c>
      <c r="M748" s="34">
        <v>8.3000000000000001E-3</v>
      </c>
      <c r="N748" s="34">
        <v>346.76319999999998</v>
      </c>
      <c r="O748" s="34">
        <v>82.206500000000005</v>
      </c>
      <c r="P748" s="34">
        <v>429</v>
      </c>
      <c r="Q748" s="34">
        <v>277.39670000000001</v>
      </c>
      <c r="R748" s="34">
        <v>65.761899999999997</v>
      </c>
      <c r="S748" s="34">
        <v>343.2</v>
      </c>
      <c r="T748" s="34">
        <v>0</v>
      </c>
      <c r="U748" s="34"/>
      <c r="V748" s="34"/>
      <c r="W748" s="34">
        <v>0</v>
      </c>
      <c r="X748" s="34">
        <v>10.927300000000001</v>
      </c>
      <c r="Y748" s="34">
        <v>12</v>
      </c>
      <c r="Z748" s="34">
        <v>847</v>
      </c>
      <c r="AA748" s="34">
        <v>848</v>
      </c>
      <c r="AB748" s="34">
        <v>886</v>
      </c>
      <c r="AC748" s="34">
        <v>80</v>
      </c>
      <c r="AD748" s="34">
        <v>21.8</v>
      </c>
      <c r="AE748" s="34">
        <v>0.5</v>
      </c>
      <c r="AF748" s="34">
        <v>980</v>
      </c>
      <c r="AG748" s="34">
        <v>0</v>
      </c>
      <c r="AH748" s="34">
        <v>31</v>
      </c>
      <c r="AI748" s="34">
        <v>35</v>
      </c>
      <c r="AJ748" s="34">
        <v>190</v>
      </c>
      <c r="AK748" s="34">
        <v>168</v>
      </c>
      <c r="AL748" s="34">
        <v>4.3</v>
      </c>
      <c r="AM748" s="34">
        <v>175</v>
      </c>
      <c r="AN748" s="34" t="s">
        <v>155</v>
      </c>
      <c r="AO748" s="34">
        <v>1</v>
      </c>
      <c r="AP748" s="37">
        <v>0.62228009259259254</v>
      </c>
      <c r="AQ748" s="34">
        <v>47.159615000000002</v>
      </c>
      <c r="AR748" s="34">
        <v>-88.484133999999997</v>
      </c>
      <c r="AS748" s="34">
        <v>307</v>
      </c>
      <c r="AT748" s="34">
        <v>26.6</v>
      </c>
      <c r="AU748" s="34">
        <v>12</v>
      </c>
      <c r="AV748" s="34">
        <v>9</v>
      </c>
      <c r="AW748" s="34" t="s">
        <v>207</v>
      </c>
      <c r="AX748" s="34">
        <v>1.9</v>
      </c>
      <c r="AY748" s="34">
        <v>1.8</v>
      </c>
      <c r="AZ748" s="34">
        <v>2.8</v>
      </c>
      <c r="BA748" s="34">
        <v>14.186999999999999</v>
      </c>
      <c r="BB748" s="34">
        <v>36.270000000000003</v>
      </c>
      <c r="BC748" s="34">
        <v>2.56</v>
      </c>
      <c r="BD748" s="34">
        <v>4.798</v>
      </c>
      <c r="BE748" s="34">
        <v>3182.62</v>
      </c>
      <c r="BF748" s="34">
        <v>3.0110000000000001</v>
      </c>
      <c r="BG748" s="34">
        <v>20.597999999999999</v>
      </c>
      <c r="BH748" s="34">
        <v>4.883</v>
      </c>
      <c r="BI748" s="34">
        <v>25.481000000000002</v>
      </c>
      <c r="BJ748" s="34">
        <v>16.478000000000002</v>
      </c>
      <c r="BK748" s="34">
        <v>3.9060000000000001</v>
      </c>
      <c r="BL748" s="34">
        <v>20.384</v>
      </c>
      <c r="BM748" s="34">
        <v>0</v>
      </c>
      <c r="BN748" s="34"/>
      <c r="BO748" s="34"/>
      <c r="BP748" s="34"/>
      <c r="BQ748" s="34">
        <v>4506.8159999999998</v>
      </c>
      <c r="BR748" s="34">
        <v>0.152034</v>
      </c>
      <c r="BS748" s="34">
        <v>-5</v>
      </c>
      <c r="BT748" s="34">
        <v>8.0940000000000005E-3</v>
      </c>
      <c r="BU748" s="34">
        <v>3.7153299999999998</v>
      </c>
      <c r="BV748" s="34">
        <v>0</v>
      </c>
      <c r="BW748" s="34" t="s">
        <v>155</v>
      </c>
      <c r="BX748" s="34">
        <v>0.8</v>
      </c>
    </row>
    <row r="749" spans="1:76" x14ac:dyDescent="0.25">
      <c r="A749" s="35">
        <v>43165</v>
      </c>
      <c r="B749" s="36">
        <v>0.41316275462962965</v>
      </c>
      <c r="C749" s="34">
        <v>5.6580000000000004</v>
      </c>
      <c r="D749" s="34">
        <v>7.9000000000000008E-3</v>
      </c>
      <c r="E749" s="34">
        <v>78.726376000000002</v>
      </c>
      <c r="F749" s="34">
        <v>367.8</v>
      </c>
      <c r="G749" s="34">
        <v>91.4</v>
      </c>
      <c r="H749" s="34">
        <v>0</v>
      </c>
      <c r="I749" s="34"/>
      <c r="J749" s="34">
        <v>11.95</v>
      </c>
      <c r="K749" s="34">
        <v>0.95599999999999996</v>
      </c>
      <c r="L749" s="34">
        <v>5.4092000000000002</v>
      </c>
      <c r="M749" s="34">
        <v>7.4999999999999997E-3</v>
      </c>
      <c r="N749" s="34">
        <v>351.59769999999997</v>
      </c>
      <c r="O749" s="34">
        <v>87.404899999999998</v>
      </c>
      <c r="P749" s="34">
        <v>439</v>
      </c>
      <c r="Q749" s="34">
        <v>281.28550000000001</v>
      </c>
      <c r="R749" s="34">
        <v>69.925799999999995</v>
      </c>
      <c r="S749" s="34">
        <v>351.2</v>
      </c>
      <c r="T749" s="34">
        <v>0</v>
      </c>
      <c r="U749" s="34"/>
      <c r="V749" s="34"/>
      <c r="W749" s="34">
        <v>0</v>
      </c>
      <c r="X749" s="34">
        <v>11.424200000000001</v>
      </c>
      <c r="Y749" s="34">
        <v>12</v>
      </c>
      <c r="Z749" s="34">
        <v>847</v>
      </c>
      <c r="AA749" s="34">
        <v>849</v>
      </c>
      <c r="AB749" s="34">
        <v>886</v>
      </c>
      <c r="AC749" s="34">
        <v>80</v>
      </c>
      <c r="AD749" s="34">
        <v>21.82</v>
      </c>
      <c r="AE749" s="34">
        <v>0.5</v>
      </c>
      <c r="AF749" s="34">
        <v>979</v>
      </c>
      <c r="AG749" s="34">
        <v>0</v>
      </c>
      <c r="AH749" s="34">
        <v>31</v>
      </c>
      <c r="AI749" s="34">
        <v>35</v>
      </c>
      <c r="AJ749" s="34">
        <v>190.9</v>
      </c>
      <c r="AK749" s="34">
        <v>168</v>
      </c>
      <c r="AL749" s="34">
        <v>4.3</v>
      </c>
      <c r="AM749" s="34">
        <v>175</v>
      </c>
      <c r="AN749" s="34" t="s">
        <v>155</v>
      </c>
      <c r="AO749" s="34">
        <v>1</v>
      </c>
      <c r="AP749" s="37">
        <v>0.62229166666666669</v>
      </c>
      <c r="AQ749" s="34">
        <v>47.159742999999999</v>
      </c>
      <c r="AR749" s="34">
        <v>-88.484144999999998</v>
      </c>
      <c r="AS749" s="34">
        <v>307.89999999999998</v>
      </c>
      <c r="AT749" s="34">
        <v>27.9</v>
      </c>
      <c r="AU749" s="34">
        <v>12</v>
      </c>
      <c r="AV749" s="34">
        <v>9</v>
      </c>
      <c r="AW749" s="34" t="s">
        <v>207</v>
      </c>
      <c r="AX749" s="34">
        <v>1.9683999999999999</v>
      </c>
      <c r="AY749" s="34">
        <v>1.8</v>
      </c>
      <c r="AZ749" s="34">
        <v>2.8683999999999998</v>
      </c>
      <c r="BA749" s="34">
        <v>14.186999999999999</v>
      </c>
      <c r="BB749" s="34">
        <v>37.659999999999997</v>
      </c>
      <c r="BC749" s="34">
        <v>2.65</v>
      </c>
      <c r="BD749" s="34">
        <v>4.6050000000000004</v>
      </c>
      <c r="BE749" s="34">
        <v>3183.7719999999999</v>
      </c>
      <c r="BF749" s="34">
        <v>2.819</v>
      </c>
      <c r="BG749" s="34">
        <v>21.672000000000001</v>
      </c>
      <c r="BH749" s="34">
        <v>5.3869999999999996</v>
      </c>
      <c r="BI749" s="34">
        <v>27.059000000000001</v>
      </c>
      <c r="BJ749" s="34">
        <v>17.338000000000001</v>
      </c>
      <c r="BK749" s="34">
        <v>4.3099999999999996</v>
      </c>
      <c r="BL749" s="34">
        <v>21.648</v>
      </c>
      <c r="BM749" s="34">
        <v>0</v>
      </c>
      <c r="BN749" s="34"/>
      <c r="BO749" s="34"/>
      <c r="BP749" s="34"/>
      <c r="BQ749" s="34">
        <v>4889.1099999999997</v>
      </c>
      <c r="BR749" s="34">
        <v>0.124726</v>
      </c>
      <c r="BS749" s="34">
        <v>-5</v>
      </c>
      <c r="BT749" s="34">
        <v>8.9060000000000007E-3</v>
      </c>
      <c r="BU749" s="34">
        <v>3.0479919999999998</v>
      </c>
      <c r="BV749" s="34">
        <v>0</v>
      </c>
      <c r="BW749" s="34" t="s">
        <v>155</v>
      </c>
      <c r="BX749" s="34">
        <v>0.8</v>
      </c>
    </row>
    <row r="750" spans="1:76" x14ac:dyDescent="0.25">
      <c r="A750" s="35">
        <v>43165</v>
      </c>
      <c r="B750" s="36">
        <v>0.41317432870370369</v>
      </c>
      <c r="C750" s="34">
        <v>4.9889999999999999</v>
      </c>
      <c r="D750" s="34">
        <v>6.6E-3</v>
      </c>
      <c r="E750" s="34">
        <v>66.028789000000003</v>
      </c>
      <c r="F750" s="34">
        <v>370.8</v>
      </c>
      <c r="G750" s="34">
        <v>95</v>
      </c>
      <c r="H750" s="34">
        <v>-3.4</v>
      </c>
      <c r="I750" s="34"/>
      <c r="J750" s="34">
        <v>12.13</v>
      </c>
      <c r="K750" s="34">
        <v>0.96130000000000004</v>
      </c>
      <c r="L750" s="34">
        <v>4.7954999999999997</v>
      </c>
      <c r="M750" s="34">
        <v>6.3E-3</v>
      </c>
      <c r="N750" s="34">
        <v>356.40269999999998</v>
      </c>
      <c r="O750" s="34">
        <v>91.316400000000002</v>
      </c>
      <c r="P750" s="34">
        <v>447.7</v>
      </c>
      <c r="Q750" s="34">
        <v>285.11009999999999</v>
      </c>
      <c r="R750" s="34">
        <v>73.0501</v>
      </c>
      <c r="S750" s="34">
        <v>358.2</v>
      </c>
      <c r="T750" s="34">
        <v>0</v>
      </c>
      <c r="U750" s="34"/>
      <c r="V750" s="34"/>
      <c r="W750" s="34">
        <v>0</v>
      </c>
      <c r="X750" s="34">
        <v>11.656700000000001</v>
      </c>
      <c r="Y750" s="34">
        <v>11.9</v>
      </c>
      <c r="Z750" s="34">
        <v>847</v>
      </c>
      <c r="AA750" s="34">
        <v>849</v>
      </c>
      <c r="AB750" s="34">
        <v>886</v>
      </c>
      <c r="AC750" s="34">
        <v>80</v>
      </c>
      <c r="AD750" s="34">
        <v>21.8</v>
      </c>
      <c r="AE750" s="34">
        <v>0.5</v>
      </c>
      <c r="AF750" s="34">
        <v>980</v>
      </c>
      <c r="AG750" s="34">
        <v>0</v>
      </c>
      <c r="AH750" s="34">
        <v>30.094000000000001</v>
      </c>
      <c r="AI750" s="34">
        <v>35</v>
      </c>
      <c r="AJ750" s="34">
        <v>191</v>
      </c>
      <c r="AK750" s="34">
        <v>168</v>
      </c>
      <c r="AL750" s="34">
        <v>4.2</v>
      </c>
      <c r="AM750" s="34">
        <v>175</v>
      </c>
      <c r="AN750" s="34" t="s">
        <v>155</v>
      </c>
      <c r="AO750" s="34">
        <v>2</v>
      </c>
      <c r="AP750" s="37">
        <v>0.62230324074074073</v>
      </c>
      <c r="AQ750" s="34">
        <v>47.159868000000003</v>
      </c>
      <c r="AR750" s="34">
        <v>-88.484155000000001</v>
      </c>
      <c r="AS750" s="34">
        <v>308.60000000000002</v>
      </c>
      <c r="AT750" s="34">
        <v>28.5</v>
      </c>
      <c r="AU750" s="34">
        <v>12</v>
      </c>
      <c r="AV750" s="34">
        <v>10</v>
      </c>
      <c r="AW750" s="34" t="s">
        <v>205</v>
      </c>
      <c r="AX750" s="34">
        <v>2.4788000000000001</v>
      </c>
      <c r="AY750" s="34">
        <v>1.2527999999999999</v>
      </c>
      <c r="AZ750" s="34">
        <v>3.3104</v>
      </c>
      <c r="BA750" s="34">
        <v>14.186999999999999</v>
      </c>
      <c r="BB750" s="34">
        <v>42.6</v>
      </c>
      <c r="BC750" s="34">
        <v>3</v>
      </c>
      <c r="BD750" s="34">
        <v>4.0289999999999999</v>
      </c>
      <c r="BE750" s="34">
        <v>3187.0079999999998</v>
      </c>
      <c r="BF750" s="34">
        <v>2.6850000000000001</v>
      </c>
      <c r="BG750" s="34">
        <v>24.803999999999998</v>
      </c>
      <c r="BH750" s="34">
        <v>6.3550000000000004</v>
      </c>
      <c r="BI750" s="34">
        <v>31.16</v>
      </c>
      <c r="BJ750" s="34">
        <v>19.843</v>
      </c>
      <c r="BK750" s="34">
        <v>5.0839999999999996</v>
      </c>
      <c r="BL750" s="34">
        <v>24.927</v>
      </c>
      <c r="BM750" s="34">
        <v>0</v>
      </c>
      <c r="BN750" s="34"/>
      <c r="BO750" s="34"/>
      <c r="BP750" s="34"/>
      <c r="BQ750" s="34">
        <v>5632.826</v>
      </c>
      <c r="BR750" s="34">
        <v>0.116564</v>
      </c>
      <c r="BS750" s="34">
        <v>-5</v>
      </c>
      <c r="BT750" s="34">
        <v>8.9999999999999993E-3</v>
      </c>
      <c r="BU750" s="34">
        <v>2.8485330000000002</v>
      </c>
      <c r="BV750" s="34">
        <v>0</v>
      </c>
      <c r="BW750" s="34" t="s">
        <v>155</v>
      </c>
      <c r="BX750" s="34">
        <v>0.8</v>
      </c>
    </row>
    <row r="751" spans="1:76" x14ac:dyDescent="0.25">
      <c r="A751" s="35">
        <v>43165</v>
      </c>
      <c r="B751" s="36">
        <v>0.41318590277777778</v>
      </c>
      <c r="C751" s="34">
        <v>4.7910000000000004</v>
      </c>
      <c r="D751" s="34">
        <v>6.4999999999999997E-3</v>
      </c>
      <c r="E751" s="34">
        <v>64.881355999999997</v>
      </c>
      <c r="F751" s="34">
        <v>356.7</v>
      </c>
      <c r="G751" s="34">
        <v>96.3</v>
      </c>
      <c r="H751" s="34">
        <v>0</v>
      </c>
      <c r="I751" s="34"/>
      <c r="J751" s="34">
        <v>12.37</v>
      </c>
      <c r="K751" s="34">
        <v>0.96289999999999998</v>
      </c>
      <c r="L751" s="34">
        <v>4.6135999999999999</v>
      </c>
      <c r="M751" s="34">
        <v>6.1999999999999998E-3</v>
      </c>
      <c r="N751" s="34">
        <v>343.43349999999998</v>
      </c>
      <c r="O751" s="34">
        <v>92.734200000000001</v>
      </c>
      <c r="P751" s="34">
        <v>436.2</v>
      </c>
      <c r="Q751" s="34">
        <v>274.73309999999998</v>
      </c>
      <c r="R751" s="34">
        <v>74.183599999999998</v>
      </c>
      <c r="S751" s="34">
        <v>348.9</v>
      </c>
      <c r="T751" s="34">
        <v>0</v>
      </c>
      <c r="U751" s="34"/>
      <c r="V751" s="34"/>
      <c r="W751" s="34">
        <v>0</v>
      </c>
      <c r="X751" s="34">
        <v>11.9132</v>
      </c>
      <c r="Y751" s="34">
        <v>12</v>
      </c>
      <c r="Z751" s="34">
        <v>846</v>
      </c>
      <c r="AA751" s="34">
        <v>847</v>
      </c>
      <c r="AB751" s="34">
        <v>885</v>
      </c>
      <c r="AC751" s="34">
        <v>80</v>
      </c>
      <c r="AD751" s="34">
        <v>21.8</v>
      </c>
      <c r="AE751" s="34">
        <v>0.5</v>
      </c>
      <c r="AF751" s="34">
        <v>980</v>
      </c>
      <c r="AG751" s="34">
        <v>0</v>
      </c>
      <c r="AH751" s="34">
        <v>30.905999999999999</v>
      </c>
      <c r="AI751" s="34">
        <v>35</v>
      </c>
      <c r="AJ751" s="34">
        <v>191</v>
      </c>
      <c r="AK751" s="34">
        <v>168</v>
      </c>
      <c r="AL751" s="34">
        <v>4.3</v>
      </c>
      <c r="AM751" s="34">
        <v>175</v>
      </c>
      <c r="AN751" s="34" t="s">
        <v>155</v>
      </c>
      <c r="AO751" s="34">
        <v>2</v>
      </c>
      <c r="AP751" s="37">
        <v>0.62231481481481488</v>
      </c>
      <c r="AQ751" s="34">
        <v>47.159979</v>
      </c>
      <c r="AR751" s="34">
        <v>-88.484161</v>
      </c>
      <c r="AS751" s="34">
        <v>309</v>
      </c>
      <c r="AT751" s="34">
        <v>27.8</v>
      </c>
      <c r="AU751" s="34">
        <v>12</v>
      </c>
      <c r="AV751" s="34">
        <v>10</v>
      </c>
      <c r="AW751" s="34" t="s">
        <v>205</v>
      </c>
      <c r="AX751" s="34">
        <v>2.9735999999999998</v>
      </c>
      <c r="AY751" s="34">
        <v>1</v>
      </c>
      <c r="AZ751" s="34">
        <v>3.7052</v>
      </c>
      <c r="BA751" s="34">
        <v>14.186999999999999</v>
      </c>
      <c r="BB751" s="34">
        <v>44.31</v>
      </c>
      <c r="BC751" s="34">
        <v>3.12</v>
      </c>
      <c r="BD751" s="34">
        <v>3.855</v>
      </c>
      <c r="BE751" s="34">
        <v>3187.9609999999998</v>
      </c>
      <c r="BF751" s="34">
        <v>2.7480000000000002</v>
      </c>
      <c r="BG751" s="34">
        <v>24.850999999999999</v>
      </c>
      <c r="BH751" s="34">
        <v>6.71</v>
      </c>
      <c r="BI751" s="34">
        <v>31.562000000000001</v>
      </c>
      <c r="BJ751" s="34">
        <v>19.88</v>
      </c>
      <c r="BK751" s="34">
        <v>5.3680000000000003</v>
      </c>
      <c r="BL751" s="34">
        <v>25.248000000000001</v>
      </c>
      <c r="BM751" s="34">
        <v>0</v>
      </c>
      <c r="BN751" s="34"/>
      <c r="BO751" s="34"/>
      <c r="BP751" s="34"/>
      <c r="BQ751" s="34">
        <v>5985.4870000000001</v>
      </c>
      <c r="BR751" s="34">
        <v>9.7879999999999995E-2</v>
      </c>
      <c r="BS751" s="34">
        <v>-5</v>
      </c>
      <c r="BT751" s="34">
        <v>7.1879999999999999E-3</v>
      </c>
      <c r="BU751" s="34">
        <v>2.3919419999999998</v>
      </c>
      <c r="BV751" s="34">
        <v>0</v>
      </c>
      <c r="BW751" s="34" t="s">
        <v>155</v>
      </c>
      <c r="BX751" s="34">
        <v>0.8</v>
      </c>
    </row>
    <row r="752" spans="1:76" x14ac:dyDescent="0.25">
      <c r="A752" s="35">
        <v>43165</v>
      </c>
      <c r="B752" s="36">
        <v>0.41319747685185182</v>
      </c>
      <c r="C752" s="34">
        <v>5.48</v>
      </c>
      <c r="D752" s="34">
        <v>8.2000000000000007E-3</v>
      </c>
      <c r="E752" s="34">
        <v>81.8</v>
      </c>
      <c r="F752" s="34">
        <v>350.8</v>
      </c>
      <c r="G752" s="34">
        <v>97.1</v>
      </c>
      <c r="H752" s="34">
        <v>-7.6</v>
      </c>
      <c r="I752" s="34"/>
      <c r="J752" s="34">
        <v>12.95</v>
      </c>
      <c r="K752" s="34">
        <v>0.95740000000000003</v>
      </c>
      <c r="L752" s="34">
        <v>5.2462999999999997</v>
      </c>
      <c r="M752" s="34">
        <v>7.7999999999999996E-3</v>
      </c>
      <c r="N752" s="34">
        <v>335.89159999999998</v>
      </c>
      <c r="O752" s="34">
        <v>92.982699999999994</v>
      </c>
      <c r="P752" s="34">
        <v>428.9</v>
      </c>
      <c r="Q752" s="34">
        <v>268.69979999999998</v>
      </c>
      <c r="R752" s="34">
        <v>74.382400000000004</v>
      </c>
      <c r="S752" s="34">
        <v>343.1</v>
      </c>
      <c r="T752" s="34">
        <v>0</v>
      </c>
      <c r="U752" s="34"/>
      <c r="V752" s="34"/>
      <c r="W752" s="34">
        <v>0</v>
      </c>
      <c r="X752" s="34">
        <v>12.3992</v>
      </c>
      <c r="Y752" s="34">
        <v>11.9</v>
      </c>
      <c r="Z752" s="34">
        <v>847</v>
      </c>
      <c r="AA752" s="34">
        <v>848</v>
      </c>
      <c r="AB752" s="34">
        <v>885</v>
      </c>
      <c r="AC752" s="34">
        <v>80</v>
      </c>
      <c r="AD752" s="34">
        <v>21.8</v>
      </c>
      <c r="AE752" s="34">
        <v>0.5</v>
      </c>
      <c r="AF752" s="34">
        <v>980</v>
      </c>
      <c r="AG752" s="34">
        <v>0</v>
      </c>
      <c r="AH752" s="34">
        <v>30.094000000000001</v>
      </c>
      <c r="AI752" s="34">
        <v>35</v>
      </c>
      <c r="AJ752" s="34">
        <v>191</v>
      </c>
      <c r="AK752" s="34">
        <v>168</v>
      </c>
      <c r="AL752" s="34">
        <v>4.3</v>
      </c>
      <c r="AM752" s="34">
        <v>175</v>
      </c>
      <c r="AN752" s="34" t="s">
        <v>155</v>
      </c>
      <c r="AO752" s="34">
        <v>2</v>
      </c>
      <c r="AP752" s="37">
        <v>0.62232638888888892</v>
      </c>
      <c r="AQ752" s="34">
        <v>47.160089999999997</v>
      </c>
      <c r="AR752" s="34">
        <v>-88.484166000000002</v>
      </c>
      <c r="AS752" s="34">
        <v>309.39999999999998</v>
      </c>
      <c r="AT752" s="34">
        <v>27.3</v>
      </c>
      <c r="AU752" s="34">
        <v>12</v>
      </c>
      <c r="AV752" s="34">
        <v>10</v>
      </c>
      <c r="AW752" s="34" t="s">
        <v>205</v>
      </c>
      <c r="AX752" s="34">
        <v>2.1423999999999999</v>
      </c>
      <c r="AY752" s="34">
        <v>1.1368</v>
      </c>
      <c r="AZ752" s="34">
        <v>3.3212000000000002</v>
      </c>
      <c r="BA752" s="34">
        <v>14.186999999999999</v>
      </c>
      <c r="BB752" s="34">
        <v>38.85</v>
      </c>
      <c r="BC752" s="34">
        <v>2.74</v>
      </c>
      <c r="BD752" s="34">
        <v>4.4509999999999996</v>
      </c>
      <c r="BE752" s="34">
        <v>3184.1790000000001</v>
      </c>
      <c r="BF752" s="34">
        <v>3.0249999999999999</v>
      </c>
      <c r="BG752" s="34">
        <v>21.349</v>
      </c>
      <c r="BH752" s="34">
        <v>5.91</v>
      </c>
      <c r="BI752" s="34">
        <v>27.259</v>
      </c>
      <c r="BJ752" s="34">
        <v>17.077999999999999</v>
      </c>
      <c r="BK752" s="34">
        <v>4.7279999999999998</v>
      </c>
      <c r="BL752" s="34">
        <v>21.806000000000001</v>
      </c>
      <c r="BM752" s="34">
        <v>0</v>
      </c>
      <c r="BN752" s="34"/>
      <c r="BO752" s="34"/>
      <c r="BP752" s="34"/>
      <c r="BQ752" s="34">
        <v>5471.8919999999998</v>
      </c>
      <c r="BR752" s="34">
        <v>7.7880000000000005E-2</v>
      </c>
      <c r="BS752" s="34">
        <v>-5</v>
      </c>
      <c r="BT752" s="34">
        <v>8.8120000000000004E-3</v>
      </c>
      <c r="BU752" s="34">
        <v>1.9031929999999999</v>
      </c>
      <c r="BV752" s="34">
        <v>0</v>
      </c>
      <c r="BW752" s="34" t="s">
        <v>155</v>
      </c>
      <c r="BX752" s="34">
        <v>0.8</v>
      </c>
    </row>
    <row r="753" spans="1:76" x14ac:dyDescent="0.25">
      <c r="A753" s="35">
        <v>43165</v>
      </c>
      <c r="B753" s="36">
        <v>0.41320905092592591</v>
      </c>
      <c r="C753" s="34">
        <v>5.95</v>
      </c>
      <c r="D753" s="34">
        <v>9.7999999999999997E-3</v>
      </c>
      <c r="E753" s="34">
        <v>98.466667000000001</v>
      </c>
      <c r="F753" s="34">
        <v>360.1</v>
      </c>
      <c r="G753" s="34">
        <v>97.1</v>
      </c>
      <c r="H753" s="34">
        <v>0</v>
      </c>
      <c r="I753" s="34"/>
      <c r="J753" s="34">
        <v>13.2</v>
      </c>
      <c r="K753" s="34">
        <v>0.95369999999999999</v>
      </c>
      <c r="L753" s="34">
        <v>5.6740000000000004</v>
      </c>
      <c r="M753" s="34">
        <v>9.4000000000000004E-3</v>
      </c>
      <c r="N753" s="34">
        <v>343.42140000000001</v>
      </c>
      <c r="O753" s="34">
        <v>92.633600000000001</v>
      </c>
      <c r="P753" s="34">
        <v>436.1</v>
      </c>
      <c r="Q753" s="34">
        <v>274.72329999999999</v>
      </c>
      <c r="R753" s="34">
        <v>74.103200000000001</v>
      </c>
      <c r="S753" s="34">
        <v>348.8</v>
      </c>
      <c r="T753" s="34">
        <v>0</v>
      </c>
      <c r="U753" s="34"/>
      <c r="V753" s="34"/>
      <c r="W753" s="34">
        <v>0</v>
      </c>
      <c r="X753" s="34">
        <v>12.5883</v>
      </c>
      <c r="Y753" s="34">
        <v>12</v>
      </c>
      <c r="Z753" s="34">
        <v>846</v>
      </c>
      <c r="AA753" s="34">
        <v>848</v>
      </c>
      <c r="AB753" s="34">
        <v>885</v>
      </c>
      <c r="AC753" s="34">
        <v>80</v>
      </c>
      <c r="AD753" s="34">
        <v>21.8</v>
      </c>
      <c r="AE753" s="34">
        <v>0.5</v>
      </c>
      <c r="AF753" s="34">
        <v>980</v>
      </c>
      <c r="AG753" s="34">
        <v>0</v>
      </c>
      <c r="AH753" s="34">
        <v>30</v>
      </c>
      <c r="AI753" s="34">
        <v>35</v>
      </c>
      <c r="AJ753" s="34">
        <v>191</v>
      </c>
      <c r="AK753" s="34">
        <v>168</v>
      </c>
      <c r="AL753" s="34">
        <v>4.3</v>
      </c>
      <c r="AM753" s="34">
        <v>175</v>
      </c>
      <c r="AN753" s="34" t="s">
        <v>155</v>
      </c>
      <c r="AO753" s="34">
        <v>2</v>
      </c>
      <c r="AP753" s="37">
        <v>0.62233796296296295</v>
      </c>
      <c r="AQ753" s="34">
        <v>47.160193</v>
      </c>
      <c r="AR753" s="34">
        <v>-88.484166000000002</v>
      </c>
      <c r="AS753" s="34">
        <v>309.8</v>
      </c>
      <c r="AT753" s="34">
        <v>26.2</v>
      </c>
      <c r="AU753" s="34">
        <v>12</v>
      </c>
      <c r="AV753" s="34">
        <v>10</v>
      </c>
      <c r="AW753" s="34" t="s">
        <v>205</v>
      </c>
      <c r="AX753" s="34">
        <v>2.041658</v>
      </c>
      <c r="AY753" s="34">
        <v>1.063337</v>
      </c>
      <c r="AZ753" s="34">
        <v>3.3733270000000002</v>
      </c>
      <c r="BA753" s="34">
        <v>14.186999999999999</v>
      </c>
      <c r="BB753" s="34">
        <v>35.85</v>
      </c>
      <c r="BC753" s="34">
        <v>2.5299999999999998</v>
      </c>
      <c r="BD753" s="34">
        <v>4.859</v>
      </c>
      <c r="BE753" s="34">
        <v>3181.8290000000002</v>
      </c>
      <c r="BF753" s="34">
        <v>3.3519999999999999</v>
      </c>
      <c r="BG753" s="34">
        <v>20.167999999999999</v>
      </c>
      <c r="BH753" s="34">
        <v>5.44</v>
      </c>
      <c r="BI753" s="34">
        <v>25.608000000000001</v>
      </c>
      <c r="BJ753" s="34">
        <v>16.132999999999999</v>
      </c>
      <c r="BK753" s="34">
        <v>4.3520000000000003</v>
      </c>
      <c r="BL753" s="34">
        <v>20.484999999999999</v>
      </c>
      <c r="BM753" s="34">
        <v>0</v>
      </c>
      <c r="BN753" s="34"/>
      <c r="BO753" s="34"/>
      <c r="BP753" s="34"/>
      <c r="BQ753" s="34">
        <v>5132.8379999999997</v>
      </c>
      <c r="BR753" s="34">
        <v>6.8751999999999994E-2</v>
      </c>
      <c r="BS753" s="34">
        <v>-5</v>
      </c>
      <c r="BT753" s="34">
        <v>8.0940000000000005E-3</v>
      </c>
      <c r="BU753" s="34">
        <v>1.6801269999999999</v>
      </c>
      <c r="BV753" s="34">
        <v>0</v>
      </c>
      <c r="BW753" s="34" t="s">
        <v>155</v>
      </c>
      <c r="BX753" s="34">
        <v>0.8</v>
      </c>
    </row>
    <row r="754" spans="1:76" x14ac:dyDescent="0.25">
      <c r="A754" s="35">
        <v>43165</v>
      </c>
      <c r="B754" s="36">
        <v>0.41322062499999995</v>
      </c>
      <c r="C754" s="34">
        <v>6.0460000000000003</v>
      </c>
      <c r="D754" s="34">
        <v>7.0000000000000001E-3</v>
      </c>
      <c r="E754" s="34">
        <v>70.131579000000002</v>
      </c>
      <c r="F754" s="34">
        <v>374.2</v>
      </c>
      <c r="G754" s="34">
        <v>95.3</v>
      </c>
      <c r="H754" s="34">
        <v>-6.7</v>
      </c>
      <c r="I754" s="34"/>
      <c r="J754" s="34">
        <v>12.95</v>
      </c>
      <c r="K754" s="34">
        <v>0.95289999999999997</v>
      </c>
      <c r="L754" s="34">
        <v>5.7613000000000003</v>
      </c>
      <c r="M754" s="34">
        <v>6.7000000000000002E-3</v>
      </c>
      <c r="N754" s="34">
        <v>356.54230000000001</v>
      </c>
      <c r="O754" s="34">
        <v>90.778599999999997</v>
      </c>
      <c r="P754" s="34">
        <v>447.3</v>
      </c>
      <c r="Q754" s="34">
        <v>285.24130000000002</v>
      </c>
      <c r="R754" s="34">
        <v>72.624799999999993</v>
      </c>
      <c r="S754" s="34">
        <v>357.9</v>
      </c>
      <c r="T754" s="34">
        <v>0</v>
      </c>
      <c r="U754" s="34"/>
      <c r="V754" s="34"/>
      <c r="W754" s="34">
        <v>0</v>
      </c>
      <c r="X754" s="34">
        <v>12.3386</v>
      </c>
      <c r="Y754" s="34">
        <v>12</v>
      </c>
      <c r="Z754" s="34">
        <v>846</v>
      </c>
      <c r="AA754" s="34">
        <v>849</v>
      </c>
      <c r="AB754" s="34">
        <v>885</v>
      </c>
      <c r="AC754" s="34">
        <v>80</v>
      </c>
      <c r="AD754" s="34">
        <v>21.82</v>
      </c>
      <c r="AE754" s="34">
        <v>0.5</v>
      </c>
      <c r="AF754" s="34">
        <v>979</v>
      </c>
      <c r="AG754" s="34">
        <v>0</v>
      </c>
      <c r="AH754" s="34">
        <v>30.905999999999999</v>
      </c>
      <c r="AI754" s="34">
        <v>35</v>
      </c>
      <c r="AJ754" s="34">
        <v>191</v>
      </c>
      <c r="AK754" s="34">
        <v>168</v>
      </c>
      <c r="AL754" s="34">
        <v>4.3</v>
      </c>
      <c r="AM754" s="34">
        <v>175</v>
      </c>
      <c r="AN754" s="34" t="s">
        <v>155</v>
      </c>
      <c r="AO754" s="34">
        <v>2</v>
      </c>
      <c r="AP754" s="37">
        <v>0.62234953703703699</v>
      </c>
      <c r="AQ754" s="34">
        <v>47.160291000000001</v>
      </c>
      <c r="AR754" s="34">
        <v>-88.484162999999995</v>
      </c>
      <c r="AS754" s="34">
        <v>310.10000000000002</v>
      </c>
      <c r="AT754" s="34">
        <v>25.4</v>
      </c>
      <c r="AU754" s="34">
        <v>12</v>
      </c>
      <c r="AV754" s="34">
        <v>10</v>
      </c>
      <c r="AW754" s="34" t="s">
        <v>205</v>
      </c>
      <c r="AX754" s="34">
        <v>2.370835</v>
      </c>
      <c r="AY754" s="34">
        <v>1</v>
      </c>
      <c r="AZ754" s="34">
        <v>3.6366679999999998</v>
      </c>
      <c r="BA754" s="34">
        <v>14.186999999999999</v>
      </c>
      <c r="BB754" s="34">
        <v>35.31</v>
      </c>
      <c r="BC754" s="34">
        <v>2.4900000000000002</v>
      </c>
      <c r="BD754" s="34">
        <v>4.9390000000000001</v>
      </c>
      <c r="BE754" s="34">
        <v>3183.0729999999999</v>
      </c>
      <c r="BF754" s="34">
        <v>2.35</v>
      </c>
      <c r="BG754" s="34">
        <v>20.629000000000001</v>
      </c>
      <c r="BH754" s="34">
        <v>5.2519999999999998</v>
      </c>
      <c r="BI754" s="34">
        <v>25.881</v>
      </c>
      <c r="BJ754" s="34">
        <v>16.503</v>
      </c>
      <c r="BK754" s="34">
        <v>4.202</v>
      </c>
      <c r="BL754" s="34">
        <v>20.704999999999998</v>
      </c>
      <c r="BM754" s="34">
        <v>0</v>
      </c>
      <c r="BN754" s="34"/>
      <c r="BO754" s="34"/>
      <c r="BP754" s="34"/>
      <c r="BQ754" s="34">
        <v>4956.6639999999998</v>
      </c>
      <c r="BR754" s="34">
        <v>0.10877000000000001</v>
      </c>
      <c r="BS754" s="34">
        <v>-5</v>
      </c>
      <c r="BT754" s="34">
        <v>8.0000000000000002E-3</v>
      </c>
      <c r="BU754" s="34">
        <v>2.658067</v>
      </c>
      <c r="BV754" s="34">
        <v>0</v>
      </c>
      <c r="BW754" s="34" t="s">
        <v>155</v>
      </c>
      <c r="BX754" s="34">
        <v>0.8</v>
      </c>
    </row>
    <row r="755" spans="1:76" x14ac:dyDescent="0.25">
      <c r="A755" s="35">
        <v>43165</v>
      </c>
      <c r="B755" s="36">
        <v>0.4132321990740741</v>
      </c>
      <c r="C755" s="34">
        <v>5.9279999999999999</v>
      </c>
      <c r="D755" s="34">
        <v>7.1000000000000004E-3</v>
      </c>
      <c r="E755" s="34">
        <v>71.288743999999994</v>
      </c>
      <c r="F755" s="34">
        <v>382.2</v>
      </c>
      <c r="G755" s="34">
        <v>93.5</v>
      </c>
      <c r="H755" s="34">
        <v>-3.8</v>
      </c>
      <c r="I755" s="34"/>
      <c r="J755" s="34">
        <v>12.63</v>
      </c>
      <c r="K755" s="34">
        <v>0.95389999999999997</v>
      </c>
      <c r="L755" s="34">
        <v>5.6542000000000003</v>
      </c>
      <c r="M755" s="34">
        <v>6.7999999999999996E-3</v>
      </c>
      <c r="N755" s="34">
        <v>364.60989999999998</v>
      </c>
      <c r="O755" s="34">
        <v>89.217399999999998</v>
      </c>
      <c r="P755" s="34">
        <v>453.8</v>
      </c>
      <c r="Q755" s="34">
        <v>291.69779999999997</v>
      </c>
      <c r="R755" s="34">
        <v>71.376400000000004</v>
      </c>
      <c r="S755" s="34">
        <v>363.1</v>
      </c>
      <c r="T755" s="34">
        <v>0</v>
      </c>
      <c r="U755" s="34"/>
      <c r="V755" s="34"/>
      <c r="W755" s="34">
        <v>0</v>
      </c>
      <c r="X755" s="34">
        <v>12.0444</v>
      </c>
      <c r="Y755" s="34">
        <v>11.9</v>
      </c>
      <c r="Z755" s="34">
        <v>847</v>
      </c>
      <c r="AA755" s="34">
        <v>849</v>
      </c>
      <c r="AB755" s="34">
        <v>885</v>
      </c>
      <c r="AC755" s="34">
        <v>80</v>
      </c>
      <c r="AD755" s="34">
        <v>21.82</v>
      </c>
      <c r="AE755" s="34">
        <v>0.5</v>
      </c>
      <c r="AF755" s="34">
        <v>979</v>
      </c>
      <c r="AG755" s="34">
        <v>0</v>
      </c>
      <c r="AH755" s="34">
        <v>31</v>
      </c>
      <c r="AI755" s="34">
        <v>35</v>
      </c>
      <c r="AJ755" s="34">
        <v>191</v>
      </c>
      <c r="AK755" s="34">
        <v>168</v>
      </c>
      <c r="AL755" s="34">
        <v>4.3</v>
      </c>
      <c r="AM755" s="34">
        <v>175</v>
      </c>
      <c r="AN755" s="34" t="s">
        <v>155</v>
      </c>
      <c r="AO755" s="34">
        <v>2</v>
      </c>
      <c r="AP755" s="37">
        <v>0.62234953703703699</v>
      </c>
      <c r="AQ755" s="34">
        <v>47.160387</v>
      </c>
      <c r="AR755" s="34">
        <v>-88.484161</v>
      </c>
      <c r="AS755" s="34">
        <v>310.3</v>
      </c>
      <c r="AT755" s="34">
        <v>24.7</v>
      </c>
      <c r="AU755" s="34">
        <v>12</v>
      </c>
      <c r="AV755" s="34">
        <v>10</v>
      </c>
      <c r="AW755" s="34" t="s">
        <v>205</v>
      </c>
      <c r="AX755" s="34">
        <v>2.6209600000000002</v>
      </c>
      <c r="AY755" s="34">
        <v>1</v>
      </c>
      <c r="AZ755" s="34">
        <v>3.8367680000000002</v>
      </c>
      <c r="BA755" s="34">
        <v>14.186999999999999</v>
      </c>
      <c r="BB755" s="34">
        <v>35.99</v>
      </c>
      <c r="BC755" s="34">
        <v>2.54</v>
      </c>
      <c r="BD755" s="34">
        <v>4.8369999999999997</v>
      </c>
      <c r="BE755" s="34">
        <v>3183.355</v>
      </c>
      <c r="BF755" s="34">
        <v>2.4369999999999998</v>
      </c>
      <c r="BG755" s="34">
        <v>21.497</v>
      </c>
      <c r="BH755" s="34">
        <v>5.26</v>
      </c>
      <c r="BI755" s="34">
        <v>26.757000000000001</v>
      </c>
      <c r="BJ755" s="34">
        <v>17.198</v>
      </c>
      <c r="BK755" s="34">
        <v>4.2080000000000002</v>
      </c>
      <c r="BL755" s="34">
        <v>21.407</v>
      </c>
      <c r="BM755" s="34">
        <v>0</v>
      </c>
      <c r="BN755" s="34"/>
      <c r="BO755" s="34"/>
      <c r="BP755" s="34"/>
      <c r="BQ755" s="34">
        <v>4930.5820000000003</v>
      </c>
      <c r="BR755" s="34">
        <v>0.113</v>
      </c>
      <c r="BS755" s="34">
        <v>-5</v>
      </c>
      <c r="BT755" s="34">
        <v>8.9060000000000007E-3</v>
      </c>
      <c r="BU755" s="34">
        <v>2.7614380000000001</v>
      </c>
      <c r="BV755" s="34">
        <v>0</v>
      </c>
      <c r="BW755" s="34" t="s">
        <v>155</v>
      </c>
      <c r="BX755" s="34">
        <v>0.8</v>
      </c>
    </row>
    <row r="756" spans="1:76" x14ac:dyDescent="0.25">
      <c r="A756" s="35">
        <v>43165</v>
      </c>
      <c r="B756" s="36">
        <v>0.41324377314814814</v>
      </c>
      <c r="C756" s="34">
        <v>5.92</v>
      </c>
      <c r="D756" s="34">
        <v>8.0000000000000002E-3</v>
      </c>
      <c r="E756" s="34">
        <v>80</v>
      </c>
      <c r="F756" s="34">
        <v>384.9</v>
      </c>
      <c r="G756" s="34">
        <v>92.7</v>
      </c>
      <c r="H756" s="34">
        <v>0</v>
      </c>
      <c r="I756" s="34"/>
      <c r="J756" s="34">
        <v>12.5</v>
      </c>
      <c r="K756" s="34">
        <v>0.95399999999999996</v>
      </c>
      <c r="L756" s="34">
        <v>5.6475</v>
      </c>
      <c r="M756" s="34">
        <v>7.6E-3</v>
      </c>
      <c r="N756" s="34">
        <v>367.17070000000001</v>
      </c>
      <c r="O756" s="34">
        <v>88.443600000000004</v>
      </c>
      <c r="P756" s="34">
        <v>455.6</v>
      </c>
      <c r="Q756" s="34">
        <v>293.4726</v>
      </c>
      <c r="R756" s="34">
        <v>70.691299999999998</v>
      </c>
      <c r="S756" s="34">
        <v>364.2</v>
      </c>
      <c r="T756" s="34">
        <v>0</v>
      </c>
      <c r="U756" s="34"/>
      <c r="V756" s="34"/>
      <c r="W756" s="34">
        <v>0</v>
      </c>
      <c r="X756" s="34">
        <v>11.9246</v>
      </c>
      <c r="Y756" s="34">
        <v>12</v>
      </c>
      <c r="Z756" s="34">
        <v>846</v>
      </c>
      <c r="AA756" s="34">
        <v>848</v>
      </c>
      <c r="AB756" s="34">
        <v>885</v>
      </c>
      <c r="AC756" s="34">
        <v>79.099999999999994</v>
      </c>
      <c r="AD756" s="34">
        <v>21.57</v>
      </c>
      <c r="AE756" s="34">
        <v>0.5</v>
      </c>
      <c r="AF756" s="34">
        <v>979</v>
      </c>
      <c r="AG756" s="34">
        <v>0</v>
      </c>
      <c r="AH756" s="34">
        <v>31</v>
      </c>
      <c r="AI756" s="34">
        <v>35</v>
      </c>
      <c r="AJ756" s="34">
        <v>191</v>
      </c>
      <c r="AK756" s="34">
        <v>168</v>
      </c>
      <c r="AL756" s="34">
        <v>4.3</v>
      </c>
      <c r="AM756" s="34">
        <v>175</v>
      </c>
      <c r="AN756" s="34" t="s">
        <v>155</v>
      </c>
      <c r="AO756" s="34">
        <v>2</v>
      </c>
      <c r="AP756" s="37">
        <v>0.62237268518518518</v>
      </c>
      <c r="AQ756" s="34">
        <v>47.160483999999997</v>
      </c>
      <c r="AR756" s="34">
        <v>-88.484123999999994</v>
      </c>
      <c r="AS756" s="34">
        <v>310.5</v>
      </c>
      <c r="AT756" s="34">
        <v>24.4</v>
      </c>
      <c r="AU756" s="34">
        <v>12</v>
      </c>
      <c r="AV756" s="34">
        <v>9</v>
      </c>
      <c r="AW756" s="34" t="s">
        <v>205</v>
      </c>
      <c r="AX756" s="34">
        <v>2.4264000000000001</v>
      </c>
      <c r="AY756" s="34">
        <v>1</v>
      </c>
      <c r="AZ756" s="34">
        <v>2.9424000000000001</v>
      </c>
      <c r="BA756" s="34">
        <v>14.186999999999999</v>
      </c>
      <c r="BB756" s="34">
        <v>36.04</v>
      </c>
      <c r="BC756" s="34">
        <v>2.54</v>
      </c>
      <c r="BD756" s="34">
        <v>4.8259999999999996</v>
      </c>
      <c r="BE756" s="34">
        <v>3182.9070000000002</v>
      </c>
      <c r="BF756" s="34">
        <v>2.738</v>
      </c>
      <c r="BG756" s="34">
        <v>21.670999999999999</v>
      </c>
      <c r="BH756" s="34">
        <v>5.22</v>
      </c>
      <c r="BI756" s="34">
        <v>26.890999999999998</v>
      </c>
      <c r="BJ756" s="34">
        <v>17.321000000000002</v>
      </c>
      <c r="BK756" s="34">
        <v>4.1719999999999997</v>
      </c>
      <c r="BL756" s="34">
        <v>21.492999999999999</v>
      </c>
      <c r="BM756" s="34">
        <v>0</v>
      </c>
      <c r="BN756" s="34"/>
      <c r="BO756" s="34"/>
      <c r="BP756" s="34"/>
      <c r="BQ756" s="34">
        <v>4886.6459999999997</v>
      </c>
      <c r="BR756" s="34">
        <v>0.109376</v>
      </c>
      <c r="BS756" s="34">
        <v>-5</v>
      </c>
      <c r="BT756" s="34">
        <v>8.0940000000000005E-3</v>
      </c>
      <c r="BU756" s="34">
        <v>2.6728770000000002</v>
      </c>
      <c r="BV756" s="34">
        <v>0</v>
      </c>
      <c r="BW756" s="34" t="s">
        <v>155</v>
      </c>
      <c r="BX756" s="34">
        <v>0.79900000000000004</v>
      </c>
    </row>
    <row r="757" spans="1:76" x14ac:dyDescent="0.25">
      <c r="A757" s="35">
        <v>43165</v>
      </c>
      <c r="B757" s="36">
        <v>0.41325534722222224</v>
      </c>
      <c r="C757" s="34">
        <v>5.92</v>
      </c>
      <c r="D757" s="34">
        <v>8.0000000000000002E-3</v>
      </c>
      <c r="E757" s="34">
        <v>80</v>
      </c>
      <c r="F757" s="34">
        <v>385.3</v>
      </c>
      <c r="G757" s="34">
        <v>92</v>
      </c>
      <c r="H757" s="34">
        <v>0</v>
      </c>
      <c r="I757" s="34"/>
      <c r="J757" s="34">
        <v>12.5</v>
      </c>
      <c r="K757" s="34">
        <v>0.95399999999999996</v>
      </c>
      <c r="L757" s="34">
        <v>5.6475</v>
      </c>
      <c r="M757" s="34">
        <v>7.6E-3</v>
      </c>
      <c r="N757" s="34">
        <v>367.5865</v>
      </c>
      <c r="O757" s="34">
        <v>87.723100000000002</v>
      </c>
      <c r="P757" s="34">
        <v>455.3</v>
      </c>
      <c r="Q757" s="34">
        <v>293.7765</v>
      </c>
      <c r="R757" s="34">
        <v>70.108599999999996</v>
      </c>
      <c r="S757" s="34">
        <v>363.9</v>
      </c>
      <c r="T757" s="34">
        <v>0</v>
      </c>
      <c r="U757" s="34"/>
      <c r="V757" s="34"/>
      <c r="W757" s="34">
        <v>0</v>
      </c>
      <c r="X757" s="34">
        <v>11.9246</v>
      </c>
      <c r="Y757" s="34">
        <v>11.9</v>
      </c>
      <c r="Z757" s="34">
        <v>846</v>
      </c>
      <c r="AA757" s="34">
        <v>847</v>
      </c>
      <c r="AB757" s="34">
        <v>885</v>
      </c>
      <c r="AC757" s="34">
        <v>79</v>
      </c>
      <c r="AD757" s="34">
        <v>21.54</v>
      </c>
      <c r="AE757" s="34">
        <v>0.49</v>
      </c>
      <c r="AF757" s="34">
        <v>979</v>
      </c>
      <c r="AG757" s="34">
        <v>0</v>
      </c>
      <c r="AH757" s="34">
        <v>30.094000000000001</v>
      </c>
      <c r="AI757" s="34">
        <v>35</v>
      </c>
      <c r="AJ757" s="34">
        <v>191</v>
      </c>
      <c r="AK757" s="34">
        <v>168</v>
      </c>
      <c r="AL757" s="34">
        <v>4.3</v>
      </c>
      <c r="AM757" s="34">
        <v>175</v>
      </c>
      <c r="AN757" s="34" t="s">
        <v>155</v>
      </c>
      <c r="AO757" s="34">
        <v>2</v>
      </c>
      <c r="AP757" s="37">
        <v>0.62238425925925933</v>
      </c>
      <c r="AQ757" s="34">
        <v>47.160578999999998</v>
      </c>
      <c r="AR757" s="34">
        <v>-88.484058000000005</v>
      </c>
      <c r="AS757" s="34">
        <v>310.60000000000002</v>
      </c>
      <c r="AT757" s="34">
        <v>24.5</v>
      </c>
      <c r="AU757" s="34">
        <v>12</v>
      </c>
      <c r="AV757" s="34">
        <v>10</v>
      </c>
      <c r="AW757" s="34" t="s">
        <v>205</v>
      </c>
      <c r="AX757" s="34">
        <v>2.4367999999999999</v>
      </c>
      <c r="AY757" s="34">
        <v>1</v>
      </c>
      <c r="AZ757" s="34">
        <v>2.6368</v>
      </c>
      <c r="BA757" s="34">
        <v>14.186999999999999</v>
      </c>
      <c r="BB757" s="34">
        <v>36.04</v>
      </c>
      <c r="BC757" s="34">
        <v>2.54</v>
      </c>
      <c r="BD757" s="34">
        <v>4.8250000000000002</v>
      </c>
      <c r="BE757" s="34">
        <v>3182.9070000000002</v>
      </c>
      <c r="BF757" s="34">
        <v>2.738</v>
      </c>
      <c r="BG757" s="34">
        <v>21.695</v>
      </c>
      <c r="BH757" s="34">
        <v>5.1769999999999996</v>
      </c>
      <c r="BI757" s="34">
        <v>26.873000000000001</v>
      </c>
      <c r="BJ757" s="34">
        <v>17.338999999999999</v>
      </c>
      <c r="BK757" s="34">
        <v>4.1379999999999999</v>
      </c>
      <c r="BL757" s="34">
        <v>21.477</v>
      </c>
      <c r="BM757" s="34">
        <v>0</v>
      </c>
      <c r="BN757" s="34"/>
      <c r="BO757" s="34"/>
      <c r="BP757" s="34"/>
      <c r="BQ757" s="34">
        <v>4886.6459999999997</v>
      </c>
      <c r="BR757" s="34">
        <v>8.4538000000000002E-2</v>
      </c>
      <c r="BS757" s="34">
        <v>-5</v>
      </c>
      <c r="BT757" s="34">
        <v>8.9060000000000007E-3</v>
      </c>
      <c r="BU757" s="34">
        <v>2.0658970000000001</v>
      </c>
      <c r="BV757" s="34">
        <v>0</v>
      </c>
      <c r="BW757" s="34" t="s">
        <v>155</v>
      </c>
      <c r="BX757" s="34">
        <v>0.79900000000000004</v>
      </c>
    </row>
    <row r="758" spans="1:76" x14ac:dyDescent="0.25">
      <c r="A758" s="35">
        <v>43165</v>
      </c>
      <c r="B758" s="36">
        <v>0.41326692129629627</v>
      </c>
      <c r="C758" s="34">
        <v>5.9269999999999996</v>
      </c>
      <c r="D758" s="34">
        <v>8.0000000000000002E-3</v>
      </c>
      <c r="E758" s="34">
        <v>80</v>
      </c>
      <c r="F758" s="34">
        <v>385.8</v>
      </c>
      <c r="G758" s="34">
        <v>91.5</v>
      </c>
      <c r="H758" s="34">
        <v>0</v>
      </c>
      <c r="I758" s="34"/>
      <c r="J758" s="34">
        <v>12.5</v>
      </c>
      <c r="K758" s="34">
        <v>0.95389999999999997</v>
      </c>
      <c r="L758" s="34">
        <v>5.6543000000000001</v>
      </c>
      <c r="M758" s="34">
        <v>7.6E-3</v>
      </c>
      <c r="N758" s="34">
        <v>367.9828</v>
      </c>
      <c r="O758" s="34">
        <v>87.283000000000001</v>
      </c>
      <c r="P758" s="34">
        <v>455.3</v>
      </c>
      <c r="Q758" s="34">
        <v>294.09320000000002</v>
      </c>
      <c r="R758" s="34">
        <v>69.756900000000002</v>
      </c>
      <c r="S758" s="34">
        <v>363.9</v>
      </c>
      <c r="T758" s="34">
        <v>0</v>
      </c>
      <c r="U758" s="34"/>
      <c r="V758" s="34"/>
      <c r="W758" s="34">
        <v>0</v>
      </c>
      <c r="X758" s="34">
        <v>11.9239</v>
      </c>
      <c r="Y758" s="34">
        <v>12</v>
      </c>
      <c r="Z758" s="34">
        <v>846</v>
      </c>
      <c r="AA758" s="34">
        <v>846</v>
      </c>
      <c r="AB758" s="34">
        <v>885</v>
      </c>
      <c r="AC758" s="34">
        <v>79</v>
      </c>
      <c r="AD758" s="34">
        <v>21.54</v>
      </c>
      <c r="AE758" s="34">
        <v>0.49</v>
      </c>
      <c r="AF758" s="34">
        <v>979</v>
      </c>
      <c r="AG758" s="34">
        <v>0</v>
      </c>
      <c r="AH758" s="34">
        <v>30</v>
      </c>
      <c r="AI758" s="34">
        <v>35</v>
      </c>
      <c r="AJ758" s="34">
        <v>191</v>
      </c>
      <c r="AK758" s="34">
        <v>168</v>
      </c>
      <c r="AL758" s="34">
        <v>4.3</v>
      </c>
      <c r="AM758" s="34">
        <v>175</v>
      </c>
      <c r="AN758" s="34" t="s">
        <v>155</v>
      </c>
      <c r="AO758" s="34">
        <v>2</v>
      </c>
      <c r="AP758" s="37">
        <v>0.62239583333333337</v>
      </c>
      <c r="AQ758" s="34">
        <v>47.160608000000003</v>
      </c>
      <c r="AR758" s="34">
        <v>-88.484035000000006</v>
      </c>
      <c r="AS758" s="34">
        <v>310.60000000000002</v>
      </c>
      <c r="AT758" s="34">
        <v>24.5</v>
      </c>
      <c r="AU758" s="34">
        <v>12</v>
      </c>
      <c r="AV758" s="34">
        <v>10</v>
      </c>
      <c r="AW758" s="34" t="s">
        <v>205</v>
      </c>
      <c r="AX758" s="34">
        <v>2.5</v>
      </c>
      <c r="AY758" s="34">
        <v>1</v>
      </c>
      <c r="AZ758" s="34">
        <v>2.7</v>
      </c>
      <c r="BA758" s="34">
        <v>14.186999999999999</v>
      </c>
      <c r="BB758" s="34">
        <v>35.99</v>
      </c>
      <c r="BC758" s="34">
        <v>2.54</v>
      </c>
      <c r="BD758" s="34">
        <v>4.8310000000000004</v>
      </c>
      <c r="BE758" s="34">
        <v>3182.8850000000002</v>
      </c>
      <c r="BF758" s="34">
        <v>2.734</v>
      </c>
      <c r="BG758" s="34">
        <v>21.692</v>
      </c>
      <c r="BH758" s="34">
        <v>5.1449999999999996</v>
      </c>
      <c r="BI758" s="34">
        <v>26.838000000000001</v>
      </c>
      <c r="BJ758" s="34">
        <v>17.337</v>
      </c>
      <c r="BK758" s="34">
        <v>4.1120000000000001</v>
      </c>
      <c r="BL758" s="34">
        <v>21.449000000000002</v>
      </c>
      <c r="BM758" s="34">
        <v>0</v>
      </c>
      <c r="BN758" s="34"/>
      <c r="BO758" s="34"/>
      <c r="BP758" s="34"/>
      <c r="BQ758" s="34">
        <v>4880.4390000000003</v>
      </c>
      <c r="BR758" s="34">
        <v>0.11733399999999999</v>
      </c>
      <c r="BS758" s="34">
        <v>-5</v>
      </c>
      <c r="BT758" s="34">
        <v>8.9999999999999993E-3</v>
      </c>
      <c r="BU758" s="34">
        <v>2.8673500000000001</v>
      </c>
      <c r="BV758" s="34">
        <v>0</v>
      </c>
      <c r="BW758" s="34" t="s">
        <v>155</v>
      </c>
      <c r="BX758" s="34">
        <v>0.79900000000000004</v>
      </c>
    </row>
    <row r="759" spans="1:76" x14ac:dyDescent="0.25">
      <c r="A759" s="35">
        <v>43165</v>
      </c>
      <c r="B759" s="36">
        <v>0.41327849537037037</v>
      </c>
      <c r="C759" s="34">
        <v>5.9359999999999999</v>
      </c>
      <c r="D759" s="34">
        <v>8.0000000000000002E-3</v>
      </c>
      <c r="E759" s="34">
        <v>80</v>
      </c>
      <c r="F759" s="34">
        <v>389.6</v>
      </c>
      <c r="G759" s="34">
        <v>91.3</v>
      </c>
      <c r="H759" s="34">
        <v>0</v>
      </c>
      <c r="I759" s="34"/>
      <c r="J759" s="34">
        <v>12.5</v>
      </c>
      <c r="K759" s="34">
        <v>0.95379999999999998</v>
      </c>
      <c r="L759" s="34">
        <v>5.6618000000000004</v>
      </c>
      <c r="M759" s="34">
        <v>7.6E-3</v>
      </c>
      <c r="N759" s="34">
        <v>371.57380000000001</v>
      </c>
      <c r="O759" s="34">
        <v>87.065399999999997</v>
      </c>
      <c r="P759" s="34">
        <v>458.6</v>
      </c>
      <c r="Q759" s="34">
        <v>296.96319999999997</v>
      </c>
      <c r="R759" s="34">
        <v>69.582899999999995</v>
      </c>
      <c r="S759" s="34">
        <v>366.5</v>
      </c>
      <c r="T759" s="34">
        <v>0</v>
      </c>
      <c r="U759" s="34"/>
      <c r="V759" s="34"/>
      <c r="W759" s="34">
        <v>0</v>
      </c>
      <c r="X759" s="34">
        <v>11.9231</v>
      </c>
      <c r="Y759" s="34">
        <v>12</v>
      </c>
      <c r="Z759" s="34">
        <v>845</v>
      </c>
      <c r="AA759" s="34">
        <v>846</v>
      </c>
      <c r="AB759" s="34">
        <v>885</v>
      </c>
      <c r="AC759" s="34">
        <v>79</v>
      </c>
      <c r="AD759" s="34">
        <v>21.54</v>
      </c>
      <c r="AE759" s="34">
        <v>0.49</v>
      </c>
      <c r="AF759" s="34">
        <v>979</v>
      </c>
      <c r="AG759" s="34">
        <v>0</v>
      </c>
      <c r="AH759" s="34">
        <v>30</v>
      </c>
      <c r="AI759" s="34">
        <v>35</v>
      </c>
      <c r="AJ759" s="34">
        <v>191</v>
      </c>
      <c r="AK759" s="34">
        <v>168</v>
      </c>
      <c r="AL759" s="34">
        <v>4.3</v>
      </c>
      <c r="AM759" s="34">
        <v>175</v>
      </c>
      <c r="AN759" s="34" t="s">
        <v>155</v>
      </c>
      <c r="AO759" s="34">
        <v>2</v>
      </c>
      <c r="AP759" s="37">
        <v>0.62239583333333337</v>
      </c>
      <c r="AQ759" s="34">
        <v>47.160730999999998</v>
      </c>
      <c r="AR759" s="34">
        <v>-88.483958000000001</v>
      </c>
      <c r="AS759" s="34">
        <v>311.3</v>
      </c>
      <c r="AT759" s="34">
        <v>24.3</v>
      </c>
      <c r="AU759" s="34">
        <v>12</v>
      </c>
      <c r="AV759" s="34">
        <v>10</v>
      </c>
      <c r="AW759" s="34" t="s">
        <v>205</v>
      </c>
      <c r="AX759" s="34">
        <v>1.8160000000000001</v>
      </c>
      <c r="AY759" s="34">
        <v>1.1368</v>
      </c>
      <c r="AZ759" s="34">
        <v>2.4948000000000001</v>
      </c>
      <c r="BA759" s="34">
        <v>14.186999999999999</v>
      </c>
      <c r="BB759" s="34">
        <v>35.94</v>
      </c>
      <c r="BC759" s="34">
        <v>2.5299999999999998</v>
      </c>
      <c r="BD759" s="34">
        <v>4.8380000000000001</v>
      </c>
      <c r="BE759" s="34">
        <v>3182.8620000000001</v>
      </c>
      <c r="BF759" s="34">
        <v>2.73</v>
      </c>
      <c r="BG759" s="34">
        <v>21.875</v>
      </c>
      <c r="BH759" s="34">
        <v>5.1260000000000003</v>
      </c>
      <c r="BI759" s="34">
        <v>27.001000000000001</v>
      </c>
      <c r="BJ759" s="34">
        <v>17.483000000000001</v>
      </c>
      <c r="BK759" s="34">
        <v>4.0960000000000001</v>
      </c>
      <c r="BL759" s="34">
        <v>21.579000000000001</v>
      </c>
      <c r="BM759" s="34">
        <v>0</v>
      </c>
      <c r="BN759" s="34"/>
      <c r="BO759" s="34"/>
      <c r="BP759" s="34"/>
      <c r="BQ759" s="34">
        <v>4873.652</v>
      </c>
      <c r="BR759" s="34">
        <v>9.8350000000000007E-2</v>
      </c>
      <c r="BS759" s="34">
        <v>-5</v>
      </c>
      <c r="BT759" s="34">
        <v>8.0940000000000005E-3</v>
      </c>
      <c r="BU759" s="34">
        <v>2.4034279999999999</v>
      </c>
      <c r="BV759" s="34">
        <v>0</v>
      </c>
      <c r="BW759" s="34" t="s">
        <v>155</v>
      </c>
      <c r="BX759" s="34">
        <v>0.79900000000000004</v>
      </c>
    </row>
    <row r="760" spans="1:76" x14ac:dyDescent="0.25">
      <c r="A760" s="35">
        <v>43165</v>
      </c>
      <c r="B760" s="36">
        <v>0.41329006944444441</v>
      </c>
      <c r="C760" s="34">
        <v>5.9480000000000004</v>
      </c>
      <c r="D760" s="34">
        <v>8.0000000000000002E-3</v>
      </c>
      <c r="E760" s="34">
        <v>80</v>
      </c>
      <c r="F760" s="34">
        <v>391.4</v>
      </c>
      <c r="G760" s="34">
        <v>91.2</v>
      </c>
      <c r="H760" s="34">
        <v>0</v>
      </c>
      <c r="I760" s="34"/>
      <c r="J760" s="34">
        <v>12.5</v>
      </c>
      <c r="K760" s="34">
        <v>0.95379999999999998</v>
      </c>
      <c r="L760" s="34">
        <v>5.6726999999999999</v>
      </c>
      <c r="M760" s="34">
        <v>7.6E-3</v>
      </c>
      <c r="N760" s="34">
        <v>373.31990000000002</v>
      </c>
      <c r="O760" s="34">
        <v>86.961500000000001</v>
      </c>
      <c r="P760" s="34">
        <v>460.3</v>
      </c>
      <c r="Q760" s="34">
        <v>298.35860000000002</v>
      </c>
      <c r="R760" s="34">
        <v>69.5</v>
      </c>
      <c r="S760" s="34">
        <v>367.9</v>
      </c>
      <c r="T760" s="34">
        <v>0</v>
      </c>
      <c r="U760" s="34"/>
      <c r="V760" s="34"/>
      <c r="W760" s="34">
        <v>0</v>
      </c>
      <c r="X760" s="34">
        <v>11.921900000000001</v>
      </c>
      <c r="Y760" s="34">
        <v>11.9</v>
      </c>
      <c r="Z760" s="34">
        <v>846</v>
      </c>
      <c r="AA760" s="34">
        <v>847</v>
      </c>
      <c r="AB760" s="34">
        <v>885</v>
      </c>
      <c r="AC760" s="34">
        <v>79</v>
      </c>
      <c r="AD760" s="34">
        <v>21.54</v>
      </c>
      <c r="AE760" s="34">
        <v>0.49</v>
      </c>
      <c r="AF760" s="34">
        <v>979</v>
      </c>
      <c r="AG760" s="34">
        <v>0</v>
      </c>
      <c r="AH760" s="34">
        <v>30</v>
      </c>
      <c r="AI760" s="34">
        <v>35</v>
      </c>
      <c r="AJ760" s="34">
        <v>191</v>
      </c>
      <c r="AK760" s="34">
        <v>168</v>
      </c>
      <c r="AL760" s="34">
        <v>4.3</v>
      </c>
      <c r="AM760" s="34">
        <v>175</v>
      </c>
      <c r="AN760" s="34" t="s">
        <v>155</v>
      </c>
      <c r="AO760" s="34">
        <v>2</v>
      </c>
      <c r="AP760" s="37">
        <v>0.62241898148148145</v>
      </c>
      <c r="AQ760" s="34">
        <v>47.160851000000001</v>
      </c>
      <c r="AR760" s="34">
        <v>-88.483890000000002</v>
      </c>
      <c r="AS760" s="34">
        <v>311.8</v>
      </c>
      <c r="AT760" s="34">
        <v>24.2</v>
      </c>
      <c r="AU760" s="34">
        <v>12</v>
      </c>
      <c r="AV760" s="34">
        <v>10</v>
      </c>
      <c r="AW760" s="34" t="s">
        <v>205</v>
      </c>
      <c r="AX760" s="34">
        <v>1.5</v>
      </c>
      <c r="AY760" s="34">
        <v>1.2</v>
      </c>
      <c r="AZ760" s="34">
        <v>2.4</v>
      </c>
      <c r="BA760" s="34">
        <v>14.186999999999999</v>
      </c>
      <c r="BB760" s="34">
        <v>35.869999999999997</v>
      </c>
      <c r="BC760" s="34">
        <v>2.5299999999999998</v>
      </c>
      <c r="BD760" s="34">
        <v>4.8490000000000002</v>
      </c>
      <c r="BE760" s="34">
        <v>3182.8270000000002</v>
      </c>
      <c r="BF760" s="34">
        <v>2.7250000000000001</v>
      </c>
      <c r="BG760" s="34">
        <v>21.934999999999999</v>
      </c>
      <c r="BH760" s="34">
        <v>5.1100000000000003</v>
      </c>
      <c r="BI760" s="34">
        <v>27.045000000000002</v>
      </c>
      <c r="BJ760" s="34">
        <v>17.530999999999999</v>
      </c>
      <c r="BK760" s="34">
        <v>4.0839999999999996</v>
      </c>
      <c r="BL760" s="34">
        <v>21.614000000000001</v>
      </c>
      <c r="BM760" s="34">
        <v>0</v>
      </c>
      <c r="BN760" s="34"/>
      <c r="BO760" s="34"/>
      <c r="BP760" s="34"/>
      <c r="BQ760" s="34">
        <v>4863.7139999999999</v>
      </c>
      <c r="BR760" s="34">
        <v>0.10324800000000001</v>
      </c>
      <c r="BS760" s="34">
        <v>-5</v>
      </c>
      <c r="BT760" s="34">
        <v>8.9060000000000007E-3</v>
      </c>
      <c r="BU760" s="34">
        <v>2.523123</v>
      </c>
      <c r="BV760" s="34">
        <v>0</v>
      </c>
      <c r="BW760" s="34" t="s">
        <v>155</v>
      </c>
      <c r="BX760" s="34">
        <v>0.79900000000000004</v>
      </c>
    </row>
    <row r="761" spans="1:76" x14ac:dyDescent="0.25">
      <c r="A761" s="35">
        <v>43165</v>
      </c>
      <c r="B761" s="36">
        <v>0.41330164351851856</v>
      </c>
      <c r="C761" s="34">
        <v>5.9119999999999999</v>
      </c>
      <c r="D761" s="34">
        <v>8.0000000000000002E-3</v>
      </c>
      <c r="E761" s="34">
        <v>80</v>
      </c>
      <c r="F761" s="34">
        <v>391.5</v>
      </c>
      <c r="G761" s="34">
        <v>91.1</v>
      </c>
      <c r="H761" s="34">
        <v>0</v>
      </c>
      <c r="I761" s="34"/>
      <c r="J761" s="34">
        <v>12.4</v>
      </c>
      <c r="K761" s="34">
        <v>0.95399999999999996</v>
      </c>
      <c r="L761" s="34">
        <v>5.6398999999999999</v>
      </c>
      <c r="M761" s="34">
        <v>7.6E-3</v>
      </c>
      <c r="N761" s="34">
        <v>373.48500000000001</v>
      </c>
      <c r="O761" s="34">
        <v>86.892099999999999</v>
      </c>
      <c r="P761" s="34">
        <v>460.4</v>
      </c>
      <c r="Q761" s="34">
        <v>298.49059999999997</v>
      </c>
      <c r="R761" s="34">
        <v>69.444500000000005</v>
      </c>
      <c r="S761" s="34">
        <v>367.9</v>
      </c>
      <c r="T761" s="34">
        <v>0</v>
      </c>
      <c r="U761" s="34"/>
      <c r="V761" s="34"/>
      <c r="W761" s="34">
        <v>0</v>
      </c>
      <c r="X761" s="34">
        <v>11.8301</v>
      </c>
      <c r="Y761" s="34">
        <v>12</v>
      </c>
      <c r="Z761" s="34">
        <v>845</v>
      </c>
      <c r="AA761" s="34">
        <v>847</v>
      </c>
      <c r="AB761" s="34">
        <v>885</v>
      </c>
      <c r="AC761" s="34">
        <v>79</v>
      </c>
      <c r="AD761" s="34">
        <v>21.54</v>
      </c>
      <c r="AE761" s="34">
        <v>0.49</v>
      </c>
      <c r="AF761" s="34">
        <v>979</v>
      </c>
      <c r="AG761" s="34">
        <v>0</v>
      </c>
      <c r="AH761" s="34">
        <v>30</v>
      </c>
      <c r="AI761" s="34">
        <v>35</v>
      </c>
      <c r="AJ761" s="34">
        <v>191</v>
      </c>
      <c r="AK761" s="34">
        <v>168</v>
      </c>
      <c r="AL761" s="34">
        <v>4.3</v>
      </c>
      <c r="AM761" s="34">
        <v>175</v>
      </c>
      <c r="AN761" s="34" t="s">
        <v>155</v>
      </c>
      <c r="AO761" s="34">
        <v>2</v>
      </c>
      <c r="AP761" s="37">
        <v>0.62243055555555549</v>
      </c>
      <c r="AQ761" s="34">
        <v>47.16095</v>
      </c>
      <c r="AR761" s="34">
        <v>-88.483883000000006</v>
      </c>
      <c r="AS761" s="34">
        <v>312.10000000000002</v>
      </c>
      <c r="AT761" s="34">
        <v>24.2</v>
      </c>
      <c r="AU761" s="34">
        <v>12</v>
      </c>
      <c r="AV761" s="34">
        <v>10</v>
      </c>
      <c r="AW761" s="34" t="s">
        <v>205</v>
      </c>
      <c r="AX761" s="34">
        <v>1.7052</v>
      </c>
      <c r="AY761" s="34">
        <v>1.0631999999999999</v>
      </c>
      <c r="AZ761" s="34">
        <v>2.5367999999999999</v>
      </c>
      <c r="BA761" s="34">
        <v>14.186999999999999</v>
      </c>
      <c r="BB761" s="34">
        <v>36.08</v>
      </c>
      <c r="BC761" s="34">
        <v>2.54</v>
      </c>
      <c r="BD761" s="34">
        <v>4.8179999999999996</v>
      </c>
      <c r="BE761" s="34">
        <v>3182.931</v>
      </c>
      <c r="BF761" s="34">
        <v>2.7410000000000001</v>
      </c>
      <c r="BG761" s="34">
        <v>22.073</v>
      </c>
      <c r="BH761" s="34">
        <v>5.1349999999999998</v>
      </c>
      <c r="BI761" s="34">
        <v>27.209</v>
      </c>
      <c r="BJ761" s="34">
        <v>17.640999999999998</v>
      </c>
      <c r="BK761" s="34">
        <v>4.1040000000000001</v>
      </c>
      <c r="BL761" s="34">
        <v>21.745000000000001</v>
      </c>
      <c r="BM761" s="34">
        <v>0</v>
      </c>
      <c r="BN761" s="34"/>
      <c r="BO761" s="34"/>
      <c r="BP761" s="34"/>
      <c r="BQ761" s="34">
        <v>4854.46</v>
      </c>
      <c r="BR761" s="34">
        <v>0.123026</v>
      </c>
      <c r="BS761" s="34">
        <v>-5</v>
      </c>
      <c r="BT761" s="34">
        <v>8.0940000000000005E-3</v>
      </c>
      <c r="BU761" s="34">
        <v>3.0064479999999998</v>
      </c>
      <c r="BV761" s="34">
        <v>0</v>
      </c>
      <c r="BW761" s="34" t="s">
        <v>155</v>
      </c>
      <c r="BX761" s="34">
        <v>0.79900000000000004</v>
      </c>
    </row>
    <row r="762" spans="1:76" x14ac:dyDescent="0.25">
      <c r="A762" s="35">
        <v>43165</v>
      </c>
      <c r="B762" s="36">
        <v>0.4133132175925926</v>
      </c>
      <c r="C762" s="34">
        <v>5.7450000000000001</v>
      </c>
      <c r="D762" s="34">
        <v>8.3999999999999995E-3</v>
      </c>
      <c r="E762" s="34">
        <v>83.876872000000006</v>
      </c>
      <c r="F762" s="34">
        <v>390</v>
      </c>
      <c r="G762" s="34">
        <v>90.7</v>
      </c>
      <c r="H762" s="34">
        <v>0</v>
      </c>
      <c r="I762" s="34"/>
      <c r="J762" s="34">
        <v>12.4</v>
      </c>
      <c r="K762" s="34">
        <v>0.95530000000000004</v>
      </c>
      <c r="L762" s="34">
        <v>5.4881000000000002</v>
      </c>
      <c r="M762" s="34">
        <v>8.0000000000000002E-3</v>
      </c>
      <c r="N762" s="34">
        <v>372.55340000000001</v>
      </c>
      <c r="O762" s="34">
        <v>86.629499999999993</v>
      </c>
      <c r="P762" s="34">
        <v>459.2</v>
      </c>
      <c r="Q762" s="34">
        <v>297.74599999999998</v>
      </c>
      <c r="R762" s="34">
        <v>69.2346</v>
      </c>
      <c r="S762" s="34">
        <v>367</v>
      </c>
      <c r="T762" s="34">
        <v>0</v>
      </c>
      <c r="U762" s="34"/>
      <c r="V762" s="34"/>
      <c r="W762" s="34">
        <v>0</v>
      </c>
      <c r="X762" s="34">
        <v>11.846299999999999</v>
      </c>
      <c r="Y762" s="34">
        <v>11.9</v>
      </c>
      <c r="Z762" s="34">
        <v>846</v>
      </c>
      <c r="AA762" s="34">
        <v>846</v>
      </c>
      <c r="AB762" s="34">
        <v>885</v>
      </c>
      <c r="AC762" s="34">
        <v>79</v>
      </c>
      <c r="AD762" s="34">
        <v>21.54</v>
      </c>
      <c r="AE762" s="34">
        <v>0.49</v>
      </c>
      <c r="AF762" s="34">
        <v>979</v>
      </c>
      <c r="AG762" s="34">
        <v>0</v>
      </c>
      <c r="AH762" s="34">
        <v>30</v>
      </c>
      <c r="AI762" s="34">
        <v>35</v>
      </c>
      <c r="AJ762" s="34">
        <v>191</v>
      </c>
      <c r="AK762" s="34">
        <v>168</v>
      </c>
      <c r="AL762" s="34">
        <v>4.3</v>
      </c>
      <c r="AM762" s="34">
        <v>175</v>
      </c>
      <c r="AN762" s="34" t="s">
        <v>155</v>
      </c>
      <c r="AO762" s="34">
        <v>2</v>
      </c>
      <c r="AP762" s="37">
        <v>0.62244212962962964</v>
      </c>
      <c r="AQ762" s="34">
        <v>47.161054</v>
      </c>
      <c r="AR762" s="34">
        <v>-88.483894000000006</v>
      </c>
      <c r="AS762" s="34">
        <v>312.3</v>
      </c>
      <c r="AT762" s="34">
        <v>24.4</v>
      </c>
      <c r="AU762" s="34">
        <v>12</v>
      </c>
      <c r="AV762" s="34">
        <v>10</v>
      </c>
      <c r="AW762" s="34" t="s">
        <v>205</v>
      </c>
      <c r="AX762" s="34">
        <v>1.2527999999999999</v>
      </c>
      <c r="AY762" s="34">
        <v>1.0684</v>
      </c>
      <c r="AZ762" s="34">
        <v>2.1212</v>
      </c>
      <c r="BA762" s="34">
        <v>14.186999999999999</v>
      </c>
      <c r="BB762" s="34">
        <v>37.1</v>
      </c>
      <c r="BC762" s="34">
        <v>2.62</v>
      </c>
      <c r="BD762" s="34">
        <v>4.6740000000000004</v>
      </c>
      <c r="BE762" s="34">
        <v>3183.2139999999999</v>
      </c>
      <c r="BF762" s="34">
        <v>2.9580000000000002</v>
      </c>
      <c r="BG762" s="34">
        <v>22.629000000000001</v>
      </c>
      <c r="BH762" s="34">
        <v>5.2619999999999996</v>
      </c>
      <c r="BI762" s="34">
        <v>27.890999999999998</v>
      </c>
      <c r="BJ762" s="34">
        <v>18.085000000000001</v>
      </c>
      <c r="BK762" s="34">
        <v>4.2050000000000001</v>
      </c>
      <c r="BL762" s="34">
        <v>22.291</v>
      </c>
      <c r="BM762" s="34">
        <v>0</v>
      </c>
      <c r="BN762" s="34"/>
      <c r="BO762" s="34"/>
      <c r="BP762" s="34"/>
      <c r="BQ762" s="34">
        <v>4996.01</v>
      </c>
      <c r="BR762" s="34">
        <v>0.136766</v>
      </c>
      <c r="BS762" s="34">
        <v>-5</v>
      </c>
      <c r="BT762" s="34">
        <v>8.9049999999999997E-3</v>
      </c>
      <c r="BU762" s="34">
        <v>3.342225</v>
      </c>
      <c r="BV762" s="34">
        <v>0</v>
      </c>
      <c r="BW762" s="34" t="s">
        <v>155</v>
      </c>
      <c r="BX762" s="34">
        <v>0.79900000000000004</v>
      </c>
    </row>
    <row r="763" spans="1:76" x14ac:dyDescent="0.25">
      <c r="A763" s="35">
        <v>43165</v>
      </c>
      <c r="B763" s="36">
        <v>0.41332479166666669</v>
      </c>
      <c r="C763" s="34">
        <v>5.6950000000000003</v>
      </c>
      <c r="D763" s="34">
        <v>8.9999999999999993E-3</v>
      </c>
      <c r="E763" s="34">
        <v>90</v>
      </c>
      <c r="F763" s="34">
        <v>386</v>
      </c>
      <c r="G763" s="34">
        <v>90.6</v>
      </c>
      <c r="H763" s="34">
        <v>7.7</v>
      </c>
      <c r="I763" s="34"/>
      <c r="J763" s="34">
        <v>12.4</v>
      </c>
      <c r="K763" s="34">
        <v>0.95569999999999999</v>
      </c>
      <c r="L763" s="34">
        <v>5.4428999999999998</v>
      </c>
      <c r="M763" s="34">
        <v>8.6E-3</v>
      </c>
      <c r="N763" s="34">
        <v>368.87490000000003</v>
      </c>
      <c r="O763" s="34">
        <v>86.568399999999997</v>
      </c>
      <c r="P763" s="34">
        <v>455.4</v>
      </c>
      <c r="Q763" s="34">
        <v>294.80610000000001</v>
      </c>
      <c r="R763" s="34">
        <v>69.1858</v>
      </c>
      <c r="S763" s="34">
        <v>364</v>
      </c>
      <c r="T763" s="34">
        <v>7.7058999999999997</v>
      </c>
      <c r="U763" s="34"/>
      <c r="V763" s="34"/>
      <c r="W763" s="34">
        <v>0</v>
      </c>
      <c r="X763" s="34">
        <v>11.851100000000001</v>
      </c>
      <c r="Y763" s="34">
        <v>12</v>
      </c>
      <c r="Z763" s="34">
        <v>845</v>
      </c>
      <c r="AA763" s="34">
        <v>847</v>
      </c>
      <c r="AB763" s="34">
        <v>885</v>
      </c>
      <c r="AC763" s="34">
        <v>79</v>
      </c>
      <c r="AD763" s="34">
        <v>21.54</v>
      </c>
      <c r="AE763" s="34">
        <v>0.49</v>
      </c>
      <c r="AF763" s="34">
        <v>979</v>
      </c>
      <c r="AG763" s="34">
        <v>0</v>
      </c>
      <c r="AH763" s="34">
        <v>30</v>
      </c>
      <c r="AI763" s="34">
        <v>35</v>
      </c>
      <c r="AJ763" s="34">
        <v>191</v>
      </c>
      <c r="AK763" s="34">
        <v>168</v>
      </c>
      <c r="AL763" s="34">
        <v>4.3</v>
      </c>
      <c r="AM763" s="34">
        <v>174.8</v>
      </c>
      <c r="AN763" s="34" t="s">
        <v>155</v>
      </c>
      <c r="AO763" s="34">
        <v>2</v>
      </c>
      <c r="AP763" s="37">
        <v>0.62245370370370368</v>
      </c>
      <c r="AQ763" s="34">
        <v>47.161155999999998</v>
      </c>
      <c r="AR763" s="34">
        <v>-88.483900000000006</v>
      </c>
      <c r="AS763" s="34">
        <v>312.5</v>
      </c>
      <c r="AT763" s="34">
        <v>24.6</v>
      </c>
      <c r="AU763" s="34">
        <v>12</v>
      </c>
      <c r="AV763" s="34">
        <v>10</v>
      </c>
      <c r="AW763" s="34" t="s">
        <v>205</v>
      </c>
      <c r="AX763" s="34">
        <v>1</v>
      </c>
      <c r="AY763" s="34">
        <v>1.1000000000000001</v>
      </c>
      <c r="AZ763" s="34">
        <v>1.9</v>
      </c>
      <c r="BA763" s="34">
        <v>14.186999999999999</v>
      </c>
      <c r="BB763" s="34">
        <v>37.409999999999997</v>
      </c>
      <c r="BC763" s="34">
        <v>2.64</v>
      </c>
      <c r="BD763" s="34">
        <v>4.6319999999999997</v>
      </c>
      <c r="BE763" s="34">
        <v>3182.569</v>
      </c>
      <c r="BF763" s="34">
        <v>3.2010000000000001</v>
      </c>
      <c r="BG763" s="34">
        <v>22.587</v>
      </c>
      <c r="BH763" s="34">
        <v>5.3010000000000002</v>
      </c>
      <c r="BI763" s="34">
        <v>27.888000000000002</v>
      </c>
      <c r="BJ763" s="34">
        <v>18.052</v>
      </c>
      <c r="BK763" s="34">
        <v>4.2359999999999998</v>
      </c>
      <c r="BL763" s="34">
        <v>22.288</v>
      </c>
      <c r="BM763" s="34">
        <v>0.14230000000000001</v>
      </c>
      <c r="BN763" s="34"/>
      <c r="BO763" s="34"/>
      <c r="BP763" s="34"/>
      <c r="BQ763" s="34">
        <v>5038.5249999999996</v>
      </c>
      <c r="BR763" s="34">
        <v>0.121694</v>
      </c>
      <c r="BS763" s="34">
        <v>-5</v>
      </c>
      <c r="BT763" s="34">
        <v>8.9999999999999993E-3</v>
      </c>
      <c r="BU763" s="34">
        <v>2.9738899999999999</v>
      </c>
      <c r="BV763" s="34">
        <v>0</v>
      </c>
      <c r="BW763" s="34" t="s">
        <v>155</v>
      </c>
      <c r="BX763" s="34">
        <v>0.79900000000000004</v>
      </c>
    </row>
    <row r="764" spans="1:76" x14ac:dyDescent="0.25">
      <c r="A764" s="35">
        <v>43165</v>
      </c>
      <c r="B764" s="36">
        <v>0.41333636574074073</v>
      </c>
      <c r="C764" s="34">
        <v>5.69</v>
      </c>
      <c r="D764" s="34">
        <v>8.9999999999999993E-3</v>
      </c>
      <c r="E764" s="34">
        <v>90</v>
      </c>
      <c r="F764" s="34">
        <v>384.9</v>
      </c>
      <c r="G764" s="34">
        <v>90.5</v>
      </c>
      <c r="H764" s="34">
        <v>3.3</v>
      </c>
      <c r="I764" s="34"/>
      <c r="J764" s="34">
        <v>12.43</v>
      </c>
      <c r="K764" s="34">
        <v>0.95579999999999998</v>
      </c>
      <c r="L764" s="34">
        <v>5.4386000000000001</v>
      </c>
      <c r="M764" s="34">
        <v>8.6E-3</v>
      </c>
      <c r="N764" s="34">
        <v>367.89120000000003</v>
      </c>
      <c r="O764" s="34">
        <v>86.500799999999998</v>
      </c>
      <c r="P764" s="34">
        <v>454.4</v>
      </c>
      <c r="Q764" s="34">
        <v>294.02</v>
      </c>
      <c r="R764" s="34">
        <v>69.131699999999995</v>
      </c>
      <c r="S764" s="34">
        <v>363.2</v>
      </c>
      <c r="T764" s="34">
        <v>3.2749000000000001</v>
      </c>
      <c r="U764" s="34"/>
      <c r="V764" s="34"/>
      <c r="W764" s="34">
        <v>0</v>
      </c>
      <c r="X764" s="34">
        <v>11.875999999999999</v>
      </c>
      <c r="Y764" s="34">
        <v>12.1</v>
      </c>
      <c r="Z764" s="34">
        <v>845</v>
      </c>
      <c r="AA764" s="34">
        <v>848</v>
      </c>
      <c r="AB764" s="34">
        <v>884</v>
      </c>
      <c r="AC764" s="34">
        <v>79</v>
      </c>
      <c r="AD764" s="34">
        <v>21.54</v>
      </c>
      <c r="AE764" s="34">
        <v>0.49</v>
      </c>
      <c r="AF764" s="34">
        <v>979</v>
      </c>
      <c r="AG764" s="34">
        <v>0</v>
      </c>
      <c r="AH764" s="34">
        <v>30</v>
      </c>
      <c r="AI764" s="34">
        <v>35</v>
      </c>
      <c r="AJ764" s="34">
        <v>191</v>
      </c>
      <c r="AK764" s="34">
        <v>168</v>
      </c>
      <c r="AL764" s="34">
        <v>4.4000000000000004</v>
      </c>
      <c r="AM764" s="34">
        <v>174.4</v>
      </c>
      <c r="AN764" s="34" t="s">
        <v>155</v>
      </c>
      <c r="AO764" s="34">
        <v>2</v>
      </c>
      <c r="AP764" s="37">
        <v>0.62246527777777783</v>
      </c>
      <c r="AQ764" s="34">
        <v>47.161188000000003</v>
      </c>
      <c r="AR764" s="34">
        <v>-88.483902</v>
      </c>
      <c r="AS764" s="34">
        <v>312.60000000000002</v>
      </c>
      <c r="AT764" s="34">
        <v>24.8</v>
      </c>
      <c r="AU764" s="34">
        <v>12</v>
      </c>
      <c r="AV764" s="34">
        <v>10</v>
      </c>
      <c r="AW764" s="34" t="s">
        <v>205</v>
      </c>
      <c r="AX764" s="34">
        <v>1</v>
      </c>
      <c r="AY764" s="34">
        <v>1.1000000000000001</v>
      </c>
      <c r="AZ764" s="34">
        <v>1.9</v>
      </c>
      <c r="BA764" s="34">
        <v>14.186999999999999</v>
      </c>
      <c r="BB764" s="34">
        <v>37.44</v>
      </c>
      <c r="BC764" s="34">
        <v>2.64</v>
      </c>
      <c r="BD764" s="34">
        <v>4.6230000000000002</v>
      </c>
      <c r="BE764" s="34">
        <v>3182.8429999999998</v>
      </c>
      <c r="BF764" s="34">
        <v>3.2040000000000002</v>
      </c>
      <c r="BG764" s="34">
        <v>22.547000000000001</v>
      </c>
      <c r="BH764" s="34">
        <v>5.3010000000000002</v>
      </c>
      <c r="BI764" s="34">
        <v>27.847999999999999</v>
      </c>
      <c r="BJ764" s="34">
        <v>18.02</v>
      </c>
      <c r="BK764" s="34">
        <v>4.2370000000000001</v>
      </c>
      <c r="BL764" s="34">
        <v>22.256</v>
      </c>
      <c r="BM764" s="34">
        <v>6.0499999999999998E-2</v>
      </c>
      <c r="BN764" s="34"/>
      <c r="BO764" s="34"/>
      <c r="BP764" s="34"/>
      <c r="BQ764" s="34">
        <v>5053.5910000000003</v>
      </c>
      <c r="BR764" s="34">
        <v>0.13540199999999999</v>
      </c>
      <c r="BS764" s="34">
        <v>-5</v>
      </c>
      <c r="BT764" s="34">
        <v>7.1879999999999999E-3</v>
      </c>
      <c r="BU764" s="34">
        <v>3.3088869999999999</v>
      </c>
      <c r="BV764" s="34">
        <v>0</v>
      </c>
      <c r="BW764" s="34" t="s">
        <v>155</v>
      </c>
      <c r="BX764" s="34">
        <v>0.79900000000000004</v>
      </c>
    </row>
    <row r="765" spans="1:76" x14ac:dyDescent="0.25">
      <c r="A765" s="35">
        <v>43165</v>
      </c>
      <c r="B765" s="36">
        <v>0.41334793981481482</v>
      </c>
      <c r="C765" s="34">
        <v>5.6959999999999997</v>
      </c>
      <c r="D765" s="34">
        <v>8.9999999999999993E-3</v>
      </c>
      <c r="E765" s="34">
        <v>90</v>
      </c>
      <c r="F765" s="34">
        <v>385.2</v>
      </c>
      <c r="G765" s="34">
        <v>90.5</v>
      </c>
      <c r="H765" s="34">
        <v>0</v>
      </c>
      <c r="I765" s="34"/>
      <c r="J765" s="34">
        <v>12.5</v>
      </c>
      <c r="K765" s="34">
        <v>0.95579999999999998</v>
      </c>
      <c r="L765" s="34">
        <v>5.4436999999999998</v>
      </c>
      <c r="M765" s="34">
        <v>8.6E-3</v>
      </c>
      <c r="N765" s="34">
        <v>368.12299999999999</v>
      </c>
      <c r="O765" s="34">
        <v>86.497399999999999</v>
      </c>
      <c r="P765" s="34">
        <v>454.6</v>
      </c>
      <c r="Q765" s="34">
        <v>294.20519999999999</v>
      </c>
      <c r="R765" s="34">
        <v>69.129000000000005</v>
      </c>
      <c r="S765" s="34">
        <v>363.3</v>
      </c>
      <c r="T765" s="34">
        <v>0</v>
      </c>
      <c r="U765" s="34"/>
      <c r="V765" s="34"/>
      <c r="W765" s="34">
        <v>0</v>
      </c>
      <c r="X765" s="34">
        <v>11.9472</v>
      </c>
      <c r="Y765" s="34">
        <v>12</v>
      </c>
      <c r="Z765" s="34">
        <v>845</v>
      </c>
      <c r="AA765" s="34">
        <v>847</v>
      </c>
      <c r="AB765" s="34">
        <v>884</v>
      </c>
      <c r="AC765" s="34">
        <v>79</v>
      </c>
      <c r="AD765" s="34">
        <v>21.54</v>
      </c>
      <c r="AE765" s="34">
        <v>0.49</v>
      </c>
      <c r="AF765" s="34">
        <v>979</v>
      </c>
      <c r="AG765" s="34">
        <v>0</v>
      </c>
      <c r="AH765" s="34">
        <v>30</v>
      </c>
      <c r="AI765" s="34">
        <v>35</v>
      </c>
      <c r="AJ765" s="34">
        <v>191</v>
      </c>
      <c r="AK765" s="34">
        <v>168</v>
      </c>
      <c r="AL765" s="34">
        <v>4.4000000000000004</v>
      </c>
      <c r="AM765" s="34">
        <v>174.1</v>
      </c>
      <c r="AN765" s="34" t="s">
        <v>155</v>
      </c>
      <c r="AO765" s="34">
        <v>2</v>
      </c>
      <c r="AP765" s="37">
        <v>0.62246527777777783</v>
      </c>
      <c r="AQ765" s="34">
        <v>47.161324999999998</v>
      </c>
      <c r="AR765" s="34">
        <v>-88.483898999999994</v>
      </c>
      <c r="AS765" s="34">
        <v>313</v>
      </c>
      <c r="AT765" s="34">
        <v>24.6</v>
      </c>
      <c r="AU765" s="34">
        <v>12</v>
      </c>
      <c r="AV765" s="34">
        <v>10</v>
      </c>
      <c r="AW765" s="34" t="s">
        <v>205</v>
      </c>
      <c r="AX765" s="34">
        <v>1.1368</v>
      </c>
      <c r="AY765" s="34">
        <v>1.1000000000000001</v>
      </c>
      <c r="AZ765" s="34">
        <v>1.9683999999999999</v>
      </c>
      <c r="BA765" s="34">
        <v>14.186999999999999</v>
      </c>
      <c r="BB765" s="34">
        <v>37.409999999999997</v>
      </c>
      <c r="BC765" s="34">
        <v>2.64</v>
      </c>
      <c r="BD765" s="34">
        <v>4.6269999999999998</v>
      </c>
      <c r="BE765" s="34">
        <v>3183.0189999999998</v>
      </c>
      <c r="BF765" s="34">
        <v>3.2010000000000001</v>
      </c>
      <c r="BG765" s="34">
        <v>22.541</v>
      </c>
      <c r="BH765" s="34">
        <v>5.2960000000000003</v>
      </c>
      <c r="BI765" s="34">
        <v>27.837</v>
      </c>
      <c r="BJ765" s="34">
        <v>18.015000000000001</v>
      </c>
      <c r="BK765" s="34">
        <v>4.2329999999999997</v>
      </c>
      <c r="BL765" s="34">
        <v>22.248000000000001</v>
      </c>
      <c r="BM765" s="34">
        <v>0</v>
      </c>
      <c r="BN765" s="34"/>
      <c r="BO765" s="34"/>
      <c r="BP765" s="34"/>
      <c r="BQ765" s="34">
        <v>5079.3410000000003</v>
      </c>
      <c r="BR765" s="34">
        <v>0.13337599999999999</v>
      </c>
      <c r="BS765" s="34">
        <v>-5</v>
      </c>
      <c r="BT765" s="34">
        <v>7.0000000000000001E-3</v>
      </c>
      <c r="BU765" s="34">
        <v>3.2593770000000002</v>
      </c>
      <c r="BV765" s="34">
        <v>0</v>
      </c>
      <c r="BW765" s="34" t="s">
        <v>155</v>
      </c>
      <c r="BX765" s="34">
        <v>0.79900000000000004</v>
      </c>
    </row>
    <row r="766" spans="1:76" x14ac:dyDescent="0.25">
      <c r="A766" s="35">
        <v>43165</v>
      </c>
      <c r="B766" s="36">
        <v>0.41335951388888886</v>
      </c>
      <c r="C766" s="34">
        <v>5.68</v>
      </c>
      <c r="D766" s="34">
        <v>8.9999999999999993E-3</v>
      </c>
      <c r="E766" s="34">
        <v>90</v>
      </c>
      <c r="F766" s="34">
        <v>386.5</v>
      </c>
      <c r="G766" s="34">
        <v>90.5</v>
      </c>
      <c r="H766" s="34">
        <v>0</v>
      </c>
      <c r="I766" s="34"/>
      <c r="J766" s="34">
        <v>12.6</v>
      </c>
      <c r="K766" s="34">
        <v>0.95589999999999997</v>
      </c>
      <c r="L766" s="34">
        <v>5.4295999999999998</v>
      </c>
      <c r="M766" s="34">
        <v>8.6E-3</v>
      </c>
      <c r="N766" s="34">
        <v>369.48930000000001</v>
      </c>
      <c r="O766" s="34">
        <v>86.511899999999997</v>
      </c>
      <c r="P766" s="34">
        <v>456</v>
      </c>
      <c r="Q766" s="34">
        <v>295.29719999999998</v>
      </c>
      <c r="R766" s="34">
        <v>69.140600000000006</v>
      </c>
      <c r="S766" s="34">
        <v>364.4</v>
      </c>
      <c r="T766" s="34">
        <v>0</v>
      </c>
      <c r="U766" s="34"/>
      <c r="V766" s="34"/>
      <c r="W766" s="34">
        <v>0</v>
      </c>
      <c r="X766" s="34">
        <v>12.0448</v>
      </c>
      <c r="Y766" s="34">
        <v>12.1</v>
      </c>
      <c r="Z766" s="34">
        <v>845</v>
      </c>
      <c r="AA766" s="34">
        <v>848</v>
      </c>
      <c r="AB766" s="34">
        <v>884</v>
      </c>
      <c r="AC766" s="34">
        <v>79</v>
      </c>
      <c r="AD766" s="34">
        <v>21.54</v>
      </c>
      <c r="AE766" s="34">
        <v>0.49</v>
      </c>
      <c r="AF766" s="34">
        <v>979</v>
      </c>
      <c r="AG766" s="34">
        <v>0</v>
      </c>
      <c r="AH766" s="34">
        <v>30</v>
      </c>
      <c r="AI766" s="34">
        <v>35</v>
      </c>
      <c r="AJ766" s="34">
        <v>191</v>
      </c>
      <c r="AK766" s="34">
        <v>168</v>
      </c>
      <c r="AL766" s="34">
        <v>4.5</v>
      </c>
      <c r="AM766" s="34">
        <v>174.3</v>
      </c>
      <c r="AN766" s="34" t="s">
        <v>155</v>
      </c>
      <c r="AO766" s="34">
        <v>2</v>
      </c>
      <c r="AP766" s="37">
        <v>0.6224884259259259</v>
      </c>
      <c r="AQ766" s="34">
        <v>47.161456000000001</v>
      </c>
      <c r="AR766" s="34">
        <v>-88.483897999999996</v>
      </c>
      <c r="AS766" s="34">
        <v>313.39999999999998</v>
      </c>
      <c r="AT766" s="34">
        <v>24.5</v>
      </c>
      <c r="AU766" s="34">
        <v>12</v>
      </c>
      <c r="AV766" s="34">
        <v>10</v>
      </c>
      <c r="AW766" s="34" t="s">
        <v>205</v>
      </c>
      <c r="AX766" s="34">
        <v>1.2</v>
      </c>
      <c r="AY766" s="34">
        <v>1.1000000000000001</v>
      </c>
      <c r="AZ766" s="34">
        <v>2</v>
      </c>
      <c r="BA766" s="34">
        <v>14.186999999999999</v>
      </c>
      <c r="BB766" s="34">
        <v>37.51</v>
      </c>
      <c r="BC766" s="34">
        <v>2.64</v>
      </c>
      <c r="BD766" s="34">
        <v>4.6100000000000003</v>
      </c>
      <c r="BE766" s="34">
        <v>3183.0659999999998</v>
      </c>
      <c r="BF766" s="34">
        <v>3.21</v>
      </c>
      <c r="BG766" s="34">
        <v>22.684000000000001</v>
      </c>
      <c r="BH766" s="34">
        <v>5.3109999999999999</v>
      </c>
      <c r="BI766" s="34">
        <v>27.995000000000001</v>
      </c>
      <c r="BJ766" s="34">
        <v>18.129000000000001</v>
      </c>
      <c r="BK766" s="34">
        <v>4.2450000000000001</v>
      </c>
      <c r="BL766" s="34">
        <v>22.373999999999999</v>
      </c>
      <c r="BM766" s="34">
        <v>0</v>
      </c>
      <c r="BN766" s="34"/>
      <c r="BO766" s="34"/>
      <c r="BP766" s="34"/>
      <c r="BQ766" s="34">
        <v>5134.1869999999999</v>
      </c>
      <c r="BR766" s="34">
        <v>0.13028200000000001</v>
      </c>
      <c r="BS766" s="34">
        <v>-5</v>
      </c>
      <c r="BT766" s="34">
        <v>6.0939999999999996E-3</v>
      </c>
      <c r="BU766" s="34">
        <v>3.1837659999999999</v>
      </c>
      <c r="BV766" s="34">
        <v>0</v>
      </c>
      <c r="BW766" s="34" t="s">
        <v>155</v>
      </c>
      <c r="BX766" s="34">
        <v>0.79900000000000004</v>
      </c>
    </row>
    <row r="767" spans="1:76" x14ac:dyDescent="0.25">
      <c r="A767" s="35">
        <v>43165</v>
      </c>
      <c r="B767" s="36">
        <v>0.41337108796296301</v>
      </c>
      <c r="C767" s="34">
        <v>5.65</v>
      </c>
      <c r="D767" s="34">
        <v>8.9999999999999993E-3</v>
      </c>
      <c r="E767" s="34">
        <v>90</v>
      </c>
      <c r="F767" s="34">
        <v>386.4</v>
      </c>
      <c r="G767" s="34">
        <v>90.5</v>
      </c>
      <c r="H767" s="34">
        <v>0</v>
      </c>
      <c r="I767" s="34"/>
      <c r="J767" s="34">
        <v>12.6</v>
      </c>
      <c r="K767" s="34">
        <v>0.95620000000000005</v>
      </c>
      <c r="L767" s="34">
        <v>5.4024000000000001</v>
      </c>
      <c r="M767" s="34">
        <v>8.6E-3</v>
      </c>
      <c r="N767" s="34">
        <v>369.43270000000001</v>
      </c>
      <c r="O767" s="34">
        <v>86.512299999999996</v>
      </c>
      <c r="P767" s="34">
        <v>455.9</v>
      </c>
      <c r="Q767" s="34">
        <v>295.25189999999998</v>
      </c>
      <c r="R767" s="34">
        <v>69.140900000000002</v>
      </c>
      <c r="S767" s="34">
        <v>364.4</v>
      </c>
      <c r="T767" s="34">
        <v>0</v>
      </c>
      <c r="U767" s="34"/>
      <c r="V767" s="34"/>
      <c r="W767" s="34">
        <v>0</v>
      </c>
      <c r="X767" s="34">
        <v>12.047800000000001</v>
      </c>
      <c r="Y767" s="34">
        <v>12.1</v>
      </c>
      <c r="Z767" s="34">
        <v>845</v>
      </c>
      <c r="AA767" s="34">
        <v>848</v>
      </c>
      <c r="AB767" s="34">
        <v>884</v>
      </c>
      <c r="AC767" s="34">
        <v>79</v>
      </c>
      <c r="AD767" s="34">
        <v>21.54</v>
      </c>
      <c r="AE767" s="34">
        <v>0.49</v>
      </c>
      <c r="AF767" s="34">
        <v>979</v>
      </c>
      <c r="AG767" s="34">
        <v>0</v>
      </c>
      <c r="AH767" s="34">
        <v>30</v>
      </c>
      <c r="AI767" s="34">
        <v>35</v>
      </c>
      <c r="AJ767" s="34">
        <v>191</v>
      </c>
      <c r="AK767" s="34">
        <v>168.9</v>
      </c>
      <c r="AL767" s="34">
        <v>4.5</v>
      </c>
      <c r="AM767" s="34">
        <v>174.7</v>
      </c>
      <c r="AN767" s="34" t="s">
        <v>155</v>
      </c>
      <c r="AO767" s="34">
        <v>2</v>
      </c>
      <c r="AP767" s="37">
        <v>0.62249999999999994</v>
      </c>
      <c r="AQ767" s="34">
        <v>47.161552999999998</v>
      </c>
      <c r="AR767" s="34">
        <v>-88.483923000000004</v>
      </c>
      <c r="AS767" s="34">
        <v>313.60000000000002</v>
      </c>
      <c r="AT767" s="34">
        <v>24.4</v>
      </c>
      <c r="AU767" s="34">
        <v>12</v>
      </c>
      <c r="AV767" s="34">
        <v>10</v>
      </c>
      <c r="AW767" s="34" t="s">
        <v>205</v>
      </c>
      <c r="AX767" s="34">
        <v>1.2</v>
      </c>
      <c r="AY767" s="34">
        <v>1.1684000000000001</v>
      </c>
      <c r="AZ767" s="34">
        <v>2.0684</v>
      </c>
      <c r="BA767" s="34">
        <v>14.186999999999999</v>
      </c>
      <c r="BB767" s="34">
        <v>37.71</v>
      </c>
      <c r="BC767" s="34">
        <v>2.66</v>
      </c>
      <c r="BD767" s="34">
        <v>4.5839999999999996</v>
      </c>
      <c r="BE767" s="34">
        <v>3183.1570000000002</v>
      </c>
      <c r="BF767" s="34">
        <v>3.2269999999999999</v>
      </c>
      <c r="BG767" s="34">
        <v>22.795000000000002</v>
      </c>
      <c r="BH767" s="34">
        <v>5.3380000000000001</v>
      </c>
      <c r="BI767" s="34">
        <v>28.132999999999999</v>
      </c>
      <c r="BJ767" s="34">
        <v>18.218</v>
      </c>
      <c r="BK767" s="34">
        <v>4.266</v>
      </c>
      <c r="BL767" s="34">
        <v>22.484000000000002</v>
      </c>
      <c r="BM767" s="34">
        <v>0</v>
      </c>
      <c r="BN767" s="34"/>
      <c r="BO767" s="34"/>
      <c r="BP767" s="34"/>
      <c r="BQ767" s="34">
        <v>5161.5339999999997</v>
      </c>
      <c r="BR767" s="34">
        <v>0.13</v>
      </c>
      <c r="BS767" s="34">
        <v>-5</v>
      </c>
      <c r="BT767" s="34">
        <v>6.9059999999999998E-3</v>
      </c>
      <c r="BU767" s="34">
        <v>3.1768749999999999</v>
      </c>
      <c r="BV767" s="34">
        <v>0</v>
      </c>
      <c r="BW767" s="34" t="s">
        <v>155</v>
      </c>
      <c r="BX767" s="34">
        <v>0.79900000000000004</v>
      </c>
    </row>
    <row r="768" spans="1:76" x14ac:dyDescent="0.25">
      <c r="A768" s="35">
        <v>43165</v>
      </c>
      <c r="B768" s="36">
        <v>0.41338266203703705</v>
      </c>
      <c r="C768" s="34">
        <v>5.67</v>
      </c>
      <c r="D768" s="34">
        <v>8.9999999999999993E-3</v>
      </c>
      <c r="E768" s="34">
        <v>90</v>
      </c>
      <c r="F768" s="34">
        <v>385.4</v>
      </c>
      <c r="G768" s="34">
        <v>90.3</v>
      </c>
      <c r="H768" s="34">
        <v>0</v>
      </c>
      <c r="I768" s="34"/>
      <c r="J768" s="34">
        <v>12.6</v>
      </c>
      <c r="K768" s="34">
        <v>0.95599999999999996</v>
      </c>
      <c r="L768" s="34">
        <v>5.4207000000000001</v>
      </c>
      <c r="M768" s="34">
        <v>8.6E-3</v>
      </c>
      <c r="N768" s="34">
        <v>368.46899999999999</v>
      </c>
      <c r="O768" s="34">
        <v>86.328100000000006</v>
      </c>
      <c r="P768" s="34">
        <v>454.8</v>
      </c>
      <c r="Q768" s="34">
        <v>294.48180000000002</v>
      </c>
      <c r="R768" s="34">
        <v>68.993700000000004</v>
      </c>
      <c r="S768" s="34">
        <v>363.5</v>
      </c>
      <c r="T768" s="34">
        <v>0</v>
      </c>
      <c r="U768" s="34"/>
      <c r="V768" s="34"/>
      <c r="W768" s="34">
        <v>0</v>
      </c>
      <c r="X768" s="34">
        <v>12.0458</v>
      </c>
      <c r="Y768" s="34">
        <v>12</v>
      </c>
      <c r="Z768" s="34">
        <v>845</v>
      </c>
      <c r="AA768" s="34">
        <v>847</v>
      </c>
      <c r="AB768" s="34">
        <v>884</v>
      </c>
      <c r="AC768" s="34">
        <v>79</v>
      </c>
      <c r="AD768" s="34">
        <v>21.54</v>
      </c>
      <c r="AE768" s="34">
        <v>0.49</v>
      </c>
      <c r="AF768" s="34">
        <v>979</v>
      </c>
      <c r="AG768" s="34">
        <v>0</v>
      </c>
      <c r="AH768" s="34">
        <v>30</v>
      </c>
      <c r="AI768" s="34">
        <v>35</v>
      </c>
      <c r="AJ768" s="34">
        <v>191</v>
      </c>
      <c r="AK768" s="34">
        <v>168.1</v>
      </c>
      <c r="AL768" s="34">
        <v>4.5</v>
      </c>
      <c r="AM768" s="34">
        <v>175</v>
      </c>
      <c r="AN768" s="34" t="s">
        <v>155</v>
      </c>
      <c r="AO768" s="34">
        <v>2</v>
      </c>
      <c r="AP768" s="37">
        <v>0.62251157407407409</v>
      </c>
      <c r="AQ768" s="34">
        <v>47.161648</v>
      </c>
      <c r="AR768" s="34">
        <v>-88.483964</v>
      </c>
      <c r="AS768" s="34">
        <v>313.60000000000002</v>
      </c>
      <c r="AT768" s="34">
        <v>24.2</v>
      </c>
      <c r="AU768" s="34">
        <v>12</v>
      </c>
      <c r="AV768" s="34">
        <v>10</v>
      </c>
      <c r="AW768" s="34" t="s">
        <v>205</v>
      </c>
      <c r="AX768" s="34">
        <v>1.0631999999999999</v>
      </c>
      <c r="AY768" s="34">
        <v>1.2684</v>
      </c>
      <c r="AZ768" s="34">
        <v>1.9632000000000001</v>
      </c>
      <c r="BA768" s="34">
        <v>14.186999999999999</v>
      </c>
      <c r="BB768" s="34">
        <v>37.57</v>
      </c>
      <c r="BC768" s="34">
        <v>2.65</v>
      </c>
      <c r="BD768" s="34">
        <v>4.601</v>
      </c>
      <c r="BE768" s="34">
        <v>3183.096</v>
      </c>
      <c r="BF768" s="34">
        <v>3.2160000000000002</v>
      </c>
      <c r="BG768" s="34">
        <v>22.658999999999999</v>
      </c>
      <c r="BH768" s="34">
        <v>5.3090000000000002</v>
      </c>
      <c r="BI768" s="34">
        <v>27.966999999999999</v>
      </c>
      <c r="BJ768" s="34">
        <v>18.109000000000002</v>
      </c>
      <c r="BK768" s="34">
        <v>4.2430000000000003</v>
      </c>
      <c r="BL768" s="34">
        <v>22.350999999999999</v>
      </c>
      <c r="BM768" s="34">
        <v>0</v>
      </c>
      <c r="BN768" s="34"/>
      <c r="BO768" s="34"/>
      <c r="BP768" s="34"/>
      <c r="BQ768" s="34">
        <v>5143.1350000000002</v>
      </c>
      <c r="BR768" s="34">
        <v>0.120034</v>
      </c>
      <c r="BS768" s="34">
        <v>-5</v>
      </c>
      <c r="BT768" s="34">
        <v>7.0000000000000001E-3</v>
      </c>
      <c r="BU768" s="34">
        <v>2.9333300000000002</v>
      </c>
      <c r="BV768" s="34">
        <v>0</v>
      </c>
      <c r="BW768" s="34" t="s">
        <v>155</v>
      </c>
      <c r="BX768" s="34">
        <v>0.79900000000000004</v>
      </c>
    </row>
    <row r="769" spans="1:76" x14ac:dyDescent="0.25">
      <c r="A769" s="35">
        <v>43165</v>
      </c>
      <c r="B769" s="36">
        <v>0.41339423611111115</v>
      </c>
      <c r="C769" s="34">
        <v>5.9790000000000001</v>
      </c>
      <c r="D769" s="34">
        <v>9.7000000000000003E-3</v>
      </c>
      <c r="E769" s="34">
        <v>96.589017999999996</v>
      </c>
      <c r="F769" s="34">
        <v>386.5</v>
      </c>
      <c r="G769" s="34">
        <v>90.2</v>
      </c>
      <c r="H769" s="34">
        <v>0</v>
      </c>
      <c r="I769" s="34"/>
      <c r="J769" s="34">
        <v>12.67</v>
      </c>
      <c r="K769" s="34">
        <v>0.9536</v>
      </c>
      <c r="L769" s="34">
        <v>5.7018000000000004</v>
      </c>
      <c r="M769" s="34">
        <v>9.1999999999999998E-3</v>
      </c>
      <c r="N769" s="34">
        <v>368.59129999999999</v>
      </c>
      <c r="O769" s="34">
        <v>86.012200000000007</v>
      </c>
      <c r="P769" s="34">
        <v>454.6</v>
      </c>
      <c r="Q769" s="34">
        <v>294.5795</v>
      </c>
      <c r="R769" s="34">
        <v>68.741299999999995</v>
      </c>
      <c r="S769" s="34">
        <v>363.3</v>
      </c>
      <c r="T769" s="34">
        <v>0</v>
      </c>
      <c r="U769" s="34"/>
      <c r="V769" s="34"/>
      <c r="W769" s="34">
        <v>0</v>
      </c>
      <c r="X769" s="34">
        <v>12.0844</v>
      </c>
      <c r="Y769" s="34">
        <v>12.1</v>
      </c>
      <c r="Z769" s="34">
        <v>845</v>
      </c>
      <c r="AA769" s="34">
        <v>845</v>
      </c>
      <c r="AB769" s="34">
        <v>884</v>
      </c>
      <c r="AC769" s="34">
        <v>79</v>
      </c>
      <c r="AD769" s="34">
        <v>21.54</v>
      </c>
      <c r="AE769" s="34">
        <v>0.49</v>
      </c>
      <c r="AF769" s="34">
        <v>979</v>
      </c>
      <c r="AG769" s="34">
        <v>0</v>
      </c>
      <c r="AH769" s="34">
        <v>30</v>
      </c>
      <c r="AI769" s="34">
        <v>35</v>
      </c>
      <c r="AJ769" s="34">
        <v>191.9</v>
      </c>
      <c r="AK769" s="34">
        <v>168.9</v>
      </c>
      <c r="AL769" s="34">
        <v>4.5</v>
      </c>
      <c r="AM769" s="34">
        <v>175</v>
      </c>
      <c r="AN769" s="34" t="s">
        <v>155</v>
      </c>
      <c r="AO769" s="34">
        <v>2</v>
      </c>
      <c r="AP769" s="37">
        <v>0.62252314814814813</v>
      </c>
      <c r="AQ769" s="34">
        <v>47.161741999999997</v>
      </c>
      <c r="AR769" s="34">
        <v>-88.484014999999999</v>
      </c>
      <c r="AS769" s="34">
        <v>313.8</v>
      </c>
      <c r="AT769" s="34">
        <v>24.3</v>
      </c>
      <c r="AU769" s="34">
        <v>12</v>
      </c>
      <c r="AV769" s="34">
        <v>10</v>
      </c>
      <c r="AW769" s="34" t="s">
        <v>205</v>
      </c>
      <c r="AX769" s="34">
        <v>1</v>
      </c>
      <c r="AY769" s="34">
        <v>1.3</v>
      </c>
      <c r="AZ769" s="34">
        <v>1.9</v>
      </c>
      <c r="BA769" s="34">
        <v>14.186999999999999</v>
      </c>
      <c r="BB769" s="34">
        <v>35.68</v>
      </c>
      <c r="BC769" s="34">
        <v>2.5099999999999998</v>
      </c>
      <c r="BD769" s="34">
        <v>4.8689999999999998</v>
      </c>
      <c r="BE769" s="34">
        <v>3181.8470000000002</v>
      </c>
      <c r="BF769" s="34">
        <v>3.2709999999999999</v>
      </c>
      <c r="BG769" s="34">
        <v>21.54</v>
      </c>
      <c r="BH769" s="34">
        <v>5.0270000000000001</v>
      </c>
      <c r="BI769" s="34">
        <v>26.567</v>
      </c>
      <c r="BJ769" s="34">
        <v>17.215</v>
      </c>
      <c r="BK769" s="34">
        <v>4.0170000000000003</v>
      </c>
      <c r="BL769" s="34">
        <v>21.231999999999999</v>
      </c>
      <c r="BM769" s="34">
        <v>0</v>
      </c>
      <c r="BN769" s="34"/>
      <c r="BO769" s="34"/>
      <c r="BP769" s="34"/>
      <c r="BQ769" s="34">
        <v>4903.3370000000004</v>
      </c>
      <c r="BR769" s="34">
        <v>0.14618</v>
      </c>
      <c r="BS769" s="34">
        <v>-5</v>
      </c>
      <c r="BT769" s="34">
        <v>7.0000000000000001E-3</v>
      </c>
      <c r="BU769" s="34">
        <v>3.5722740000000002</v>
      </c>
      <c r="BV769" s="34">
        <v>0</v>
      </c>
      <c r="BW769" s="34" t="s">
        <v>155</v>
      </c>
      <c r="BX769" s="34">
        <v>0.79900000000000004</v>
      </c>
    </row>
    <row r="770" spans="1:76" x14ac:dyDescent="0.25">
      <c r="A770" s="35">
        <v>43165</v>
      </c>
      <c r="B770" s="36">
        <v>0.41340581018518519</v>
      </c>
      <c r="C770" s="34">
        <v>6.5659999999999998</v>
      </c>
      <c r="D770" s="34">
        <v>1.18E-2</v>
      </c>
      <c r="E770" s="34">
        <v>118.40343300000001</v>
      </c>
      <c r="F770" s="34">
        <v>389.9</v>
      </c>
      <c r="G770" s="34">
        <v>89.7</v>
      </c>
      <c r="H770" s="34">
        <v>0</v>
      </c>
      <c r="I770" s="34"/>
      <c r="J770" s="34">
        <v>12.7</v>
      </c>
      <c r="K770" s="34">
        <v>0.94899999999999995</v>
      </c>
      <c r="L770" s="34">
        <v>6.2310999999999996</v>
      </c>
      <c r="M770" s="34">
        <v>1.12E-2</v>
      </c>
      <c r="N770" s="34">
        <v>369.99560000000002</v>
      </c>
      <c r="O770" s="34">
        <v>85.166499999999999</v>
      </c>
      <c r="P770" s="34">
        <v>455.2</v>
      </c>
      <c r="Q770" s="34">
        <v>295.70179999999999</v>
      </c>
      <c r="R770" s="34">
        <v>68.065399999999997</v>
      </c>
      <c r="S770" s="34">
        <v>363.8</v>
      </c>
      <c r="T770" s="34">
        <v>0</v>
      </c>
      <c r="U770" s="34"/>
      <c r="V770" s="34"/>
      <c r="W770" s="34">
        <v>0</v>
      </c>
      <c r="X770" s="34">
        <v>12.0519</v>
      </c>
      <c r="Y770" s="34">
        <v>12</v>
      </c>
      <c r="Z770" s="34">
        <v>845</v>
      </c>
      <c r="AA770" s="34">
        <v>846</v>
      </c>
      <c r="AB770" s="34">
        <v>884</v>
      </c>
      <c r="AC770" s="34">
        <v>79</v>
      </c>
      <c r="AD770" s="34">
        <v>21.54</v>
      </c>
      <c r="AE770" s="34">
        <v>0.49</v>
      </c>
      <c r="AF770" s="34">
        <v>979</v>
      </c>
      <c r="AG770" s="34">
        <v>0</v>
      </c>
      <c r="AH770" s="34">
        <v>30</v>
      </c>
      <c r="AI770" s="34">
        <v>35</v>
      </c>
      <c r="AJ770" s="34">
        <v>192</v>
      </c>
      <c r="AK770" s="34">
        <v>168.1</v>
      </c>
      <c r="AL770" s="34">
        <v>4.5</v>
      </c>
      <c r="AM770" s="34">
        <v>175</v>
      </c>
      <c r="AN770" s="34" t="s">
        <v>155</v>
      </c>
      <c r="AO770" s="34">
        <v>2</v>
      </c>
      <c r="AP770" s="37">
        <v>0.62253472222222228</v>
      </c>
      <c r="AQ770" s="34">
        <v>47.161833999999999</v>
      </c>
      <c r="AR770" s="34">
        <v>-88.484070000000003</v>
      </c>
      <c r="AS770" s="34">
        <v>314.10000000000002</v>
      </c>
      <c r="AT770" s="34">
        <v>24.4</v>
      </c>
      <c r="AU770" s="34">
        <v>12</v>
      </c>
      <c r="AV770" s="34">
        <v>10</v>
      </c>
      <c r="AW770" s="34" t="s">
        <v>205</v>
      </c>
      <c r="AX770" s="34">
        <v>1.2051050000000001</v>
      </c>
      <c r="AY770" s="34">
        <v>1.094895</v>
      </c>
      <c r="AZ770" s="34">
        <v>2.036737</v>
      </c>
      <c r="BA770" s="34">
        <v>14.186999999999999</v>
      </c>
      <c r="BB770" s="34">
        <v>32.56</v>
      </c>
      <c r="BC770" s="34">
        <v>2.2999999999999998</v>
      </c>
      <c r="BD770" s="34">
        <v>5.3780000000000001</v>
      </c>
      <c r="BE770" s="34">
        <v>3179.3510000000001</v>
      </c>
      <c r="BF770" s="34">
        <v>3.649</v>
      </c>
      <c r="BG770" s="34">
        <v>19.77</v>
      </c>
      <c r="BH770" s="34">
        <v>4.5510000000000002</v>
      </c>
      <c r="BI770" s="34">
        <v>24.321000000000002</v>
      </c>
      <c r="BJ770" s="34">
        <v>15.8</v>
      </c>
      <c r="BK770" s="34">
        <v>3.637</v>
      </c>
      <c r="BL770" s="34">
        <v>19.437000000000001</v>
      </c>
      <c r="BM770" s="34">
        <v>0</v>
      </c>
      <c r="BN770" s="34"/>
      <c r="BO770" s="34"/>
      <c r="BP770" s="34"/>
      <c r="BQ770" s="34">
        <v>4471.2460000000001</v>
      </c>
      <c r="BR770" s="34">
        <v>0.111854</v>
      </c>
      <c r="BS770" s="34">
        <v>-5</v>
      </c>
      <c r="BT770" s="34">
        <v>7.9059999999999998E-3</v>
      </c>
      <c r="BU770" s="34">
        <v>2.7334320000000001</v>
      </c>
      <c r="BV770" s="34">
        <v>0</v>
      </c>
      <c r="BW770" s="34" t="s">
        <v>155</v>
      </c>
      <c r="BX770" s="34">
        <v>0.79900000000000004</v>
      </c>
    </row>
    <row r="771" spans="1:76" x14ac:dyDescent="0.25">
      <c r="A771" s="35">
        <v>43165</v>
      </c>
      <c r="B771" s="36">
        <v>0.41341738425925922</v>
      </c>
      <c r="C771" s="34">
        <v>7.0090000000000003</v>
      </c>
      <c r="D771" s="34">
        <v>9.2999999999999992E-3</v>
      </c>
      <c r="E771" s="34">
        <v>92.652360999999999</v>
      </c>
      <c r="F771" s="34">
        <v>393.4</v>
      </c>
      <c r="G771" s="34">
        <v>87.7</v>
      </c>
      <c r="H771" s="34">
        <v>0</v>
      </c>
      <c r="I771" s="34"/>
      <c r="J771" s="34">
        <v>12.46</v>
      </c>
      <c r="K771" s="34">
        <v>0.9456</v>
      </c>
      <c r="L771" s="34">
        <v>6.6269999999999998</v>
      </c>
      <c r="M771" s="34">
        <v>8.8000000000000005E-3</v>
      </c>
      <c r="N771" s="34">
        <v>371.94049999999999</v>
      </c>
      <c r="O771" s="34">
        <v>82.891300000000001</v>
      </c>
      <c r="P771" s="34">
        <v>454.8</v>
      </c>
      <c r="Q771" s="34">
        <v>297.25619999999998</v>
      </c>
      <c r="R771" s="34">
        <v>66.247100000000003</v>
      </c>
      <c r="S771" s="34">
        <v>363.5</v>
      </c>
      <c r="T771" s="34">
        <v>0</v>
      </c>
      <c r="U771" s="34"/>
      <c r="V771" s="34"/>
      <c r="W771" s="34">
        <v>0</v>
      </c>
      <c r="X771" s="34">
        <v>11.777699999999999</v>
      </c>
      <c r="Y771" s="34">
        <v>12.1</v>
      </c>
      <c r="Z771" s="34">
        <v>845</v>
      </c>
      <c r="AA771" s="34">
        <v>845</v>
      </c>
      <c r="AB771" s="34">
        <v>884</v>
      </c>
      <c r="AC771" s="34">
        <v>79</v>
      </c>
      <c r="AD771" s="34">
        <v>21.54</v>
      </c>
      <c r="AE771" s="34">
        <v>0.49</v>
      </c>
      <c r="AF771" s="34">
        <v>979</v>
      </c>
      <c r="AG771" s="34">
        <v>0</v>
      </c>
      <c r="AH771" s="34">
        <v>30</v>
      </c>
      <c r="AI771" s="34">
        <v>35</v>
      </c>
      <c r="AJ771" s="34">
        <v>192</v>
      </c>
      <c r="AK771" s="34">
        <v>168.9</v>
      </c>
      <c r="AL771" s="34">
        <v>4.5</v>
      </c>
      <c r="AM771" s="34">
        <v>175</v>
      </c>
      <c r="AN771" s="34" t="s">
        <v>155</v>
      </c>
      <c r="AO771" s="34">
        <v>2</v>
      </c>
      <c r="AP771" s="37">
        <v>0.62254629629629632</v>
      </c>
      <c r="AQ771" s="34">
        <v>47.161926999999999</v>
      </c>
      <c r="AR771" s="34">
        <v>-88.484108000000006</v>
      </c>
      <c r="AS771" s="34">
        <v>314.3</v>
      </c>
      <c r="AT771" s="34">
        <v>24.3</v>
      </c>
      <c r="AU771" s="34">
        <v>12</v>
      </c>
      <c r="AV771" s="34">
        <v>10</v>
      </c>
      <c r="AW771" s="34" t="s">
        <v>205</v>
      </c>
      <c r="AX771" s="34">
        <v>1.2316</v>
      </c>
      <c r="AY771" s="34">
        <v>1.0684</v>
      </c>
      <c r="AZ771" s="34">
        <v>2.1</v>
      </c>
      <c r="BA771" s="34">
        <v>14.186999999999999</v>
      </c>
      <c r="BB771" s="34">
        <v>30.58</v>
      </c>
      <c r="BC771" s="34">
        <v>2.16</v>
      </c>
      <c r="BD771" s="34">
        <v>5.758</v>
      </c>
      <c r="BE771" s="34">
        <v>3179.67</v>
      </c>
      <c r="BF771" s="34">
        <v>2.6749999999999998</v>
      </c>
      <c r="BG771" s="34">
        <v>18.687999999999999</v>
      </c>
      <c r="BH771" s="34">
        <v>4.165</v>
      </c>
      <c r="BI771" s="34">
        <v>22.853000000000002</v>
      </c>
      <c r="BJ771" s="34">
        <v>14.936</v>
      </c>
      <c r="BK771" s="34">
        <v>3.3290000000000002</v>
      </c>
      <c r="BL771" s="34">
        <v>18.263999999999999</v>
      </c>
      <c r="BM771" s="34">
        <v>0</v>
      </c>
      <c r="BN771" s="34"/>
      <c r="BO771" s="34"/>
      <c r="BP771" s="34"/>
      <c r="BQ771" s="34">
        <v>4108.8459999999995</v>
      </c>
      <c r="BR771" s="34">
        <v>0.149676</v>
      </c>
      <c r="BS771" s="34">
        <v>-5</v>
      </c>
      <c r="BT771" s="34">
        <v>8.0000000000000002E-3</v>
      </c>
      <c r="BU771" s="34">
        <v>3.6577069999999998</v>
      </c>
      <c r="BV771" s="34">
        <v>0</v>
      </c>
      <c r="BW771" s="34" t="s">
        <v>155</v>
      </c>
      <c r="BX771" s="34">
        <v>0.79900000000000004</v>
      </c>
    </row>
    <row r="772" spans="1:76" x14ac:dyDescent="0.25">
      <c r="A772" s="35">
        <v>43165</v>
      </c>
      <c r="B772" s="36">
        <v>0.41342895833333332</v>
      </c>
      <c r="C772" s="34">
        <v>7.399</v>
      </c>
      <c r="D772" s="34">
        <v>7.4999999999999997E-3</v>
      </c>
      <c r="E772" s="34">
        <v>75.185796999999994</v>
      </c>
      <c r="F772" s="34">
        <v>395.3</v>
      </c>
      <c r="G772" s="34">
        <v>85.3</v>
      </c>
      <c r="H772" s="34">
        <v>0</v>
      </c>
      <c r="I772" s="34"/>
      <c r="J772" s="34">
        <v>12.05</v>
      </c>
      <c r="K772" s="34">
        <v>0.94259999999999999</v>
      </c>
      <c r="L772" s="34">
        <v>6.9741999999999997</v>
      </c>
      <c r="M772" s="34">
        <v>7.1000000000000004E-3</v>
      </c>
      <c r="N772" s="34">
        <v>372.56889999999999</v>
      </c>
      <c r="O772" s="34">
        <v>80.371600000000001</v>
      </c>
      <c r="P772" s="34">
        <v>452.9</v>
      </c>
      <c r="Q772" s="34">
        <v>297.75839999999999</v>
      </c>
      <c r="R772" s="34">
        <v>64.2333</v>
      </c>
      <c r="S772" s="34">
        <v>362</v>
      </c>
      <c r="T772" s="34">
        <v>0</v>
      </c>
      <c r="U772" s="34"/>
      <c r="V772" s="34"/>
      <c r="W772" s="34">
        <v>0</v>
      </c>
      <c r="X772" s="34">
        <v>11.3567</v>
      </c>
      <c r="Y772" s="34">
        <v>12.1</v>
      </c>
      <c r="Z772" s="34">
        <v>845</v>
      </c>
      <c r="AA772" s="34">
        <v>845</v>
      </c>
      <c r="AB772" s="34">
        <v>884</v>
      </c>
      <c r="AC772" s="34">
        <v>79</v>
      </c>
      <c r="AD772" s="34">
        <v>21.54</v>
      </c>
      <c r="AE772" s="34">
        <v>0.49</v>
      </c>
      <c r="AF772" s="34">
        <v>979</v>
      </c>
      <c r="AG772" s="34">
        <v>0</v>
      </c>
      <c r="AH772" s="34">
        <v>30</v>
      </c>
      <c r="AI772" s="34">
        <v>35</v>
      </c>
      <c r="AJ772" s="34">
        <v>192</v>
      </c>
      <c r="AK772" s="34">
        <v>169</v>
      </c>
      <c r="AL772" s="34">
        <v>4.5</v>
      </c>
      <c r="AM772" s="34">
        <v>175</v>
      </c>
      <c r="AN772" s="34" t="s">
        <v>155</v>
      </c>
      <c r="AO772" s="34">
        <v>2</v>
      </c>
      <c r="AP772" s="37">
        <v>0.62255787037037036</v>
      </c>
      <c r="AQ772" s="34">
        <v>47.162024000000002</v>
      </c>
      <c r="AR772" s="34">
        <v>-88.484126000000003</v>
      </c>
      <c r="AS772" s="34">
        <v>314.8</v>
      </c>
      <c r="AT772" s="34">
        <v>24.1</v>
      </c>
      <c r="AU772" s="34">
        <v>12</v>
      </c>
      <c r="AV772" s="34">
        <v>10</v>
      </c>
      <c r="AW772" s="34" t="s">
        <v>205</v>
      </c>
      <c r="AX772" s="34">
        <v>1.2</v>
      </c>
      <c r="AY772" s="34">
        <v>1.1000000000000001</v>
      </c>
      <c r="AZ772" s="34">
        <v>2.1</v>
      </c>
      <c r="BA772" s="34">
        <v>14.186999999999999</v>
      </c>
      <c r="BB772" s="34">
        <v>29.02</v>
      </c>
      <c r="BC772" s="34">
        <v>2.0499999999999998</v>
      </c>
      <c r="BD772" s="34">
        <v>6.0940000000000003</v>
      </c>
      <c r="BE772" s="34">
        <v>3179.692</v>
      </c>
      <c r="BF772" s="34">
        <v>2.056</v>
      </c>
      <c r="BG772" s="34">
        <v>17.788</v>
      </c>
      <c r="BH772" s="34">
        <v>3.8370000000000002</v>
      </c>
      <c r="BI772" s="34">
        <v>21.625</v>
      </c>
      <c r="BJ772" s="34">
        <v>14.215999999999999</v>
      </c>
      <c r="BK772" s="34">
        <v>3.0670000000000002</v>
      </c>
      <c r="BL772" s="34">
        <v>17.283000000000001</v>
      </c>
      <c r="BM772" s="34">
        <v>0</v>
      </c>
      <c r="BN772" s="34"/>
      <c r="BO772" s="34"/>
      <c r="BP772" s="34"/>
      <c r="BQ772" s="34">
        <v>3764.7750000000001</v>
      </c>
      <c r="BR772" s="34">
        <v>0.161248</v>
      </c>
      <c r="BS772" s="34">
        <v>-5</v>
      </c>
      <c r="BT772" s="34">
        <v>8.9060000000000007E-3</v>
      </c>
      <c r="BU772" s="34">
        <v>3.9404979999999998</v>
      </c>
      <c r="BV772" s="34">
        <v>0</v>
      </c>
      <c r="BW772" s="34" t="s">
        <v>155</v>
      </c>
      <c r="BX772" s="34">
        <v>0.79900000000000004</v>
      </c>
    </row>
    <row r="773" spans="1:76" x14ac:dyDescent="0.25">
      <c r="A773" s="35">
        <v>43165</v>
      </c>
      <c r="B773" s="36">
        <v>0.41344053240740736</v>
      </c>
      <c r="C773" s="34">
        <v>7.7409999999999997</v>
      </c>
      <c r="D773" s="34">
        <v>7.0000000000000001E-3</v>
      </c>
      <c r="E773" s="34">
        <v>70</v>
      </c>
      <c r="F773" s="34">
        <v>396.3</v>
      </c>
      <c r="G773" s="34">
        <v>84.1</v>
      </c>
      <c r="H773" s="34">
        <v>0</v>
      </c>
      <c r="I773" s="34"/>
      <c r="J773" s="34">
        <v>11.63</v>
      </c>
      <c r="K773" s="34">
        <v>0.93989999999999996</v>
      </c>
      <c r="L773" s="34">
        <v>7.2756999999999996</v>
      </c>
      <c r="M773" s="34">
        <v>6.6E-3</v>
      </c>
      <c r="N773" s="34">
        <v>372.52760000000001</v>
      </c>
      <c r="O773" s="34">
        <v>79.079400000000007</v>
      </c>
      <c r="P773" s="34">
        <v>451.6</v>
      </c>
      <c r="Q773" s="34">
        <v>297.72539999999998</v>
      </c>
      <c r="R773" s="34">
        <v>63.200499999999998</v>
      </c>
      <c r="S773" s="34">
        <v>360.9</v>
      </c>
      <c r="T773" s="34">
        <v>0</v>
      </c>
      <c r="U773" s="34"/>
      <c r="V773" s="34"/>
      <c r="W773" s="34">
        <v>0</v>
      </c>
      <c r="X773" s="34">
        <v>10.9322</v>
      </c>
      <c r="Y773" s="34">
        <v>12</v>
      </c>
      <c r="Z773" s="34">
        <v>846</v>
      </c>
      <c r="AA773" s="34">
        <v>846</v>
      </c>
      <c r="AB773" s="34">
        <v>885</v>
      </c>
      <c r="AC773" s="34">
        <v>79</v>
      </c>
      <c r="AD773" s="34">
        <v>21.54</v>
      </c>
      <c r="AE773" s="34">
        <v>0.49</v>
      </c>
      <c r="AF773" s="34">
        <v>979</v>
      </c>
      <c r="AG773" s="34">
        <v>0</v>
      </c>
      <c r="AH773" s="34">
        <v>30</v>
      </c>
      <c r="AI773" s="34">
        <v>35</v>
      </c>
      <c r="AJ773" s="34">
        <v>192</v>
      </c>
      <c r="AK773" s="34">
        <v>169</v>
      </c>
      <c r="AL773" s="34">
        <v>4.4000000000000004</v>
      </c>
      <c r="AM773" s="34">
        <v>175</v>
      </c>
      <c r="AN773" s="34" t="s">
        <v>155</v>
      </c>
      <c r="AO773" s="34">
        <v>2</v>
      </c>
      <c r="AP773" s="37">
        <v>0.6225694444444444</v>
      </c>
      <c r="AQ773" s="34">
        <v>47.162125000000003</v>
      </c>
      <c r="AR773" s="34">
        <v>-88.484131000000005</v>
      </c>
      <c r="AS773" s="34">
        <v>315.8</v>
      </c>
      <c r="AT773" s="34">
        <v>24.4</v>
      </c>
      <c r="AU773" s="34">
        <v>12</v>
      </c>
      <c r="AV773" s="34">
        <v>10</v>
      </c>
      <c r="AW773" s="34" t="s">
        <v>205</v>
      </c>
      <c r="AX773" s="34">
        <v>1.2684</v>
      </c>
      <c r="AY773" s="34">
        <v>1.1684000000000001</v>
      </c>
      <c r="AZ773" s="34">
        <v>2.1684000000000001</v>
      </c>
      <c r="BA773" s="34">
        <v>14.186999999999999</v>
      </c>
      <c r="BB773" s="34">
        <v>27.78</v>
      </c>
      <c r="BC773" s="34">
        <v>1.96</v>
      </c>
      <c r="BD773" s="34">
        <v>6.3929999999999998</v>
      </c>
      <c r="BE773" s="34">
        <v>3179.2939999999999</v>
      </c>
      <c r="BF773" s="34">
        <v>1.83</v>
      </c>
      <c r="BG773" s="34">
        <v>17.047000000000001</v>
      </c>
      <c r="BH773" s="34">
        <v>3.6190000000000002</v>
      </c>
      <c r="BI773" s="34">
        <v>20.666</v>
      </c>
      <c r="BJ773" s="34">
        <v>13.624000000000001</v>
      </c>
      <c r="BK773" s="34">
        <v>2.8919999999999999</v>
      </c>
      <c r="BL773" s="34">
        <v>16.515999999999998</v>
      </c>
      <c r="BM773" s="34">
        <v>0</v>
      </c>
      <c r="BN773" s="34"/>
      <c r="BO773" s="34"/>
      <c r="BP773" s="34"/>
      <c r="BQ773" s="34">
        <v>3473.4659999999999</v>
      </c>
      <c r="BR773" s="34">
        <v>0.18102599999999999</v>
      </c>
      <c r="BS773" s="34">
        <v>-5</v>
      </c>
      <c r="BT773" s="34">
        <v>8.0940000000000005E-3</v>
      </c>
      <c r="BU773" s="34">
        <v>4.4238220000000004</v>
      </c>
      <c r="BV773" s="34">
        <v>0</v>
      </c>
      <c r="BW773" s="34" t="s">
        <v>155</v>
      </c>
      <c r="BX773" s="34">
        <v>0.79900000000000004</v>
      </c>
    </row>
    <row r="774" spans="1:76" x14ac:dyDescent="0.25">
      <c r="A774" s="35">
        <v>43165</v>
      </c>
      <c r="B774" s="36">
        <v>0.41345210648148151</v>
      </c>
      <c r="C774" s="34">
        <v>7.85</v>
      </c>
      <c r="D774" s="34">
        <v>7.0000000000000001E-3</v>
      </c>
      <c r="E774" s="34">
        <v>70</v>
      </c>
      <c r="F774" s="34">
        <v>396.6</v>
      </c>
      <c r="G774" s="34">
        <v>83.3</v>
      </c>
      <c r="H774" s="34">
        <v>0</v>
      </c>
      <c r="I774" s="34"/>
      <c r="J774" s="34">
        <v>11.16</v>
      </c>
      <c r="K774" s="34">
        <v>0.93910000000000005</v>
      </c>
      <c r="L774" s="34">
        <v>7.3716999999999997</v>
      </c>
      <c r="M774" s="34">
        <v>6.6E-3</v>
      </c>
      <c r="N774" s="34">
        <v>372.43689999999998</v>
      </c>
      <c r="O774" s="34">
        <v>78.184200000000004</v>
      </c>
      <c r="P774" s="34">
        <v>450.6</v>
      </c>
      <c r="Q774" s="34">
        <v>297.65289999999999</v>
      </c>
      <c r="R774" s="34">
        <v>62.485100000000003</v>
      </c>
      <c r="S774" s="34">
        <v>360.1</v>
      </c>
      <c r="T774" s="34">
        <v>0</v>
      </c>
      <c r="U774" s="34"/>
      <c r="V774" s="34"/>
      <c r="W774" s="34">
        <v>0</v>
      </c>
      <c r="X774" s="34">
        <v>10.4839</v>
      </c>
      <c r="Y774" s="34">
        <v>12.1</v>
      </c>
      <c r="Z774" s="34">
        <v>846</v>
      </c>
      <c r="AA774" s="34">
        <v>848</v>
      </c>
      <c r="AB774" s="34">
        <v>885</v>
      </c>
      <c r="AC774" s="34">
        <v>79</v>
      </c>
      <c r="AD774" s="34">
        <v>21.54</v>
      </c>
      <c r="AE774" s="34">
        <v>0.49</v>
      </c>
      <c r="AF774" s="34">
        <v>979</v>
      </c>
      <c r="AG774" s="34">
        <v>0</v>
      </c>
      <c r="AH774" s="34">
        <v>30</v>
      </c>
      <c r="AI774" s="34">
        <v>35</v>
      </c>
      <c r="AJ774" s="34">
        <v>192</v>
      </c>
      <c r="AK774" s="34">
        <v>169</v>
      </c>
      <c r="AL774" s="34">
        <v>4.4000000000000004</v>
      </c>
      <c r="AM774" s="34">
        <v>175</v>
      </c>
      <c r="AN774" s="34" t="s">
        <v>155</v>
      </c>
      <c r="AO774" s="34">
        <v>2</v>
      </c>
      <c r="AP774" s="37">
        <v>0.62258101851851855</v>
      </c>
      <c r="AQ774" s="34">
        <v>47.162230000000001</v>
      </c>
      <c r="AR774" s="34">
        <v>-88.484121999999999</v>
      </c>
      <c r="AS774" s="34">
        <v>316.39999999999998</v>
      </c>
      <c r="AT774" s="34">
        <v>25.1</v>
      </c>
      <c r="AU774" s="34">
        <v>12</v>
      </c>
      <c r="AV774" s="34">
        <v>10</v>
      </c>
      <c r="AW774" s="34" t="s">
        <v>205</v>
      </c>
      <c r="AX774" s="34">
        <v>1.3</v>
      </c>
      <c r="AY774" s="34">
        <v>1.2684</v>
      </c>
      <c r="AZ774" s="34">
        <v>2.2000000000000002</v>
      </c>
      <c r="BA774" s="34">
        <v>14.186999999999999</v>
      </c>
      <c r="BB774" s="34">
        <v>27.41</v>
      </c>
      <c r="BC774" s="34">
        <v>1.93</v>
      </c>
      <c r="BD774" s="34">
        <v>6.4880000000000004</v>
      </c>
      <c r="BE774" s="34">
        <v>3179.1060000000002</v>
      </c>
      <c r="BF774" s="34">
        <v>1.804</v>
      </c>
      <c r="BG774" s="34">
        <v>16.82</v>
      </c>
      <c r="BH774" s="34">
        <v>3.5310000000000001</v>
      </c>
      <c r="BI774" s="34">
        <v>20.350999999999999</v>
      </c>
      <c r="BJ774" s="34">
        <v>13.443</v>
      </c>
      <c r="BK774" s="34">
        <v>2.8220000000000001</v>
      </c>
      <c r="BL774" s="34">
        <v>16.265000000000001</v>
      </c>
      <c r="BM774" s="34">
        <v>0</v>
      </c>
      <c r="BN774" s="34"/>
      <c r="BO774" s="34"/>
      <c r="BP774" s="34"/>
      <c r="BQ774" s="34">
        <v>3287.4229999999998</v>
      </c>
      <c r="BR774" s="34">
        <v>0.22467599999999999</v>
      </c>
      <c r="BS774" s="34">
        <v>-5</v>
      </c>
      <c r="BT774" s="34">
        <v>7.0939999999999996E-3</v>
      </c>
      <c r="BU774" s="34">
        <v>5.4905200000000001</v>
      </c>
      <c r="BV774" s="34">
        <v>0</v>
      </c>
      <c r="BW774" s="34" t="s">
        <v>155</v>
      </c>
      <c r="BX774" s="34">
        <v>0.79900000000000004</v>
      </c>
    </row>
    <row r="775" spans="1:76" x14ac:dyDescent="0.25">
      <c r="A775" s="35">
        <v>43165</v>
      </c>
      <c r="B775" s="36">
        <v>0.41346368055555555</v>
      </c>
      <c r="C775" s="34">
        <v>7.85</v>
      </c>
      <c r="D775" s="34">
        <v>6.7999999999999996E-3</v>
      </c>
      <c r="E775" s="34">
        <v>67.530072000000004</v>
      </c>
      <c r="F775" s="34">
        <v>396</v>
      </c>
      <c r="G775" s="34">
        <v>83.1</v>
      </c>
      <c r="H775" s="34">
        <v>0</v>
      </c>
      <c r="I775" s="34"/>
      <c r="J775" s="34">
        <v>10.83</v>
      </c>
      <c r="K775" s="34">
        <v>0.93910000000000005</v>
      </c>
      <c r="L775" s="34">
        <v>7.3716999999999997</v>
      </c>
      <c r="M775" s="34">
        <v>6.3E-3</v>
      </c>
      <c r="N775" s="34">
        <v>371.91140000000001</v>
      </c>
      <c r="O775" s="34">
        <v>78.058400000000006</v>
      </c>
      <c r="P775" s="34">
        <v>450</v>
      </c>
      <c r="Q775" s="34">
        <v>297.23289999999997</v>
      </c>
      <c r="R775" s="34">
        <v>62.384599999999999</v>
      </c>
      <c r="S775" s="34">
        <v>359.6</v>
      </c>
      <c r="T775" s="34">
        <v>0</v>
      </c>
      <c r="U775" s="34"/>
      <c r="V775" s="34"/>
      <c r="W775" s="34">
        <v>0</v>
      </c>
      <c r="X775" s="34">
        <v>10.1706</v>
      </c>
      <c r="Y775" s="34">
        <v>12</v>
      </c>
      <c r="Z775" s="34">
        <v>847</v>
      </c>
      <c r="AA775" s="34">
        <v>848</v>
      </c>
      <c r="AB775" s="34">
        <v>886</v>
      </c>
      <c r="AC775" s="34">
        <v>79</v>
      </c>
      <c r="AD775" s="34">
        <v>21.54</v>
      </c>
      <c r="AE775" s="34">
        <v>0.49</v>
      </c>
      <c r="AF775" s="34">
        <v>979</v>
      </c>
      <c r="AG775" s="34">
        <v>0</v>
      </c>
      <c r="AH775" s="34">
        <v>30</v>
      </c>
      <c r="AI775" s="34">
        <v>35</v>
      </c>
      <c r="AJ775" s="34">
        <v>192</v>
      </c>
      <c r="AK775" s="34">
        <v>169</v>
      </c>
      <c r="AL775" s="34">
        <v>4.4000000000000004</v>
      </c>
      <c r="AM775" s="34">
        <v>175</v>
      </c>
      <c r="AN775" s="34" t="s">
        <v>155</v>
      </c>
      <c r="AO775" s="34">
        <v>2</v>
      </c>
      <c r="AP775" s="37">
        <v>0.62259259259259259</v>
      </c>
      <c r="AQ775" s="34">
        <v>47.162263000000003</v>
      </c>
      <c r="AR775" s="34">
        <v>-88.484116999999998</v>
      </c>
      <c r="AS775" s="34">
        <v>316.5</v>
      </c>
      <c r="AT775" s="34">
        <v>26.3</v>
      </c>
      <c r="AU775" s="34">
        <v>12</v>
      </c>
      <c r="AV775" s="34">
        <v>10</v>
      </c>
      <c r="AW775" s="34" t="s">
        <v>205</v>
      </c>
      <c r="AX775" s="34">
        <v>1.3</v>
      </c>
      <c r="AY775" s="34">
        <v>1.3</v>
      </c>
      <c r="AZ775" s="34">
        <v>2.2000000000000002</v>
      </c>
      <c r="BA775" s="34">
        <v>14.186999999999999</v>
      </c>
      <c r="BB775" s="34">
        <v>27.41</v>
      </c>
      <c r="BC775" s="34">
        <v>1.93</v>
      </c>
      <c r="BD775" s="34">
        <v>6.4880000000000004</v>
      </c>
      <c r="BE775" s="34">
        <v>3179.2069999999999</v>
      </c>
      <c r="BF775" s="34">
        <v>1.7410000000000001</v>
      </c>
      <c r="BG775" s="34">
        <v>16.797000000000001</v>
      </c>
      <c r="BH775" s="34">
        <v>3.5249999999999999</v>
      </c>
      <c r="BI775" s="34">
        <v>20.321999999999999</v>
      </c>
      <c r="BJ775" s="34">
        <v>13.423999999999999</v>
      </c>
      <c r="BK775" s="34">
        <v>2.8170000000000002</v>
      </c>
      <c r="BL775" s="34">
        <v>16.241</v>
      </c>
      <c r="BM775" s="34">
        <v>0</v>
      </c>
      <c r="BN775" s="34"/>
      <c r="BO775" s="34"/>
      <c r="BP775" s="34"/>
      <c r="BQ775" s="34">
        <v>3189.299</v>
      </c>
      <c r="BR775" s="34">
        <v>0.239872</v>
      </c>
      <c r="BS775" s="34">
        <v>-5</v>
      </c>
      <c r="BT775" s="34">
        <v>7.9059999999999998E-3</v>
      </c>
      <c r="BU775" s="34">
        <v>5.861872</v>
      </c>
      <c r="BV775" s="34">
        <v>0</v>
      </c>
      <c r="BW775" s="34" t="s">
        <v>155</v>
      </c>
      <c r="BX775" s="34">
        <v>0.79900000000000004</v>
      </c>
    </row>
    <row r="776" spans="1:76" x14ac:dyDescent="0.25">
      <c r="A776" s="35">
        <v>43165</v>
      </c>
      <c r="B776" s="36">
        <v>0.41347525462962964</v>
      </c>
      <c r="C776" s="34">
        <v>7.8570000000000002</v>
      </c>
      <c r="D776" s="34">
        <v>6.0000000000000001E-3</v>
      </c>
      <c r="E776" s="34">
        <v>60</v>
      </c>
      <c r="F776" s="34">
        <v>393.5</v>
      </c>
      <c r="G776" s="34">
        <v>83.6</v>
      </c>
      <c r="H776" s="34">
        <v>0</v>
      </c>
      <c r="I776" s="34"/>
      <c r="J776" s="34">
        <v>10.58</v>
      </c>
      <c r="K776" s="34">
        <v>0.93899999999999995</v>
      </c>
      <c r="L776" s="34">
        <v>7.3781999999999996</v>
      </c>
      <c r="M776" s="34">
        <v>5.5999999999999999E-3</v>
      </c>
      <c r="N776" s="34">
        <v>369.47449999999998</v>
      </c>
      <c r="O776" s="34">
        <v>78.504300000000001</v>
      </c>
      <c r="P776" s="34">
        <v>448</v>
      </c>
      <c r="Q776" s="34">
        <v>295.28539999999998</v>
      </c>
      <c r="R776" s="34">
        <v>62.740900000000003</v>
      </c>
      <c r="S776" s="34">
        <v>358</v>
      </c>
      <c r="T776" s="34">
        <v>0</v>
      </c>
      <c r="U776" s="34"/>
      <c r="V776" s="34"/>
      <c r="W776" s="34">
        <v>0</v>
      </c>
      <c r="X776" s="34">
        <v>9.9383999999999997</v>
      </c>
      <c r="Y776" s="34">
        <v>12.1</v>
      </c>
      <c r="Z776" s="34">
        <v>847</v>
      </c>
      <c r="AA776" s="34">
        <v>848</v>
      </c>
      <c r="AB776" s="34">
        <v>886</v>
      </c>
      <c r="AC776" s="34">
        <v>79</v>
      </c>
      <c r="AD776" s="34">
        <v>21.54</v>
      </c>
      <c r="AE776" s="34">
        <v>0.49</v>
      </c>
      <c r="AF776" s="34">
        <v>979</v>
      </c>
      <c r="AG776" s="34">
        <v>0</v>
      </c>
      <c r="AH776" s="34">
        <v>30</v>
      </c>
      <c r="AI776" s="34">
        <v>35</v>
      </c>
      <c r="AJ776" s="34">
        <v>192</v>
      </c>
      <c r="AK776" s="34">
        <v>169</v>
      </c>
      <c r="AL776" s="34">
        <v>4.4000000000000004</v>
      </c>
      <c r="AM776" s="34">
        <v>175</v>
      </c>
      <c r="AN776" s="34" t="s">
        <v>155</v>
      </c>
      <c r="AO776" s="34">
        <v>2</v>
      </c>
      <c r="AP776" s="37">
        <v>0.62259259259259259</v>
      </c>
      <c r="AQ776" s="34">
        <v>47.162422999999997</v>
      </c>
      <c r="AR776" s="34">
        <v>-88.484105</v>
      </c>
      <c r="AS776" s="34">
        <v>316.8</v>
      </c>
      <c r="AT776" s="34">
        <v>27.7</v>
      </c>
      <c r="AU776" s="34">
        <v>12</v>
      </c>
      <c r="AV776" s="34">
        <v>10</v>
      </c>
      <c r="AW776" s="34" t="s">
        <v>205</v>
      </c>
      <c r="AX776" s="34">
        <v>1.4368000000000001</v>
      </c>
      <c r="AY776" s="34">
        <v>1.5052000000000001</v>
      </c>
      <c r="AZ776" s="34">
        <v>2.4051999999999998</v>
      </c>
      <c r="BA776" s="34">
        <v>14.186999999999999</v>
      </c>
      <c r="BB776" s="34">
        <v>27.39</v>
      </c>
      <c r="BC776" s="34">
        <v>1.93</v>
      </c>
      <c r="BD776" s="34">
        <v>6.4930000000000003</v>
      </c>
      <c r="BE776" s="34">
        <v>3179.5</v>
      </c>
      <c r="BF776" s="34">
        <v>1.5449999999999999</v>
      </c>
      <c r="BG776" s="34">
        <v>16.672999999999998</v>
      </c>
      <c r="BH776" s="34">
        <v>3.5430000000000001</v>
      </c>
      <c r="BI776" s="34">
        <v>20.216000000000001</v>
      </c>
      <c r="BJ776" s="34">
        <v>13.326000000000001</v>
      </c>
      <c r="BK776" s="34">
        <v>2.831</v>
      </c>
      <c r="BL776" s="34">
        <v>16.157</v>
      </c>
      <c r="BM776" s="34">
        <v>0</v>
      </c>
      <c r="BN776" s="34"/>
      <c r="BO776" s="34"/>
      <c r="BP776" s="34"/>
      <c r="BQ776" s="34">
        <v>3114.0169999999998</v>
      </c>
      <c r="BR776" s="34">
        <v>0.25730799999999998</v>
      </c>
      <c r="BS776" s="34">
        <v>-5</v>
      </c>
      <c r="BT776" s="34">
        <v>7.0939999999999996E-3</v>
      </c>
      <c r="BU776" s="34">
        <v>6.2879649999999998</v>
      </c>
      <c r="BV776" s="34">
        <v>0</v>
      </c>
      <c r="BW776" s="34" t="s">
        <v>155</v>
      </c>
      <c r="BX776" s="34">
        <v>0.79900000000000004</v>
      </c>
    </row>
    <row r="777" spans="1:76" x14ac:dyDescent="0.25">
      <c r="A777" s="35">
        <v>43165</v>
      </c>
      <c r="B777" s="36">
        <v>0.41348682870370368</v>
      </c>
      <c r="C777" s="34">
        <v>7.9160000000000004</v>
      </c>
      <c r="D777" s="34">
        <v>6.0000000000000001E-3</v>
      </c>
      <c r="E777" s="34">
        <v>60</v>
      </c>
      <c r="F777" s="34">
        <v>392.8</v>
      </c>
      <c r="G777" s="34">
        <v>85.1</v>
      </c>
      <c r="H777" s="34">
        <v>6.6</v>
      </c>
      <c r="I777" s="34"/>
      <c r="J777" s="34">
        <v>10.4</v>
      </c>
      <c r="K777" s="34">
        <v>0.93859999999999999</v>
      </c>
      <c r="L777" s="34">
        <v>7.4298000000000002</v>
      </c>
      <c r="M777" s="34">
        <v>5.5999999999999999E-3</v>
      </c>
      <c r="N777" s="34">
        <v>368.67169999999999</v>
      </c>
      <c r="O777" s="34">
        <v>79.851100000000002</v>
      </c>
      <c r="P777" s="34">
        <v>448.5</v>
      </c>
      <c r="Q777" s="34">
        <v>294.6438</v>
      </c>
      <c r="R777" s="34">
        <v>63.817300000000003</v>
      </c>
      <c r="S777" s="34">
        <v>358.5</v>
      </c>
      <c r="T777" s="34">
        <v>6.5941000000000001</v>
      </c>
      <c r="U777" s="34"/>
      <c r="V777" s="34"/>
      <c r="W777" s="34">
        <v>0</v>
      </c>
      <c r="X777" s="34">
        <v>9.7612000000000005</v>
      </c>
      <c r="Y777" s="34">
        <v>12.1</v>
      </c>
      <c r="Z777" s="34">
        <v>846</v>
      </c>
      <c r="AA777" s="34">
        <v>847</v>
      </c>
      <c r="AB777" s="34">
        <v>885</v>
      </c>
      <c r="AC777" s="34">
        <v>79</v>
      </c>
      <c r="AD777" s="34">
        <v>21.54</v>
      </c>
      <c r="AE777" s="34">
        <v>0.49</v>
      </c>
      <c r="AF777" s="34">
        <v>979</v>
      </c>
      <c r="AG777" s="34">
        <v>0</v>
      </c>
      <c r="AH777" s="34">
        <v>30</v>
      </c>
      <c r="AI777" s="34">
        <v>35</v>
      </c>
      <c r="AJ777" s="34">
        <v>192</v>
      </c>
      <c r="AK777" s="34">
        <v>169</v>
      </c>
      <c r="AL777" s="34">
        <v>4.4000000000000004</v>
      </c>
      <c r="AM777" s="34">
        <v>175</v>
      </c>
      <c r="AN777" s="34" t="s">
        <v>155</v>
      </c>
      <c r="AO777" s="34">
        <v>2</v>
      </c>
      <c r="AP777" s="37">
        <v>0.62261574074074078</v>
      </c>
      <c r="AQ777" s="34">
        <v>47.162573999999999</v>
      </c>
      <c r="AR777" s="34">
        <v>-88.484094999999996</v>
      </c>
      <c r="AS777" s="34">
        <v>317.10000000000002</v>
      </c>
      <c r="AT777" s="34">
        <v>28.1</v>
      </c>
      <c r="AU777" s="34">
        <v>12</v>
      </c>
      <c r="AV777" s="34">
        <v>10</v>
      </c>
      <c r="AW777" s="34" t="s">
        <v>205</v>
      </c>
      <c r="AX777" s="34">
        <v>1.5</v>
      </c>
      <c r="AY777" s="34">
        <v>1.6</v>
      </c>
      <c r="AZ777" s="34">
        <v>2.5</v>
      </c>
      <c r="BA777" s="34">
        <v>14.186999999999999</v>
      </c>
      <c r="BB777" s="34">
        <v>27.19</v>
      </c>
      <c r="BC777" s="34">
        <v>1.92</v>
      </c>
      <c r="BD777" s="34">
        <v>6.5449999999999999</v>
      </c>
      <c r="BE777" s="34">
        <v>3179.1149999999998</v>
      </c>
      <c r="BF777" s="34">
        <v>1.534</v>
      </c>
      <c r="BG777" s="34">
        <v>16.52</v>
      </c>
      <c r="BH777" s="34">
        <v>3.5779999999999998</v>
      </c>
      <c r="BI777" s="34">
        <v>20.097999999999999</v>
      </c>
      <c r="BJ777" s="34">
        <v>13.202999999999999</v>
      </c>
      <c r="BK777" s="34">
        <v>2.86</v>
      </c>
      <c r="BL777" s="34">
        <v>16.062000000000001</v>
      </c>
      <c r="BM777" s="34">
        <v>8.9099999999999999E-2</v>
      </c>
      <c r="BN777" s="34"/>
      <c r="BO777" s="34"/>
      <c r="BP777" s="34"/>
      <c r="BQ777" s="34">
        <v>3036.8960000000002</v>
      </c>
      <c r="BR777" s="34">
        <v>0.26262400000000002</v>
      </c>
      <c r="BS777" s="34">
        <v>-5</v>
      </c>
      <c r="BT777" s="34">
        <v>7.0000000000000001E-3</v>
      </c>
      <c r="BU777" s="34">
        <v>6.4178740000000003</v>
      </c>
      <c r="BV777" s="34">
        <v>0</v>
      </c>
      <c r="BW777" s="34" t="s">
        <v>155</v>
      </c>
      <c r="BX777" s="34">
        <v>0.79900000000000004</v>
      </c>
    </row>
    <row r="778" spans="1:76" x14ac:dyDescent="0.25">
      <c r="A778" s="35">
        <v>43165</v>
      </c>
      <c r="B778" s="36">
        <v>0.41349840277777777</v>
      </c>
      <c r="C778" s="34">
        <v>7.96</v>
      </c>
      <c r="D778" s="34">
        <v>6.0000000000000001E-3</v>
      </c>
      <c r="E778" s="34">
        <v>60</v>
      </c>
      <c r="F778" s="34">
        <v>393</v>
      </c>
      <c r="G778" s="34">
        <v>86.4</v>
      </c>
      <c r="H778" s="34">
        <v>0</v>
      </c>
      <c r="I778" s="34"/>
      <c r="J778" s="34">
        <v>10.28</v>
      </c>
      <c r="K778" s="34">
        <v>0.93830000000000002</v>
      </c>
      <c r="L778" s="34">
        <v>7.4687000000000001</v>
      </c>
      <c r="M778" s="34">
        <v>5.5999999999999999E-3</v>
      </c>
      <c r="N778" s="34">
        <v>368.75420000000003</v>
      </c>
      <c r="O778" s="34">
        <v>81.098100000000002</v>
      </c>
      <c r="P778" s="34">
        <v>449.9</v>
      </c>
      <c r="Q778" s="34">
        <v>294.7097</v>
      </c>
      <c r="R778" s="34">
        <v>64.813900000000004</v>
      </c>
      <c r="S778" s="34">
        <v>359.5</v>
      </c>
      <c r="T778" s="34">
        <v>0</v>
      </c>
      <c r="U778" s="34"/>
      <c r="V778" s="34"/>
      <c r="W778" s="34">
        <v>0</v>
      </c>
      <c r="X778" s="34">
        <v>9.6410999999999998</v>
      </c>
      <c r="Y778" s="34">
        <v>12</v>
      </c>
      <c r="Z778" s="34">
        <v>846</v>
      </c>
      <c r="AA778" s="34">
        <v>848</v>
      </c>
      <c r="AB778" s="34">
        <v>885</v>
      </c>
      <c r="AC778" s="34">
        <v>79</v>
      </c>
      <c r="AD778" s="34">
        <v>21.54</v>
      </c>
      <c r="AE778" s="34">
        <v>0.49</v>
      </c>
      <c r="AF778" s="34">
        <v>979</v>
      </c>
      <c r="AG778" s="34">
        <v>0</v>
      </c>
      <c r="AH778" s="34">
        <v>30</v>
      </c>
      <c r="AI778" s="34">
        <v>35</v>
      </c>
      <c r="AJ778" s="34">
        <v>192</v>
      </c>
      <c r="AK778" s="34">
        <v>169</v>
      </c>
      <c r="AL778" s="34">
        <v>4.5</v>
      </c>
      <c r="AM778" s="34">
        <v>175</v>
      </c>
      <c r="AN778" s="34" t="s">
        <v>155</v>
      </c>
      <c r="AO778" s="34">
        <v>2</v>
      </c>
      <c r="AP778" s="37">
        <v>0.62262731481481481</v>
      </c>
      <c r="AQ778" s="34">
        <v>47.162700999999998</v>
      </c>
      <c r="AR778" s="34">
        <v>-88.484093999999999</v>
      </c>
      <c r="AS778" s="34">
        <v>317.60000000000002</v>
      </c>
      <c r="AT778" s="34">
        <v>29.2</v>
      </c>
      <c r="AU778" s="34">
        <v>12</v>
      </c>
      <c r="AV778" s="34">
        <v>10</v>
      </c>
      <c r="AW778" s="34" t="s">
        <v>205</v>
      </c>
      <c r="AX778" s="34">
        <v>1.5</v>
      </c>
      <c r="AY778" s="34">
        <v>1.6</v>
      </c>
      <c r="AZ778" s="34">
        <v>2.5</v>
      </c>
      <c r="BA778" s="34">
        <v>14.186999999999999</v>
      </c>
      <c r="BB778" s="34">
        <v>27.05</v>
      </c>
      <c r="BC778" s="34">
        <v>1.91</v>
      </c>
      <c r="BD778" s="34">
        <v>6.5780000000000003</v>
      </c>
      <c r="BE778" s="34">
        <v>3179.3229999999999</v>
      </c>
      <c r="BF778" s="34">
        <v>1.5249999999999999</v>
      </c>
      <c r="BG778" s="34">
        <v>16.439</v>
      </c>
      <c r="BH778" s="34">
        <v>3.6150000000000002</v>
      </c>
      <c r="BI778" s="34">
        <v>20.053999999999998</v>
      </c>
      <c r="BJ778" s="34">
        <v>13.138</v>
      </c>
      <c r="BK778" s="34">
        <v>2.8889999999999998</v>
      </c>
      <c r="BL778" s="34">
        <v>16.027000000000001</v>
      </c>
      <c r="BM778" s="34">
        <v>0</v>
      </c>
      <c r="BN778" s="34"/>
      <c r="BO778" s="34"/>
      <c r="BP778" s="34"/>
      <c r="BQ778" s="34">
        <v>2984.1089999999999</v>
      </c>
      <c r="BR778" s="34">
        <v>0.21593499999999999</v>
      </c>
      <c r="BS778" s="34">
        <v>-5</v>
      </c>
      <c r="BT778" s="34">
        <v>7.0000000000000001E-3</v>
      </c>
      <c r="BU778" s="34">
        <v>5.2769130000000004</v>
      </c>
      <c r="BV778" s="34">
        <v>0</v>
      </c>
      <c r="BW778" s="34" t="s">
        <v>155</v>
      </c>
      <c r="BX778" s="34">
        <v>0.79900000000000004</v>
      </c>
    </row>
    <row r="779" spans="1:76" x14ac:dyDescent="0.25">
      <c r="A779" s="35">
        <v>43165</v>
      </c>
      <c r="B779" s="36">
        <v>0.41350997685185181</v>
      </c>
      <c r="C779" s="34">
        <v>7.96</v>
      </c>
      <c r="D779" s="34">
        <v>6.6E-3</v>
      </c>
      <c r="E779" s="34">
        <v>65.604574999999997</v>
      </c>
      <c r="F779" s="34">
        <v>394.8</v>
      </c>
      <c r="G779" s="34">
        <v>87.2</v>
      </c>
      <c r="H779" s="34">
        <v>0</v>
      </c>
      <c r="I779" s="34"/>
      <c r="J779" s="34">
        <v>10.130000000000001</v>
      </c>
      <c r="K779" s="34">
        <v>0.93830000000000002</v>
      </c>
      <c r="L779" s="34">
        <v>7.4687000000000001</v>
      </c>
      <c r="M779" s="34">
        <v>6.1999999999999998E-3</v>
      </c>
      <c r="N779" s="34">
        <v>370.40949999999998</v>
      </c>
      <c r="O779" s="34">
        <v>81.858999999999995</v>
      </c>
      <c r="P779" s="34">
        <v>452.3</v>
      </c>
      <c r="Q779" s="34">
        <v>296.05489999999998</v>
      </c>
      <c r="R779" s="34">
        <v>65.427000000000007</v>
      </c>
      <c r="S779" s="34">
        <v>361.5</v>
      </c>
      <c r="T779" s="34">
        <v>0</v>
      </c>
      <c r="U779" s="34"/>
      <c r="V779" s="34"/>
      <c r="W779" s="34">
        <v>0</v>
      </c>
      <c r="X779" s="34">
        <v>9.5009999999999994</v>
      </c>
      <c r="Y779" s="34">
        <v>12.1</v>
      </c>
      <c r="Z779" s="34">
        <v>846</v>
      </c>
      <c r="AA779" s="34">
        <v>847</v>
      </c>
      <c r="AB779" s="34">
        <v>885</v>
      </c>
      <c r="AC779" s="34">
        <v>79</v>
      </c>
      <c r="AD779" s="34">
        <v>21.56</v>
      </c>
      <c r="AE779" s="34">
        <v>0.5</v>
      </c>
      <c r="AF779" s="34">
        <v>978</v>
      </c>
      <c r="AG779" s="34">
        <v>0</v>
      </c>
      <c r="AH779" s="34">
        <v>30</v>
      </c>
      <c r="AI779" s="34">
        <v>35</v>
      </c>
      <c r="AJ779" s="34">
        <v>192</v>
      </c>
      <c r="AK779" s="34">
        <v>169</v>
      </c>
      <c r="AL779" s="34">
        <v>4.5</v>
      </c>
      <c r="AM779" s="34">
        <v>175</v>
      </c>
      <c r="AN779" s="34" t="s">
        <v>155</v>
      </c>
      <c r="AO779" s="34">
        <v>2</v>
      </c>
      <c r="AP779" s="37">
        <v>0.62263888888888885</v>
      </c>
      <c r="AQ779" s="34">
        <v>47.162832999999999</v>
      </c>
      <c r="AR779" s="34">
        <v>-88.484104000000002</v>
      </c>
      <c r="AS779" s="34">
        <v>318.10000000000002</v>
      </c>
      <c r="AT779" s="34">
        <v>30.7</v>
      </c>
      <c r="AU779" s="34">
        <v>12</v>
      </c>
      <c r="AV779" s="34">
        <v>10</v>
      </c>
      <c r="AW779" s="34" t="s">
        <v>205</v>
      </c>
      <c r="AX779" s="34">
        <v>1.5</v>
      </c>
      <c r="AY779" s="34">
        <v>1.6684000000000001</v>
      </c>
      <c r="AZ779" s="34">
        <v>2.5684</v>
      </c>
      <c r="BA779" s="34">
        <v>14.186999999999999</v>
      </c>
      <c r="BB779" s="34">
        <v>27.04</v>
      </c>
      <c r="BC779" s="34">
        <v>1.91</v>
      </c>
      <c r="BD779" s="34">
        <v>6.5780000000000003</v>
      </c>
      <c r="BE779" s="34">
        <v>3179.098</v>
      </c>
      <c r="BF779" s="34">
        <v>1.6679999999999999</v>
      </c>
      <c r="BG779" s="34">
        <v>16.510999999999999</v>
      </c>
      <c r="BH779" s="34">
        <v>3.649</v>
      </c>
      <c r="BI779" s="34">
        <v>20.16</v>
      </c>
      <c r="BJ779" s="34">
        <v>13.196999999999999</v>
      </c>
      <c r="BK779" s="34">
        <v>2.9159999999999999</v>
      </c>
      <c r="BL779" s="34">
        <v>16.113</v>
      </c>
      <c r="BM779" s="34">
        <v>0</v>
      </c>
      <c r="BN779" s="34"/>
      <c r="BO779" s="34"/>
      <c r="BP779" s="34"/>
      <c r="BQ779" s="34">
        <v>2940.5369999999998</v>
      </c>
      <c r="BR779" s="34">
        <v>0.222777</v>
      </c>
      <c r="BS779" s="34">
        <v>-5</v>
      </c>
      <c r="BT779" s="34">
        <v>7.9059999999999998E-3</v>
      </c>
      <c r="BU779" s="34">
        <v>5.4441069999999998</v>
      </c>
      <c r="BV779" s="34">
        <v>0</v>
      </c>
      <c r="BW779" s="34" t="s">
        <v>155</v>
      </c>
      <c r="BX779" s="34">
        <v>0.79900000000000004</v>
      </c>
    </row>
    <row r="780" spans="1:76" x14ac:dyDescent="0.25">
      <c r="A780" s="35">
        <v>43165</v>
      </c>
      <c r="B780" s="36">
        <v>0.41352155092592596</v>
      </c>
      <c r="C780" s="34">
        <v>7.96</v>
      </c>
      <c r="D780" s="34">
        <v>7.0000000000000001E-3</v>
      </c>
      <c r="E780" s="34">
        <v>70</v>
      </c>
      <c r="F780" s="34">
        <v>395.8</v>
      </c>
      <c r="G780" s="34">
        <v>87.5</v>
      </c>
      <c r="H780" s="34">
        <v>0</v>
      </c>
      <c r="I780" s="34"/>
      <c r="J780" s="34">
        <v>10.08</v>
      </c>
      <c r="K780" s="34">
        <v>0.93830000000000002</v>
      </c>
      <c r="L780" s="34">
        <v>7.4687000000000001</v>
      </c>
      <c r="M780" s="34">
        <v>6.6E-3</v>
      </c>
      <c r="N780" s="34">
        <v>371.41140000000001</v>
      </c>
      <c r="O780" s="34">
        <v>82.119699999999995</v>
      </c>
      <c r="P780" s="34">
        <v>453.5</v>
      </c>
      <c r="Q780" s="34">
        <v>296.858</v>
      </c>
      <c r="R780" s="34">
        <v>65.635800000000003</v>
      </c>
      <c r="S780" s="34">
        <v>362.5</v>
      </c>
      <c r="T780" s="34">
        <v>0</v>
      </c>
      <c r="U780" s="34"/>
      <c r="V780" s="34"/>
      <c r="W780" s="34">
        <v>0</v>
      </c>
      <c r="X780" s="34">
        <v>9.4544999999999995</v>
      </c>
      <c r="Y780" s="34">
        <v>12</v>
      </c>
      <c r="Z780" s="34">
        <v>846</v>
      </c>
      <c r="AA780" s="34">
        <v>848</v>
      </c>
      <c r="AB780" s="34">
        <v>885</v>
      </c>
      <c r="AC780" s="34">
        <v>79</v>
      </c>
      <c r="AD780" s="34">
        <v>21.57</v>
      </c>
      <c r="AE780" s="34">
        <v>0.5</v>
      </c>
      <c r="AF780" s="34">
        <v>978</v>
      </c>
      <c r="AG780" s="34">
        <v>0</v>
      </c>
      <c r="AH780" s="34">
        <v>30</v>
      </c>
      <c r="AI780" s="34">
        <v>35</v>
      </c>
      <c r="AJ780" s="34">
        <v>192</v>
      </c>
      <c r="AK780" s="34">
        <v>169</v>
      </c>
      <c r="AL780" s="34">
        <v>4.5</v>
      </c>
      <c r="AM780" s="34">
        <v>175</v>
      </c>
      <c r="AN780" s="34" t="s">
        <v>155</v>
      </c>
      <c r="AO780" s="34">
        <v>2</v>
      </c>
      <c r="AP780" s="37">
        <v>0.62265046296296289</v>
      </c>
      <c r="AQ780" s="34">
        <v>47.162964000000002</v>
      </c>
      <c r="AR780" s="34">
        <v>-88.484138000000002</v>
      </c>
      <c r="AS780" s="34">
        <v>318.39999999999998</v>
      </c>
      <c r="AT780" s="34">
        <v>31.6</v>
      </c>
      <c r="AU780" s="34">
        <v>12</v>
      </c>
      <c r="AV780" s="34">
        <v>10</v>
      </c>
      <c r="AW780" s="34" t="s">
        <v>205</v>
      </c>
      <c r="AX780" s="34">
        <v>1.5684</v>
      </c>
      <c r="AY780" s="34">
        <v>1.2212000000000001</v>
      </c>
      <c r="AZ780" s="34">
        <v>2.5316000000000001</v>
      </c>
      <c r="BA780" s="34">
        <v>14.186999999999999</v>
      </c>
      <c r="BB780" s="34">
        <v>27.04</v>
      </c>
      <c r="BC780" s="34">
        <v>1.91</v>
      </c>
      <c r="BD780" s="34">
        <v>6.5780000000000003</v>
      </c>
      <c r="BE780" s="34">
        <v>3178.922</v>
      </c>
      <c r="BF780" s="34">
        <v>1.7789999999999999</v>
      </c>
      <c r="BG780" s="34">
        <v>16.555</v>
      </c>
      <c r="BH780" s="34">
        <v>3.66</v>
      </c>
      <c r="BI780" s="34">
        <v>20.215</v>
      </c>
      <c r="BJ780" s="34">
        <v>13.231999999999999</v>
      </c>
      <c r="BK780" s="34">
        <v>2.9260000000000002</v>
      </c>
      <c r="BL780" s="34">
        <v>16.157</v>
      </c>
      <c r="BM780" s="34">
        <v>0</v>
      </c>
      <c r="BN780" s="34"/>
      <c r="BO780" s="34"/>
      <c r="BP780" s="34"/>
      <c r="BQ780" s="34">
        <v>2925.9879999999998</v>
      </c>
      <c r="BR780" s="34">
        <v>0.24030799999999999</v>
      </c>
      <c r="BS780" s="34">
        <v>-5</v>
      </c>
      <c r="BT780" s="34">
        <v>8.0000000000000002E-3</v>
      </c>
      <c r="BU780" s="34">
        <v>5.8725269999999998</v>
      </c>
      <c r="BV780" s="34">
        <v>0</v>
      </c>
      <c r="BW780" s="34" t="s">
        <v>155</v>
      </c>
      <c r="BX780" s="34">
        <v>0.79900000000000004</v>
      </c>
    </row>
    <row r="781" spans="1:76" x14ac:dyDescent="0.25">
      <c r="A781" s="35">
        <v>43165</v>
      </c>
      <c r="B781" s="36">
        <v>0.413533125</v>
      </c>
      <c r="C781" s="34">
        <v>7.96</v>
      </c>
      <c r="D781" s="34">
        <v>7.0000000000000001E-3</v>
      </c>
      <c r="E781" s="34">
        <v>70</v>
      </c>
      <c r="F781" s="34">
        <v>396</v>
      </c>
      <c r="G781" s="34">
        <v>87.6</v>
      </c>
      <c r="H781" s="34">
        <v>0</v>
      </c>
      <c r="I781" s="34"/>
      <c r="J781" s="34">
        <v>10</v>
      </c>
      <c r="K781" s="34">
        <v>0.93820000000000003</v>
      </c>
      <c r="L781" s="34">
        <v>7.4683999999999999</v>
      </c>
      <c r="M781" s="34">
        <v>6.6E-3</v>
      </c>
      <c r="N781" s="34">
        <v>371.54430000000002</v>
      </c>
      <c r="O781" s="34">
        <v>82.230999999999995</v>
      </c>
      <c r="P781" s="34">
        <v>453.8</v>
      </c>
      <c r="Q781" s="34">
        <v>296.96420000000001</v>
      </c>
      <c r="R781" s="34">
        <v>65.724800000000002</v>
      </c>
      <c r="S781" s="34">
        <v>362.7</v>
      </c>
      <c r="T781" s="34">
        <v>0</v>
      </c>
      <c r="U781" s="34"/>
      <c r="V781" s="34"/>
      <c r="W781" s="34">
        <v>0</v>
      </c>
      <c r="X781" s="34">
        <v>9.3824000000000005</v>
      </c>
      <c r="Y781" s="34">
        <v>12</v>
      </c>
      <c r="Z781" s="34">
        <v>847</v>
      </c>
      <c r="AA781" s="34">
        <v>849</v>
      </c>
      <c r="AB781" s="34">
        <v>885</v>
      </c>
      <c r="AC781" s="34">
        <v>79</v>
      </c>
      <c r="AD781" s="34">
        <v>21.57</v>
      </c>
      <c r="AE781" s="34">
        <v>0.5</v>
      </c>
      <c r="AF781" s="34">
        <v>978</v>
      </c>
      <c r="AG781" s="34">
        <v>0</v>
      </c>
      <c r="AH781" s="34">
        <v>30</v>
      </c>
      <c r="AI781" s="34">
        <v>35</v>
      </c>
      <c r="AJ781" s="34">
        <v>192</v>
      </c>
      <c r="AK781" s="34">
        <v>169</v>
      </c>
      <c r="AL781" s="34">
        <v>4.4000000000000004</v>
      </c>
      <c r="AM781" s="34">
        <v>175</v>
      </c>
      <c r="AN781" s="34" t="s">
        <v>155</v>
      </c>
      <c r="AO781" s="34">
        <v>2</v>
      </c>
      <c r="AP781" s="37">
        <v>0.62266203703703704</v>
      </c>
      <c r="AQ781" s="34">
        <v>47.163091999999999</v>
      </c>
      <c r="AR781" s="34">
        <v>-88.484200999999999</v>
      </c>
      <c r="AS781" s="34">
        <v>318.89999999999998</v>
      </c>
      <c r="AT781" s="34">
        <v>32.299999999999997</v>
      </c>
      <c r="AU781" s="34">
        <v>12</v>
      </c>
      <c r="AV781" s="34">
        <v>10</v>
      </c>
      <c r="AW781" s="34" t="s">
        <v>205</v>
      </c>
      <c r="AX781" s="34">
        <v>1.3948</v>
      </c>
      <c r="AY781" s="34">
        <v>1.0684</v>
      </c>
      <c r="AZ781" s="34">
        <v>2.5</v>
      </c>
      <c r="BA781" s="34">
        <v>14.186999999999999</v>
      </c>
      <c r="BB781" s="34">
        <v>27.04</v>
      </c>
      <c r="BC781" s="34">
        <v>1.91</v>
      </c>
      <c r="BD781" s="34">
        <v>6.5819999999999999</v>
      </c>
      <c r="BE781" s="34">
        <v>3178.922</v>
      </c>
      <c r="BF781" s="34">
        <v>1.7789999999999999</v>
      </c>
      <c r="BG781" s="34">
        <v>16.561</v>
      </c>
      <c r="BH781" s="34">
        <v>3.665</v>
      </c>
      <c r="BI781" s="34">
        <v>20.227</v>
      </c>
      <c r="BJ781" s="34">
        <v>13.237</v>
      </c>
      <c r="BK781" s="34">
        <v>2.93</v>
      </c>
      <c r="BL781" s="34">
        <v>16.167000000000002</v>
      </c>
      <c r="BM781" s="34">
        <v>0</v>
      </c>
      <c r="BN781" s="34"/>
      <c r="BO781" s="34"/>
      <c r="BP781" s="34"/>
      <c r="BQ781" s="34">
        <v>2903.7919999999999</v>
      </c>
      <c r="BR781" s="34">
        <v>0.26646199999999998</v>
      </c>
      <c r="BS781" s="34">
        <v>-5</v>
      </c>
      <c r="BT781" s="34">
        <v>8.0000000000000002E-3</v>
      </c>
      <c r="BU781" s="34">
        <v>6.511666</v>
      </c>
      <c r="BV781" s="34">
        <v>0</v>
      </c>
      <c r="BW781" s="34" t="s">
        <v>155</v>
      </c>
      <c r="BX781" s="34">
        <v>0.79900000000000004</v>
      </c>
    </row>
    <row r="782" spans="1:76" x14ac:dyDescent="0.25">
      <c r="A782" s="35">
        <v>43165</v>
      </c>
      <c r="B782" s="36">
        <v>0.4135446990740741</v>
      </c>
      <c r="C782" s="34">
        <v>7.79</v>
      </c>
      <c r="D782" s="34">
        <v>6.8999999999999999E-3</v>
      </c>
      <c r="E782" s="34">
        <v>69.474591000000004</v>
      </c>
      <c r="F782" s="34">
        <v>396.1</v>
      </c>
      <c r="G782" s="34">
        <v>87.9</v>
      </c>
      <c r="H782" s="34">
        <v>0</v>
      </c>
      <c r="I782" s="34"/>
      <c r="J782" s="34">
        <v>9.9</v>
      </c>
      <c r="K782" s="34">
        <v>0.93959999999999999</v>
      </c>
      <c r="L782" s="34">
        <v>7.3193999999999999</v>
      </c>
      <c r="M782" s="34">
        <v>6.4999999999999997E-3</v>
      </c>
      <c r="N782" s="34">
        <v>372.17939999999999</v>
      </c>
      <c r="O782" s="34">
        <v>82.591700000000003</v>
      </c>
      <c r="P782" s="34">
        <v>454.8</v>
      </c>
      <c r="Q782" s="34">
        <v>297.47179999999997</v>
      </c>
      <c r="R782" s="34">
        <v>66.013099999999994</v>
      </c>
      <c r="S782" s="34">
        <v>363.5</v>
      </c>
      <c r="T782" s="34">
        <v>0</v>
      </c>
      <c r="U782" s="34"/>
      <c r="V782" s="34"/>
      <c r="W782" s="34">
        <v>0</v>
      </c>
      <c r="X782" s="34">
        <v>9.3020999999999994</v>
      </c>
      <c r="Y782" s="34">
        <v>12.1</v>
      </c>
      <c r="Z782" s="34">
        <v>845</v>
      </c>
      <c r="AA782" s="34">
        <v>848</v>
      </c>
      <c r="AB782" s="34">
        <v>885</v>
      </c>
      <c r="AC782" s="34">
        <v>79</v>
      </c>
      <c r="AD782" s="34">
        <v>21.57</v>
      </c>
      <c r="AE782" s="34">
        <v>0.5</v>
      </c>
      <c r="AF782" s="34">
        <v>978</v>
      </c>
      <c r="AG782" s="34">
        <v>0</v>
      </c>
      <c r="AH782" s="34">
        <v>30</v>
      </c>
      <c r="AI782" s="34">
        <v>35</v>
      </c>
      <c r="AJ782" s="34">
        <v>192</v>
      </c>
      <c r="AK782" s="34">
        <v>169</v>
      </c>
      <c r="AL782" s="34">
        <v>4.5999999999999996</v>
      </c>
      <c r="AM782" s="34">
        <v>175</v>
      </c>
      <c r="AN782" s="34" t="s">
        <v>155</v>
      </c>
      <c r="AO782" s="34">
        <v>2</v>
      </c>
      <c r="AP782" s="37">
        <v>0.62267361111111108</v>
      </c>
      <c r="AQ782" s="34">
        <v>47.163215000000001</v>
      </c>
      <c r="AR782" s="34">
        <v>-88.484285999999997</v>
      </c>
      <c r="AS782" s="34">
        <v>319.3</v>
      </c>
      <c r="AT782" s="34">
        <v>32.799999999999997</v>
      </c>
      <c r="AU782" s="34">
        <v>12</v>
      </c>
      <c r="AV782" s="34">
        <v>10</v>
      </c>
      <c r="AW782" s="34" t="s">
        <v>205</v>
      </c>
      <c r="AX782" s="34">
        <v>1.3</v>
      </c>
      <c r="AY782" s="34">
        <v>1.1000000000000001</v>
      </c>
      <c r="AZ782" s="34">
        <v>2.5</v>
      </c>
      <c r="BA782" s="34">
        <v>14.186999999999999</v>
      </c>
      <c r="BB782" s="34">
        <v>27.61</v>
      </c>
      <c r="BC782" s="34">
        <v>1.95</v>
      </c>
      <c r="BD782" s="34">
        <v>6.4269999999999996</v>
      </c>
      <c r="BE782" s="34">
        <v>3179.2289999999998</v>
      </c>
      <c r="BF782" s="34">
        <v>1.8049999999999999</v>
      </c>
      <c r="BG782" s="34">
        <v>16.928999999999998</v>
      </c>
      <c r="BH782" s="34">
        <v>3.7570000000000001</v>
      </c>
      <c r="BI782" s="34">
        <v>20.686</v>
      </c>
      <c r="BJ782" s="34">
        <v>13.531000000000001</v>
      </c>
      <c r="BK782" s="34">
        <v>3.0030000000000001</v>
      </c>
      <c r="BL782" s="34">
        <v>16.533999999999999</v>
      </c>
      <c r="BM782" s="34">
        <v>0</v>
      </c>
      <c r="BN782" s="34"/>
      <c r="BO782" s="34"/>
      <c r="BP782" s="34"/>
      <c r="BQ782" s="34">
        <v>2937.8539999999998</v>
      </c>
      <c r="BR782" s="34">
        <v>0.25541000000000003</v>
      </c>
      <c r="BS782" s="34">
        <v>-5</v>
      </c>
      <c r="BT782" s="34">
        <v>7.0939999999999996E-3</v>
      </c>
      <c r="BU782" s="34">
        <v>6.2415820000000002</v>
      </c>
      <c r="BV782" s="34">
        <v>0</v>
      </c>
      <c r="BW782" s="34" t="s">
        <v>155</v>
      </c>
      <c r="BX782" s="34">
        <v>0.79900000000000004</v>
      </c>
    </row>
    <row r="783" spans="1:76" x14ac:dyDescent="0.25">
      <c r="A783" s="35">
        <v>43165</v>
      </c>
      <c r="B783" s="36">
        <v>0.41355627314814813</v>
      </c>
      <c r="C783" s="34">
        <v>7.1319999999999997</v>
      </c>
      <c r="D783" s="34">
        <v>6.1000000000000004E-3</v>
      </c>
      <c r="E783" s="34">
        <v>60.861325999999998</v>
      </c>
      <c r="F783" s="34">
        <v>395.3</v>
      </c>
      <c r="G783" s="34">
        <v>87.9</v>
      </c>
      <c r="H783" s="34">
        <v>0</v>
      </c>
      <c r="I783" s="34"/>
      <c r="J783" s="34">
        <v>9.9</v>
      </c>
      <c r="K783" s="34">
        <v>0.94469999999999998</v>
      </c>
      <c r="L783" s="34">
        <v>6.7371999999999996</v>
      </c>
      <c r="M783" s="34">
        <v>5.7000000000000002E-3</v>
      </c>
      <c r="N783" s="34">
        <v>373.38889999999998</v>
      </c>
      <c r="O783" s="34">
        <v>83.036699999999996</v>
      </c>
      <c r="P783" s="34">
        <v>456.4</v>
      </c>
      <c r="Q783" s="34">
        <v>298.43849999999998</v>
      </c>
      <c r="R783" s="34">
        <v>66.368799999999993</v>
      </c>
      <c r="S783" s="34">
        <v>364.8</v>
      </c>
      <c r="T783" s="34">
        <v>0</v>
      </c>
      <c r="U783" s="34"/>
      <c r="V783" s="34"/>
      <c r="W783" s="34">
        <v>0</v>
      </c>
      <c r="X783" s="34">
        <v>9.3522999999999996</v>
      </c>
      <c r="Y783" s="34">
        <v>12</v>
      </c>
      <c r="Z783" s="34">
        <v>847</v>
      </c>
      <c r="AA783" s="34">
        <v>849</v>
      </c>
      <c r="AB783" s="34">
        <v>885</v>
      </c>
      <c r="AC783" s="34">
        <v>79</v>
      </c>
      <c r="AD783" s="34">
        <v>21.57</v>
      </c>
      <c r="AE783" s="34">
        <v>0.5</v>
      </c>
      <c r="AF783" s="34">
        <v>978</v>
      </c>
      <c r="AG783" s="34">
        <v>0</v>
      </c>
      <c r="AH783" s="34">
        <v>30</v>
      </c>
      <c r="AI783" s="34">
        <v>35</v>
      </c>
      <c r="AJ783" s="34">
        <v>192</v>
      </c>
      <c r="AK783" s="34">
        <v>169</v>
      </c>
      <c r="AL783" s="34">
        <v>4.5999999999999996</v>
      </c>
      <c r="AM783" s="34">
        <v>175</v>
      </c>
      <c r="AN783" s="34" t="s">
        <v>155</v>
      </c>
      <c r="AO783" s="34">
        <v>2</v>
      </c>
      <c r="AP783" s="37">
        <v>0.62268518518518523</v>
      </c>
      <c r="AQ783" s="34">
        <v>47.163339000000001</v>
      </c>
      <c r="AR783" s="34">
        <v>-88.484363000000002</v>
      </c>
      <c r="AS783" s="34">
        <v>319.60000000000002</v>
      </c>
      <c r="AT783" s="34">
        <v>33</v>
      </c>
      <c r="AU783" s="34">
        <v>12</v>
      </c>
      <c r="AV783" s="34">
        <v>10</v>
      </c>
      <c r="AW783" s="34" t="s">
        <v>205</v>
      </c>
      <c r="AX783" s="34">
        <v>1.5052000000000001</v>
      </c>
      <c r="AY783" s="34">
        <v>1.5788</v>
      </c>
      <c r="AZ783" s="34">
        <v>2.9788000000000001</v>
      </c>
      <c r="BA783" s="34">
        <v>14.186999999999999</v>
      </c>
      <c r="BB783" s="34">
        <v>30.08</v>
      </c>
      <c r="BC783" s="34">
        <v>2.12</v>
      </c>
      <c r="BD783" s="34">
        <v>5.8570000000000002</v>
      </c>
      <c r="BE783" s="34">
        <v>3180.8539999999998</v>
      </c>
      <c r="BF783" s="34">
        <v>1.728</v>
      </c>
      <c r="BG783" s="34">
        <v>18.460999999999999</v>
      </c>
      <c r="BH783" s="34">
        <v>4.1059999999999999</v>
      </c>
      <c r="BI783" s="34">
        <v>22.567</v>
      </c>
      <c r="BJ783" s="34">
        <v>14.756</v>
      </c>
      <c r="BK783" s="34">
        <v>3.2810000000000001</v>
      </c>
      <c r="BL783" s="34">
        <v>18.036999999999999</v>
      </c>
      <c r="BM783" s="34">
        <v>0</v>
      </c>
      <c r="BN783" s="34"/>
      <c r="BO783" s="34"/>
      <c r="BP783" s="34"/>
      <c r="BQ783" s="34">
        <v>3210.5520000000001</v>
      </c>
      <c r="BR783" s="34">
        <v>0.25852999999999998</v>
      </c>
      <c r="BS783" s="34">
        <v>-5</v>
      </c>
      <c r="BT783" s="34">
        <v>7.0000000000000001E-3</v>
      </c>
      <c r="BU783" s="34">
        <v>6.3178270000000003</v>
      </c>
      <c r="BV783" s="34">
        <v>0</v>
      </c>
      <c r="BW783" s="34" t="s">
        <v>155</v>
      </c>
      <c r="BX783" s="34">
        <v>0.79900000000000004</v>
      </c>
    </row>
    <row r="784" spans="1:76" x14ac:dyDescent="0.25">
      <c r="A784" s="35">
        <v>43165</v>
      </c>
      <c r="B784" s="36">
        <v>0.41356784722222223</v>
      </c>
      <c r="C784" s="34">
        <v>6.7560000000000002</v>
      </c>
      <c r="D784" s="34">
        <v>8.9999999999999993E-3</v>
      </c>
      <c r="E784" s="34">
        <v>89.629630000000006</v>
      </c>
      <c r="F784" s="34">
        <v>388.1</v>
      </c>
      <c r="G784" s="34">
        <v>88.4</v>
      </c>
      <c r="H784" s="34">
        <v>0</v>
      </c>
      <c r="I784" s="34"/>
      <c r="J784" s="34">
        <v>9.9499999999999993</v>
      </c>
      <c r="K784" s="34">
        <v>0.9476</v>
      </c>
      <c r="L784" s="34">
        <v>6.4013999999999998</v>
      </c>
      <c r="M784" s="34">
        <v>8.5000000000000006E-3</v>
      </c>
      <c r="N784" s="34">
        <v>367.70370000000003</v>
      </c>
      <c r="O784" s="34">
        <v>83.759299999999996</v>
      </c>
      <c r="P784" s="34">
        <v>451.5</v>
      </c>
      <c r="Q784" s="34">
        <v>293.89460000000003</v>
      </c>
      <c r="R784" s="34">
        <v>66.946299999999994</v>
      </c>
      <c r="S784" s="34">
        <v>360.8</v>
      </c>
      <c r="T784" s="34">
        <v>0</v>
      </c>
      <c r="U784" s="34"/>
      <c r="V784" s="34"/>
      <c r="W784" s="34">
        <v>0</v>
      </c>
      <c r="X784" s="34">
        <v>9.4254999999999995</v>
      </c>
      <c r="Y784" s="34">
        <v>12.1</v>
      </c>
      <c r="Z784" s="34">
        <v>846</v>
      </c>
      <c r="AA784" s="34">
        <v>848</v>
      </c>
      <c r="AB784" s="34">
        <v>884</v>
      </c>
      <c r="AC784" s="34">
        <v>79</v>
      </c>
      <c r="AD784" s="34">
        <v>21.57</v>
      </c>
      <c r="AE784" s="34">
        <v>0.5</v>
      </c>
      <c r="AF784" s="34">
        <v>978</v>
      </c>
      <c r="AG784" s="34">
        <v>0</v>
      </c>
      <c r="AH784" s="34">
        <v>30</v>
      </c>
      <c r="AI784" s="34">
        <v>35</v>
      </c>
      <c r="AJ784" s="34">
        <v>192</v>
      </c>
      <c r="AK784" s="34">
        <v>169</v>
      </c>
      <c r="AL784" s="34">
        <v>4.5999999999999996</v>
      </c>
      <c r="AM784" s="34">
        <v>175</v>
      </c>
      <c r="AN784" s="34" t="s">
        <v>155</v>
      </c>
      <c r="AO784" s="34">
        <v>2</v>
      </c>
      <c r="AP784" s="37">
        <v>0.62269675925925927</v>
      </c>
      <c r="AQ784" s="34">
        <v>47.163463</v>
      </c>
      <c r="AR784" s="34">
        <v>-88.484449999999995</v>
      </c>
      <c r="AS784" s="34">
        <v>320</v>
      </c>
      <c r="AT784" s="34">
        <v>34.200000000000003</v>
      </c>
      <c r="AU784" s="34">
        <v>12</v>
      </c>
      <c r="AV784" s="34">
        <v>10</v>
      </c>
      <c r="AW784" s="34" t="s">
        <v>205</v>
      </c>
      <c r="AX784" s="34">
        <v>1.4632000000000001</v>
      </c>
      <c r="AY784" s="34">
        <v>1.8684000000000001</v>
      </c>
      <c r="AZ784" s="34">
        <v>2.6528</v>
      </c>
      <c r="BA784" s="34">
        <v>14.186999999999999</v>
      </c>
      <c r="BB784" s="34">
        <v>31.69</v>
      </c>
      <c r="BC784" s="34">
        <v>2.23</v>
      </c>
      <c r="BD784" s="34">
        <v>5.5339999999999998</v>
      </c>
      <c r="BE784" s="34">
        <v>3180.3310000000001</v>
      </c>
      <c r="BF784" s="34">
        <v>2.6859999999999999</v>
      </c>
      <c r="BG784" s="34">
        <v>19.131</v>
      </c>
      <c r="BH784" s="34">
        <v>4.3579999999999997</v>
      </c>
      <c r="BI784" s="34">
        <v>23.488</v>
      </c>
      <c r="BJ784" s="34">
        <v>15.291</v>
      </c>
      <c r="BK784" s="34">
        <v>3.4830000000000001</v>
      </c>
      <c r="BL784" s="34">
        <v>18.774000000000001</v>
      </c>
      <c r="BM784" s="34">
        <v>0</v>
      </c>
      <c r="BN784" s="34"/>
      <c r="BO784" s="34"/>
      <c r="BP784" s="34"/>
      <c r="BQ784" s="34">
        <v>3404.8359999999998</v>
      </c>
      <c r="BR784" s="34">
        <v>0.20916999999999999</v>
      </c>
      <c r="BS784" s="34">
        <v>-5</v>
      </c>
      <c r="BT784" s="34">
        <v>7.0000000000000001E-3</v>
      </c>
      <c r="BU784" s="34">
        <v>5.1115919999999999</v>
      </c>
      <c r="BV784" s="34">
        <v>0</v>
      </c>
      <c r="BW784" s="34" t="s">
        <v>155</v>
      </c>
      <c r="BX784" s="34">
        <v>0.79900000000000004</v>
      </c>
    </row>
    <row r="785" spans="1:76" x14ac:dyDescent="0.25">
      <c r="A785" s="35">
        <v>43165</v>
      </c>
      <c r="B785" s="36">
        <v>0.41357942129629627</v>
      </c>
      <c r="C785" s="34">
        <v>7.0439999999999996</v>
      </c>
      <c r="D785" s="34">
        <v>9.4000000000000004E-3</v>
      </c>
      <c r="E785" s="34">
        <v>94.366776000000002</v>
      </c>
      <c r="F785" s="34">
        <v>386.3</v>
      </c>
      <c r="G785" s="34">
        <v>90.7</v>
      </c>
      <c r="H785" s="34">
        <v>2</v>
      </c>
      <c r="I785" s="34"/>
      <c r="J785" s="34">
        <v>10.44</v>
      </c>
      <c r="K785" s="34">
        <v>0.94530000000000003</v>
      </c>
      <c r="L785" s="34">
        <v>6.6584000000000003</v>
      </c>
      <c r="M785" s="34">
        <v>8.8999999999999999E-3</v>
      </c>
      <c r="N785" s="34">
        <v>365.16410000000002</v>
      </c>
      <c r="O785" s="34">
        <v>85.782700000000006</v>
      </c>
      <c r="P785" s="34">
        <v>450.9</v>
      </c>
      <c r="Q785" s="34">
        <v>291.86470000000003</v>
      </c>
      <c r="R785" s="34">
        <v>68.563500000000005</v>
      </c>
      <c r="S785" s="34">
        <v>360.4</v>
      </c>
      <c r="T785" s="34">
        <v>2.0354999999999999</v>
      </c>
      <c r="U785" s="34"/>
      <c r="V785" s="34"/>
      <c r="W785" s="34">
        <v>0</v>
      </c>
      <c r="X785" s="34">
        <v>9.8721999999999994</v>
      </c>
      <c r="Y785" s="34">
        <v>12.1</v>
      </c>
      <c r="Z785" s="34">
        <v>845</v>
      </c>
      <c r="AA785" s="34">
        <v>847</v>
      </c>
      <c r="AB785" s="34">
        <v>884</v>
      </c>
      <c r="AC785" s="34">
        <v>79</v>
      </c>
      <c r="AD785" s="34">
        <v>21.57</v>
      </c>
      <c r="AE785" s="34">
        <v>0.5</v>
      </c>
      <c r="AF785" s="34">
        <v>978</v>
      </c>
      <c r="AG785" s="34">
        <v>0</v>
      </c>
      <c r="AH785" s="34">
        <v>30</v>
      </c>
      <c r="AI785" s="34">
        <v>35</v>
      </c>
      <c r="AJ785" s="34">
        <v>192</v>
      </c>
      <c r="AK785" s="34">
        <v>169</v>
      </c>
      <c r="AL785" s="34">
        <v>4.5</v>
      </c>
      <c r="AM785" s="34">
        <v>174.8</v>
      </c>
      <c r="AN785" s="34" t="s">
        <v>155</v>
      </c>
      <c r="AO785" s="34">
        <v>2</v>
      </c>
      <c r="AP785" s="37">
        <v>0.62270833333333331</v>
      </c>
      <c r="AQ785" s="34">
        <v>47.163589000000002</v>
      </c>
      <c r="AR785" s="34">
        <v>-88.484551999999994</v>
      </c>
      <c r="AS785" s="34">
        <v>320.2</v>
      </c>
      <c r="AT785" s="34">
        <v>35.1</v>
      </c>
      <c r="AU785" s="34">
        <v>12</v>
      </c>
      <c r="AV785" s="34">
        <v>10</v>
      </c>
      <c r="AW785" s="34" t="s">
        <v>205</v>
      </c>
      <c r="AX785" s="34">
        <v>1.3315999999999999</v>
      </c>
      <c r="AY785" s="34">
        <v>1.7632000000000001</v>
      </c>
      <c r="AZ785" s="34">
        <v>2.2631999999999999</v>
      </c>
      <c r="BA785" s="34">
        <v>14.186999999999999</v>
      </c>
      <c r="BB785" s="34">
        <v>30.43</v>
      </c>
      <c r="BC785" s="34">
        <v>2.14</v>
      </c>
      <c r="BD785" s="34">
        <v>5.7880000000000003</v>
      </c>
      <c r="BE785" s="34">
        <v>3179.4250000000002</v>
      </c>
      <c r="BF785" s="34">
        <v>2.7109999999999999</v>
      </c>
      <c r="BG785" s="34">
        <v>18.260000000000002</v>
      </c>
      <c r="BH785" s="34">
        <v>4.29</v>
      </c>
      <c r="BI785" s="34">
        <v>22.55</v>
      </c>
      <c r="BJ785" s="34">
        <v>14.595000000000001</v>
      </c>
      <c r="BK785" s="34">
        <v>3.4289999999999998</v>
      </c>
      <c r="BL785" s="34">
        <v>18.023</v>
      </c>
      <c r="BM785" s="34">
        <v>3.0700000000000002E-2</v>
      </c>
      <c r="BN785" s="34"/>
      <c r="BO785" s="34"/>
      <c r="BP785" s="34"/>
      <c r="BQ785" s="34">
        <v>3427.6219999999998</v>
      </c>
      <c r="BR785" s="34">
        <v>0.19675200000000001</v>
      </c>
      <c r="BS785" s="34">
        <v>-5</v>
      </c>
      <c r="BT785" s="34">
        <v>7.0000000000000001E-3</v>
      </c>
      <c r="BU785" s="34">
        <v>4.8081269999999998</v>
      </c>
      <c r="BV785" s="34">
        <v>0</v>
      </c>
      <c r="BW785" s="34" t="s">
        <v>155</v>
      </c>
      <c r="BX785" s="34">
        <v>0.79900000000000004</v>
      </c>
    </row>
    <row r="786" spans="1:76" x14ac:dyDescent="0.25">
      <c r="A786" s="35">
        <v>43165</v>
      </c>
      <c r="B786" s="36">
        <v>0.41359099537037042</v>
      </c>
      <c r="C786" s="34">
        <v>7.5339999999999998</v>
      </c>
      <c r="D786" s="34">
        <v>8.2000000000000007E-3</v>
      </c>
      <c r="E786" s="34">
        <v>82.254334999999998</v>
      </c>
      <c r="F786" s="34">
        <v>387.4</v>
      </c>
      <c r="G786" s="34">
        <v>92.3</v>
      </c>
      <c r="H786" s="34">
        <v>0</v>
      </c>
      <c r="I786" s="34"/>
      <c r="J786" s="34">
        <v>10.7</v>
      </c>
      <c r="K786" s="34">
        <v>0.9415</v>
      </c>
      <c r="L786" s="34">
        <v>7.0933999999999999</v>
      </c>
      <c r="M786" s="34">
        <v>7.7000000000000002E-3</v>
      </c>
      <c r="N786" s="34">
        <v>364.72280000000001</v>
      </c>
      <c r="O786" s="34">
        <v>86.941000000000003</v>
      </c>
      <c r="P786" s="34">
        <v>451.7</v>
      </c>
      <c r="Q786" s="34">
        <v>291.512</v>
      </c>
      <c r="R786" s="34">
        <v>69.489400000000003</v>
      </c>
      <c r="S786" s="34">
        <v>361</v>
      </c>
      <c r="T786" s="34">
        <v>0</v>
      </c>
      <c r="U786" s="34"/>
      <c r="V786" s="34"/>
      <c r="W786" s="34">
        <v>0</v>
      </c>
      <c r="X786" s="34">
        <v>10.0739</v>
      </c>
      <c r="Y786" s="34">
        <v>12</v>
      </c>
      <c r="Z786" s="34">
        <v>846</v>
      </c>
      <c r="AA786" s="34">
        <v>847</v>
      </c>
      <c r="AB786" s="34">
        <v>884</v>
      </c>
      <c r="AC786" s="34">
        <v>79</v>
      </c>
      <c r="AD786" s="34">
        <v>21.57</v>
      </c>
      <c r="AE786" s="34">
        <v>0.5</v>
      </c>
      <c r="AF786" s="34">
        <v>978</v>
      </c>
      <c r="AG786" s="34">
        <v>0</v>
      </c>
      <c r="AH786" s="34">
        <v>30</v>
      </c>
      <c r="AI786" s="34">
        <v>35</v>
      </c>
      <c r="AJ786" s="34">
        <v>191.1</v>
      </c>
      <c r="AK786" s="34">
        <v>169</v>
      </c>
      <c r="AL786" s="34">
        <v>4.4000000000000004</v>
      </c>
      <c r="AM786" s="34">
        <v>174.4</v>
      </c>
      <c r="AN786" s="34" t="s">
        <v>155</v>
      </c>
      <c r="AO786" s="34">
        <v>2</v>
      </c>
      <c r="AP786" s="37">
        <v>0.62271990740740735</v>
      </c>
      <c r="AQ786" s="34">
        <v>47.163713000000001</v>
      </c>
      <c r="AR786" s="34">
        <v>-88.484655000000004</v>
      </c>
      <c r="AS786" s="34">
        <v>320.39999999999998</v>
      </c>
      <c r="AT786" s="34">
        <v>35.299999999999997</v>
      </c>
      <c r="AU786" s="34">
        <v>12</v>
      </c>
      <c r="AV786" s="34">
        <v>10</v>
      </c>
      <c r="AW786" s="34" t="s">
        <v>205</v>
      </c>
      <c r="AX786" s="34">
        <v>1.3</v>
      </c>
      <c r="AY786" s="34">
        <v>1.7</v>
      </c>
      <c r="AZ786" s="34">
        <v>2.2000000000000002</v>
      </c>
      <c r="BA786" s="34">
        <v>14.186999999999999</v>
      </c>
      <c r="BB786" s="34">
        <v>28.51</v>
      </c>
      <c r="BC786" s="34">
        <v>2.0099999999999998</v>
      </c>
      <c r="BD786" s="34">
        <v>6.2149999999999999</v>
      </c>
      <c r="BE786" s="34">
        <v>3179.1439999999998</v>
      </c>
      <c r="BF786" s="34">
        <v>2.2090000000000001</v>
      </c>
      <c r="BG786" s="34">
        <v>17.117999999999999</v>
      </c>
      <c r="BH786" s="34">
        <v>4.0810000000000004</v>
      </c>
      <c r="BI786" s="34">
        <v>21.199000000000002</v>
      </c>
      <c r="BJ786" s="34">
        <v>13.682</v>
      </c>
      <c r="BK786" s="34">
        <v>3.2610000000000001</v>
      </c>
      <c r="BL786" s="34">
        <v>16.943000000000001</v>
      </c>
      <c r="BM786" s="34">
        <v>0</v>
      </c>
      <c r="BN786" s="34"/>
      <c r="BO786" s="34"/>
      <c r="BP786" s="34"/>
      <c r="BQ786" s="34">
        <v>3282.8380000000002</v>
      </c>
      <c r="BR786" s="34">
        <v>0.201436</v>
      </c>
      <c r="BS786" s="34">
        <v>-5</v>
      </c>
      <c r="BT786" s="34">
        <v>7.0000000000000001E-3</v>
      </c>
      <c r="BU786" s="34">
        <v>4.9225919999999999</v>
      </c>
      <c r="BV786" s="34">
        <v>0</v>
      </c>
      <c r="BW786" s="34" t="s">
        <v>155</v>
      </c>
      <c r="BX786" s="34">
        <v>0.79900000000000004</v>
      </c>
    </row>
    <row r="787" spans="1:76" x14ac:dyDescent="0.25">
      <c r="A787" s="35">
        <v>43165</v>
      </c>
      <c r="B787" s="36">
        <v>0.41360256944444446</v>
      </c>
      <c r="C787" s="34">
        <v>7.7930000000000001</v>
      </c>
      <c r="D787" s="34">
        <v>6.7999999999999996E-3</v>
      </c>
      <c r="E787" s="34">
        <v>67.849999999999994</v>
      </c>
      <c r="F787" s="34">
        <v>391.4</v>
      </c>
      <c r="G787" s="34">
        <v>92.7</v>
      </c>
      <c r="H787" s="34">
        <v>3</v>
      </c>
      <c r="I787" s="34"/>
      <c r="J787" s="34">
        <v>10.7</v>
      </c>
      <c r="K787" s="34">
        <v>0.9395</v>
      </c>
      <c r="L787" s="34">
        <v>7.3217999999999996</v>
      </c>
      <c r="M787" s="34">
        <v>6.4000000000000003E-3</v>
      </c>
      <c r="N787" s="34">
        <v>367.69630000000001</v>
      </c>
      <c r="O787" s="34">
        <v>87.096199999999996</v>
      </c>
      <c r="P787" s="34">
        <v>454.8</v>
      </c>
      <c r="Q787" s="34">
        <v>293.8886</v>
      </c>
      <c r="R787" s="34">
        <v>69.613399999999999</v>
      </c>
      <c r="S787" s="34">
        <v>363.5</v>
      </c>
      <c r="T787" s="34">
        <v>2.9535999999999998</v>
      </c>
      <c r="U787" s="34"/>
      <c r="V787" s="34"/>
      <c r="W787" s="34">
        <v>0</v>
      </c>
      <c r="X787" s="34">
        <v>10.0532</v>
      </c>
      <c r="Y787" s="34">
        <v>12.1</v>
      </c>
      <c r="Z787" s="34">
        <v>846</v>
      </c>
      <c r="AA787" s="34">
        <v>847</v>
      </c>
      <c r="AB787" s="34">
        <v>884</v>
      </c>
      <c r="AC787" s="34">
        <v>79</v>
      </c>
      <c r="AD787" s="34">
        <v>21.57</v>
      </c>
      <c r="AE787" s="34">
        <v>0.5</v>
      </c>
      <c r="AF787" s="34">
        <v>978</v>
      </c>
      <c r="AG787" s="34">
        <v>0</v>
      </c>
      <c r="AH787" s="34">
        <v>30</v>
      </c>
      <c r="AI787" s="34">
        <v>35</v>
      </c>
      <c r="AJ787" s="34">
        <v>191</v>
      </c>
      <c r="AK787" s="34">
        <v>169</v>
      </c>
      <c r="AL787" s="34">
        <v>4.5</v>
      </c>
      <c r="AM787" s="34">
        <v>174.1</v>
      </c>
      <c r="AN787" s="34" t="s">
        <v>155</v>
      </c>
      <c r="AO787" s="34">
        <v>2</v>
      </c>
      <c r="AP787" s="37">
        <v>0.6227314814814815</v>
      </c>
      <c r="AQ787" s="34">
        <v>47.163825000000003</v>
      </c>
      <c r="AR787" s="34">
        <v>-88.484776999999994</v>
      </c>
      <c r="AS787" s="34">
        <v>320.39999999999998</v>
      </c>
      <c r="AT787" s="34">
        <v>34.6</v>
      </c>
      <c r="AU787" s="34">
        <v>12</v>
      </c>
      <c r="AV787" s="34">
        <v>10</v>
      </c>
      <c r="AW787" s="34" t="s">
        <v>205</v>
      </c>
      <c r="AX787" s="34">
        <v>1.1632</v>
      </c>
      <c r="AY787" s="34">
        <v>1.7684</v>
      </c>
      <c r="AZ787" s="34">
        <v>2.2000000000000002</v>
      </c>
      <c r="BA787" s="34">
        <v>14.186999999999999</v>
      </c>
      <c r="BB787" s="34">
        <v>27.6</v>
      </c>
      <c r="BC787" s="34">
        <v>1.95</v>
      </c>
      <c r="BD787" s="34">
        <v>6.4340000000000002</v>
      </c>
      <c r="BE787" s="34">
        <v>3179.1619999999998</v>
      </c>
      <c r="BF787" s="34">
        <v>1.762</v>
      </c>
      <c r="BG787" s="34">
        <v>16.719000000000001</v>
      </c>
      <c r="BH787" s="34">
        <v>3.96</v>
      </c>
      <c r="BI787" s="34">
        <v>20.68</v>
      </c>
      <c r="BJ787" s="34">
        <v>13.363</v>
      </c>
      <c r="BK787" s="34">
        <v>3.165</v>
      </c>
      <c r="BL787" s="34">
        <v>16.529</v>
      </c>
      <c r="BM787" s="34">
        <v>4.0500000000000001E-2</v>
      </c>
      <c r="BN787" s="34"/>
      <c r="BO787" s="34"/>
      <c r="BP787" s="34"/>
      <c r="BQ787" s="34">
        <v>3173.9389999999999</v>
      </c>
      <c r="BR787" s="34">
        <v>0.22917999999999999</v>
      </c>
      <c r="BS787" s="34">
        <v>-5</v>
      </c>
      <c r="BT787" s="34">
        <v>6.0939999999999996E-3</v>
      </c>
      <c r="BU787" s="34">
        <v>5.6005859999999998</v>
      </c>
      <c r="BV787" s="34">
        <v>0</v>
      </c>
      <c r="BW787" s="34" t="s">
        <v>155</v>
      </c>
      <c r="BX787" s="34">
        <v>0.79900000000000004</v>
      </c>
    </row>
    <row r="788" spans="1:76" x14ac:dyDescent="0.25">
      <c r="A788" s="35">
        <v>43165</v>
      </c>
      <c r="B788" s="36">
        <v>0.41361414351851855</v>
      </c>
      <c r="C788" s="34">
        <v>7.82</v>
      </c>
      <c r="D788" s="34">
        <v>6.0000000000000001E-3</v>
      </c>
      <c r="E788" s="34">
        <v>60</v>
      </c>
      <c r="F788" s="34">
        <v>395</v>
      </c>
      <c r="G788" s="34">
        <v>92.6</v>
      </c>
      <c r="H788" s="34">
        <v>-6.8</v>
      </c>
      <c r="I788" s="34"/>
      <c r="J788" s="34">
        <v>10.48</v>
      </c>
      <c r="K788" s="34">
        <v>0.93930000000000002</v>
      </c>
      <c r="L788" s="34">
        <v>7.3451000000000004</v>
      </c>
      <c r="M788" s="34">
        <v>5.5999999999999999E-3</v>
      </c>
      <c r="N788" s="34">
        <v>371.04399999999998</v>
      </c>
      <c r="O788" s="34">
        <v>86.965100000000007</v>
      </c>
      <c r="P788" s="34">
        <v>458</v>
      </c>
      <c r="Q788" s="34">
        <v>296.84160000000003</v>
      </c>
      <c r="R788" s="34">
        <v>69.573599999999999</v>
      </c>
      <c r="S788" s="34">
        <v>366.4</v>
      </c>
      <c r="T788" s="34">
        <v>0</v>
      </c>
      <c r="U788" s="34"/>
      <c r="V788" s="34"/>
      <c r="W788" s="34">
        <v>0</v>
      </c>
      <c r="X788" s="34">
        <v>9.8473000000000006</v>
      </c>
      <c r="Y788" s="34">
        <v>12</v>
      </c>
      <c r="Z788" s="34">
        <v>846</v>
      </c>
      <c r="AA788" s="34">
        <v>848</v>
      </c>
      <c r="AB788" s="34">
        <v>884</v>
      </c>
      <c r="AC788" s="34">
        <v>79.900000000000006</v>
      </c>
      <c r="AD788" s="34">
        <v>21.81</v>
      </c>
      <c r="AE788" s="34">
        <v>0.5</v>
      </c>
      <c r="AF788" s="34">
        <v>978</v>
      </c>
      <c r="AG788" s="34">
        <v>0</v>
      </c>
      <c r="AH788" s="34">
        <v>30</v>
      </c>
      <c r="AI788" s="34">
        <v>35</v>
      </c>
      <c r="AJ788" s="34">
        <v>191</v>
      </c>
      <c r="AK788" s="34">
        <v>169</v>
      </c>
      <c r="AL788" s="34">
        <v>4.4000000000000004</v>
      </c>
      <c r="AM788" s="34">
        <v>174.3</v>
      </c>
      <c r="AN788" s="34" t="s">
        <v>155</v>
      </c>
      <c r="AO788" s="34">
        <v>2</v>
      </c>
      <c r="AP788" s="37">
        <v>0.62274305555555554</v>
      </c>
      <c r="AQ788" s="34">
        <v>47.163925999999996</v>
      </c>
      <c r="AR788" s="34">
        <v>-88.484915999999998</v>
      </c>
      <c r="AS788" s="34">
        <v>320.2</v>
      </c>
      <c r="AT788" s="34">
        <v>33.9</v>
      </c>
      <c r="AU788" s="34">
        <v>12</v>
      </c>
      <c r="AV788" s="34">
        <v>10</v>
      </c>
      <c r="AW788" s="34" t="s">
        <v>205</v>
      </c>
      <c r="AX788" s="34">
        <v>1.1683319999999999</v>
      </c>
      <c r="AY788" s="34">
        <v>1.8</v>
      </c>
      <c r="AZ788" s="34">
        <v>2.2000000000000002</v>
      </c>
      <c r="BA788" s="34">
        <v>14.186999999999999</v>
      </c>
      <c r="BB788" s="34">
        <v>27.51</v>
      </c>
      <c r="BC788" s="34">
        <v>1.94</v>
      </c>
      <c r="BD788" s="34">
        <v>6.4660000000000002</v>
      </c>
      <c r="BE788" s="34">
        <v>3179.5650000000001</v>
      </c>
      <c r="BF788" s="34">
        <v>1.5529999999999999</v>
      </c>
      <c r="BG788" s="34">
        <v>16.82</v>
      </c>
      <c r="BH788" s="34">
        <v>3.9420000000000002</v>
      </c>
      <c r="BI788" s="34">
        <v>20.763000000000002</v>
      </c>
      <c r="BJ788" s="34">
        <v>13.457000000000001</v>
      </c>
      <c r="BK788" s="34">
        <v>3.1539999999999999</v>
      </c>
      <c r="BL788" s="34">
        <v>16.61</v>
      </c>
      <c r="BM788" s="34">
        <v>0</v>
      </c>
      <c r="BN788" s="34"/>
      <c r="BO788" s="34"/>
      <c r="BP788" s="34"/>
      <c r="BQ788" s="34">
        <v>3099.4839999999999</v>
      </c>
      <c r="BR788" s="34">
        <v>0.24740200000000001</v>
      </c>
      <c r="BS788" s="34">
        <v>-5</v>
      </c>
      <c r="BT788" s="34">
        <v>6.9059999999999998E-3</v>
      </c>
      <c r="BU788" s="34">
        <v>6.0458860000000003</v>
      </c>
      <c r="BV788" s="34">
        <v>0</v>
      </c>
      <c r="BW788" s="34" t="s">
        <v>155</v>
      </c>
      <c r="BX788" s="34">
        <v>0.8</v>
      </c>
    </row>
    <row r="789" spans="1:76" x14ac:dyDescent="0.25">
      <c r="A789" s="35">
        <v>43165</v>
      </c>
      <c r="B789" s="36">
        <v>0.41362571759259259</v>
      </c>
      <c r="C789" s="34">
        <v>7.5949999999999998</v>
      </c>
      <c r="D789" s="34">
        <v>6.0000000000000001E-3</v>
      </c>
      <c r="E789" s="34">
        <v>60</v>
      </c>
      <c r="F789" s="34">
        <v>399.1</v>
      </c>
      <c r="G789" s="34">
        <v>91.8</v>
      </c>
      <c r="H789" s="34">
        <v>0</v>
      </c>
      <c r="I789" s="34"/>
      <c r="J789" s="34">
        <v>10.23</v>
      </c>
      <c r="K789" s="34">
        <v>0.94099999999999995</v>
      </c>
      <c r="L789" s="34">
        <v>7.1467999999999998</v>
      </c>
      <c r="M789" s="34">
        <v>5.5999999999999999E-3</v>
      </c>
      <c r="N789" s="34">
        <v>375.53539999999998</v>
      </c>
      <c r="O789" s="34">
        <v>86.340699999999998</v>
      </c>
      <c r="P789" s="34">
        <v>461.9</v>
      </c>
      <c r="Q789" s="34">
        <v>300.46390000000002</v>
      </c>
      <c r="R789" s="34">
        <v>69.080699999999993</v>
      </c>
      <c r="S789" s="34">
        <v>369.5</v>
      </c>
      <c r="T789" s="34">
        <v>0</v>
      </c>
      <c r="U789" s="34"/>
      <c r="V789" s="34"/>
      <c r="W789" s="34">
        <v>0</v>
      </c>
      <c r="X789" s="34">
        <v>9.6273</v>
      </c>
      <c r="Y789" s="34">
        <v>12.1</v>
      </c>
      <c r="Z789" s="34">
        <v>846</v>
      </c>
      <c r="AA789" s="34">
        <v>848</v>
      </c>
      <c r="AB789" s="34">
        <v>885</v>
      </c>
      <c r="AC789" s="34">
        <v>80</v>
      </c>
      <c r="AD789" s="34">
        <v>21.84</v>
      </c>
      <c r="AE789" s="34">
        <v>0.5</v>
      </c>
      <c r="AF789" s="34">
        <v>978</v>
      </c>
      <c r="AG789" s="34">
        <v>0</v>
      </c>
      <c r="AH789" s="34">
        <v>30</v>
      </c>
      <c r="AI789" s="34">
        <v>35</v>
      </c>
      <c r="AJ789" s="34">
        <v>191</v>
      </c>
      <c r="AK789" s="34">
        <v>169</v>
      </c>
      <c r="AL789" s="34">
        <v>4.4000000000000004</v>
      </c>
      <c r="AM789" s="34">
        <v>174.7</v>
      </c>
      <c r="AN789" s="34" t="s">
        <v>155</v>
      </c>
      <c r="AO789" s="34">
        <v>2</v>
      </c>
      <c r="AP789" s="37">
        <v>0.62275462962962969</v>
      </c>
      <c r="AQ789" s="34">
        <v>47.163958000000001</v>
      </c>
      <c r="AR789" s="34">
        <v>-88.484961999999996</v>
      </c>
      <c r="AS789" s="34">
        <v>320.10000000000002</v>
      </c>
      <c r="AT789" s="34">
        <v>34.5</v>
      </c>
      <c r="AU789" s="34">
        <v>12</v>
      </c>
      <c r="AV789" s="34">
        <v>10</v>
      </c>
      <c r="AW789" s="34" t="s">
        <v>205</v>
      </c>
      <c r="AX789" s="34">
        <v>1.2</v>
      </c>
      <c r="AY789" s="34">
        <v>1.8</v>
      </c>
      <c r="AZ789" s="34">
        <v>2.2000000000000002</v>
      </c>
      <c r="BA789" s="34">
        <v>14.186999999999999</v>
      </c>
      <c r="BB789" s="34">
        <v>28.3</v>
      </c>
      <c r="BC789" s="34">
        <v>1.99</v>
      </c>
      <c r="BD789" s="34">
        <v>6.2729999999999997</v>
      </c>
      <c r="BE789" s="34">
        <v>3179.973</v>
      </c>
      <c r="BF789" s="34">
        <v>1.599</v>
      </c>
      <c r="BG789" s="34">
        <v>17.498999999999999</v>
      </c>
      <c r="BH789" s="34">
        <v>4.0229999999999997</v>
      </c>
      <c r="BI789" s="34">
        <v>21.521999999999998</v>
      </c>
      <c r="BJ789" s="34">
        <v>14</v>
      </c>
      <c r="BK789" s="34">
        <v>3.2189999999999999</v>
      </c>
      <c r="BL789" s="34">
        <v>17.219000000000001</v>
      </c>
      <c r="BM789" s="34">
        <v>0</v>
      </c>
      <c r="BN789" s="34"/>
      <c r="BO789" s="34"/>
      <c r="BP789" s="34"/>
      <c r="BQ789" s="34">
        <v>3114.7060000000001</v>
      </c>
      <c r="BR789" s="34">
        <v>0.240846</v>
      </c>
      <c r="BS789" s="34">
        <v>-5</v>
      </c>
      <c r="BT789" s="34">
        <v>7.9059999999999998E-3</v>
      </c>
      <c r="BU789" s="34">
        <v>5.8856739999999999</v>
      </c>
      <c r="BV789" s="34">
        <v>0</v>
      </c>
      <c r="BW789" s="34" t="s">
        <v>155</v>
      </c>
      <c r="BX789" s="34">
        <v>0.8</v>
      </c>
    </row>
    <row r="790" spans="1:76" x14ac:dyDescent="0.25">
      <c r="A790" s="35">
        <v>43165</v>
      </c>
      <c r="B790" s="36">
        <v>0.41363729166666668</v>
      </c>
      <c r="C790" s="34">
        <v>7.1289999999999996</v>
      </c>
      <c r="D790" s="34">
        <v>6.0000000000000001E-3</v>
      </c>
      <c r="E790" s="34">
        <v>60</v>
      </c>
      <c r="F790" s="34">
        <v>400</v>
      </c>
      <c r="G790" s="34">
        <v>91.3</v>
      </c>
      <c r="H790" s="34">
        <v>0</v>
      </c>
      <c r="I790" s="34"/>
      <c r="J790" s="34">
        <v>10.1</v>
      </c>
      <c r="K790" s="34">
        <v>0.9446</v>
      </c>
      <c r="L790" s="34">
        <v>6.7340999999999998</v>
      </c>
      <c r="M790" s="34">
        <v>5.7000000000000002E-3</v>
      </c>
      <c r="N790" s="34">
        <v>377.8741</v>
      </c>
      <c r="O790" s="34">
        <v>86.252499999999998</v>
      </c>
      <c r="P790" s="34">
        <v>464.1</v>
      </c>
      <c r="Q790" s="34">
        <v>302.33510000000001</v>
      </c>
      <c r="R790" s="34">
        <v>69.010199999999998</v>
      </c>
      <c r="S790" s="34">
        <v>371.3</v>
      </c>
      <c r="T790" s="34">
        <v>0</v>
      </c>
      <c r="U790" s="34"/>
      <c r="V790" s="34"/>
      <c r="W790" s="34">
        <v>0</v>
      </c>
      <c r="X790" s="34">
        <v>9.5404</v>
      </c>
      <c r="Y790" s="34">
        <v>12.1</v>
      </c>
      <c r="Z790" s="34">
        <v>846</v>
      </c>
      <c r="AA790" s="34">
        <v>849</v>
      </c>
      <c r="AB790" s="34">
        <v>884</v>
      </c>
      <c r="AC790" s="34">
        <v>80</v>
      </c>
      <c r="AD790" s="34">
        <v>21.84</v>
      </c>
      <c r="AE790" s="34">
        <v>0.5</v>
      </c>
      <c r="AF790" s="34">
        <v>978</v>
      </c>
      <c r="AG790" s="34">
        <v>0</v>
      </c>
      <c r="AH790" s="34">
        <v>30</v>
      </c>
      <c r="AI790" s="34">
        <v>35</v>
      </c>
      <c r="AJ790" s="34">
        <v>191</v>
      </c>
      <c r="AK790" s="34">
        <v>169</v>
      </c>
      <c r="AL790" s="34">
        <v>4.5</v>
      </c>
      <c r="AM790" s="34">
        <v>175</v>
      </c>
      <c r="AN790" s="34" t="s">
        <v>155</v>
      </c>
      <c r="AO790" s="34">
        <v>2</v>
      </c>
      <c r="AP790" s="37">
        <v>0.62275462962962969</v>
      </c>
      <c r="AQ790" s="34">
        <v>47.164081000000003</v>
      </c>
      <c r="AR790" s="34">
        <v>-88.485184000000004</v>
      </c>
      <c r="AS790" s="34">
        <v>320</v>
      </c>
      <c r="AT790" s="34">
        <v>34.799999999999997</v>
      </c>
      <c r="AU790" s="34">
        <v>12</v>
      </c>
      <c r="AV790" s="34">
        <v>10</v>
      </c>
      <c r="AW790" s="34" t="s">
        <v>205</v>
      </c>
      <c r="AX790" s="34">
        <v>1.3368</v>
      </c>
      <c r="AY790" s="34">
        <v>2.2787999999999999</v>
      </c>
      <c r="AZ790" s="34">
        <v>2.6787999999999998</v>
      </c>
      <c r="BA790" s="34">
        <v>14.186999999999999</v>
      </c>
      <c r="BB790" s="34">
        <v>30.09</v>
      </c>
      <c r="BC790" s="34">
        <v>2.12</v>
      </c>
      <c r="BD790" s="34">
        <v>5.8659999999999997</v>
      </c>
      <c r="BE790" s="34">
        <v>3180.8989999999999</v>
      </c>
      <c r="BF790" s="34">
        <v>1.704</v>
      </c>
      <c r="BG790" s="34">
        <v>18.692</v>
      </c>
      <c r="BH790" s="34">
        <v>4.2670000000000003</v>
      </c>
      <c r="BI790" s="34">
        <v>22.957999999999998</v>
      </c>
      <c r="BJ790" s="34">
        <v>14.955</v>
      </c>
      <c r="BK790" s="34">
        <v>3.4140000000000001</v>
      </c>
      <c r="BL790" s="34">
        <v>18.369</v>
      </c>
      <c r="BM790" s="34">
        <v>0</v>
      </c>
      <c r="BN790" s="34"/>
      <c r="BO790" s="34"/>
      <c r="BP790" s="34"/>
      <c r="BQ790" s="34">
        <v>3276.6640000000002</v>
      </c>
      <c r="BR790" s="34">
        <v>0.24906</v>
      </c>
      <c r="BS790" s="34">
        <v>-5</v>
      </c>
      <c r="BT790" s="34">
        <v>7.0939999999999996E-3</v>
      </c>
      <c r="BU790" s="34">
        <v>6.0864039999999999</v>
      </c>
      <c r="BV790" s="34">
        <v>0</v>
      </c>
      <c r="BW790" s="34" t="s">
        <v>155</v>
      </c>
      <c r="BX790" s="34">
        <v>0.8</v>
      </c>
    </row>
    <row r="791" spans="1:76" x14ac:dyDescent="0.25">
      <c r="A791" s="35">
        <v>43165</v>
      </c>
      <c r="B791" s="36">
        <v>0.41364886574074072</v>
      </c>
      <c r="C791" s="34">
        <v>6.4349999999999996</v>
      </c>
      <c r="D791" s="34">
        <v>7.7000000000000002E-3</v>
      </c>
      <c r="E791" s="34">
        <v>77.164304000000001</v>
      </c>
      <c r="F791" s="34">
        <v>392.2</v>
      </c>
      <c r="G791" s="34">
        <v>90.4</v>
      </c>
      <c r="H791" s="34">
        <v>0</v>
      </c>
      <c r="I791" s="34"/>
      <c r="J791" s="34">
        <v>10.1</v>
      </c>
      <c r="K791" s="34">
        <v>0.94989999999999997</v>
      </c>
      <c r="L791" s="34">
        <v>6.1132</v>
      </c>
      <c r="M791" s="34">
        <v>7.3000000000000001E-3</v>
      </c>
      <c r="N791" s="34">
        <v>372.52539999999999</v>
      </c>
      <c r="O791" s="34">
        <v>85.852400000000003</v>
      </c>
      <c r="P791" s="34">
        <v>458.4</v>
      </c>
      <c r="Q791" s="34">
        <v>298.05560000000003</v>
      </c>
      <c r="R791" s="34">
        <v>68.690100000000001</v>
      </c>
      <c r="S791" s="34">
        <v>366.7</v>
      </c>
      <c r="T791" s="34">
        <v>0</v>
      </c>
      <c r="U791" s="34"/>
      <c r="V791" s="34"/>
      <c r="W791" s="34">
        <v>0</v>
      </c>
      <c r="X791" s="34">
        <v>9.5942000000000007</v>
      </c>
      <c r="Y791" s="34">
        <v>12</v>
      </c>
      <c r="Z791" s="34">
        <v>845</v>
      </c>
      <c r="AA791" s="34">
        <v>848</v>
      </c>
      <c r="AB791" s="34">
        <v>884</v>
      </c>
      <c r="AC791" s="34">
        <v>80</v>
      </c>
      <c r="AD791" s="34">
        <v>21.84</v>
      </c>
      <c r="AE791" s="34">
        <v>0.5</v>
      </c>
      <c r="AF791" s="34">
        <v>978</v>
      </c>
      <c r="AG791" s="34">
        <v>0</v>
      </c>
      <c r="AH791" s="34">
        <v>30</v>
      </c>
      <c r="AI791" s="34">
        <v>35</v>
      </c>
      <c r="AJ791" s="34">
        <v>191</v>
      </c>
      <c r="AK791" s="34">
        <v>169</v>
      </c>
      <c r="AL791" s="34">
        <v>4.4000000000000004</v>
      </c>
      <c r="AM791" s="34">
        <v>174.6</v>
      </c>
      <c r="AN791" s="34" t="s">
        <v>155</v>
      </c>
      <c r="AO791" s="34">
        <v>2</v>
      </c>
      <c r="AP791" s="37">
        <v>0.62277777777777776</v>
      </c>
      <c r="AQ791" s="34">
        <v>47.164189</v>
      </c>
      <c r="AR791" s="34">
        <v>-88.485416000000001</v>
      </c>
      <c r="AS791" s="34">
        <v>320.10000000000002</v>
      </c>
      <c r="AT791" s="34">
        <v>34.9</v>
      </c>
      <c r="AU791" s="34">
        <v>12</v>
      </c>
      <c r="AV791" s="34">
        <v>10</v>
      </c>
      <c r="AW791" s="34" t="s">
        <v>205</v>
      </c>
      <c r="AX791" s="34">
        <v>1.4</v>
      </c>
      <c r="AY791" s="34">
        <v>2.0895999999999999</v>
      </c>
      <c r="AZ791" s="34">
        <v>2.5579999999999998</v>
      </c>
      <c r="BA791" s="34">
        <v>14.186999999999999</v>
      </c>
      <c r="BB791" s="34">
        <v>33.229999999999997</v>
      </c>
      <c r="BC791" s="34">
        <v>2.34</v>
      </c>
      <c r="BD791" s="34">
        <v>5.2709999999999999</v>
      </c>
      <c r="BE791" s="34">
        <v>3181.6750000000002</v>
      </c>
      <c r="BF791" s="34">
        <v>2.4279999999999999</v>
      </c>
      <c r="BG791" s="34">
        <v>20.303999999999998</v>
      </c>
      <c r="BH791" s="34">
        <v>4.6790000000000003</v>
      </c>
      <c r="BI791" s="34">
        <v>24.983000000000001</v>
      </c>
      <c r="BJ791" s="34">
        <v>16.245000000000001</v>
      </c>
      <c r="BK791" s="34">
        <v>3.7440000000000002</v>
      </c>
      <c r="BL791" s="34">
        <v>19.989000000000001</v>
      </c>
      <c r="BM791" s="34">
        <v>0</v>
      </c>
      <c r="BN791" s="34"/>
      <c r="BO791" s="34"/>
      <c r="BP791" s="34"/>
      <c r="BQ791" s="34">
        <v>3630.748</v>
      </c>
      <c r="BR791" s="34">
        <v>0.22281999999999999</v>
      </c>
      <c r="BS791" s="34">
        <v>-5</v>
      </c>
      <c r="BT791" s="34">
        <v>7.9059999999999998E-3</v>
      </c>
      <c r="BU791" s="34">
        <v>5.4451640000000001</v>
      </c>
      <c r="BV791" s="34">
        <v>0</v>
      </c>
      <c r="BW791" s="34" t="s">
        <v>155</v>
      </c>
      <c r="BX791" s="34">
        <v>0.8</v>
      </c>
    </row>
    <row r="792" spans="1:76" x14ac:dyDescent="0.25">
      <c r="A792" s="35">
        <v>43165</v>
      </c>
      <c r="B792" s="36">
        <v>0.41366043981481476</v>
      </c>
      <c r="C792" s="34">
        <v>5.5179999999999998</v>
      </c>
      <c r="D792" s="34">
        <v>5.7999999999999996E-3</v>
      </c>
      <c r="E792" s="34">
        <v>58.22186</v>
      </c>
      <c r="F792" s="34">
        <v>386</v>
      </c>
      <c r="G792" s="34">
        <v>90.4</v>
      </c>
      <c r="H792" s="34">
        <v>0</v>
      </c>
      <c r="I792" s="34"/>
      <c r="J792" s="34">
        <v>10.52</v>
      </c>
      <c r="K792" s="34">
        <v>0.95720000000000005</v>
      </c>
      <c r="L792" s="34">
        <v>5.2817999999999996</v>
      </c>
      <c r="M792" s="34">
        <v>5.5999999999999999E-3</v>
      </c>
      <c r="N792" s="34">
        <v>369.45870000000002</v>
      </c>
      <c r="O792" s="34">
        <v>86.501199999999997</v>
      </c>
      <c r="P792" s="34">
        <v>456</v>
      </c>
      <c r="Q792" s="34">
        <v>295.32589999999999</v>
      </c>
      <c r="R792" s="34">
        <v>69.144499999999994</v>
      </c>
      <c r="S792" s="34">
        <v>364.5</v>
      </c>
      <c r="T792" s="34">
        <v>0</v>
      </c>
      <c r="U792" s="34"/>
      <c r="V792" s="34"/>
      <c r="W792" s="34">
        <v>0</v>
      </c>
      <c r="X792" s="34">
        <v>10.0716</v>
      </c>
      <c r="Y792" s="34">
        <v>12.1</v>
      </c>
      <c r="Z792" s="34">
        <v>844</v>
      </c>
      <c r="AA792" s="34">
        <v>844</v>
      </c>
      <c r="AB792" s="34">
        <v>883</v>
      </c>
      <c r="AC792" s="34">
        <v>79.099999999999994</v>
      </c>
      <c r="AD792" s="34">
        <v>21.59</v>
      </c>
      <c r="AE792" s="34">
        <v>0.5</v>
      </c>
      <c r="AF792" s="34">
        <v>978</v>
      </c>
      <c r="AG792" s="34">
        <v>0</v>
      </c>
      <c r="AH792" s="34">
        <v>30</v>
      </c>
      <c r="AI792" s="34">
        <v>35</v>
      </c>
      <c r="AJ792" s="34">
        <v>191</v>
      </c>
      <c r="AK792" s="34">
        <v>169</v>
      </c>
      <c r="AL792" s="34">
        <v>4.5</v>
      </c>
      <c r="AM792" s="34">
        <v>174.2</v>
      </c>
      <c r="AN792" s="34" t="s">
        <v>155</v>
      </c>
      <c r="AO792" s="34">
        <v>2</v>
      </c>
      <c r="AP792" s="37">
        <v>0.6227893518518518</v>
      </c>
      <c r="AQ792" s="34">
        <v>47.164270000000002</v>
      </c>
      <c r="AR792" s="34">
        <v>-88.485585999999998</v>
      </c>
      <c r="AS792" s="34">
        <v>320.3</v>
      </c>
      <c r="AT792" s="34">
        <v>35</v>
      </c>
      <c r="AU792" s="34">
        <v>12</v>
      </c>
      <c r="AV792" s="34">
        <v>9</v>
      </c>
      <c r="AW792" s="34" t="s">
        <v>218</v>
      </c>
      <c r="AX792" s="34">
        <v>1.4683999999999999</v>
      </c>
      <c r="AY792" s="34">
        <v>1.2844</v>
      </c>
      <c r="AZ792" s="34">
        <v>2.4</v>
      </c>
      <c r="BA792" s="34">
        <v>14.186999999999999</v>
      </c>
      <c r="BB792" s="34">
        <v>38.61</v>
      </c>
      <c r="BC792" s="34">
        <v>2.72</v>
      </c>
      <c r="BD792" s="34">
        <v>4.4669999999999996</v>
      </c>
      <c r="BE792" s="34">
        <v>3185.4189999999999</v>
      </c>
      <c r="BF792" s="34">
        <v>2.1389999999999998</v>
      </c>
      <c r="BG792" s="34">
        <v>23.334</v>
      </c>
      <c r="BH792" s="34">
        <v>5.4630000000000001</v>
      </c>
      <c r="BI792" s="34">
        <v>28.797000000000001</v>
      </c>
      <c r="BJ792" s="34">
        <v>18.652000000000001</v>
      </c>
      <c r="BK792" s="34">
        <v>4.367</v>
      </c>
      <c r="BL792" s="34">
        <v>23.018999999999998</v>
      </c>
      <c r="BM792" s="34">
        <v>0</v>
      </c>
      <c r="BN792" s="34"/>
      <c r="BO792" s="34"/>
      <c r="BP792" s="34"/>
      <c r="BQ792" s="34">
        <v>4416.5159999999996</v>
      </c>
      <c r="BR792" s="34">
        <v>0.200068</v>
      </c>
      <c r="BS792" s="34">
        <v>-5</v>
      </c>
      <c r="BT792" s="34">
        <v>7.0939999999999996E-3</v>
      </c>
      <c r="BU792" s="34">
        <v>4.8891619999999998</v>
      </c>
      <c r="BV792" s="34">
        <v>0</v>
      </c>
      <c r="BW792" s="34" t="s">
        <v>155</v>
      </c>
      <c r="BX792" s="34">
        <v>0.79900000000000004</v>
      </c>
    </row>
    <row r="793" spans="1:76" x14ac:dyDescent="0.25">
      <c r="A793" s="35">
        <v>43165</v>
      </c>
      <c r="B793" s="36">
        <v>0.41367201388888891</v>
      </c>
      <c r="C793" s="34">
        <v>4.0960000000000001</v>
      </c>
      <c r="D793" s="34">
        <v>1.6999999999999999E-3</v>
      </c>
      <c r="E793" s="34">
        <v>16.574307000000001</v>
      </c>
      <c r="F793" s="34">
        <v>360.9</v>
      </c>
      <c r="G793" s="34">
        <v>91.3</v>
      </c>
      <c r="H793" s="34">
        <v>-6.6</v>
      </c>
      <c r="I793" s="34"/>
      <c r="J793" s="34">
        <v>11.02</v>
      </c>
      <c r="K793" s="34">
        <v>0.96860000000000002</v>
      </c>
      <c r="L793" s="34">
        <v>3.9678</v>
      </c>
      <c r="M793" s="34">
        <v>1.6000000000000001E-3</v>
      </c>
      <c r="N793" s="34">
        <v>349.60449999999997</v>
      </c>
      <c r="O793" s="34">
        <v>88.421999999999997</v>
      </c>
      <c r="P793" s="34">
        <v>438</v>
      </c>
      <c r="Q793" s="34">
        <v>279.68959999999998</v>
      </c>
      <c r="R793" s="34">
        <v>70.739099999999993</v>
      </c>
      <c r="S793" s="34">
        <v>350.4</v>
      </c>
      <c r="T793" s="34">
        <v>0</v>
      </c>
      <c r="U793" s="34"/>
      <c r="V793" s="34"/>
      <c r="W793" s="34">
        <v>0</v>
      </c>
      <c r="X793" s="34">
        <v>10.6694</v>
      </c>
      <c r="Y793" s="34">
        <v>12</v>
      </c>
      <c r="Z793" s="34">
        <v>843</v>
      </c>
      <c r="AA793" s="34">
        <v>843</v>
      </c>
      <c r="AB793" s="34">
        <v>883</v>
      </c>
      <c r="AC793" s="34">
        <v>79.900000000000006</v>
      </c>
      <c r="AD793" s="34">
        <v>21.81</v>
      </c>
      <c r="AE793" s="34">
        <v>0.5</v>
      </c>
      <c r="AF793" s="34">
        <v>978</v>
      </c>
      <c r="AG793" s="34">
        <v>0</v>
      </c>
      <c r="AH793" s="34">
        <v>30</v>
      </c>
      <c r="AI793" s="34">
        <v>35</v>
      </c>
      <c r="AJ793" s="34">
        <v>191</v>
      </c>
      <c r="AK793" s="34">
        <v>169.9</v>
      </c>
      <c r="AL793" s="34">
        <v>4.5</v>
      </c>
      <c r="AM793" s="34">
        <v>174.1</v>
      </c>
      <c r="AN793" s="34" t="s">
        <v>155</v>
      </c>
      <c r="AO793" s="34">
        <v>2</v>
      </c>
      <c r="AP793" s="37">
        <v>0.62280092592592595</v>
      </c>
      <c r="AQ793" s="34">
        <v>47.164315000000002</v>
      </c>
      <c r="AR793" s="34">
        <v>-88.485802000000007</v>
      </c>
      <c r="AS793" s="34">
        <v>320.5</v>
      </c>
      <c r="AT793" s="34">
        <v>35.4</v>
      </c>
      <c r="AU793" s="34">
        <v>12</v>
      </c>
      <c r="AV793" s="34">
        <v>9</v>
      </c>
      <c r="AW793" s="34" t="s">
        <v>218</v>
      </c>
      <c r="AX793" s="34">
        <v>1.5</v>
      </c>
      <c r="AY793" s="34">
        <v>1</v>
      </c>
      <c r="AZ793" s="34">
        <v>2.4</v>
      </c>
      <c r="BA793" s="34">
        <v>14.186999999999999</v>
      </c>
      <c r="BB793" s="34">
        <v>51.73</v>
      </c>
      <c r="BC793" s="34">
        <v>3.65</v>
      </c>
      <c r="BD793" s="34">
        <v>3.24</v>
      </c>
      <c r="BE793" s="34">
        <v>3195.5369999999998</v>
      </c>
      <c r="BF793" s="34">
        <v>0.82299999999999995</v>
      </c>
      <c r="BG793" s="34">
        <v>29.484999999999999</v>
      </c>
      <c r="BH793" s="34">
        <v>7.4569999999999999</v>
      </c>
      <c r="BI793" s="34">
        <v>36.942999999999998</v>
      </c>
      <c r="BJ793" s="34">
        <v>23.588999999999999</v>
      </c>
      <c r="BK793" s="34">
        <v>5.9660000000000002</v>
      </c>
      <c r="BL793" s="34">
        <v>29.555</v>
      </c>
      <c r="BM793" s="34">
        <v>0</v>
      </c>
      <c r="BN793" s="34"/>
      <c r="BO793" s="34"/>
      <c r="BP793" s="34"/>
      <c r="BQ793" s="34">
        <v>6247.8249999999998</v>
      </c>
      <c r="BR793" s="34">
        <v>0.127332</v>
      </c>
      <c r="BS793" s="34">
        <v>-5</v>
      </c>
      <c r="BT793" s="34">
        <v>7.9059999999999998E-3</v>
      </c>
      <c r="BU793" s="34">
        <v>3.1116760000000001</v>
      </c>
      <c r="BV793" s="34">
        <v>0</v>
      </c>
      <c r="BW793" s="34" t="s">
        <v>155</v>
      </c>
      <c r="BX793" s="34">
        <v>0.8</v>
      </c>
    </row>
    <row r="794" spans="1:76" x14ac:dyDescent="0.25">
      <c r="A794" s="35">
        <v>43165</v>
      </c>
      <c r="B794" s="36">
        <v>0.41368358796296295</v>
      </c>
      <c r="C794" s="34">
        <v>3.347</v>
      </c>
      <c r="D794" s="34">
        <v>4.4000000000000003E-3</v>
      </c>
      <c r="E794" s="34">
        <v>43.580562999999998</v>
      </c>
      <c r="F794" s="34">
        <v>332.6</v>
      </c>
      <c r="G794" s="34">
        <v>91.9</v>
      </c>
      <c r="H794" s="34">
        <v>-3.1</v>
      </c>
      <c r="I794" s="34"/>
      <c r="J794" s="34">
        <v>11.98</v>
      </c>
      <c r="K794" s="34">
        <v>0.97470000000000001</v>
      </c>
      <c r="L794" s="34">
        <v>3.2622</v>
      </c>
      <c r="M794" s="34">
        <v>4.1999999999999997E-3</v>
      </c>
      <c r="N794" s="34">
        <v>324.1773</v>
      </c>
      <c r="O794" s="34">
        <v>89.558499999999995</v>
      </c>
      <c r="P794" s="34">
        <v>413.7</v>
      </c>
      <c r="Q794" s="34">
        <v>259.3725</v>
      </c>
      <c r="R794" s="34">
        <v>71.655299999999997</v>
      </c>
      <c r="S794" s="34">
        <v>331</v>
      </c>
      <c r="T794" s="34">
        <v>0</v>
      </c>
      <c r="U794" s="34"/>
      <c r="V794" s="34"/>
      <c r="W794" s="34">
        <v>0</v>
      </c>
      <c r="X794" s="34">
        <v>11.6737</v>
      </c>
      <c r="Y794" s="34">
        <v>12</v>
      </c>
      <c r="Z794" s="34">
        <v>844</v>
      </c>
      <c r="AA794" s="34">
        <v>845</v>
      </c>
      <c r="AB794" s="34">
        <v>882</v>
      </c>
      <c r="AC794" s="34">
        <v>80</v>
      </c>
      <c r="AD794" s="34">
        <v>21.84</v>
      </c>
      <c r="AE794" s="34">
        <v>0.5</v>
      </c>
      <c r="AF794" s="34">
        <v>978</v>
      </c>
      <c r="AG794" s="34">
        <v>0</v>
      </c>
      <c r="AH794" s="34">
        <v>30</v>
      </c>
      <c r="AI794" s="34">
        <v>35</v>
      </c>
      <c r="AJ794" s="34">
        <v>191</v>
      </c>
      <c r="AK794" s="34">
        <v>169.1</v>
      </c>
      <c r="AL794" s="34">
        <v>4.4000000000000004</v>
      </c>
      <c r="AM794" s="34">
        <v>174.5</v>
      </c>
      <c r="AN794" s="34" t="s">
        <v>155</v>
      </c>
      <c r="AO794" s="34">
        <v>2</v>
      </c>
      <c r="AP794" s="37">
        <v>0.62281249999999999</v>
      </c>
      <c r="AQ794" s="34">
        <v>47.164344</v>
      </c>
      <c r="AR794" s="34">
        <v>-88.486022000000006</v>
      </c>
      <c r="AS794" s="34">
        <v>320.3</v>
      </c>
      <c r="AT794" s="34">
        <v>35.299999999999997</v>
      </c>
      <c r="AU794" s="34">
        <v>12</v>
      </c>
      <c r="AV794" s="34">
        <v>10</v>
      </c>
      <c r="AW794" s="34" t="s">
        <v>205</v>
      </c>
      <c r="AX794" s="34">
        <v>1.6368</v>
      </c>
      <c r="AY794" s="34">
        <v>1.4787999999999999</v>
      </c>
      <c r="AZ794" s="34">
        <v>2.8104</v>
      </c>
      <c r="BA794" s="34">
        <v>14.186999999999999</v>
      </c>
      <c r="BB794" s="34">
        <v>63.05</v>
      </c>
      <c r="BC794" s="34">
        <v>4.4400000000000004</v>
      </c>
      <c r="BD794" s="34">
        <v>2.6</v>
      </c>
      <c r="BE794" s="34">
        <v>3199.6469999999999</v>
      </c>
      <c r="BF794" s="34">
        <v>2.6520000000000001</v>
      </c>
      <c r="BG794" s="34">
        <v>33.298000000000002</v>
      </c>
      <c r="BH794" s="34">
        <v>9.1989999999999998</v>
      </c>
      <c r="BI794" s="34">
        <v>42.497</v>
      </c>
      <c r="BJ794" s="34">
        <v>26.640999999999998</v>
      </c>
      <c r="BK794" s="34">
        <v>7.36</v>
      </c>
      <c r="BL794" s="34">
        <v>34.000999999999998</v>
      </c>
      <c r="BM794" s="34">
        <v>0</v>
      </c>
      <c r="BN794" s="34"/>
      <c r="BO794" s="34"/>
      <c r="BP794" s="34"/>
      <c r="BQ794" s="34">
        <v>8325.3240000000005</v>
      </c>
      <c r="BR794" s="34">
        <v>8.6511000000000005E-2</v>
      </c>
      <c r="BS794" s="34">
        <v>-5</v>
      </c>
      <c r="BT794" s="34">
        <v>8.0000000000000002E-3</v>
      </c>
      <c r="BU794" s="34">
        <v>2.114125</v>
      </c>
      <c r="BV794" s="34">
        <v>0</v>
      </c>
      <c r="BW794" s="34" t="s">
        <v>155</v>
      </c>
      <c r="BX794" s="34">
        <v>0.8</v>
      </c>
    </row>
    <row r="795" spans="1:76" x14ac:dyDescent="0.25">
      <c r="A795" s="35">
        <v>43165</v>
      </c>
      <c r="B795" s="36">
        <v>0.41369516203703705</v>
      </c>
      <c r="C795" s="34">
        <v>3.2349999999999999</v>
      </c>
      <c r="D795" s="34">
        <v>9.4999999999999998E-3</v>
      </c>
      <c r="E795" s="34">
        <v>94.731458000000003</v>
      </c>
      <c r="F795" s="34">
        <v>302.89999999999998</v>
      </c>
      <c r="G795" s="34">
        <v>92.8</v>
      </c>
      <c r="H795" s="34">
        <v>0</v>
      </c>
      <c r="I795" s="34"/>
      <c r="J795" s="34">
        <v>13.09</v>
      </c>
      <c r="K795" s="34">
        <v>0.97550000000000003</v>
      </c>
      <c r="L795" s="34">
        <v>3.1558999999999999</v>
      </c>
      <c r="M795" s="34">
        <v>9.1999999999999998E-3</v>
      </c>
      <c r="N795" s="34">
        <v>295.49869999999999</v>
      </c>
      <c r="O795" s="34">
        <v>90.516499999999994</v>
      </c>
      <c r="P795" s="34">
        <v>386</v>
      </c>
      <c r="Q795" s="34">
        <v>236.42699999999999</v>
      </c>
      <c r="R795" s="34">
        <v>72.421800000000005</v>
      </c>
      <c r="S795" s="34">
        <v>308.8</v>
      </c>
      <c r="T795" s="34">
        <v>0</v>
      </c>
      <c r="U795" s="34"/>
      <c r="V795" s="34"/>
      <c r="W795" s="34">
        <v>0</v>
      </c>
      <c r="X795" s="34">
        <v>12.767200000000001</v>
      </c>
      <c r="Y795" s="34">
        <v>12</v>
      </c>
      <c r="Z795" s="34">
        <v>843</v>
      </c>
      <c r="AA795" s="34">
        <v>843</v>
      </c>
      <c r="AB795" s="34">
        <v>882</v>
      </c>
      <c r="AC795" s="34">
        <v>80</v>
      </c>
      <c r="AD795" s="34">
        <v>21.84</v>
      </c>
      <c r="AE795" s="34">
        <v>0.5</v>
      </c>
      <c r="AF795" s="34">
        <v>978</v>
      </c>
      <c r="AG795" s="34">
        <v>0</v>
      </c>
      <c r="AH795" s="34">
        <v>30</v>
      </c>
      <c r="AI795" s="34">
        <v>35</v>
      </c>
      <c r="AJ795" s="34">
        <v>191</v>
      </c>
      <c r="AK795" s="34">
        <v>169</v>
      </c>
      <c r="AL795" s="34">
        <v>4.4000000000000004</v>
      </c>
      <c r="AM795" s="34">
        <v>174.8</v>
      </c>
      <c r="AN795" s="34" t="s">
        <v>155</v>
      </c>
      <c r="AO795" s="34">
        <v>2</v>
      </c>
      <c r="AP795" s="37">
        <v>0.62282407407407414</v>
      </c>
      <c r="AQ795" s="34">
        <v>47.164377999999999</v>
      </c>
      <c r="AR795" s="34">
        <v>-88.486215000000001</v>
      </c>
      <c r="AS795" s="34">
        <v>319.8</v>
      </c>
      <c r="AT795" s="34">
        <v>34.1</v>
      </c>
      <c r="AU795" s="34">
        <v>12</v>
      </c>
      <c r="AV795" s="34">
        <v>10</v>
      </c>
      <c r="AW795" s="34" t="s">
        <v>205</v>
      </c>
      <c r="AX795" s="34">
        <v>1.7</v>
      </c>
      <c r="AY795" s="34">
        <v>1.7</v>
      </c>
      <c r="AZ795" s="34">
        <v>3</v>
      </c>
      <c r="BA795" s="34">
        <v>14.186999999999999</v>
      </c>
      <c r="BB795" s="34">
        <v>65.099999999999994</v>
      </c>
      <c r="BC795" s="34">
        <v>4.59</v>
      </c>
      <c r="BD795" s="34">
        <v>2.508</v>
      </c>
      <c r="BE795" s="34">
        <v>3195.7190000000001</v>
      </c>
      <c r="BF795" s="34">
        <v>5.9560000000000004</v>
      </c>
      <c r="BG795" s="34">
        <v>31.335999999999999</v>
      </c>
      <c r="BH795" s="34">
        <v>9.5990000000000002</v>
      </c>
      <c r="BI795" s="34">
        <v>40.933999999999997</v>
      </c>
      <c r="BJ795" s="34">
        <v>25.071000000000002</v>
      </c>
      <c r="BK795" s="34">
        <v>7.68</v>
      </c>
      <c r="BL795" s="34">
        <v>32.750999999999998</v>
      </c>
      <c r="BM795" s="34">
        <v>0</v>
      </c>
      <c r="BN795" s="34"/>
      <c r="BO795" s="34"/>
      <c r="BP795" s="34"/>
      <c r="BQ795" s="34">
        <v>9400.2939999999999</v>
      </c>
      <c r="BR795" s="34">
        <v>4.2234000000000001E-2</v>
      </c>
      <c r="BS795" s="34">
        <v>-5</v>
      </c>
      <c r="BT795" s="34">
        <v>8.0000000000000002E-3</v>
      </c>
      <c r="BU795" s="34">
        <v>1.0320990000000001</v>
      </c>
      <c r="BV795" s="34">
        <v>0</v>
      </c>
      <c r="BW795" s="34" t="s">
        <v>155</v>
      </c>
      <c r="BX795" s="34">
        <v>0.8</v>
      </c>
    </row>
    <row r="796" spans="1:76" x14ac:dyDescent="0.25">
      <c r="A796" s="35">
        <v>43165</v>
      </c>
      <c r="B796" s="36">
        <v>0.41370673611111108</v>
      </c>
      <c r="C796" s="34">
        <v>3.5419999999999998</v>
      </c>
      <c r="D796" s="34">
        <v>0.01</v>
      </c>
      <c r="E796" s="34">
        <v>100</v>
      </c>
      <c r="F796" s="34">
        <v>295.89999999999998</v>
      </c>
      <c r="G796" s="34">
        <v>94.1</v>
      </c>
      <c r="H796" s="34">
        <v>0</v>
      </c>
      <c r="I796" s="34"/>
      <c r="J796" s="34">
        <v>13.95</v>
      </c>
      <c r="K796" s="34">
        <v>0.97299999999999998</v>
      </c>
      <c r="L796" s="34">
        <v>3.4462000000000002</v>
      </c>
      <c r="M796" s="34">
        <v>9.7000000000000003E-3</v>
      </c>
      <c r="N796" s="34">
        <v>287.89049999999997</v>
      </c>
      <c r="O796" s="34">
        <v>91.593800000000002</v>
      </c>
      <c r="P796" s="34">
        <v>379.5</v>
      </c>
      <c r="Q796" s="34">
        <v>230.33969999999999</v>
      </c>
      <c r="R796" s="34">
        <v>73.283699999999996</v>
      </c>
      <c r="S796" s="34">
        <v>303.60000000000002</v>
      </c>
      <c r="T796" s="34">
        <v>0</v>
      </c>
      <c r="U796" s="34"/>
      <c r="V796" s="34"/>
      <c r="W796" s="34">
        <v>0</v>
      </c>
      <c r="X796" s="34">
        <v>13.5748</v>
      </c>
      <c r="Y796" s="34">
        <v>11.9</v>
      </c>
      <c r="Z796" s="34">
        <v>843</v>
      </c>
      <c r="AA796" s="34">
        <v>844</v>
      </c>
      <c r="AB796" s="34">
        <v>882</v>
      </c>
      <c r="AC796" s="34">
        <v>80</v>
      </c>
      <c r="AD796" s="34">
        <v>21.84</v>
      </c>
      <c r="AE796" s="34">
        <v>0.5</v>
      </c>
      <c r="AF796" s="34">
        <v>978</v>
      </c>
      <c r="AG796" s="34">
        <v>0</v>
      </c>
      <c r="AH796" s="34">
        <v>30</v>
      </c>
      <c r="AI796" s="34">
        <v>35</v>
      </c>
      <c r="AJ796" s="34">
        <v>191</v>
      </c>
      <c r="AK796" s="34">
        <v>169</v>
      </c>
      <c r="AL796" s="34">
        <v>4.3</v>
      </c>
      <c r="AM796" s="34">
        <v>175</v>
      </c>
      <c r="AN796" s="34" t="s">
        <v>155</v>
      </c>
      <c r="AO796" s="34">
        <v>2</v>
      </c>
      <c r="AP796" s="37">
        <v>0.62283564814814818</v>
      </c>
      <c r="AQ796" s="34">
        <v>47.164403999999998</v>
      </c>
      <c r="AR796" s="34">
        <v>-88.486390999999998</v>
      </c>
      <c r="AS796" s="34">
        <v>319.8</v>
      </c>
      <c r="AT796" s="34">
        <v>32.200000000000003</v>
      </c>
      <c r="AU796" s="34">
        <v>12</v>
      </c>
      <c r="AV796" s="34">
        <v>10</v>
      </c>
      <c r="AW796" s="34" t="s">
        <v>205</v>
      </c>
      <c r="AX796" s="34">
        <v>1.7</v>
      </c>
      <c r="AY796" s="34">
        <v>1.7</v>
      </c>
      <c r="AZ796" s="34">
        <v>3</v>
      </c>
      <c r="BA796" s="34">
        <v>14.186999999999999</v>
      </c>
      <c r="BB796" s="34">
        <v>59.54</v>
      </c>
      <c r="BC796" s="34">
        <v>4.2</v>
      </c>
      <c r="BD796" s="34">
        <v>2.7770000000000001</v>
      </c>
      <c r="BE796" s="34">
        <v>3192.6329999999998</v>
      </c>
      <c r="BF796" s="34">
        <v>5.7370000000000001</v>
      </c>
      <c r="BG796" s="34">
        <v>27.93</v>
      </c>
      <c r="BH796" s="34">
        <v>8.8859999999999992</v>
      </c>
      <c r="BI796" s="34">
        <v>36.816000000000003</v>
      </c>
      <c r="BJ796" s="34">
        <v>22.347000000000001</v>
      </c>
      <c r="BK796" s="34">
        <v>7.11</v>
      </c>
      <c r="BL796" s="34">
        <v>29.457000000000001</v>
      </c>
      <c r="BM796" s="34">
        <v>0</v>
      </c>
      <c r="BN796" s="34"/>
      <c r="BO796" s="34"/>
      <c r="BP796" s="34"/>
      <c r="BQ796" s="34">
        <v>9144.0990000000002</v>
      </c>
      <c r="BR796" s="34">
        <v>3.5282000000000001E-2</v>
      </c>
      <c r="BS796" s="34">
        <v>-5</v>
      </c>
      <c r="BT796" s="34">
        <v>8.9060000000000007E-3</v>
      </c>
      <c r="BU796" s="34">
        <v>0.86220399999999997</v>
      </c>
      <c r="BV796" s="34">
        <v>0</v>
      </c>
      <c r="BW796" s="34" t="s">
        <v>155</v>
      </c>
      <c r="BX796" s="34">
        <v>0.8</v>
      </c>
    </row>
    <row r="797" spans="1:76" x14ac:dyDescent="0.25">
      <c r="A797" s="35">
        <v>43165</v>
      </c>
      <c r="B797" s="36">
        <v>0.41371831018518518</v>
      </c>
      <c r="C797" s="34">
        <v>3.9820000000000002</v>
      </c>
      <c r="D797" s="34">
        <v>1.06E-2</v>
      </c>
      <c r="E797" s="34">
        <v>105.63357499999999</v>
      </c>
      <c r="F797" s="34">
        <v>305.3</v>
      </c>
      <c r="G797" s="34">
        <v>97</v>
      </c>
      <c r="H797" s="34">
        <v>0</v>
      </c>
      <c r="I797" s="34"/>
      <c r="J797" s="34">
        <v>14.47</v>
      </c>
      <c r="K797" s="34">
        <v>0.96940000000000004</v>
      </c>
      <c r="L797" s="34">
        <v>3.8605999999999998</v>
      </c>
      <c r="M797" s="34">
        <v>1.0200000000000001E-2</v>
      </c>
      <c r="N797" s="34">
        <v>296.00599999999997</v>
      </c>
      <c r="O797" s="34">
        <v>93.991900000000001</v>
      </c>
      <c r="P797" s="34">
        <v>390</v>
      </c>
      <c r="Q797" s="34">
        <v>236.83279999999999</v>
      </c>
      <c r="R797" s="34">
        <v>75.202399999999997</v>
      </c>
      <c r="S797" s="34">
        <v>312</v>
      </c>
      <c r="T797" s="34">
        <v>0</v>
      </c>
      <c r="U797" s="34"/>
      <c r="V797" s="34"/>
      <c r="W797" s="34">
        <v>0</v>
      </c>
      <c r="X797" s="34">
        <v>14.027900000000001</v>
      </c>
      <c r="Y797" s="34">
        <v>12</v>
      </c>
      <c r="Z797" s="34">
        <v>843</v>
      </c>
      <c r="AA797" s="34">
        <v>845</v>
      </c>
      <c r="AB797" s="34">
        <v>882</v>
      </c>
      <c r="AC797" s="34">
        <v>80</v>
      </c>
      <c r="AD797" s="34">
        <v>21.84</v>
      </c>
      <c r="AE797" s="34">
        <v>0.5</v>
      </c>
      <c r="AF797" s="34">
        <v>978</v>
      </c>
      <c r="AG797" s="34">
        <v>0</v>
      </c>
      <c r="AH797" s="34">
        <v>29.094000000000001</v>
      </c>
      <c r="AI797" s="34">
        <v>35</v>
      </c>
      <c r="AJ797" s="34">
        <v>191</v>
      </c>
      <c r="AK797" s="34">
        <v>169</v>
      </c>
      <c r="AL797" s="34">
        <v>4.4000000000000004</v>
      </c>
      <c r="AM797" s="34">
        <v>175</v>
      </c>
      <c r="AN797" s="34" t="s">
        <v>155</v>
      </c>
      <c r="AO797" s="34">
        <v>2</v>
      </c>
      <c r="AP797" s="37">
        <v>0.62284722222222222</v>
      </c>
      <c r="AQ797" s="34">
        <v>47.164434</v>
      </c>
      <c r="AR797" s="34">
        <v>-88.486568000000005</v>
      </c>
      <c r="AS797" s="34">
        <v>319.7</v>
      </c>
      <c r="AT797" s="34">
        <v>31.5</v>
      </c>
      <c r="AU797" s="34">
        <v>12</v>
      </c>
      <c r="AV797" s="34">
        <v>10</v>
      </c>
      <c r="AW797" s="34" t="s">
        <v>205</v>
      </c>
      <c r="AX797" s="34">
        <v>1.7</v>
      </c>
      <c r="AY797" s="34">
        <v>1.7</v>
      </c>
      <c r="AZ797" s="34">
        <v>3</v>
      </c>
      <c r="BA797" s="34">
        <v>14.186999999999999</v>
      </c>
      <c r="BB797" s="34">
        <v>53.06</v>
      </c>
      <c r="BC797" s="34">
        <v>3.74</v>
      </c>
      <c r="BD797" s="34">
        <v>3.1549999999999998</v>
      </c>
      <c r="BE797" s="34">
        <v>3189.194</v>
      </c>
      <c r="BF797" s="34">
        <v>5.3840000000000003</v>
      </c>
      <c r="BG797" s="34">
        <v>25.606999999999999</v>
      </c>
      <c r="BH797" s="34">
        <v>8.1310000000000002</v>
      </c>
      <c r="BI797" s="34">
        <v>33.738</v>
      </c>
      <c r="BJ797" s="34">
        <v>20.488</v>
      </c>
      <c r="BK797" s="34">
        <v>6.5060000000000002</v>
      </c>
      <c r="BL797" s="34">
        <v>26.994</v>
      </c>
      <c r="BM797" s="34">
        <v>0</v>
      </c>
      <c r="BN797" s="34"/>
      <c r="BO797" s="34"/>
      <c r="BP797" s="34"/>
      <c r="BQ797" s="34">
        <v>8425.9079999999994</v>
      </c>
      <c r="BR797" s="34">
        <v>3.3188000000000002E-2</v>
      </c>
      <c r="BS797" s="34">
        <v>-5</v>
      </c>
      <c r="BT797" s="34">
        <v>8.9999999999999993E-3</v>
      </c>
      <c r="BU797" s="34">
        <v>0.81103199999999998</v>
      </c>
      <c r="BV797" s="34">
        <v>0</v>
      </c>
      <c r="BW797" s="34" t="s">
        <v>155</v>
      </c>
      <c r="BX797" s="34">
        <v>0.8</v>
      </c>
    </row>
    <row r="798" spans="1:76" x14ac:dyDescent="0.25">
      <c r="A798" s="35">
        <v>43165</v>
      </c>
      <c r="B798" s="36">
        <v>0.41372988425925922</v>
      </c>
      <c r="C798" s="34">
        <v>4.1920000000000002</v>
      </c>
      <c r="D798" s="34">
        <v>1.0200000000000001E-2</v>
      </c>
      <c r="E798" s="34">
        <v>102.35637</v>
      </c>
      <c r="F798" s="34">
        <v>324.5</v>
      </c>
      <c r="G798" s="34">
        <v>100.4</v>
      </c>
      <c r="H798" s="34">
        <v>0</v>
      </c>
      <c r="I798" s="34"/>
      <c r="J798" s="34">
        <v>14.5</v>
      </c>
      <c r="K798" s="34">
        <v>0.9677</v>
      </c>
      <c r="L798" s="34">
        <v>4.0561999999999996</v>
      </c>
      <c r="M798" s="34">
        <v>9.9000000000000008E-3</v>
      </c>
      <c r="N798" s="34">
        <v>313.97859999999997</v>
      </c>
      <c r="O798" s="34">
        <v>97.112300000000005</v>
      </c>
      <c r="P798" s="34">
        <v>411.1</v>
      </c>
      <c r="Q798" s="34">
        <v>251.21260000000001</v>
      </c>
      <c r="R798" s="34">
        <v>77.699100000000001</v>
      </c>
      <c r="S798" s="34">
        <v>328.9</v>
      </c>
      <c r="T798" s="34">
        <v>0</v>
      </c>
      <c r="U798" s="34"/>
      <c r="V798" s="34"/>
      <c r="W798" s="34">
        <v>0</v>
      </c>
      <c r="X798" s="34">
        <v>14.031499999999999</v>
      </c>
      <c r="Y798" s="34">
        <v>12</v>
      </c>
      <c r="Z798" s="34">
        <v>843</v>
      </c>
      <c r="AA798" s="34">
        <v>844</v>
      </c>
      <c r="AB798" s="34">
        <v>882</v>
      </c>
      <c r="AC798" s="34">
        <v>80</v>
      </c>
      <c r="AD798" s="34">
        <v>21.84</v>
      </c>
      <c r="AE798" s="34">
        <v>0.5</v>
      </c>
      <c r="AF798" s="34">
        <v>978</v>
      </c>
      <c r="AG798" s="34">
        <v>0</v>
      </c>
      <c r="AH798" s="34">
        <v>29</v>
      </c>
      <c r="AI798" s="34">
        <v>35</v>
      </c>
      <c r="AJ798" s="34">
        <v>191</v>
      </c>
      <c r="AK798" s="34">
        <v>169</v>
      </c>
      <c r="AL798" s="34">
        <v>4.3</v>
      </c>
      <c r="AM798" s="34">
        <v>175</v>
      </c>
      <c r="AN798" s="34" t="s">
        <v>155</v>
      </c>
      <c r="AO798" s="34">
        <v>2</v>
      </c>
      <c r="AP798" s="37">
        <v>0.62285879629629626</v>
      </c>
      <c r="AQ798" s="34">
        <v>47.164428000000001</v>
      </c>
      <c r="AR798" s="34">
        <v>-88.486722</v>
      </c>
      <c r="AS798" s="34">
        <v>319.8</v>
      </c>
      <c r="AT798" s="34">
        <v>29.4</v>
      </c>
      <c r="AU798" s="34">
        <v>12</v>
      </c>
      <c r="AV798" s="34">
        <v>10</v>
      </c>
      <c r="AW798" s="34" t="s">
        <v>205</v>
      </c>
      <c r="AX798" s="34">
        <v>1.9052</v>
      </c>
      <c r="AY798" s="34">
        <v>2.1787999999999998</v>
      </c>
      <c r="AZ798" s="34">
        <v>3.4788000000000001</v>
      </c>
      <c r="BA798" s="34">
        <v>14.186999999999999</v>
      </c>
      <c r="BB798" s="34">
        <v>50.47</v>
      </c>
      <c r="BC798" s="34">
        <v>3.56</v>
      </c>
      <c r="BD798" s="34">
        <v>3.339</v>
      </c>
      <c r="BE798" s="34">
        <v>3188.2730000000001</v>
      </c>
      <c r="BF798" s="34">
        <v>4.9550000000000001</v>
      </c>
      <c r="BG798" s="34">
        <v>25.844999999999999</v>
      </c>
      <c r="BH798" s="34">
        <v>7.9939999999999998</v>
      </c>
      <c r="BI798" s="34">
        <v>33.838000000000001</v>
      </c>
      <c r="BJ798" s="34">
        <v>20.678000000000001</v>
      </c>
      <c r="BK798" s="34">
        <v>6.3959999999999999</v>
      </c>
      <c r="BL798" s="34">
        <v>27.074000000000002</v>
      </c>
      <c r="BM798" s="34">
        <v>0</v>
      </c>
      <c r="BN798" s="34"/>
      <c r="BO798" s="34"/>
      <c r="BP798" s="34"/>
      <c r="BQ798" s="34">
        <v>8019.2690000000002</v>
      </c>
      <c r="BR798" s="34">
        <v>4.9307999999999998E-2</v>
      </c>
      <c r="BS798" s="34">
        <v>-5</v>
      </c>
      <c r="BT798" s="34">
        <v>8.9999999999999993E-3</v>
      </c>
      <c r="BU798" s="34">
        <v>1.2049639999999999</v>
      </c>
      <c r="BV798" s="34">
        <v>0</v>
      </c>
      <c r="BW798" s="34" t="s">
        <v>155</v>
      </c>
      <c r="BX798" s="34">
        <v>0.8</v>
      </c>
    </row>
    <row r="799" spans="1:76" x14ac:dyDescent="0.25">
      <c r="A799" s="35">
        <v>43165</v>
      </c>
      <c r="B799" s="36">
        <v>0.41374145833333337</v>
      </c>
      <c r="C799" s="34">
        <v>4.2169999999999996</v>
      </c>
      <c r="D799" s="34">
        <v>8.8000000000000005E-3</v>
      </c>
      <c r="E799" s="34">
        <v>87.794871999999998</v>
      </c>
      <c r="F799" s="34">
        <v>334.5</v>
      </c>
      <c r="G799" s="34">
        <v>101.3</v>
      </c>
      <c r="H799" s="34">
        <v>0</v>
      </c>
      <c r="I799" s="34"/>
      <c r="J799" s="34">
        <v>14.5</v>
      </c>
      <c r="K799" s="34">
        <v>0.96750000000000003</v>
      </c>
      <c r="L799" s="34">
        <v>4.0800999999999998</v>
      </c>
      <c r="M799" s="34">
        <v>8.5000000000000006E-3</v>
      </c>
      <c r="N799" s="34">
        <v>323.6318</v>
      </c>
      <c r="O799" s="34">
        <v>98.024299999999997</v>
      </c>
      <c r="P799" s="34">
        <v>421.7</v>
      </c>
      <c r="Q799" s="34">
        <v>258.93610000000001</v>
      </c>
      <c r="R799" s="34">
        <v>78.428799999999995</v>
      </c>
      <c r="S799" s="34">
        <v>337.4</v>
      </c>
      <c r="T799" s="34">
        <v>0</v>
      </c>
      <c r="U799" s="34"/>
      <c r="V799" s="34"/>
      <c r="W799" s="34">
        <v>0</v>
      </c>
      <c r="X799" s="34">
        <v>14.0281</v>
      </c>
      <c r="Y799" s="34">
        <v>11.9</v>
      </c>
      <c r="Z799" s="34">
        <v>844</v>
      </c>
      <c r="AA799" s="34">
        <v>846</v>
      </c>
      <c r="AB799" s="34">
        <v>882</v>
      </c>
      <c r="AC799" s="34">
        <v>80</v>
      </c>
      <c r="AD799" s="34">
        <v>21.84</v>
      </c>
      <c r="AE799" s="34">
        <v>0.5</v>
      </c>
      <c r="AF799" s="34">
        <v>978</v>
      </c>
      <c r="AG799" s="34">
        <v>0</v>
      </c>
      <c r="AH799" s="34">
        <v>29</v>
      </c>
      <c r="AI799" s="34">
        <v>35</v>
      </c>
      <c r="AJ799" s="34">
        <v>190.1</v>
      </c>
      <c r="AK799" s="34">
        <v>169</v>
      </c>
      <c r="AL799" s="34">
        <v>4.2</v>
      </c>
      <c r="AM799" s="34">
        <v>175</v>
      </c>
      <c r="AN799" s="34" t="s">
        <v>155</v>
      </c>
      <c r="AO799" s="34">
        <v>2</v>
      </c>
      <c r="AP799" s="37">
        <v>0.6228703703703703</v>
      </c>
      <c r="AQ799" s="34">
        <v>47.164411000000001</v>
      </c>
      <c r="AR799" s="34">
        <v>-88.486816000000005</v>
      </c>
      <c r="AS799" s="34">
        <v>319.8</v>
      </c>
      <c r="AT799" s="34">
        <v>27.5</v>
      </c>
      <c r="AU799" s="34">
        <v>12</v>
      </c>
      <c r="AV799" s="34">
        <v>10</v>
      </c>
      <c r="AW799" s="34" t="s">
        <v>205</v>
      </c>
      <c r="AX799" s="34">
        <v>2</v>
      </c>
      <c r="AY799" s="34">
        <v>2.4</v>
      </c>
      <c r="AZ799" s="34">
        <v>3.7</v>
      </c>
      <c r="BA799" s="34">
        <v>14.186999999999999</v>
      </c>
      <c r="BB799" s="34">
        <v>50.19</v>
      </c>
      <c r="BC799" s="34">
        <v>3.54</v>
      </c>
      <c r="BD799" s="34">
        <v>3.3639999999999999</v>
      </c>
      <c r="BE799" s="34">
        <v>3189.2460000000001</v>
      </c>
      <c r="BF799" s="34">
        <v>4.226</v>
      </c>
      <c r="BG799" s="34">
        <v>26.491</v>
      </c>
      <c r="BH799" s="34">
        <v>8.0239999999999991</v>
      </c>
      <c r="BI799" s="34">
        <v>34.515000000000001</v>
      </c>
      <c r="BJ799" s="34">
        <v>21.195</v>
      </c>
      <c r="BK799" s="34">
        <v>6.42</v>
      </c>
      <c r="BL799" s="34">
        <v>27.614999999999998</v>
      </c>
      <c r="BM799" s="34">
        <v>0</v>
      </c>
      <c r="BN799" s="34"/>
      <c r="BO799" s="34"/>
      <c r="BP799" s="34"/>
      <c r="BQ799" s="34">
        <v>7972.7780000000002</v>
      </c>
      <c r="BR799" s="34">
        <v>6.0060000000000002E-2</v>
      </c>
      <c r="BS799" s="34">
        <v>-5</v>
      </c>
      <c r="BT799" s="34">
        <v>8.9999999999999993E-3</v>
      </c>
      <c r="BU799" s="34">
        <v>1.467716</v>
      </c>
      <c r="BV799" s="34">
        <v>0</v>
      </c>
      <c r="BW799" s="34" t="s">
        <v>155</v>
      </c>
      <c r="BX799" s="34">
        <v>0.8</v>
      </c>
    </row>
    <row r="800" spans="1:76" x14ac:dyDescent="0.25">
      <c r="A800" s="35">
        <v>43165</v>
      </c>
      <c r="B800" s="36">
        <v>0.41375303240740741</v>
      </c>
      <c r="C800" s="34">
        <v>4.2270000000000003</v>
      </c>
      <c r="D800" s="34">
        <v>8.0000000000000002E-3</v>
      </c>
      <c r="E800" s="34">
        <v>80</v>
      </c>
      <c r="F800" s="34">
        <v>342.2</v>
      </c>
      <c r="G800" s="34">
        <v>101.4</v>
      </c>
      <c r="H800" s="34">
        <v>0</v>
      </c>
      <c r="I800" s="34"/>
      <c r="J800" s="34">
        <v>14.4</v>
      </c>
      <c r="K800" s="34">
        <v>0.96740000000000004</v>
      </c>
      <c r="L800" s="34">
        <v>4.0895999999999999</v>
      </c>
      <c r="M800" s="34">
        <v>7.7000000000000002E-3</v>
      </c>
      <c r="N800" s="34">
        <v>331.08730000000003</v>
      </c>
      <c r="O800" s="34">
        <v>98.095399999999998</v>
      </c>
      <c r="P800" s="34">
        <v>429.2</v>
      </c>
      <c r="Q800" s="34">
        <v>264.90120000000002</v>
      </c>
      <c r="R800" s="34">
        <v>78.485600000000005</v>
      </c>
      <c r="S800" s="34">
        <v>343.4</v>
      </c>
      <c r="T800" s="34">
        <v>0</v>
      </c>
      <c r="U800" s="34"/>
      <c r="V800" s="34"/>
      <c r="W800" s="34">
        <v>0</v>
      </c>
      <c r="X800" s="34">
        <v>13.9307</v>
      </c>
      <c r="Y800" s="34">
        <v>12</v>
      </c>
      <c r="Z800" s="34">
        <v>843</v>
      </c>
      <c r="AA800" s="34">
        <v>844</v>
      </c>
      <c r="AB800" s="34">
        <v>882</v>
      </c>
      <c r="AC800" s="34">
        <v>80</v>
      </c>
      <c r="AD800" s="34">
        <v>21.84</v>
      </c>
      <c r="AE800" s="34">
        <v>0.5</v>
      </c>
      <c r="AF800" s="34">
        <v>978</v>
      </c>
      <c r="AG800" s="34">
        <v>0</v>
      </c>
      <c r="AH800" s="34">
        <v>29</v>
      </c>
      <c r="AI800" s="34">
        <v>35</v>
      </c>
      <c r="AJ800" s="34">
        <v>190</v>
      </c>
      <c r="AK800" s="34">
        <v>169</v>
      </c>
      <c r="AL800" s="34">
        <v>4.3</v>
      </c>
      <c r="AM800" s="34">
        <v>175</v>
      </c>
      <c r="AN800" s="34" t="s">
        <v>155</v>
      </c>
      <c r="AO800" s="34">
        <v>2</v>
      </c>
      <c r="AP800" s="37">
        <v>0.6228703703703703</v>
      </c>
      <c r="AQ800" s="34">
        <v>47.164399000000003</v>
      </c>
      <c r="AR800" s="34">
        <v>-88.486886999999996</v>
      </c>
      <c r="AS800" s="34">
        <v>319.7</v>
      </c>
      <c r="AT800" s="34">
        <v>26.3</v>
      </c>
      <c r="AU800" s="34">
        <v>12</v>
      </c>
      <c r="AV800" s="34">
        <v>10</v>
      </c>
      <c r="AW800" s="34" t="s">
        <v>205</v>
      </c>
      <c r="AX800" s="34">
        <v>2</v>
      </c>
      <c r="AY800" s="34">
        <v>2.4</v>
      </c>
      <c r="AZ800" s="34">
        <v>3.7</v>
      </c>
      <c r="BA800" s="34">
        <v>14.186999999999999</v>
      </c>
      <c r="BB800" s="34">
        <v>50.08</v>
      </c>
      <c r="BC800" s="34">
        <v>3.53</v>
      </c>
      <c r="BD800" s="34">
        <v>3.3690000000000002</v>
      </c>
      <c r="BE800" s="34">
        <v>3189.7820000000002</v>
      </c>
      <c r="BF800" s="34">
        <v>3.8420000000000001</v>
      </c>
      <c r="BG800" s="34">
        <v>27.042999999999999</v>
      </c>
      <c r="BH800" s="34">
        <v>8.0120000000000005</v>
      </c>
      <c r="BI800" s="34">
        <v>35.055</v>
      </c>
      <c r="BJ800" s="34">
        <v>21.637</v>
      </c>
      <c r="BK800" s="34">
        <v>6.4109999999999996</v>
      </c>
      <c r="BL800" s="34">
        <v>28.047999999999998</v>
      </c>
      <c r="BM800" s="34">
        <v>0</v>
      </c>
      <c r="BN800" s="34"/>
      <c r="BO800" s="34"/>
      <c r="BP800" s="34"/>
      <c r="BQ800" s="34">
        <v>7900.384</v>
      </c>
      <c r="BR800" s="34">
        <v>5.1034000000000003E-2</v>
      </c>
      <c r="BS800" s="34">
        <v>-5</v>
      </c>
      <c r="BT800" s="34">
        <v>8.0940000000000005E-3</v>
      </c>
      <c r="BU800" s="34">
        <v>1.2471429999999999</v>
      </c>
      <c r="BV800" s="34">
        <v>0</v>
      </c>
      <c r="BW800" s="34" t="s">
        <v>155</v>
      </c>
      <c r="BX800" s="34">
        <v>0.8</v>
      </c>
    </row>
    <row r="801" spans="1:76" x14ac:dyDescent="0.25">
      <c r="A801" s="35">
        <v>43165</v>
      </c>
      <c r="B801" s="36">
        <v>0.4137646064814815</v>
      </c>
      <c r="C801" s="34">
        <v>4.2919999999999998</v>
      </c>
      <c r="D801" s="34">
        <v>8.0000000000000002E-3</v>
      </c>
      <c r="E801" s="34">
        <v>80</v>
      </c>
      <c r="F801" s="34">
        <v>345</v>
      </c>
      <c r="G801" s="34">
        <v>101.4</v>
      </c>
      <c r="H801" s="34">
        <v>-8.8000000000000007</v>
      </c>
      <c r="I801" s="34"/>
      <c r="J801" s="34">
        <v>14.4</v>
      </c>
      <c r="K801" s="34">
        <v>0.96689999999999998</v>
      </c>
      <c r="L801" s="34">
        <v>4.1494</v>
      </c>
      <c r="M801" s="34">
        <v>7.7000000000000002E-3</v>
      </c>
      <c r="N801" s="34">
        <v>333.5881</v>
      </c>
      <c r="O801" s="34">
        <v>98.022199999999998</v>
      </c>
      <c r="P801" s="34">
        <v>431.6</v>
      </c>
      <c r="Q801" s="34">
        <v>266.90199999999999</v>
      </c>
      <c r="R801" s="34">
        <v>78.427000000000007</v>
      </c>
      <c r="S801" s="34">
        <v>345.3</v>
      </c>
      <c r="T801" s="34">
        <v>0</v>
      </c>
      <c r="U801" s="34"/>
      <c r="V801" s="34"/>
      <c r="W801" s="34">
        <v>0</v>
      </c>
      <c r="X801" s="34">
        <v>13.923299999999999</v>
      </c>
      <c r="Y801" s="34">
        <v>12</v>
      </c>
      <c r="Z801" s="34">
        <v>844</v>
      </c>
      <c r="AA801" s="34">
        <v>844</v>
      </c>
      <c r="AB801" s="34">
        <v>883</v>
      </c>
      <c r="AC801" s="34">
        <v>80</v>
      </c>
      <c r="AD801" s="34">
        <v>21.84</v>
      </c>
      <c r="AE801" s="34">
        <v>0.5</v>
      </c>
      <c r="AF801" s="34">
        <v>978</v>
      </c>
      <c r="AG801" s="34">
        <v>0</v>
      </c>
      <c r="AH801" s="34">
        <v>29</v>
      </c>
      <c r="AI801" s="34">
        <v>35</v>
      </c>
      <c r="AJ801" s="34">
        <v>190</v>
      </c>
      <c r="AK801" s="34">
        <v>169</v>
      </c>
      <c r="AL801" s="34">
        <v>4.3</v>
      </c>
      <c r="AM801" s="34">
        <v>175</v>
      </c>
      <c r="AN801" s="34" t="s">
        <v>155</v>
      </c>
      <c r="AO801" s="34">
        <v>2</v>
      </c>
      <c r="AP801" s="37">
        <v>0.62288194444444445</v>
      </c>
      <c r="AQ801" s="34">
        <v>47.164391999999999</v>
      </c>
      <c r="AR801" s="34">
        <v>-88.487014000000002</v>
      </c>
      <c r="AS801" s="34">
        <v>319.7</v>
      </c>
      <c r="AT801" s="34">
        <v>25.9</v>
      </c>
      <c r="AU801" s="34">
        <v>12</v>
      </c>
      <c r="AV801" s="34">
        <v>10</v>
      </c>
      <c r="AW801" s="34" t="s">
        <v>205</v>
      </c>
      <c r="AX801" s="34">
        <v>1.7948</v>
      </c>
      <c r="AY801" s="34">
        <v>2.4</v>
      </c>
      <c r="AZ801" s="34">
        <v>3.2896000000000001</v>
      </c>
      <c r="BA801" s="34">
        <v>14.186999999999999</v>
      </c>
      <c r="BB801" s="34">
        <v>49.34</v>
      </c>
      <c r="BC801" s="34">
        <v>3.48</v>
      </c>
      <c r="BD801" s="34">
        <v>3.4239999999999999</v>
      </c>
      <c r="BE801" s="34">
        <v>3189.422</v>
      </c>
      <c r="BF801" s="34">
        <v>3.7839999999999998</v>
      </c>
      <c r="BG801" s="34">
        <v>26.852</v>
      </c>
      <c r="BH801" s="34">
        <v>7.89</v>
      </c>
      <c r="BI801" s="34">
        <v>34.741999999999997</v>
      </c>
      <c r="BJ801" s="34">
        <v>21.484000000000002</v>
      </c>
      <c r="BK801" s="34">
        <v>6.3129999999999997</v>
      </c>
      <c r="BL801" s="34">
        <v>27.797000000000001</v>
      </c>
      <c r="BM801" s="34">
        <v>0</v>
      </c>
      <c r="BN801" s="34"/>
      <c r="BO801" s="34"/>
      <c r="BP801" s="34"/>
      <c r="BQ801" s="34">
        <v>7781.4920000000002</v>
      </c>
      <c r="BR801" s="34">
        <v>6.1778E-2</v>
      </c>
      <c r="BS801" s="34">
        <v>-5</v>
      </c>
      <c r="BT801" s="34">
        <v>8.9060000000000007E-3</v>
      </c>
      <c r="BU801" s="34">
        <v>1.5096989999999999</v>
      </c>
      <c r="BV801" s="34">
        <v>0</v>
      </c>
      <c r="BW801" s="34" t="s">
        <v>155</v>
      </c>
      <c r="BX801" s="34">
        <v>0.8</v>
      </c>
    </row>
    <row r="802" spans="1:76" x14ac:dyDescent="0.25">
      <c r="A802" s="35">
        <v>43165</v>
      </c>
      <c r="B802" s="36">
        <v>0.41377618055555554</v>
      </c>
      <c r="C802" s="34">
        <v>4.3520000000000003</v>
      </c>
      <c r="D802" s="34">
        <v>8.0000000000000002E-3</v>
      </c>
      <c r="E802" s="34">
        <v>80</v>
      </c>
      <c r="F802" s="34">
        <v>346.9</v>
      </c>
      <c r="G802" s="34">
        <v>100.8</v>
      </c>
      <c r="H802" s="34">
        <v>0</v>
      </c>
      <c r="I802" s="34"/>
      <c r="J802" s="34">
        <v>14.4</v>
      </c>
      <c r="K802" s="34">
        <v>0.96640000000000004</v>
      </c>
      <c r="L802" s="34">
        <v>4.2058</v>
      </c>
      <c r="M802" s="34">
        <v>7.7000000000000002E-3</v>
      </c>
      <c r="N802" s="34">
        <v>335.25139999999999</v>
      </c>
      <c r="O802" s="34">
        <v>97.374099999999999</v>
      </c>
      <c r="P802" s="34">
        <v>432.6</v>
      </c>
      <c r="Q802" s="34">
        <v>268.23289999999997</v>
      </c>
      <c r="R802" s="34">
        <v>77.908500000000004</v>
      </c>
      <c r="S802" s="34">
        <v>346.1</v>
      </c>
      <c r="T802" s="34">
        <v>0</v>
      </c>
      <c r="U802" s="34"/>
      <c r="V802" s="34"/>
      <c r="W802" s="34">
        <v>0</v>
      </c>
      <c r="X802" s="34">
        <v>13.9163</v>
      </c>
      <c r="Y802" s="34">
        <v>12</v>
      </c>
      <c r="Z802" s="34">
        <v>844</v>
      </c>
      <c r="AA802" s="34">
        <v>846</v>
      </c>
      <c r="AB802" s="34">
        <v>883</v>
      </c>
      <c r="AC802" s="34">
        <v>80</v>
      </c>
      <c r="AD802" s="34">
        <v>21.84</v>
      </c>
      <c r="AE802" s="34">
        <v>0.5</v>
      </c>
      <c r="AF802" s="34">
        <v>978</v>
      </c>
      <c r="AG802" s="34">
        <v>0</v>
      </c>
      <c r="AH802" s="34">
        <v>29</v>
      </c>
      <c r="AI802" s="34">
        <v>35</v>
      </c>
      <c r="AJ802" s="34">
        <v>190</v>
      </c>
      <c r="AK802" s="34">
        <v>169</v>
      </c>
      <c r="AL802" s="34">
        <v>4.3</v>
      </c>
      <c r="AM802" s="34">
        <v>175</v>
      </c>
      <c r="AN802" s="34" t="s">
        <v>155</v>
      </c>
      <c r="AO802" s="34">
        <v>2</v>
      </c>
      <c r="AP802" s="37">
        <v>0.62289351851851849</v>
      </c>
      <c r="AQ802" s="34">
        <v>47.164352000000001</v>
      </c>
      <c r="AR802" s="34">
        <v>-88.487251999999998</v>
      </c>
      <c r="AS802" s="34">
        <v>319.60000000000002</v>
      </c>
      <c r="AT802" s="34">
        <v>25.3</v>
      </c>
      <c r="AU802" s="34">
        <v>12</v>
      </c>
      <c r="AV802" s="34">
        <v>10</v>
      </c>
      <c r="AW802" s="34" t="s">
        <v>205</v>
      </c>
      <c r="AX802" s="34">
        <v>1.8368</v>
      </c>
      <c r="AY802" s="34">
        <v>1.4423999999999999</v>
      </c>
      <c r="AZ802" s="34">
        <v>3.1684000000000001</v>
      </c>
      <c r="BA802" s="34">
        <v>14.186999999999999</v>
      </c>
      <c r="BB802" s="34">
        <v>48.67</v>
      </c>
      <c r="BC802" s="34">
        <v>3.43</v>
      </c>
      <c r="BD802" s="34">
        <v>3.476</v>
      </c>
      <c r="BE802" s="34">
        <v>3189.0920000000001</v>
      </c>
      <c r="BF802" s="34">
        <v>3.7309999999999999</v>
      </c>
      <c r="BG802" s="34">
        <v>26.620999999999999</v>
      </c>
      <c r="BH802" s="34">
        <v>7.7320000000000002</v>
      </c>
      <c r="BI802" s="34">
        <v>34.353999999999999</v>
      </c>
      <c r="BJ802" s="34">
        <v>21.3</v>
      </c>
      <c r="BK802" s="34">
        <v>6.1859999999999999</v>
      </c>
      <c r="BL802" s="34">
        <v>27.486000000000001</v>
      </c>
      <c r="BM802" s="34">
        <v>0</v>
      </c>
      <c r="BN802" s="34"/>
      <c r="BO802" s="34"/>
      <c r="BP802" s="34"/>
      <c r="BQ802" s="34">
        <v>7672.634</v>
      </c>
      <c r="BR802" s="34">
        <v>5.7563999999999997E-2</v>
      </c>
      <c r="BS802" s="34">
        <v>-5</v>
      </c>
      <c r="BT802" s="34">
        <v>8.9999999999999993E-3</v>
      </c>
      <c r="BU802" s="34">
        <v>1.40672</v>
      </c>
      <c r="BV802" s="34">
        <v>0</v>
      </c>
      <c r="BW802" s="34" t="s">
        <v>155</v>
      </c>
      <c r="BX802" s="34">
        <v>0.8</v>
      </c>
    </row>
    <row r="803" spans="1:76" x14ac:dyDescent="0.25">
      <c r="A803" s="35">
        <v>43165</v>
      </c>
      <c r="B803" s="36">
        <v>0.41378775462962963</v>
      </c>
      <c r="C803" s="34">
        <v>4.415</v>
      </c>
      <c r="D803" s="34">
        <v>8.0000000000000002E-3</v>
      </c>
      <c r="E803" s="34">
        <v>80</v>
      </c>
      <c r="F803" s="34">
        <v>351.3</v>
      </c>
      <c r="G803" s="34">
        <v>99.2</v>
      </c>
      <c r="H803" s="34">
        <v>0</v>
      </c>
      <c r="I803" s="34"/>
      <c r="J803" s="34">
        <v>14.4</v>
      </c>
      <c r="K803" s="34">
        <v>0.96589999999999998</v>
      </c>
      <c r="L803" s="34">
        <v>4.2643000000000004</v>
      </c>
      <c r="M803" s="34">
        <v>7.7000000000000002E-3</v>
      </c>
      <c r="N803" s="34">
        <v>339.33359999999999</v>
      </c>
      <c r="O803" s="34">
        <v>95.8506</v>
      </c>
      <c r="P803" s="34">
        <v>435.2</v>
      </c>
      <c r="Q803" s="34">
        <v>271.49900000000002</v>
      </c>
      <c r="R803" s="34">
        <v>76.689499999999995</v>
      </c>
      <c r="S803" s="34">
        <v>348.2</v>
      </c>
      <c r="T803" s="34">
        <v>0</v>
      </c>
      <c r="U803" s="34"/>
      <c r="V803" s="34"/>
      <c r="W803" s="34">
        <v>0</v>
      </c>
      <c r="X803" s="34">
        <v>13.909000000000001</v>
      </c>
      <c r="Y803" s="34">
        <v>12</v>
      </c>
      <c r="Z803" s="34">
        <v>844</v>
      </c>
      <c r="AA803" s="34">
        <v>844</v>
      </c>
      <c r="AB803" s="34">
        <v>883</v>
      </c>
      <c r="AC803" s="34">
        <v>80</v>
      </c>
      <c r="AD803" s="34">
        <v>21.84</v>
      </c>
      <c r="AE803" s="34">
        <v>0.5</v>
      </c>
      <c r="AF803" s="34">
        <v>978</v>
      </c>
      <c r="AG803" s="34">
        <v>0</v>
      </c>
      <c r="AH803" s="34">
        <v>29</v>
      </c>
      <c r="AI803" s="34">
        <v>35</v>
      </c>
      <c r="AJ803" s="34">
        <v>190</v>
      </c>
      <c r="AK803" s="34">
        <v>169</v>
      </c>
      <c r="AL803" s="34">
        <v>4.3</v>
      </c>
      <c r="AM803" s="34">
        <v>175</v>
      </c>
      <c r="AN803" s="34" t="s">
        <v>155</v>
      </c>
      <c r="AO803" s="34">
        <v>2</v>
      </c>
      <c r="AP803" s="37">
        <v>0.62291666666666667</v>
      </c>
      <c r="AQ803" s="34">
        <v>47.164301999999999</v>
      </c>
      <c r="AR803" s="34">
        <v>-88.487399999999994</v>
      </c>
      <c r="AS803" s="34">
        <v>319.39999999999998</v>
      </c>
      <c r="AT803" s="34">
        <v>23.6</v>
      </c>
      <c r="AU803" s="34">
        <v>12</v>
      </c>
      <c r="AV803" s="34">
        <v>10</v>
      </c>
      <c r="AW803" s="34" t="s">
        <v>205</v>
      </c>
      <c r="AX803" s="34">
        <v>1.7632000000000001</v>
      </c>
      <c r="AY803" s="34">
        <v>1</v>
      </c>
      <c r="AZ803" s="34">
        <v>2.3792</v>
      </c>
      <c r="BA803" s="34">
        <v>14.186999999999999</v>
      </c>
      <c r="BB803" s="34">
        <v>47.99</v>
      </c>
      <c r="BC803" s="34">
        <v>3.38</v>
      </c>
      <c r="BD803" s="34">
        <v>3.53</v>
      </c>
      <c r="BE803" s="34">
        <v>3188.759</v>
      </c>
      <c r="BF803" s="34">
        <v>3.6779999999999999</v>
      </c>
      <c r="BG803" s="34">
        <v>26.573</v>
      </c>
      <c r="BH803" s="34">
        <v>7.5060000000000002</v>
      </c>
      <c r="BI803" s="34">
        <v>34.079000000000001</v>
      </c>
      <c r="BJ803" s="34">
        <v>21.260999999999999</v>
      </c>
      <c r="BK803" s="34">
        <v>6.0049999999999999</v>
      </c>
      <c r="BL803" s="34">
        <v>27.265999999999998</v>
      </c>
      <c r="BM803" s="34">
        <v>0</v>
      </c>
      <c r="BN803" s="34"/>
      <c r="BO803" s="34"/>
      <c r="BP803" s="34"/>
      <c r="BQ803" s="34">
        <v>7562.5829999999996</v>
      </c>
      <c r="BR803" s="34">
        <v>5.2470000000000003E-2</v>
      </c>
      <c r="BS803" s="34">
        <v>-5</v>
      </c>
      <c r="BT803" s="34">
        <v>8.0940000000000005E-3</v>
      </c>
      <c r="BU803" s="34">
        <v>1.2822359999999999</v>
      </c>
      <c r="BV803" s="34">
        <v>0</v>
      </c>
      <c r="BW803" s="34" t="s">
        <v>155</v>
      </c>
      <c r="BX803" s="34">
        <v>0.8</v>
      </c>
    </row>
    <row r="804" spans="1:76" x14ac:dyDescent="0.25">
      <c r="A804" s="35">
        <v>43165</v>
      </c>
      <c r="B804" s="36">
        <v>0.41379932870370367</v>
      </c>
      <c r="C804" s="34">
        <v>4.5510000000000002</v>
      </c>
      <c r="D804" s="34">
        <v>7.6E-3</v>
      </c>
      <c r="E804" s="34">
        <v>76.178184999999999</v>
      </c>
      <c r="F804" s="34">
        <v>356.4</v>
      </c>
      <c r="G804" s="34">
        <v>98.7</v>
      </c>
      <c r="H804" s="34">
        <v>-3.9</v>
      </c>
      <c r="I804" s="34"/>
      <c r="J804" s="34">
        <v>14.4</v>
      </c>
      <c r="K804" s="34">
        <v>0.96479999999999999</v>
      </c>
      <c r="L804" s="34">
        <v>4.3903999999999996</v>
      </c>
      <c r="M804" s="34">
        <v>7.3000000000000001E-3</v>
      </c>
      <c r="N804" s="34">
        <v>343.81049999999999</v>
      </c>
      <c r="O804" s="34">
        <v>95.181299999999993</v>
      </c>
      <c r="P804" s="34">
        <v>439</v>
      </c>
      <c r="Q804" s="34">
        <v>275.08100000000002</v>
      </c>
      <c r="R804" s="34">
        <v>76.1541</v>
      </c>
      <c r="S804" s="34">
        <v>351.2</v>
      </c>
      <c r="T804" s="34">
        <v>0</v>
      </c>
      <c r="U804" s="34"/>
      <c r="V804" s="34"/>
      <c r="W804" s="34">
        <v>0</v>
      </c>
      <c r="X804" s="34">
        <v>13.8927</v>
      </c>
      <c r="Y804" s="34">
        <v>11.9</v>
      </c>
      <c r="Z804" s="34">
        <v>844</v>
      </c>
      <c r="AA804" s="34">
        <v>845</v>
      </c>
      <c r="AB804" s="34">
        <v>883</v>
      </c>
      <c r="AC804" s="34">
        <v>80</v>
      </c>
      <c r="AD804" s="34">
        <v>21.84</v>
      </c>
      <c r="AE804" s="34">
        <v>0.5</v>
      </c>
      <c r="AF804" s="34">
        <v>978</v>
      </c>
      <c r="AG804" s="34">
        <v>0</v>
      </c>
      <c r="AH804" s="34">
        <v>29</v>
      </c>
      <c r="AI804" s="34">
        <v>35</v>
      </c>
      <c r="AJ804" s="34">
        <v>190</v>
      </c>
      <c r="AK804" s="34">
        <v>169</v>
      </c>
      <c r="AL804" s="34">
        <v>4.2</v>
      </c>
      <c r="AM804" s="34">
        <v>175</v>
      </c>
      <c r="AN804" s="34" t="s">
        <v>155</v>
      </c>
      <c r="AO804" s="34">
        <v>2</v>
      </c>
      <c r="AP804" s="37">
        <v>0.62292824074074071</v>
      </c>
      <c r="AQ804" s="34">
        <v>47.164270000000002</v>
      </c>
      <c r="AR804" s="34">
        <v>-88.487517999999994</v>
      </c>
      <c r="AS804" s="34">
        <v>319.39999999999998</v>
      </c>
      <c r="AT804" s="34">
        <v>22.9</v>
      </c>
      <c r="AU804" s="34">
        <v>12</v>
      </c>
      <c r="AV804" s="34">
        <v>10</v>
      </c>
      <c r="AW804" s="34" t="s">
        <v>205</v>
      </c>
      <c r="AX804" s="34">
        <v>1.7</v>
      </c>
      <c r="AY804" s="34">
        <v>1</v>
      </c>
      <c r="AZ804" s="34">
        <v>2</v>
      </c>
      <c r="BA804" s="34">
        <v>14.186999999999999</v>
      </c>
      <c r="BB804" s="34">
        <v>46.59</v>
      </c>
      <c r="BC804" s="34">
        <v>3.28</v>
      </c>
      <c r="BD804" s="34">
        <v>3.6509999999999998</v>
      </c>
      <c r="BE804" s="34">
        <v>3188.3409999999999</v>
      </c>
      <c r="BF804" s="34">
        <v>3.3969999999999998</v>
      </c>
      <c r="BG804" s="34">
        <v>26.146999999999998</v>
      </c>
      <c r="BH804" s="34">
        <v>7.2389999999999999</v>
      </c>
      <c r="BI804" s="34">
        <v>33.384999999999998</v>
      </c>
      <c r="BJ804" s="34">
        <v>20.92</v>
      </c>
      <c r="BK804" s="34">
        <v>5.7919999999999998</v>
      </c>
      <c r="BL804" s="34">
        <v>26.710999999999999</v>
      </c>
      <c r="BM804" s="34">
        <v>0</v>
      </c>
      <c r="BN804" s="34"/>
      <c r="BO804" s="34"/>
      <c r="BP804" s="34"/>
      <c r="BQ804" s="34">
        <v>7335.84</v>
      </c>
      <c r="BR804" s="34">
        <v>6.1060000000000003E-2</v>
      </c>
      <c r="BS804" s="34">
        <v>-5</v>
      </c>
      <c r="BT804" s="34">
        <v>8.9060000000000007E-3</v>
      </c>
      <c r="BU804" s="34">
        <v>1.492154</v>
      </c>
      <c r="BV804" s="34">
        <v>0</v>
      </c>
      <c r="BW804" s="34" t="s">
        <v>155</v>
      </c>
      <c r="BX804" s="34">
        <v>0.8</v>
      </c>
    </row>
    <row r="805" spans="1:76" x14ac:dyDescent="0.25">
      <c r="A805" s="35">
        <v>43165</v>
      </c>
      <c r="B805" s="36">
        <v>0.41381090277777782</v>
      </c>
      <c r="C805" s="34">
        <v>4.5590000000000002</v>
      </c>
      <c r="D805" s="34">
        <v>7.0000000000000001E-3</v>
      </c>
      <c r="E805" s="34">
        <v>70</v>
      </c>
      <c r="F805" s="34">
        <v>362.1</v>
      </c>
      <c r="G805" s="34">
        <v>97.9</v>
      </c>
      <c r="H805" s="34">
        <v>0</v>
      </c>
      <c r="I805" s="34"/>
      <c r="J805" s="34">
        <v>14.4</v>
      </c>
      <c r="K805" s="34">
        <v>0.9647</v>
      </c>
      <c r="L805" s="34">
        <v>4.3983999999999996</v>
      </c>
      <c r="M805" s="34">
        <v>6.7999999999999996E-3</v>
      </c>
      <c r="N805" s="34">
        <v>349.28989999999999</v>
      </c>
      <c r="O805" s="34">
        <v>94.461399999999998</v>
      </c>
      <c r="P805" s="34">
        <v>443.8</v>
      </c>
      <c r="Q805" s="34">
        <v>279.46499999999997</v>
      </c>
      <c r="R805" s="34">
        <v>75.578000000000003</v>
      </c>
      <c r="S805" s="34">
        <v>355</v>
      </c>
      <c r="T805" s="34">
        <v>0</v>
      </c>
      <c r="U805" s="34"/>
      <c r="V805" s="34"/>
      <c r="W805" s="34">
        <v>0</v>
      </c>
      <c r="X805" s="34">
        <v>13.892300000000001</v>
      </c>
      <c r="Y805" s="34">
        <v>12</v>
      </c>
      <c r="Z805" s="34">
        <v>844</v>
      </c>
      <c r="AA805" s="34">
        <v>846</v>
      </c>
      <c r="AB805" s="34">
        <v>883</v>
      </c>
      <c r="AC805" s="34">
        <v>80</v>
      </c>
      <c r="AD805" s="34">
        <v>21.84</v>
      </c>
      <c r="AE805" s="34">
        <v>0.5</v>
      </c>
      <c r="AF805" s="34">
        <v>978</v>
      </c>
      <c r="AG805" s="34">
        <v>0</v>
      </c>
      <c r="AH805" s="34">
        <v>29</v>
      </c>
      <c r="AI805" s="34">
        <v>35</v>
      </c>
      <c r="AJ805" s="34">
        <v>190</v>
      </c>
      <c r="AK805" s="34">
        <v>169</v>
      </c>
      <c r="AL805" s="34">
        <v>4.3</v>
      </c>
      <c r="AM805" s="34">
        <v>175</v>
      </c>
      <c r="AN805" s="34" t="s">
        <v>155</v>
      </c>
      <c r="AO805" s="34">
        <v>2</v>
      </c>
      <c r="AP805" s="37">
        <v>0.62293981481481475</v>
      </c>
      <c r="AQ805" s="34">
        <v>47.164245999999999</v>
      </c>
      <c r="AR805" s="34">
        <v>-88.487649000000005</v>
      </c>
      <c r="AS805" s="34">
        <v>319.39999999999998</v>
      </c>
      <c r="AT805" s="34">
        <v>22.9</v>
      </c>
      <c r="AU805" s="34">
        <v>12</v>
      </c>
      <c r="AV805" s="34">
        <v>10</v>
      </c>
      <c r="AW805" s="34" t="s">
        <v>205</v>
      </c>
      <c r="AX805" s="34">
        <v>1.905105</v>
      </c>
      <c r="AY805" s="34">
        <v>1.2734730000000001</v>
      </c>
      <c r="AZ805" s="34">
        <v>2.3418420000000002</v>
      </c>
      <c r="BA805" s="34">
        <v>14.186999999999999</v>
      </c>
      <c r="BB805" s="34">
        <v>46.52</v>
      </c>
      <c r="BC805" s="34">
        <v>3.28</v>
      </c>
      <c r="BD805" s="34">
        <v>3.6539999999999999</v>
      </c>
      <c r="BE805" s="34">
        <v>3188.7339999999999</v>
      </c>
      <c r="BF805" s="34">
        <v>3.1160000000000001</v>
      </c>
      <c r="BG805" s="34">
        <v>26.518000000000001</v>
      </c>
      <c r="BH805" s="34">
        <v>7.1719999999999997</v>
      </c>
      <c r="BI805" s="34">
        <v>33.69</v>
      </c>
      <c r="BJ805" s="34">
        <v>21.216999999999999</v>
      </c>
      <c r="BK805" s="34">
        <v>5.7380000000000004</v>
      </c>
      <c r="BL805" s="34">
        <v>26.954999999999998</v>
      </c>
      <c r="BM805" s="34">
        <v>0</v>
      </c>
      <c r="BN805" s="34"/>
      <c r="BO805" s="34"/>
      <c r="BP805" s="34"/>
      <c r="BQ805" s="34">
        <v>7323.1040000000003</v>
      </c>
      <c r="BR805" s="34">
        <v>6.2E-2</v>
      </c>
      <c r="BS805" s="34">
        <v>-5</v>
      </c>
      <c r="BT805" s="34">
        <v>8.0940000000000005E-3</v>
      </c>
      <c r="BU805" s="34">
        <v>1.5151250000000001</v>
      </c>
      <c r="BV805" s="34">
        <v>0</v>
      </c>
      <c r="BW805" s="34" t="s">
        <v>155</v>
      </c>
      <c r="BX805" s="34">
        <v>0.8</v>
      </c>
    </row>
    <row r="806" spans="1:76" x14ac:dyDescent="0.25">
      <c r="A806" s="35">
        <v>43165</v>
      </c>
      <c r="B806" s="36">
        <v>0.41382247685185186</v>
      </c>
      <c r="C806" s="34">
        <v>4.6269999999999998</v>
      </c>
      <c r="D806" s="34">
        <v>7.0000000000000001E-3</v>
      </c>
      <c r="E806" s="34">
        <v>70</v>
      </c>
      <c r="F806" s="34">
        <v>365.5</v>
      </c>
      <c r="G806" s="34">
        <v>97.2</v>
      </c>
      <c r="H806" s="34">
        <v>-6.8</v>
      </c>
      <c r="I806" s="34"/>
      <c r="J806" s="34">
        <v>14.3</v>
      </c>
      <c r="K806" s="34">
        <v>0.96419999999999995</v>
      </c>
      <c r="L806" s="34">
        <v>4.4611000000000001</v>
      </c>
      <c r="M806" s="34">
        <v>6.7000000000000002E-3</v>
      </c>
      <c r="N806" s="34">
        <v>352.37869999999998</v>
      </c>
      <c r="O806" s="34">
        <v>93.698999999999998</v>
      </c>
      <c r="P806" s="34">
        <v>446.1</v>
      </c>
      <c r="Q806" s="34">
        <v>281.93630000000002</v>
      </c>
      <c r="R806" s="34">
        <v>74.968000000000004</v>
      </c>
      <c r="S806" s="34">
        <v>356.9</v>
      </c>
      <c r="T806" s="34">
        <v>0</v>
      </c>
      <c r="U806" s="34"/>
      <c r="V806" s="34"/>
      <c r="W806" s="34">
        <v>0</v>
      </c>
      <c r="X806" s="34">
        <v>13.7881</v>
      </c>
      <c r="Y806" s="34">
        <v>11.9</v>
      </c>
      <c r="Z806" s="34">
        <v>844</v>
      </c>
      <c r="AA806" s="34">
        <v>846</v>
      </c>
      <c r="AB806" s="34">
        <v>883</v>
      </c>
      <c r="AC806" s="34">
        <v>80</v>
      </c>
      <c r="AD806" s="34">
        <v>21.84</v>
      </c>
      <c r="AE806" s="34">
        <v>0.5</v>
      </c>
      <c r="AF806" s="34">
        <v>978</v>
      </c>
      <c r="AG806" s="34">
        <v>0</v>
      </c>
      <c r="AH806" s="34">
        <v>29</v>
      </c>
      <c r="AI806" s="34">
        <v>35</v>
      </c>
      <c r="AJ806" s="34">
        <v>190</v>
      </c>
      <c r="AK806" s="34">
        <v>169</v>
      </c>
      <c r="AL806" s="34">
        <v>4.3</v>
      </c>
      <c r="AM806" s="34">
        <v>175</v>
      </c>
      <c r="AN806" s="34" t="s">
        <v>155</v>
      </c>
      <c r="AO806" s="34">
        <v>2</v>
      </c>
      <c r="AP806" s="37">
        <v>0.6229513888888889</v>
      </c>
      <c r="AQ806" s="34">
        <v>47.164222000000002</v>
      </c>
      <c r="AR806" s="34">
        <v>-88.487745000000004</v>
      </c>
      <c r="AS806" s="34">
        <v>319.8</v>
      </c>
      <c r="AT806" s="34">
        <v>21.4</v>
      </c>
      <c r="AU806" s="34">
        <v>12</v>
      </c>
      <c r="AV806" s="34">
        <v>10</v>
      </c>
      <c r="AW806" s="34" t="s">
        <v>205</v>
      </c>
      <c r="AX806" s="34">
        <v>2</v>
      </c>
      <c r="AY806" s="34">
        <v>1.4</v>
      </c>
      <c r="AZ806" s="34">
        <v>2.5</v>
      </c>
      <c r="BA806" s="34">
        <v>14.186999999999999</v>
      </c>
      <c r="BB806" s="34">
        <v>45.85</v>
      </c>
      <c r="BC806" s="34">
        <v>3.23</v>
      </c>
      <c r="BD806" s="34">
        <v>3.7120000000000002</v>
      </c>
      <c r="BE806" s="34">
        <v>3188.3969999999999</v>
      </c>
      <c r="BF806" s="34">
        <v>3.07</v>
      </c>
      <c r="BG806" s="34">
        <v>26.373999999999999</v>
      </c>
      <c r="BH806" s="34">
        <v>7.0129999999999999</v>
      </c>
      <c r="BI806" s="34">
        <v>33.387</v>
      </c>
      <c r="BJ806" s="34">
        <v>21.102</v>
      </c>
      <c r="BK806" s="34">
        <v>5.6109999999999998</v>
      </c>
      <c r="BL806" s="34">
        <v>26.713000000000001</v>
      </c>
      <c r="BM806" s="34">
        <v>0</v>
      </c>
      <c r="BN806" s="34"/>
      <c r="BO806" s="34"/>
      <c r="BP806" s="34"/>
      <c r="BQ806" s="34">
        <v>7165.2889999999998</v>
      </c>
      <c r="BR806" s="34">
        <v>5.747E-2</v>
      </c>
      <c r="BS806" s="34">
        <v>-5</v>
      </c>
      <c r="BT806" s="34">
        <v>8.0000000000000002E-3</v>
      </c>
      <c r="BU806" s="34">
        <v>1.404423</v>
      </c>
      <c r="BV806" s="34">
        <v>0</v>
      </c>
      <c r="BW806" s="34" t="s">
        <v>155</v>
      </c>
      <c r="BX806" s="34">
        <v>0.8</v>
      </c>
    </row>
    <row r="807" spans="1:76" x14ac:dyDescent="0.25">
      <c r="A807" s="35">
        <v>43165</v>
      </c>
      <c r="B807" s="36">
        <v>0.41383405092592596</v>
      </c>
      <c r="C807" s="34">
        <v>4.6500000000000004</v>
      </c>
      <c r="D807" s="34">
        <v>7.0000000000000001E-3</v>
      </c>
      <c r="E807" s="34">
        <v>70</v>
      </c>
      <c r="F807" s="34">
        <v>369.3</v>
      </c>
      <c r="G807" s="34">
        <v>96.9</v>
      </c>
      <c r="H807" s="34">
        <v>-2.5</v>
      </c>
      <c r="I807" s="34"/>
      <c r="J807" s="34">
        <v>14.23</v>
      </c>
      <c r="K807" s="34">
        <v>0.96399999999999997</v>
      </c>
      <c r="L807" s="34">
        <v>4.4827000000000004</v>
      </c>
      <c r="M807" s="34">
        <v>6.7000000000000002E-3</v>
      </c>
      <c r="N807" s="34">
        <v>355.98180000000002</v>
      </c>
      <c r="O807" s="34">
        <v>93.413300000000007</v>
      </c>
      <c r="P807" s="34">
        <v>449.4</v>
      </c>
      <c r="Q807" s="34">
        <v>284.81909999999999</v>
      </c>
      <c r="R807" s="34">
        <v>74.739500000000007</v>
      </c>
      <c r="S807" s="34">
        <v>359.6</v>
      </c>
      <c r="T807" s="34">
        <v>0</v>
      </c>
      <c r="U807" s="34"/>
      <c r="V807" s="34"/>
      <c r="W807" s="34">
        <v>0</v>
      </c>
      <c r="X807" s="34">
        <v>13.715299999999999</v>
      </c>
      <c r="Y807" s="34">
        <v>12</v>
      </c>
      <c r="Z807" s="34">
        <v>844</v>
      </c>
      <c r="AA807" s="34">
        <v>845</v>
      </c>
      <c r="AB807" s="34">
        <v>883</v>
      </c>
      <c r="AC807" s="34">
        <v>80</v>
      </c>
      <c r="AD807" s="34">
        <v>21.84</v>
      </c>
      <c r="AE807" s="34">
        <v>0.5</v>
      </c>
      <c r="AF807" s="34">
        <v>978</v>
      </c>
      <c r="AG807" s="34">
        <v>0</v>
      </c>
      <c r="AH807" s="34">
        <v>29</v>
      </c>
      <c r="AI807" s="34">
        <v>35</v>
      </c>
      <c r="AJ807" s="34">
        <v>190</v>
      </c>
      <c r="AK807" s="34">
        <v>169</v>
      </c>
      <c r="AL807" s="34">
        <v>4.3</v>
      </c>
      <c r="AM807" s="34">
        <v>175</v>
      </c>
      <c r="AN807" s="34" t="s">
        <v>155</v>
      </c>
      <c r="AO807" s="34">
        <v>2</v>
      </c>
      <c r="AP807" s="37">
        <v>0.62296296296296294</v>
      </c>
      <c r="AQ807" s="34">
        <v>47.164199000000004</v>
      </c>
      <c r="AR807" s="34">
        <v>-88.487851000000006</v>
      </c>
      <c r="AS807" s="34">
        <v>320.10000000000002</v>
      </c>
      <c r="AT807" s="34">
        <v>20.7</v>
      </c>
      <c r="AU807" s="34">
        <v>12</v>
      </c>
      <c r="AV807" s="34">
        <v>10</v>
      </c>
      <c r="AW807" s="34" t="s">
        <v>205</v>
      </c>
      <c r="AX807" s="34">
        <v>2</v>
      </c>
      <c r="AY807" s="34">
        <v>1.4</v>
      </c>
      <c r="AZ807" s="34">
        <v>2.5</v>
      </c>
      <c r="BA807" s="34">
        <v>14.186999999999999</v>
      </c>
      <c r="BB807" s="34">
        <v>45.63</v>
      </c>
      <c r="BC807" s="34">
        <v>3.22</v>
      </c>
      <c r="BD807" s="34">
        <v>3.7330000000000001</v>
      </c>
      <c r="BE807" s="34">
        <v>3188.2840000000001</v>
      </c>
      <c r="BF807" s="34">
        <v>3.0550000000000002</v>
      </c>
      <c r="BG807" s="34">
        <v>26.513999999999999</v>
      </c>
      <c r="BH807" s="34">
        <v>6.9580000000000002</v>
      </c>
      <c r="BI807" s="34">
        <v>33.472000000000001</v>
      </c>
      <c r="BJ807" s="34">
        <v>21.213999999999999</v>
      </c>
      <c r="BK807" s="34">
        <v>5.5670000000000002</v>
      </c>
      <c r="BL807" s="34">
        <v>26.780999999999999</v>
      </c>
      <c r="BM807" s="34">
        <v>0</v>
      </c>
      <c r="BN807" s="34"/>
      <c r="BO807" s="34"/>
      <c r="BP807" s="34"/>
      <c r="BQ807" s="34">
        <v>7092.9070000000002</v>
      </c>
      <c r="BR807" s="34">
        <v>6.6965999999999998E-2</v>
      </c>
      <c r="BS807" s="34">
        <v>-5</v>
      </c>
      <c r="BT807" s="34">
        <v>8.9060000000000007E-3</v>
      </c>
      <c r="BU807" s="34">
        <v>1.636482</v>
      </c>
      <c r="BV807" s="34">
        <v>0</v>
      </c>
      <c r="BW807" s="34" t="s">
        <v>155</v>
      </c>
      <c r="BX807" s="34">
        <v>0.8</v>
      </c>
    </row>
    <row r="808" spans="1:76" x14ac:dyDescent="0.25">
      <c r="A808" s="35">
        <v>43165</v>
      </c>
      <c r="B808" s="36">
        <v>0.41384562499999999</v>
      </c>
      <c r="C808" s="34">
        <v>4.6500000000000004</v>
      </c>
      <c r="D808" s="34">
        <v>7.0000000000000001E-3</v>
      </c>
      <c r="E808" s="34">
        <v>70</v>
      </c>
      <c r="F808" s="34">
        <v>372.7</v>
      </c>
      <c r="G808" s="34">
        <v>96.7</v>
      </c>
      <c r="H808" s="34">
        <v>0</v>
      </c>
      <c r="I808" s="34"/>
      <c r="J808" s="34">
        <v>14.2</v>
      </c>
      <c r="K808" s="34">
        <v>0.96399999999999997</v>
      </c>
      <c r="L808" s="34">
        <v>4.4827000000000004</v>
      </c>
      <c r="M808" s="34">
        <v>6.7000000000000002E-3</v>
      </c>
      <c r="N808" s="34">
        <v>359.3322</v>
      </c>
      <c r="O808" s="34">
        <v>93.220500000000001</v>
      </c>
      <c r="P808" s="34">
        <v>452.6</v>
      </c>
      <c r="Q808" s="34">
        <v>287.49979999999999</v>
      </c>
      <c r="R808" s="34">
        <v>74.5852</v>
      </c>
      <c r="S808" s="34">
        <v>362.1</v>
      </c>
      <c r="T808" s="34">
        <v>0</v>
      </c>
      <c r="U808" s="34"/>
      <c r="V808" s="34"/>
      <c r="W808" s="34">
        <v>0</v>
      </c>
      <c r="X808" s="34">
        <v>13.689</v>
      </c>
      <c r="Y808" s="34">
        <v>12</v>
      </c>
      <c r="Z808" s="34">
        <v>843</v>
      </c>
      <c r="AA808" s="34">
        <v>844</v>
      </c>
      <c r="AB808" s="34">
        <v>882</v>
      </c>
      <c r="AC808" s="34">
        <v>80</v>
      </c>
      <c r="AD808" s="34">
        <v>21.84</v>
      </c>
      <c r="AE808" s="34">
        <v>0.5</v>
      </c>
      <c r="AF808" s="34">
        <v>978</v>
      </c>
      <c r="AG808" s="34">
        <v>0</v>
      </c>
      <c r="AH808" s="34">
        <v>29</v>
      </c>
      <c r="AI808" s="34">
        <v>35</v>
      </c>
      <c r="AJ808" s="34">
        <v>190</v>
      </c>
      <c r="AK808" s="34">
        <v>169</v>
      </c>
      <c r="AL808" s="34">
        <v>4.3</v>
      </c>
      <c r="AM808" s="34">
        <v>175</v>
      </c>
      <c r="AN808" s="34" t="s">
        <v>155</v>
      </c>
      <c r="AO808" s="34">
        <v>2</v>
      </c>
      <c r="AP808" s="37">
        <v>0.62297453703703709</v>
      </c>
      <c r="AQ808" s="34">
        <v>47.164181999999997</v>
      </c>
      <c r="AR808" s="34">
        <v>-88.487949999999998</v>
      </c>
      <c r="AS808" s="34">
        <v>320.10000000000002</v>
      </c>
      <c r="AT808" s="34">
        <v>19.8</v>
      </c>
      <c r="AU808" s="34">
        <v>12</v>
      </c>
      <c r="AV808" s="34">
        <v>10</v>
      </c>
      <c r="AW808" s="34" t="s">
        <v>205</v>
      </c>
      <c r="AX808" s="34">
        <v>1.7948</v>
      </c>
      <c r="AY808" s="34">
        <v>1.1264000000000001</v>
      </c>
      <c r="AZ808" s="34">
        <v>2.1579999999999999</v>
      </c>
      <c r="BA808" s="34">
        <v>14.186999999999999</v>
      </c>
      <c r="BB808" s="34">
        <v>45.63</v>
      </c>
      <c r="BC808" s="34">
        <v>3.22</v>
      </c>
      <c r="BD808" s="34">
        <v>3.7330000000000001</v>
      </c>
      <c r="BE808" s="34">
        <v>3188.2840000000001</v>
      </c>
      <c r="BF808" s="34">
        <v>3.0550000000000002</v>
      </c>
      <c r="BG808" s="34">
        <v>26.763999999999999</v>
      </c>
      <c r="BH808" s="34">
        <v>6.9429999999999996</v>
      </c>
      <c r="BI808" s="34">
        <v>33.707000000000001</v>
      </c>
      <c r="BJ808" s="34">
        <v>21.414000000000001</v>
      </c>
      <c r="BK808" s="34">
        <v>5.5549999999999997</v>
      </c>
      <c r="BL808" s="34">
        <v>26.969000000000001</v>
      </c>
      <c r="BM808" s="34">
        <v>0</v>
      </c>
      <c r="BN808" s="34"/>
      <c r="BO808" s="34"/>
      <c r="BP808" s="34"/>
      <c r="BQ808" s="34">
        <v>7079.31</v>
      </c>
      <c r="BR808" s="34">
        <v>5.6222000000000001E-2</v>
      </c>
      <c r="BS808" s="34">
        <v>-5</v>
      </c>
      <c r="BT808" s="34">
        <v>8.0940000000000005E-3</v>
      </c>
      <c r="BU808" s="34">
        <v>1.3739250000000001</v>
      </c>
      <c r="BV808" s="34">
        <v>0</v>
      </c>
      <c r="BW808" s="34" t="s">
        <v>155</v>
      </c>
      <c r="BX808" s="34">
        <v>0.8</v>
      </c>
    </row>
    <row r="809" spans="1:76" x14ac:dyDescent="0.25">
      <c r="A809" s="35">
        <v>43165</v>
      </c>
      <c r="B809" s="36">
        <v>0.41385719907407409</v>
      </c>
      <c r="C809" s="34">
        <v>4.6260000000000003</v>
      </c>
      <c r="D809" s="34">
        <v>7.0000000000000001E-3</v>
      </c>
      <c r="E809" s="34">
        <v>70</v>
      </c>
      <c r="F809" s="34">
        <v>373.8</v>
      </c>
      <c r="G809" s="34">
        <v>96.6</v>
      </c>
      <c r="H809" s="34">
        <v>-10</v>
      </c>
      <c r="I809" s="34"/>
      <c r="J809" s="34">
        <v>14.2</v>
      </c>
      <c r="K809" s="34">
        <v>0.96419999999999995</v>
      </c>
      <c r="L809" s="34">
        <v>4.4604999999999997</v>
      </c>
      <c r="M809" s="34">
        <v>6.7000000000000002E-3</v>
      </c>
      <c r="N809" s="34">
        <v>360.42160000000001</v>
      </c>
      <c r="O809" s="34">
        <v>93.142700000000005</v>
      </c>
      <c r="P809" s="34">
        <v>453.6</v>
      </c>
      <c r="Q809" s="34">
        <v>288.37139999999999</v>
      </c>
      <c r="R809" s="34">
        <v>74.522900000000007</v>
      </c>
      <c r="S809" s="34">
        <v>362.9</v>
      </c>
      <c r="T809" s="34">
        <v>0</v>
      </c>
      <c r="U809" s="34"/>
      <c r="V809" s="34"/>
      <c r="W809" s="34">
        <v>0</v>
      </c>
      <c r="X809" s="34">
        <v>13.691800000000001</v>
      </c>
      <c r="Y809" s="34">
        <v>11.9</v>
      </c>
      <c r="Z809" s="34">
        <v>844</v>
      </c>
      <c r="AA809" s="34">
        <v>847</v>
      </c>
      <c r="AB809" s="34">
        <v>883</v>
      </c>
      <c r="AC809" s="34">
        <v>80</v>
      </c>
      <c r="AD809" s="34">
        <v>21.84</v>
      </c>
      <c r="AE809" s="34">
        <v>0.5</v>
      </c>
      <c r="AF809" s="34">
        <v>978</v>
      </c>
      <c r="AG809" s="34">
        <v>0</v>
      </c>
      <c r="AH809" s="34">
        <v>29</v>
      </c>
      <c r="AI809" s="34">
        <v>35</v>
      </c>
      <c r="AJ809" s="34">
        <v>190</v>
      </c>
      <c r="AK809" s="34">
        <v>169</v>
      </c>
      <c r="AL809" s="34">
        <v>4.3</v>
      </c>
      <c r="AM809" s="34">
        <v>175</v>
      </c>
      <c r="AN809" s="34" t="s">
        <v>155</v>
      </c>
      <c r="AO809" s="34">
        <v>2</v>
      </c>
      <c r="AP809" s="37">
        <v>0.62298611111111113</v>
      </c>
      <c r="AQ809" s="34">
        <v>47.164186000000001</v>
      </c>
      <c r="AR809" s="34">
        <v>-88.488045999999997</v>
      </c>
      <c r="AS809" s="34">
        <v>320</v>
      </c>
      <c r="AT809" s="34">
        <v>18.5</v>
      </c>
      <c r="AU809" s="34">
        <v>12</v>
      </c>
      <c r="AV809" s="34">
        <v>9</v>
      </c>
      <c r="AW809" s="34" t="s">
        <v>214</v>
      </c>
      <c r="AX809" s="34">
        <v>1.7684</v>
      </c>
      <c r="AY809" s="34">
        <v>1</v>
      </c>
      <c r="AZ809" s="34">
        <v>2.0684</v>
      </c>
      <c r="BA809" s="34">
        <v>14.186999999999999</v>
      </c>
      <c r="BB809" s="34">
        <v>45.86</v>
      </c>
      <c r="BC809" s="34">
        <v>3.23</v>
      </c>
      <c r="BD809" s="34">
        <v>3.7120000000000002</v>
      </c>
      <c r="BE809" s="34">
        <v>3188.4</v>
      </c>
      <c r="BF809" s="34">
        <v>3.0710000000000002</v>
      </c>
      <c r="BG809" s="34">
        <v>26.98</v>
      </c>
      <c r="BH809" s="34">
        <v>6.9720000000000004</v>
      </c>
      <c r="BI809" s="34">
        <v>33.951999999999998</v>
      </c>
      <c r="BJ809" s="34">
        <v>21.585999999999999</v>
      </c>
      <c r="BK809" s="34">
        <v>5.5780000000000003</v>
      </c>
      <c r="BL809" s="34">
        <v>27.164999999999999</v>
      </c>
      <c r="BM809" s="34">
        <v>0</v>
      </c>
      <c r="BN809" s="34"/>
      <c r="BO809" s="34"/>
      <c r="BP809" s="34"/>
      <c r="BQ809" s="34">
        <v>7116.1769999999997</v>
      </c>
      <c r="BR809" s="34">
        <v>4.5940000000000002E-2</v>
      </c>
      <c r="BS809" s="34">
        <v>-5</v>
      </c>
      <c r="BT809" s="34">
        <v>8.9060000000000007E-3</v>
      </c>
      <c r="BU809" s="34">
        <v>1.1226579999999999</v>
      </c>
      <c r="BV809" s="34">
        <v>0</v>
      </c>
      <c r="BW809" s="34" t="s">
        <v>155</v>
      </c>
      <c r="BX809" s="34">
        <v>0.8</v>
      </c>
    </row>
    <row r="810" spans="1:76" x14ac:dyDescent="0.25">
      <c r="A810" s="35">
        <v>43165</v>
      </c>
      <c r="B810" s="36">
        <v>0.41386877314814813</v>
      </c>
      <c r="C810" s="34">
        <v>4.492</v>
      </c>
      <c r="D810" s="34">
        <v>7.4000000000000003E-3</v>
      </c>
      <c r="E810" s="34">
        <v>73.851975999999993</v>
      </c>
      <c r="F810" s="34">
        <v>373</v>
      </c>
      <c r="G810" s="34">
        <v>96.1</v>
      </c>
      <c r="H810" s="34">
        <v>0</v>
      </c>
      <c r="I810" s="34"/>
      <c r="J810" s="34">
        <v>14.2</v>
      </c>
      <c r="K810" s="34">
        <v>0.96530000000000005</v>
      </c>
      <c r="L810" s="34">
        <v>4.3362999999999996</v>
      </c>
      <c r="M810" s="34">
        <v>7.1000000000000004E-3</v>
      </c>
      <c r="N810" s="34">
        <v>360.03149999999999</v>
      </c>
      <c r="O810" s="34">
        <v>92.774799999999999</v>
      </c>
      <c r="P810" s="34">
        <v>452.8</v>
      </c>
      <c r="Q810" s="34">
        <v>288.05930000000001</v>
      </c>
      <c r="R810" s="34">
        <v>74.2286</v>
      </c>
      <c r="S810" s="34">
        <v>362.3</v>
      </c>
      <c r="T810" s="34">
        <v>0</v>
      </c>
      <c r="U810" s="34"/>
      <c r="V810" s="34"/>
      <c r="W810" s="34">
        <v>0</v>
      </c>
      <c r="X810" s="34">
        <v>13.707000000000001</v>
      </c>
      <c r="Y810" s="34">
        <v>12</v>
      </c>
      <c r="Z810" s="34">
        <v>844</v>
      </c>
      <c r="AA810" s="34">
        <v>847</v>
      </c>
      <c r="AB810" s="34">
        <v>883</v>
      </c>
      <c r="AC810" s="34">
        <v>80</v>
      </c>
      <c r="AD810" s="34">
        <v>21.84</v>
      </c>
      <c r="AE810" s="34">
        <v>0.5</v>
      </c>
      <c r="AF810" s="34">
        <v>978</v>
      </c>
      <c r="AG810" s="34">
        <v>0</v>
      </c>
      <c r="AH810" s="34">
        <v>29</v>
      </c>
      <c r="AI810" s="34">
        <v>35</v>
      </c>
      <c r="AJ810" s="34">
        <v>190</v>
      </c>
      <c r="AK810" s="34">
        <v>169</v>
      </c>
      <c r="AL810" s="34">
        <v>4.3</v>
      </c>
      <c r="AM810" s="34">
        <v>175</v>
      </c>
      <c r="AN810" s="34" t="s">
        <v>155</v>
      </c>
      <c r="AO810" s="34">
        <v>2</v>
      </c>
      <c r="AP810" s="37">
        <v>0.62299768518518517</v>
      </c>
      <c r="AQ810" s="34">
        <v>47.164200000000001</v>
      </c>
      <c r="AR810" s="34">
        <v>-88.488146</v>
      </c>
      <c r="AS810" s="34">
        <v>320</v>
      </c>
      <c r="AT810" s="34">
        <v>17.600000000000001</v>
      </c>
      <c r="AU810" s="34">
        <v>12</v>
      </c>
      <c r="AV810" s="34">
        <v>10</v>
      </c>
      <c r="AW810" s="34" t="s">
        <v>205</v>
      </c>
      <c r="AX810" s="34">
        <v>1.458</v>
      </c>
      <c r="AY810" s="34">
        <v>1.0684</v>
      </c>
      <c r="AZ810" s="34">
        <v>2.1</v>
      </c>
      <c r="BA810" s="34">
        <v>14.186999999999999</v>
      </c>
      <c r="BB810" s="34">
        <v>47.19</v>
      </c>
      <c r="BC810" s="34">
        <v>3.33</v>
      </c>
      <c r="BD810" s="34">
        <v>3.597</v>
      </c>
      <c r="BE810" s="34">
        <v>3188.8009999999999</v>
      </c>
      <c r="BF810" s="34">
        <v>3.3370000000000002</v>
      </c>
      <c r="BG810" s="34">
        <v>27.725999999999999</v>
      </c>
      <c r="BH810" s="34">
        <v>7.1449999999999996</v>
      </c>
      <c r="BI810" s="34">
        <v>34.871000000000002</v>
      </c>
      <c r="BJ810" s="34">
        <v>22.183</v>
      </c>
      <c r="BK810" s="34">
        <v>5.7160000000000002</v>
      </c>
      <c r="BL810" s="34">
        <v>27.9</v>
      </c>
      <c r="BM810" s="34">
        <v>0</v>
      </c>
      <c r="BN810" s="34"/>
      <c r="BO810" s="34"/>
      <c r="BP810" s="34"/>
      <c r="BQ810" s="34">
        <v>7329.1279999999997</v>
      </c>
      <c r="BR810" s="34">
        <v>5.1336E-2</v>
      </c>
      <c r="BS810" s="34">
        <v>-5</v>
      </c>
      <c r="BT810" s="34">
        <v>8.0949999999999998E-3</v>
      </c>
      <c r="BU810" s="34">
        <v>1.254515</v>
      </c>
      <c r="BV810" s="34">
        <v>0</v>
      </c>
      <c r="BW810" s="34" t="s">
        <v>155</v>
      </c>
      <c r="BX810" s="34">
        <v>0.8</v>
      </c>
    </row>
    <row r="811" spans="1:76" x14ac:dyDescent="0.25">
      <c r="A811" s="35">
        <v>43165</v>
      </c>
      <c r="B811" s="36">
        <v>0.41388034722222217</v>
      </c>
      <c r="C811" s="34">
        <v>3.79</v>
      </c>
      <c r="D811" s="34">
        <v>7.7999999999999996E-3</v>
      </c>
      <c r="E811" s="34">
        <v>77.729957999999996</v>
      </c>
      <c r="F811" s="34">
        <v>362.9</v>
      </c>
      <c r="G811" s="34">
        <v>95.2</v>
      </c>
      <c r="H811" s="34">
        <v>-8.4</v>
      </c>
      <c r="I811" s="34"/>
      <c r="J811" s="34">
        <v>14.2</v>
      </c>
      <c r="K811" s="34">
        <v>0.97099999999999997</v>
      </c>
      <c r="L811" s="34">
        <v>3.6797</v>
      </c>
      <c r="M811" s="34">
        <v>7.4999999999999997E-3</v>
      </c>
      <c r="N811" s="34">
        <v>352.37900000000002</v>
      </c>
      <c r="O811" s="34">
        <v>92.449600000000004</v>
      </c>
      <c r="P811" s="34">
        <v>444.8</v>
      </c>
      <c r="Q811" s="34">
        <v>281.9366</v>
      </c>
      <c r="R811" s="34">
        <v>73.968400000000003</v>
      </c>
      <c r="S811" s="34">
        <v>355.9</v>
      </c>
      <c r="T811" s="34">
        <v>0</v>
      </c>
      <c r="U811" s="34"/>
      <c r="V811" s="34"/>
      <c r="W811" s="34">
        <v>0</v>
      </c>
      <c r="X811" s="34">
        <v>13.787800000000001</v>
      </c>
      <c r="Y811" s="34">
        <v>11.9</v>
      </c>
      <c r="Z811" s="34">
        <v>844</v>
      </c>
      <c r="AA811" s="34">
        <v>847</v>
      </c>
      <c r="AB811" s="34">
        <v>883</v>
      </c>
      <c r="AC811" s="34">
        <v>80</v>
      </c>
      <c r="AD811" s="34">
        <v>21.84</v>
      </c>
      <c r="AE811" s="34">
        <v>0.5</v>
      </c>
      <c r="AF811" s="34">
        <v>978</v>
      </c>
      <c r="AG811" s="34">
        <v>0</v>
      </c>
      <c r="AH811" s="34">
        <v>29</v>
      </c>
      <c r="AI811" s="34">
        <v>35</v>
      </c>
      <c r="AJ811" s="34">
        <v>190</v>
      </c>
      <c r="AK811" s="34">
        <v>169</v>
      </c>
      <c r="AL811" s="34">
        <v>4.3</v>
      </c>
      <c r="AM811" s="34">
        <v>175</v>
      </c>
      <c r="AN811" s="34" t="s">
        <v>155</v>
      </c>
      <c r="AO811" s="34">
        <v>2</v>
      </c>
      <c r="AP811" s="37">
        <v>0.62300925925925921</v>
      </c>
      <c r="AQ811" s="34">
        <v>47.164205000000003</v>
      </c>
      <c r="AR811" s="34">
        <v>-88.488178000000005</v>
      </c>
      <c r="AS811" s="34">
        <v>320</v>
      </c>
      <c r="AT811" s="34">
        <v>17.3</v>
      </c>
      <c r="AU811" s="34">
        <v>12</v>
      </c>
      <c r="AV811" s="34">
        <v>10</v>
      </c>
      <c r="AW811" s="34" t="s">
        <v>205</v>
      </c>
      <c r="AX811" s="34">
        <v>1.3</v>
      </c>
      <c r="AY811" s="34">
        <v>1.1000000000000001</v>
      </c>
      <c r="AZ811" s="34">
        <v>2.1</v>
      </c>
      <c r="BA811" s="34">
        <v>14.186999999999999</v>
      </c>
      <c r="BB811" s="34">
        <v>55.75</v>
      </c>
      <c r="BC811" s="34">
        <v>3.93</v>
      </c>
      <c r="BD811" s="34">
        <v>2.99</v>
      </c>
      <c r="BE811" s="34">
        <v>3192.76</v>
      </c>
      <c r="BF811" s="34">
        <v>4.1680000000000001</v>
      </c>
      <c r="BG811" s="34">
        <v>32.018000000000001</v>
      </c>
      <c r="BH811" s="34">
        <v>8.4</v>
      </c>
      <c r="BI811" s="34">
        <v>40.417999999999999</v>
      </c>
      <c r="BJ811" s="34">
        <v>25.617999999999999</v>
      </c>
      <c r="BK811" s="34">
        <v>6.7210000000000001</v>
      </c>
      <c r="BL811" s="34">
        <v>32.338999999999999</v>
      </c>
      <c r="BM811" s="34">
        <v>0</v>
      </c>
      <c r="BN811" s="34"/>
      <c r="BO811" s="34"/>
      <c r="BP811" s="34"/>
      <c r="BQ811" s="34">
        <v>8698.4599999999991</v>
      </c>
      <c r="BR811" s="34">
        <v>6.1964999999999999E-2</v>
      </c>
      <c r="BS811" s="34">
        <v>-5</v>
      </c>
      <c r="BT811" s="34">
        <v>8.9060000000000007E-3</v>
      </c>
      <c r="BU811" s="34">
        <v>1.5142679999999999</v>
      </c>
      <c r="BV811" s="34">
        <v>0</v>
      </c>
      <c r="BW811" s="34" t="s">
        <v>155</v>
      </c>
      <c r="BX811" s="34">
        <v>0.8</v>
      </c>
    </row>
    <row r="812" spans="1:76" x14ac:dyDescent="0.25">
      <c r="A812" s="35">
        <v>43165</v>
      </c>
      <c r="B812" s="36">
        <v>0.41389192129629632</v>
      </c>
      <c r="C812" s="34">
        <v>3.573</v>
      </c>
      <c r="D812" s="34">
        <v>7.1000000000000004E-3</v>
      </c>
      <c r="E812" s="34">
        <v>71.418919000000002</v>
      </c>
      <c r="F812" s="34">
        <v>341.9</v>
      </c>
      <c r="G812" s="34">
        <v>94.7</v>
      </c>
      <c r="H812" s="34">
        <v>0</v>
      </c>
      <c r="I812" s="34"/>
      <c r="J812" s="34">
        <v>14.24</v>
      </c>
      <c r="K812" s="34">
        <v>0.97270000000000001</v>
      </c>
      <c r="L812" s="34">
        <v>3.4752999999999998</v>
      </c>
      <c r="M812" s="34">
        <v>6.8999999999999999E-3</v>
      </c>
      <c r="N812" s="34">
        <v>332.52719999999999</v>
      </c>
      <c r="O812" s="34">
        <v>92.113600000000005</v>
      </c>
      <c r="P812" s="34">
        <v>424.6</v>
      </c>
      <c r="Q812" s="34">
        <v>266.30220000000003</v>
      </c>
      <c r="R812" s="34">
        <v>73.768600000000006</v>
      </c>
      <c r="S812" s="34">
        <v>340.1</v>
      </c>
      <c r="T812" s="34">
        <v>0</v>
      </c>
      <c r="U812" s="34"/>
      <c r="V812" s="34"/>
      <c r="W812" s="34">
        <v>0</v>
      </c>
      <c r="X812" s="34">
        <v>13.853199999999999</v>
      </c>
      <c r="Y812" s="34">
        <v>11.9</v>
      </c>
      <c r="Z812" s="34">
        <v>844</v>
      </c>
      <c r="AA812" s="34">
        <v>845</v>
      </c>
      <c r="AB812" s="34">
        <v>883</v>
      </c>
      <c r="AC812" s="34">
        <v>80.900000000000006</v>
      </c>
      <c r="AD812" s="34">
        <v>22.09</v>
      </c>
      <c r="AE812" s="34">
        <v>0.51</v>
      </c>
      <c r="AF812" s="34">
        <v>978</v>
      </c>
      <c r="AG812" s="34">
        <v>0</v>
      </c>
      <c r="AH812" s="34">
        <v>29</v>
      </c>
      <c r="AI812" s="34">
        <v>35</v>
      </c>
      <c r="AJ812" s="34">
        <v>190</v>
      </c>
      <c r="AK812" s="34">
        <v>169</v>
      </c>
      <c r="AL812" s="34">
        <v>4.3</v>
      </c>
      <c r="AM812" s="34">
        <v>175</v>
      </c>
      <c r="AN812" s="34" t="s">
        <v>155</v>
      </c>
      <c r="AO812" s="34">
        <v>2</v>
      </c>
      <c r="AP812" s="37">
        <v>0.62300925925925921</v>
      </c>
      <c r="AQ812" s="34">
        <v>47.164225999999999</v>
      </c>
      <c r="AR812" s="34">
        <v>-88.488318000000007</v>
      </c>
      <c r="AS812" s="34">
        <v>320.10000000000002</v>
      </c>
      <c r="AT812" s="34">
        <v>17.3</v>
      </c>
      <c r="AU812" s="34">
        <v>12</v>
      </c>
      <c r="AV812" s="34">
        <v>10</v>
      </c>
      <c r="AW812" s="34" t="s">
        <v>205</v>
      </c>
      <c r="AX812" s="34">
        <v>1.3</v>
      </c>
      <c r="AY812" s="34">
        <v>1.1684000000000001</v>
      </c>
      <c r="AZ812" s="34">
        <v>2.1</v>
      </c>
      <c r="BA812" s="34">
        <v>14.186999999999999</v>
      </c>
      <c r="BB812" s="34">
        <v>59.08</v>
      </c>
      <c r="BC812" s="34">
        <v>4.16</v>
      </c>
      <c r="BD812" s="34">
        <v>2.8079999999999998</v>
      </c>
      <c r="BE812" s="34">
        <v>3194.9769999999999</v>
      </c>
      <c r="BF812" s="34">
        <v>4.0650000000000004</v>
      </c>
      <c r="BG812" s="34">
        <v>32.014000000000003</v>
      </c>
      <c r="BH812" s="34">
        <v>8.8680000000000003</v>
      </c>
      <c r="BI812" s="34">
        <v>40.881999999999998</v>
      </c>
      <c r="BJ812" s="34">
        <v>25.638000000000002</v>
      </c>
      <c r="BK812" s="34">
        <v>7.1020000000000003</v>
      </c>
      <c r="BL812" s="34">
        <v>32.74</v>
      </c>
      <c r="BM812" s="34">
        <v>0</v>
      </c>
      <c r="BN812" s="34"/>
      <c r="BO812" s="34"/>
      <c r="BP812" s="34"/>
      <c r="BQ812" s="34">
        <v>9260.3389999999999</v>
      </c>
      <c r="BR812" s="34">
        <v>3.8538000000000003E-2</v>
      </c>
      <c r="BS812" s="34">
        <v>-5</v>
      </c>
      <c r="BT812" s="34">
        <v>8.9999999999999993E-3</v>
      </c>
      <c r="BU812" s="34">
        <v>0.94177200000000005</v>
      </c>
      <c r="BV812" s="34">
        <v>0</v>
      </c>
      <c r="BW812" s="34" t="s">
        <v>155</v>
      </c>
      <c r="BX812" s="34">
        <v>0.80100000000000005</v>
      </c>
    </row>
    <row r="813" spans="1:76" x14ac:dyDescent="0.25">
      <c r="A813" s="35">
        <v>43165</v>
      </c>
      <c r="B813" s="36">
        <v>0.41390349537037036</v>
      </c>
      <c r="C813" s="34">
        <v>3.681</v>
      </c>
      <c r="D813" s="34">
        <v>8.8000000000000005E-3</v>
      </c>
      <c r="E813" s="34">
        <v>88.310811000000001</v>
      </c>
      <c r="F813" s="34">
        <v>332.2</v>
      </c>
      <c r="G813" s="34">
        <v>94.6</v>
      </c>
      <c r="H813" s="34">
        <v>0</v>
      </c>
      <c r="I813" s="34"/>
      <c r="J813" s="34">
        <v>14.74</v>
      </c>
      <c r="K813" s="34">
        <v>0.9718</v>
      </c>
      <c r="L813" s="34">
        <v>3.5768</v>
      </c>
      <c r="M813" s="34">
        <v>8.6E-3</v>
      </c>
      <c r="N813" s="34">
        <v>322.84019999999998</v>
      </c>
      <c r="O813" s="34">
        <v>91.934899999999999</v>
      </c>
      <c r="P813" s="34">
        <v>414.8</v>
      </c>
      <c r="Q813" s="34">
        <v>258.56950000000001</v>
      </c>
      <c r="R813" s="34">
        <v>73.632599999999996</v>
      </c>
      <c r="S813" s="34">
        <v>332.2</v>
      </c>
      <c r="T813" s="34">
        <v>0</v>
      </c>
      <c r="U813" s="34"/>
      <c r="V813" s="34"/>
      <c r="W813" s="34">
        <v>0</v>
      </c>
      <c r="X813" s="34">
        <v>14.3292</v>
      </c>
      <c r="Y813" s="34">
        <v>12</v>
      </c>
      <c r="Z813" s="34">
        <v>843</v>
      </c>
      <c r="AA813" s="34">
        <v>846</v>
      </c>
      <c r="AB813" s="34">
        <v>882</v>
      </c>
      <c r="AC813" s="34">
        <v>81</v>
      </c>
      <c r="AD813" s="34">
        <v>22.11</v>
      </c>
      <c r="AE813" s="34">
        <v>0.51</v>
      </c>
      <c r="AF813" s="34">
        <v>978</v>
      </c>
      <c r="AG813" s="34">
        <v>0</v>
      </c>
      <c r="AH813" s="34">
        <v>29</v>
      </c>
      <c r="AI813" s="34">
        <v>35</v>
      </c>
      <c r="AJ813" s="34">
        <v>190</v>
      </c>
      <c r="AK813" s="34">
        <v>169</v>
      </c>
      <c r="AL813" s="34">
        <v>4.4000000000000004</v>
      </c>
      <c r="AM813" s="34">
        <v>175</v>
      </c>
      <c r="AN813" s="34" t="s">
        <v>155</v>
      </c>
      <c r="AO813" s="34">
        <v>2</v>
      </c>
      <c r="AP813" s="37">
        <v>0.6230324074074074</v>
      </c>
      <c r="AQ813" s="34">
        <v>47.164254</v>
      </c>
      <c r="AR813" s="34">
        <v>-88.488448000000005</v>
      </c>
      <c r="AS813" s="34">
        <v>319.8</v>
      </c>
      <c r="AT813" s="34">
        <v>17.3</v>
      </c>
      <c r="AU813" s="34">
        <v>12</v>
      </c>
      <c r="AV813" s="34">
        <v>10</v>
      </c>
      <c r="AW813" s="34" t="s">
        <v>205</v>
      </c>
      <c r="AX813" s="34">
        <v>1.4368000000000001</v>
      </c>
      <c r="AY813" s="34">
        <v>1.6788000000000001</v>
      </c>
      <c r="AZ813" s="34">
        <v>2.5788000000000002</v>
      </c>
      <c r="BA813" s="34">
        <v>14.186999999999999</v>
      </c>
      <c r="BB813" s="34">
        <v>57.36</v>
      </c>
      <c r="BC813" s="34">
        <v>4.04</v>
      </c>
      <c r="BD813" s="34">
        <v>2.899</v>
      </c>
      <c r="BE813" s="34">
        <v>3192.6379999999999</v>
      </c>
      <c r="BF813" s="34">
        <v>4.8760000000000003</v>
      </c>
      <c r="BG813" s="34">
        <v>30.177</v>
      </c>
      <c r="BH813" s="34">
        <v>8.593</v>
      </c>
      <c r="BI813" s="34">
        <v>38.770000000000003</v>
      </c>
      <c r="BJ813" s="34">
        <v>24.169</v>
      </c>
      <c r="BK813" s="34">
        <v>6.883</v>
      </c>
      <c r="BL813" s="34">
        <v>31.052</v>
      </c>
      <c r="BM813" s="34">
        <v>0</v>
      </c>
      <c r="BN813" s="34"/>
      <c r="BO813" s="34"/>
      <c r="BP813" s="34"/>
      <c r="BQ813" s="34">
        <v>9299.7790000000005</v>
      </c>
      <c r="BR813" s="34">
        <v>4.4153999999999999E-2</v>
      </c>
      <c r="BS813" s="34">
        <v>-5</v>
      </c>
      <c r="BT813" s="34">
        <v>8.0940000000000005E-3</v>
      </c>
      <c r="BU813" s="34">
        <v>1.079013</v>
      </c>
      <c r="BV813" s="34">
        <v>0</v>
      </c>
      <c r="BW813" s="34" t="s">
        <v>155</v>
      </c>
      <c r="BX813" s="34">
        <v>0.80100000000000005</v>
      </c>
    </row>
    <row r="814" spans="1:76" x14ac:dyDescent="0.25">
      <c r="A814" s="35">
        <v>43165</v>
      </c>
      <c r="B814" s="36">
        <v>0.41391506944444445</v>
      </c>
      <c r="C814" s="34">
        <v>3.794</v>
      </c>
      <c r="D814" s="34">
        <v>8.3000000000000001E-3</v>
      </c>
      <c r="E814" s="34">
        <v>82.586490999999995</v>
      </c>
      <c r="F814" s="34">
        <v>331.1</v>
      </c>
      <c r="G814" s="34">
        <v>94.4</v>
      </c>
      <c r="H814" s="34">
        <v>-6.9</v>
      </c>
      <c r="I814" s="34"/>
      <c r="J814" s="34">
        <v>15</v>
      </c>
      <c r="K814" s="34">
        <v>0.97089999999999999</v>
      </c>
      <c r="L814" s="34">
        <v>3.6837</v>
      </c>
      <c r="M814" s="34">
        <v>8.0000000000000002E-3</v>
      </c>
      <c r="N814" s="34">
        <v>321.43549999999999</v>
      </c>
      <c r="O814" s="34">
        <v>91.653999999999996</v>
      </c>
      <c r="P814" s="34">
        <v>413.1</v>
      </c>
      <c r="Q814" s="34">
        <v>257.44450000000001</v>
      </c>
      <c r="R814" s="34">
        <v>73.407600000000002</v>
      </c>
      <c r="S814" s="34">
        <v>330.9</v>
      </c>
      <c r="T814" s="34">
        <v>0</v>
      </c>
      <c r="U814" s="34"/>
      <c r="V814" s="34"/>
      <c r="W814" s="34">
        <v>0</v>
      </c>
      <c r="X814" s="34">
        <v>14.563700000000001</v>
      </c>
      <c r="Y814" s="34">
        <v>11.9</v>
      </c>
      <c r="Z814" s="34">
        <v>845</v>
      </c>
      <c r="AA814" s="34">
        <v>846</v>
      </c>
      <c r="AB814" s="34">
        <v>883</v>
      </c>
      <c r="AC814" s="34">
        <v>81</v>
      </c>
      <c r="AD814" s="34">
        <v>22.11</v>
      </c>
      <c r="AE814" s="34">
        <v>0.51</v>
      </c>
      <c r="AF814" s="34">
        <v>978</v>
      </c>
      <c r="AG814" s="34">
        <v>0</v>
      </c>
      <c r="AH814" s="34">
        <v>29</v>
      </c>
      <c r="AI814" s="34">
        <v>35</v>
      </c>
      <c r="AJ814" s="34">
        <v>190</v>
      </c>
      <c r="AK814" s="34">
        <v>169</v>
      </c>
      <c r="AL814" s="34">
        <v>4.4000000000000004</v>
      </c>
      <c r="AM814" s="34">
        <v>175</v>
      </c>
      <c r="AN814" s="34" t="s">
        <v>155</v>
      </c>
      <c r="AO814" s="34">
        <v>2</v>
      </c>
      <c r="AP814" s="37">
        <v>0.62304398148148155</v>
      </c>
      <c r="AQ814" s="34">
        <v>47.164275000000004</v>
      </c>
      <c r="AR814" s="34">
        <v>-88.488545999999999</v>
      </c>
      <c r="AS814" s="34">
        <v>319.7</v>
      </c>
      <c r="AT814" s="34">
        <v>17.3</v>
      </c>
      <c r="AU814" s="34">
        <v>12</v>
      </c>
      <c r="AV814" s="34">
        <v>10</v>
      </c>
      <c r="AW814" s="34" t="s">
        <v>205</v>
      </c>
      <c r="AX814" s="34">
        <v>1.5</v>
      </c>
      <c r="AY814" s="34">
        <v>1.9</v>
      </c>
      <c r="AZ814" s="34">
        <v>2.8</v>
      </c>
      <c r="BA814" s="34">
        <v>14.186999999999999</v>
      </c>
      <c r="BB814" s="34">
        <v>55.68</v>
      </c>
      <c r="BC814" s="34">
        <v>3.92</v>
      </c>
      <c r="BD814" s="34">
        <v>2.996</v>
      </c>
      <c r="BE814" s="34">
        <v>3192.3159999999998</v>
      </c>
      <c r="BF814" s="34">
        <v>4.423</v>
      </c>
      <c r="BG814" s="34">
        <v>29.170999999999999</v>
      </c>
      <c r="BH814" s="34">
        <v>8.3179999999999996</v>
      </c>
      <c r="BI814" s="34">
        <v>37.488999999999997</v>
      </c>
      <c r="BJ814" s="34">
        <v>23.364000000000001</v>
      </c>
      <c r="BK814" s="34">
        <v>6.6619999999999999</v>
      </c>
      <c r="BL814" s="34">
        <v>30.026</v>
      </c>
      <c r="BM814" s="34">
        <v>0</v>
      </c>
      <c r="BN814" s="34"/>
      <c r="BO814" s="34"/>
      <c r="BP814" s="34"/>
      <c r="BQ814" s="34">
        <v>9176.884</v>
      </c>
      <c r="BR814" s="34">
        <v>2.4161999999999999E-2</v>
      </c>
      <c r="BS814" s="34">
        <v>-5</v>
      </c>
      <c r="BT814" s="34">
        <v>8.0000000000000002E-3</v>
      </c>
      <c r="BU814" s="34">
        <v>0.59045899999999996</v>
      </c>
      <c r="BV814" s="34">
        <v>0</v>
      </c>
      <c r="BW814" s="34" t="s">
        <v>155</v>
      </c>
      <c r="BX814" s="34">
        <v>0.80100000000000005</v>
      </c>
    </row>
    <row r="815" spans="1:76" x14ac:dyDescent="0.25">
      <c r="A815" s="35">
        <v>43165</v>
      </c>
      <c r="B815" s="36">
        <v>0.41392664351851849</v>
      </c>
      <c r="C815" s="34">
        <v>3.8</v>
      </c>
      <c r="D815" s="34">
        <v>8.0000000000000002E-3</v>
      </c>
      <c r="E815" s="34">
        <v>80</v>
      </c>
      <c r="F815" s="34">
        <v>339.2</v>
      </c>
      <c r="G815" s="34">
        <v>94.3</v>
      </c>
      <c r="H815" s="34">
        <v>0</v>
      </c>
      <c r="I815" s="34"/>
      <c r="J815" s="34">
        <v>15.1</v>
      </c>
      <c r="K815" s="34">
        <v>0.97089999999999999</v>
      </c>
      <c r="L815" s="34">
        <v>3.6892999999999998</v>
      </c>
      <c r="M815" s="34">
        <v>7.7999999999999996E-3</v>
      </c>
      <c r="N815" s="34">
        <v>329.34070000000003</v>
      </c>
      <c r="O815" s="34">
        <v>91.566000000000003</v>
      </c>
      <c r="P815" s="34">
        <v>420.9</v>
      </c>
      <c r="Q815" s="34">
        <v>263.77589999999998</v>
      </c>
      <c r="R815" s="34">
        <v>73.337100000000007</v>
      </c>
      <c r="S815" s="34">
        <v>337.1</v>
      </c>
      <c r="T815" s="34">
        <v>0</v>
      </c>
      <c r="U815" s="34"/>
      <c r="V815" s="34"/>
      <c r="W815" s="34">
        <v>0</v>
      </c>
      <c r="X815" s="34">
        <v>14.66</v>
      </c>
      <c r="Y815" s="34">
        <v>12</v>
      </c>
      <c r="Z815" s="34">
        <v>845</v>
      </c>
      <c r="AA815" s="34">
        <v>846</v>
      </c>
      <c r="AB815" s="34">
        <v>883</v>
      </c>
      <c r="AC815" s="34">
        <v>81</v>
      </c>
      <c r="AD815" s="34">
        <v>22.11</v>
      </c>
      <c r="AE815" s="34">
        <v>0.51</v>
      </c>
      <c r="AF815" s="34">
        <v>978</v>
      </c>
      <c r="AG815" s="34">
        <v>0</v>
      </c>
      <c r="AH815" s="34">
        <v>29</v>
      </c>
      <c r="AI815" s="34">
        <v>35</v>
      </c>
      <c r="AJ815" s="34">
        <v>190</v>
      </c>
      <c r="AK815" s="34">
        <v>169.9</v>
      </c>
      <c r="AL815" s="34">
        <v>4.4000000000000004</v>
      </c>
      <c r="AM815" s="34">
        <v>175</v>
      </c>
      <c r="AN815" s="34" t="s">
        <v>155</v>
      </c>
      <c r="AO815" s="34">
        <v>2</v>
      </c>
      <c r="AP815" s="37">
        <v>0.62305555555555558</v>
      </c>
      <c r="AQ815" s="34">
        <v>47.164279999999998</v>
      </c>
      <c r="AR815" s="34">
        <v>-88.488578000000004</v>
      </c>
      <c r="AS815" s="34">
        <v>319.7</v>
      </c>
      <c r="AT815" s="34">
        <v>16.8</v>
      </c>
      <c r="AU815" s="34">
        <v>12</v>
      </c>
      <c r="AV815" s="34">
        <v>10</v>
      </c>
      <c r="AW815" s="34" t="s">
        <v>205</v>
      </c>
      <c r="AX815" s="34">
        <v>1.5</v>
      </c>
      <c r="AY815" s="34">
        <v>1.9</v>
      </c>
      <c r="AZ815" s="34">
        <v>2.8</v>
      </c>
      <c r="BA815" s="34">
        <v>14.186999999999999</v>
      </c>
      <c r="BB815" s="34">
        <v>55.6</v>
      </c>
      <c r="BC815" s="34">
        <v>3.92</v>
      </c>
      <c r="BD815" s="34">
        <v>3.0009999999999999</v>
      </c>
      <c r="BE815" s="34">
        <v>3192.4929999999999</v>
      </c>
      <c r="BF815" s="34">
        <v>4.2779999999999996</v>
      </c>
      <c r="BG815" s="34">
        <v>29.844999999999999</v>
      </c>
      <c r="BH815" s="34">
        <v>8.298</v>
      </c>
      <c r="BI815" s="34">
        <v>38.143000000000001</v>
      </c>
      <c r="BJ815" s="34">
        <v>23.902999999999999</v>
      </c>
      <c r="BK815" s="34">
        <v>6.6459999999999999</v>
      </c>
      <c r="BL815" s="34">
        <v>30.548999999999999</v>
      </c>
      <c r="BM815" s="34">
        <v>0</v>
      </c>
      <c r="BN815" s="34"/>
      <c r="BO815" s="34"/>
      <c r="BP815" s="34"/>
      <c r="BQ815" s="34">
        <v>9224.0550000000003</v>
      </c>
      <c r="BR815" s="34">
        <v>2.7435999999999999E-2</v>
      </c>
      <c r="BS815" s="34">
        <v>-5</v>
      </c>
      <c r="BT815" s="34">
        <v>8.0000000000000002E-3</v>
      </c>
      <c r="BU815" s="34">
        <v>0.67046700000000004</v>
      </c>
      <c r="BV815" s="34">
        <v>0</v>
      </c>
      <c r="BW815" s="34" t="s">
        <v>155</v>
      </c>
      <c r="BX815" s="34">
        <v>0.80100000000000005</v>
      </c>
    </row>
    <row r="816" spans="1:76" x14ac:dyDescent="0.25">
      <c r="A816" s="35">
        <v>43165</v>
      </c>
      <c r="B816" s="36">
        <v>0.41393821759259258</v>
      </c>
      <c r="C816" s="34">
        <v>3.8119999999999998</v>
      </c>
      <c r="D816" s="34">
        <v>8.0000000000000002E-3</v>
      </c>
      <c r="E816" s="34">
        <v>80</v>
      </c>
      <c r="F816" s="34">
        <v>344.3</v>
      </c>
      <c r="G816" s="34">
        <v>93.2</v>
      </c>
      <c r="H816" s="34">
        <v>-6.2</v>
      </c>
      <c r="I816" s="34"/>
      <c r="J816" s="34">
        <v>15.1</v>
      </c>
      <c r="K816" s="34">
        <v>0.9708</v>
      </c>
      <c r="L816" s="34">
        <v>3.7004000000000001</v>
      </c>
      <c r="M816" s="34">
        <v>7.7999999999999996E-3</v>
      </c>
      <c r="N816" s="34">
        <v>334.25940000000003</v>
      </c>
      <c r="O816" s="34">
        <v>90.480599999999995</v>
      </c>
      <c r="P816" s="34">
        <v>424.7</v>
      </c>
      <c r="Q816" s="34">
        <v>267.71539999999999</v>
      </c>
      <c r="R816" s="34">
        <v>72.4679</v>
      </c>
      <c r="S816" s="34">
        <v>340.2</v>
      </c>
      <c r="T816" s="34">
        <v>0</v>
      </c>
      <c r="U816" s="34"/>
      <c r="V816" s="34"/>
      <c r="W816" s="34">
        <v>0</v>
      </c>
      <c r="X816" s="34">
        <v>14.6586</v>
      </c>
      <c r="Y816" s="34">
        <v>12</v>
      </c>
      <c r="Z816" s="34">
        <v>845</v>
      </c>
      <c r="AA816" s="34">
        <v>845</v>
      </c>
      <c r="AB816" s="34">
        <v>883</v>
      </c>
      <c r="AC816" s="34">
        <v>81</v>
      </c>
      <c r="AD816" s="34">
        <v>22.11</v>
      </c>
      <c r="AE816" s="34">
        <v>0.51</v>
      </c>
      <c r="AF816" s="34">
        <v>978</v>
      </c>
      <c r="AG816" s="34">
        <v>0</v>
      </c>
      <c r="AH816" s="34">
        <v>29</v>
      </c>
      <c r="AI816" s="34">
        <v>35</v>
      </c>
      <c r="AJ816" s="34">
        <v>190</v>
      </c>
      <c r="AK816" s="34">
        <v>169.1</v>
      </c>
      <c r="AL816" s="34">
        <v>4.4000000000000004</v>
      </c>
      <c r="AM816" s="34">
        <v>175</v>
      </c>
      <c r="AN816" s="34" t="s">
        <v>155</v>
      </c>
      <c r="AO816" s="34">
        <v>2</v>
      </c>
      <c r="AP816" s="37">
        <v>0.62305555555555558</v>
      </c>
      <c r="AQ816" s="34">
        <v>47.164299</v>
      </c>
      <c r="AR816" s="34">
        <v>-88.488709</v>
      </c>
      <c r="AS816" s="34">
        <v>319.5</v>
      </c>
      <c r="AT816" s="34">
        <v>16.600000000000001</v>
      </c>
      <c r="AU816" s="34">
        <v>12</v>
      </c>
      <c r="AV816" s="34">
        <v>10</v>
      </c>
      <c r="AW816" s="34" t="s">
        <v>205</v>
      </c>
      <c r="AX816" s="34">
        <v>1.1579999999999999</v>
      </c>
      <c r="AY816" s="34">
        <v>1.6948000000000001</v>
      </c>
      <c r="AZ816" s="34">
        <v>2.1844000000000001</v>
      </c>
      <c r="BA816" s="34">
        <v>14.186999999999999</v>
      </c>
      <c r="BB816" s="34">
        <v>55.43</v>
      </c>
      <c r="BC816" s="34">
        <v>3.91</v>
      </c>
      <c r="BD816" s="34">
        <v>3.0110000000000001</v>
      </c>
      <c r="BE816" s="34">
        <v>3192.41</v>
      </c>
      <c r="BF816" s="34">
        <v>4.2640000000000002</v>
      </c>
      <c r="BG816" s="34">
        <v>30.199000000000002</v>
      </c>
      <c r="BH816" s="34">
        <v>8.1750000000000007</v>
      </c>
      <c r="BI816" s="34">
        <v>38.374000000000002</v>
      </c>
      <c r="BJ816" s="34">
        <v>24.187000000000001</v>
      </c>
      <c r="BK816" s="34">
        <v>6.5469999999999997</v>
      </c>
      <c r="BL816" s="34">
        <v>30.734000000000002</v>
      </c>
      <c r="BM816" s="34">
        <v>0</v>
      </c>
      <c r="BN816" s="34"/>
      <c r="BO816" s="34"/>
      <c r="BP816" s="34"/>
      <c r="BQ816" s="34">
        <v>9195.3029999999999</v>
      </c>
      <c r="BR816" s="34">
        <v>3.4341999999999998E-2</v>
      </c>
      <c r="BS816" s="34">
        <v>-5</v>
      </c>
      <c r="BT816" s="34">
        <v>8.9060000000000007E-3</v>
      </c>
      <c r="BU816" s="34">
        <v>0.83923300000000001</v>
      </c>
      <c r="BV816" s="34">
        <v>0</v>
      </c>
      <c r="BW816" s="34" t="s">
        <v>155</v>
      </c>
      <c r="BX816" s="34">
        <v>0.80100000000000005</v>
      </c>
    </row>
    <row r="817" spans="1:76" x14ac:dyDescent="0.25">
      <c r="A817" s="35">
        <v>43165</v>
      </c>
      <c r="B817" s="36">
        <v>0.41394979166666662</v>
      </c>
      <c r="C817" s="34">
        <v>4.0190000000000001</v>
      </c>
      <c r="D817" s="34">
        <v>8.5000000000000006E-3</v>
      </c>
      <c r="E817" s="34">
        <v>84.684685000000002</v>
      </c>
      <c r="F817" s="34">
        <v>348.8</v>
      </c>
      <c r="G817" s="34">
        <v>91.6</v>
      </c>
      <c r="H817" s="34">
        <v>-3.4</v>
      </c>
      <c r="I817" s="34"/>
      <c r="J817" s="34">
        <v>15.1</v>
      </c>
      <c r="K817" s="34">
        <v>0.96899999999999997</v>
      </c>
      <c r="L817" s="34">
        <v>3.8940999999999999</v>
      </c>
      <c r="M817" s="34">
        <v>8.2000000000000007E-3</v>
      </c>
      <c r="N817" s="34">
        <v>337.96370000000002</v>
      </c>
      <c r="O817" s="34">
        <v>88.752399999999994</v>
      </c>
      <c r="P817" s="34">
        <v>426.7</v>
      </c>
      <c r="Q817" s="34">
        <v>270.6823</v>
      </c>
      <c r="R817" s="34">
        <v>71.083699999999993</v>
      </c>
      <c r="S817" s="34">
        <v>341.8</v>
      </c>
      <c r="T817" s="34">
        <v>0</v>
      </c>
      <c r="U817" s="34"/>
      <c r="V817" s="34"/>
      <c r="W817" s="34">
        <v>0</v>
      </c>
      <c r="X817" s="34">
        <v>14.6326</v>
      </c>
      <c r="Y817" s="34">
        <v>11.9</v>
      </c>
      <c r="Z817" s="34">
        <v>845</v>
      </c>
      <c r="AA817" s="34">
        <v>846</v>
      </c>
      <c r="AB817" s="34">
        <v>883</v>
      </c>
      <c r="AC817" s="34">
        <v>81</v>
      </c>
      <c r="AD817" s="34">
        <v>22.11</v>
      </c>
      <c r="AE817" s="34">
        <v>0.51</v>
      </c>
      <c r="AF817" s="34">
        <v>978</v>
      </c>
      <c r="AG817" s="34">
        <v>0</v>
      </c>
      <c r="AH817" s="34">
        <v>29</v>
      </c>
      <c r="AI817" s="34">
        <v>35</v>
      </c>
      <c r="AJ817" s="34">
        <v>190</v>
      </c>
      <c r="AK817" s="34">
        <v>169</v>
      </c>
      <c r="AL817" s="34">
        <v>4.3</v>
      </c>
      <c r="AM817" s="34">
        <v>175</v>
      </c>
      <c r="AN817" s="34" t="s">
        <v>155</v>
      </c>
      <c r="AO817" s="34">
        <v>2</v>
      </c>
      <c r="AP817" s="37">
        <v>0.62307870370370366</v>
      </c>
      <c r="AQ817" s="34">
        <v>47.164307999999998</v>
      </c>
      <c r="AR817" s="34">
        <v>-88.488770000000002</v>
      </c>
      <c r="AS817" s="34">
        <v>319.39999999999998</v>
      </c>
      <c r="AT817" s="34">
        <v>16.600000000000001</v>
      </c>
      <c r="AU817" s="34">
        <v>12</v>
      </c>
      <c r="AV817" s="34">
        <v>10</v>
      </c>
      <c r="AW817" s="34" t="s">
        <v>205</v>
      </c>
      <c r="AX817" s="34">
        <v>1</v>
      </c>
      <c r="AY817" s="34">
        <v>1.6</v>
      </c>
      <c r="AZ817" s="34">
        <v>1.9</v>
      </c>
      <c r="BA817" s="34">
        <v>14.186999999999999</v>
      </c>
      <c r="BB817" s="34">
        <v>52.62</v>
      </c>
      <c r="BC817" s="34">
        <v>3.71</v>
      </c>
      <c r="BD817" s="34">
        <v>3.194</v>
      </c>
      <c r="BE817" s="34">
        <v>3190.66</v>
      </c>
      <c r="BF817" s="34">
        <v>4.28</v>
      </c>
      <c r="BG817" s="34">
        <v>28.998999999999999</v>
      </c>
      <c r="BH817" s="34">
        <v>7.6150000000000002</v>
      </c>
      <c r="BI817" s="34">
        <v>36.613999999999997</v>
      </c>
      <c r="BJ817" s="34">
        <v>23.225999999999999</v>
      </c>
      <c r="BK817" s="34">
        <v>6.0990000000000002</v>
      </c>
      <c r="BL817" s="34">
        <v>29.324999999999999</v>
      </c>
      <c r="BM817" s="34">
        <v>0</v>
      </c>
      <c r="BN817" s="34"/>
      <c r="BO817" s="34"/>
      <c r="BP817" s="34"/>
      <c r="BQ817" s="34">
        <v>8717.4989999999998</v>
      </c>
      <c r="BR817" s="34">
        <v>3.5906E-2</v>
      </c>
      <c r="BS817" s="34">
        <v>-5</v>
      </c>
      <c r="BT817" s="34">
        <v>8.9999999999999993E-3</v>
      </c>
      <c r="BU817" s="34">
        <v>0.87745300000000004</v>
      </c>
      <c r="BV817" s="34">
        <v>0</v>
      </c>
      <c r="BW817" s="34" t="s">
        <v>155</v>
      </c>
      <c r="BX817" s="34">
        <v>0.80100000000000005</v>
      </c>
    </row>
    <row r="818" spans="1:76" x14ac:dyDescent="0.25">
      <c r="A818" s="35">
        <v>43165</v>
      </c>
      <c r="B818" s="36">
        <v>0.41396136574074077</v>
      </c>
      <c r="C818" s="34">
        <v>4.7290000000000001</v>
      </c>
      <c r="D818" s="34">
        <v>0.01</v>
      </c>
      <c r="E818" s="34">
        <v>100</v>
      </c>
      <c r="F818" s="34">
        <v>359.4</v>
      </c>
      <c r="G818" s="34">
        <v>90.6</v>
      </c>
      <c r="H818" s="34">
        <v>0</v>
      </c>
      <c r="I818" s="34"/>
      <c r="J818" s="34">
        <v>15.1</v>
      </c>
      <c r="K818" s="34">
        <v>0.96330000000000005</v>
      </c>
      <c r="L818" s="34">
        <v>4.5552999999999999</v>
      </c>
      <c r="M818" s="34">
        <v>9.5999999999999992E-3</v>
      </c>
      <c r="N818" s="34">
        <v>346.18889999999999</v>
      </c>
      <c r="O818" s="34">
        <v>87.277199999999993</v>
      </c>
      <c r="P818" s="34">
        <v>433.5</v>
      </c>
      <c r="Q818" s="34">
        <v>277.27</v>
      </c>
      <c r="R818" s="34">
        <v>69.902100000000004</v>
      </c>
      <c r="S818" s="34">
        <v>347.2</v>
      </c>
      <c r="T818" s="34">
        <v>0</v>
      </c>
      <c r="U818" s="34"/>
      <c r="V818" s="34"/>
      <c r="W818" s="34">
        <v>0</v>
      </c>
      <c r="X818" s="34">
        <v>14.5464</v>
      </c>
      <c r="Y818" s="34">
        <v>12</v>
      </c>
      <c r="Z818" s="34">
        <v>845</v>
      </c>
      <c r="AA818" s="34">
        <v>845</v>
      </c>
      <c r="AB818" s="34">
        <v>883</v>
      </c>
      <c r="AC818" s="34">
        <v>81</v>
      </c>
      <c r="AD818" s="34">
        <v>22.11</v>
      </c>
      <c r="AE818" s="34">
        <v>0.51</v>
      </c>
      <c r="AF818" s="34">
        <v>978</v>
      </c>
      <c r="AG818" s="34">
        <v>0</v>
      </c>
      <c r="AH818" s="34">
        <v>29</v>
      </c>
      <c r="AI818" s="34">
        <v>35</v>
      </c>
      <c r="AJ818" s="34">
        <v>190</v>
      </c>
      <c r="AK818" s="34">
        <v>169</v>
      </c>
      <c r="AL818" s="34">
        <v>4.4000000000000004</v>
      </c>
      <c r="AM818" s="34">
        <v>175</v>
      </c>
      <c r="AN818" s="34" t="s">
        <v>155</v>
      </c>
      <c r="AO818" s="34">
        <v>2</v>
      </c>
      <c r="AP818" s="37">
        <v>0.62307870370370366</v>
      </c>
      <c r="AQ818" s="34">
        <v>47.164313999999997</v>
      </c>
      <c r="AR818" s="34">
        <v>-88.488902999999993</v>
      </c>
      <c r="AS818" s="34">
        <v>319.39999999999998</v>
      </c>
      <c r="AT818" s="34">
        <v>16.399999999999999</v>
      </c>
      <c r="AU818" s="34">
        <v>12</v>
      </c>
      <c r="AV818" s="34">
        <v>10</v>
      </c>
      <c r="AW818" s="34" t="s">
        <v>205</v>
      </c>
      <c r="AX818" s="34">
        <v>1</v>
      </c>
      <c r="AY818" s="34">
        <v>1.6</v>
      </c>
      <c r="AZ818" s="34">
        <v>1.9</v>
      </c>
      <c r="BA818" s="34">
        <v>14.186999999999999</v>
      </c>
      <c r="BB818" s="34">
        <v>44.85</v>
      </c>
      <c r="BC818" s="34">
        <v>3.16</v>
      </c>
      <c r="BD818" s="34">
        <v>3.806</v>
      </c>
      <c r="BE818" s="34">
        <v>3185.8710000000001</v>
      </c>
      <c r="BF818" s="34">
        <v>4.2880000000000003</v>
      </c>
      <c r="BG818" s="34">
        <v>25.355</v>
      </c>
      <c r="BH818" s="34">
        <v>6.3920000000000003</v>
      </c>
      <c r="BI818" s="34">
        <v>31.747</v>
      </c>
      <c r="BJ818" s="34">
        <v>20.306999999999999</v>
      </c>
      <c r="BK818" s="34">
        <v>5.12</v>
      </c>
      <c r="BL818" s="34">
        <v>25.427</v>
      </c>
      <c r="BM818" s="34">
        <v>0</v>
      </c>
      <c r="BN818" s="34"/>
      <c r="BO818" s="34"/>
      <c r="BP818" s="34"/>
      <c r="BQ818" s="34">
        <v>7397.17</v>
      </c>
      <c r="BR818" s="34">
        <v>4.4153999999999999E-2</v>
      </c>
      <c r="BS818" s="34">
        <v>-5</v>
      </c>
      <c r="BT818" s="34">
        <v>8.9999999999999993E-3</v>
      </c>
      <c r="BU818" s="34">
        <v>1.079013</v>
      </c>
      <c r="BV818" s="34">
        <v>0</v>
      </c>
      <c r="BW818" s="34" t="s">
        <v>155</v>
      </c>
      <c r="BX818" s="34">
        <v>0.80100000000000005</v>
      </c>
    </row>
    <row r="819" spans="1:76" x14ac:dyDescent="0.25">
      <c r="A819" s="35">
        <v>43165</v>
      </c>
      <c r="B819" s="36">
        <v>0.41397293981481481</v>
      </c>
      <c r="C819" s="34">
        <v>5.1319999999999997</v>
      </c>
      <c r="D819" s="34">
        <v>0.01</v>
      </c>
      <c r="E819" s="34">
        <v>100</v>
      </c>
      <c r="F819" s="34">
        <v>372.1</v>
      </c>
      <c r="G819" s="34">
        <v>87.5</v>
      </c>
      <c r="H819" s="34">
        <v>0</v>
      </c>
      <c r="I819" s="34"/>
      <c r="J819" s="34">
        <v>15.03</v>
      </c>
      <c r="K819" s="34">
        <v>0.96009999999999995</v>
      </c>
      <c r="L819" s="34">
        <v>4.9272999999999998</v>
      </c>
      <c r="M819" s="34">
        <v>9.5999999999999992E-3</v>
      </c>
      <c r="N819" s="34">
        <v>357.27710000000002</v>
      </c>
      <c r="O819" s="34">
        <v>83.990700000000004</v>
      </c>
      <c r="P819" s="34">
        <v>441.3</v>
      </c>
      <c r="Q819" s="34">
        <v>286.1508</v>
      </c>
      <c r="R819" s="34">
        <v>67.269900000000007</v>
      </c>
      <c r="S819" s="34">
        <v>353.4</v>
      </c>
      <c r="T819" s="34">
        <v>0</v>
      </c>
      <c r="U819" s="34"/>
      <c r="V819" s="34"/>
      <c r="W819" s="34">
        <v>0</v>
      </c>
      <c r="X819" s="34">
        <v>14.4262</v>
      </c>
      <c r="Y819" s="34">
        <v>11.9</v>
      </c>
      <c r="Z819" s="34">
        <v>845</v>
      </c>
      <c r="AA819" s="34">
        <v>846</v>
      </c>
      <c r="AB819" s="34">
        <v>883</v>
      </c>
      <c r="AC819" s="34">
        <v>81</v>
      </c>
      <c r="AD819" s="34">
        <v>22.11</v>
      </c>
      <c r="AE819" s="34">
        <v>0.51</v>
      </c>
      <c r="AF819" s="34">
        <v>978</v>
      </c>
      <c r="AG819" s="34">
        <v>0</v>
      </c>
      <c r="AH819" s="34">
        <v>29</v>
      </c>
      <c r="AI819" s="34">
        <v>35</v>
      </c>
      <c r="AJ819" s="34">
        <v>190</v>
      </c>
      <c r="AK819" s="34">
        <v>169</v>
      </c>
      <c r="AL819" s="34">
        <v>4.4000000000000004</v>
      </c>
      <c r="AM819" s="34">
        <v>175</v>
      </c>
      <c r="AN819" s="34" t="s">
        <v>155</v>
      </c>
      <c r="AO819" s="34">
        <v>2</v>
      </c>
      <c r="AP819" s="37">
        <v>0.62310185185185185</v>
      </c>
      <c r="AQ819" s="34">
        <v>47.164319999999996</v>
      </c>
      <c r="AR819" s="34">
        <v>-88.489030999999997</v>
      </c>
      <c r="AS819" s="34">
        <v>319.3</v>
      </c>
      <c r="AT819" s="34">
        <v>16.3</v>
      </c>
      <c r="AU819" s="34">
        <v>12</v>
      </c>
      <c r="AV819" s="34">
        <v>10</v>
      </c>
      <c r="AW819" s="34" t="s">
        <v>205</v>
      </c>
      <c r="AX819" s="34">
        <v>1</v>
      </c>
      <c r="AY819" s="34">
        <v>1.6</v>
      </c>
      <c r="AZ819" s="34">
        <v>1.9</v>
      </c>
      <c r="BA819" s="34">
        <v>14.186999999999999</v>
      </c>
      <c r="BB819" s="34">
        <v>41.41</v>
      </c>
      <c r="BC819" s="34">
        <v>2.92</v>
      </c>
      <c r="BD819" s="34">
        <v>4.1539999999999999</v>
      </c>
      <c r="BE819" s="34">
        <v>3184.29</v>
      </c>
      <c r="BF819" s="34">
        <v>3.9489999999999998</v>
      </c>
      <c r="BG819" s="34">
        <v>24.178999999999998</v>
      </c>
      <c r="BH819" s="34">
        <v>5.6840000000000002</v>
      </c>
      <c r="BI819" s="34">
        <v>29.864000000000001</v>
      </c>
      <c r="BJ819" s="34">
        <v>19.366</v>
      </c>
      <c r="BK819" s="34">
        <v>4.5529999999999999</v>
      </c>
      <c r="BL819" s="34">
        <v>23.917999999999999</v>
      </c>
      <c r="BM819" s="34">
        <v>0</v>
      </c>
      <c r="BN819" s="34"/>
      <c r="BO819" s="34"/>
      <c r="BP819" s="34"/>
      <c r="BQ819" s="34">
        <v>6778.84</v>
      </c>
      <c r="BR819" s="34">
        <v>6.8556000000000006E-2</v>
      </c>
      <c r="BS819" s="34">
        <v>-5</v>
      </c>
      <c r="BT819" s="34">
        <v>8.9999999999999993E-3</v>
      </c>
      <c r="BU819" s="34">
        <v>1.675338</v>
      </c>
      <c r="BV819" s="34">
        <v>0</v>
      </c>
      <c r="BW819" s="34" t="s">
        <v>155</v>
      </c>
      <c r="BX819" s="34">
        <v>0.80100000000000005</v>
      </c>
    </row>
    <row r="820" spans="1:76" x14ac:dyDescent="0.25">
      <c r="A820" s="35">
        <v>43165</v>
      </c>
      <c r="B820" s="36">
        <v>0.41398451388888891</v>
      </c>
      <c r="C820" s="34">
        <v>5.6310000000000002</v>
      </c>
      <c r="D820" s="34">
        <v>9.2999999999999992E-3</v>
      </c>
      <c r="E820" s="34">
        <v>92.590759000000006</v>
      </c>
      <c r="F820" s="34">
        <v>380</v>
      </c>
      <c r="G820" s="34">
        <v>83.8</v>
      </c>
      <c r="H820" s="34">
        <v>0</v>
      </c>
      <c r="I820" s="34"/>
      <c r="J820" s="34">
        <v>14.56</v>
      </c>
      <c r="K820" s="34">
        <v>0.95620000000000005</v>
      </c>
      <c r="L820" s="34">
        <v>5.3837999999999999</v>
      </c>
      <c r="M820" s="34">
        <v>8.8999999999999999E-3</v>
      </c>
      <c r="N820" s="34">
        <v>363.38810000000001</v>
      </c>
      <c r="O820" s="34">
        <v>80.094200000000001</v>
      </c>
      <c r="P820" s="34">
        <v>443.5</v>
      </c>
      <c r="Q820" s="34">
        <v>291.04520000000002</v>
      </c>
      <c r="R820" s="34">
        <v>64.149100000000004</v>
      </c>
      <c r="S820" s="34">
        <v>355.2</v>
      </c>
      <c r="T820" s="34">
        <v>0</v>
      </c>
      <c r="U820" s="34"/>
      <c r="V820" s="34"/>
      <c r="W820" s="34">
        <v>0</v>
      </c>
      <c r="X820" s="34">
        <v>13.922000000000001</v>
      </c>
      <c r="Y820" s="34">
        <v>11.9</v>
      </c>
      <c r="Z820" s="34">
        <v>845</v>
      </c>
      <c r="AA820" s="34">
        <v>845</v>
      </c>
      <c r="AB820" s="34">
        <v>883</v>
      </c>
      <c r="AC820" s="34">
        <v>81</v>
      </c>
      <c r="AD820" s="34">
        <v>22.11</v>
      </c>
      <c r="AE820" s="34">
        <v>0.51</v>
      </c>
      <c r="AF820" s="34">
        <v>978</v>
      </c>
      <c r="AG820" s="34">
        <v>0</v>
      </c>
      <c r="AH820" s="34">
        <v>29</v>
      </c>
      <c r="AI820" s="34">
        <v>35</v>
      </c>
      <c r="AJ820" s="34">
        <v>190</v>
      </c>
      <c r="AK820" s="34">
        <v>169.9</v>
      </c>
      <c r="AL820" s="34">
        <v>4.4000000000000004</v>
      </c>
      <c r="AM820" s="34">
        <v>175</v>
      </c>
      <c r="AN820" s="34" t="s">
        <v>155</v>
      </c>
      <c r="AO820" s="34">
        <v>2</v>
      </c>
      <c r="AP820" s="37">
        <v>0.62311342592592589</v>
      </c>
      <c r="AQ820" s="34">
        <v>47.164321999999999</v>
      </c>
      <c r="AR820" s="34">
        <v>-88.489062000000004</v>
      </c>
      <c r="AS820" s="34">
        <v>319.3</v>
      </c>
      <c r="AT820" s="34">
        <v>16</v>
      </c>
      <c r="AU820" s="34">
        <v>12</v>
      </c>
      <c r="AV820" s="34">
        <v>10</v>
      </c>
      <c r="AW820" s="34" t="s">
        <v>205</v>
      </c>
      <c r="AX820" s="34">
        <v>1</v>
      </c>
      <c r="AY820" s="34">
        <v>1.6</v>
      </c>
      <c r="AZ820" s="34">
        <v>1.9</v>
      </c>
      <c r="BA820" s="34">
        <v>14.186999999999999</v>
      </c>
      <c r="BB820" s="34">
        <v>37.83</v>
      </c>
      <c r="BC820" s="34">
        <v>2.67</v>
      </c>
      <c r="BD820" s="34">
        <v>4.5839999999999996</v>
      </c>
      <c r="BE820" s="34">
        <v>3183.0709999999999</v>
      </c>
      <c r="BF820" s="34">
        <v>3.331</v>
      </c>
      <c r="BG820" s="34">
        <v>22.498999999999999</v>
      </c>
      <c r="BH820" s="34">
        <v>4.9589999999999996</v>
      </c>
      <c r="BI820" s="34">
        <v>27.457999999999998</v>
      </c>
      <c r="BJ820" s="34">
        <v>18.02</v>
      </c>
      <c r="BK820" s="34">
        <v>3.972</v>
      </c>
      <c r="BL820" s="34">
        <v>21.992000000000001</v>
      </c>
      <c r="BM820" s="34">
        <v>0</v>
      </c>
      <c r="BN820" s="34"/>
      <c r="BO820" s="34"/>
      <c r="BP820" s="34"/>
      <c r="BQ820" s="34">
        <v>5984.9009999999998</v>
      </c>
      <c r="BR820" s="34">
        <v>8.1872E-2</v>
      </c>
      <c r="BS820" s="34">
        <v>-5</v>
      </c>
      <c r="BT820" s="34">
        <v>8.0940000000000005E-3</v>
      </c>
      <c r="BU820" s="34">
        <v>2.0007480000000002</v>
      </c>
      <c r="BV820" s="34">
        <v>0</v>
      </c>
      <c r="BW820" s="34" t="s">
        <v>155</v>
      </c>
      <c r="BX820" s="34">
        <v>0.80100000000000005</v>
      </c>
    </row>
    <row r="821" spans="1:76" x14ac:dyDescent="0.25">
      <c r="A821" s="35">
        <v>43165</v>
      </c>
      <c r="B821" s="36">
        <v>0.41399608796296294</v>
      </c>
      <c r="C821" s="34">
        <v>6.0309999999999997</v>
      </c>
      <c r="D821" s="34">
        <v>6.1999999999999998E-3</v>
      </c>
      <c r="E821" s="34">
        <v>62.136474</v>
      </c>
      <c r="F821" s="34">
        <v>385.2</v>
      </c>
      <c r="G821" s="34">
        <v>79.400000000000006</v>
      </c>
      <c r="H821" s="34">
        <v>0</v>
      </c>
      <c r="I821" s="34"/>
      <c r="J821" s="34">
        <v>14.13</v>
      </c>
      <c r="K821" s="34">
        <v>0.95299999999999996</v>
      </c>
      <c r="L821" s="34">
        <v>5.7473999999999998</v>
      </c>
      <c r="M821" s="34">
        <v>5.8999999999999999E-3</v>
      </c>
      <c r="N821" s="34">
        <v>367.07920000000001</v>
      </c>
      <c r="O821" s="34">
        <v>75.652199999999993</v>
      </c>
      <c r="P821" s="34">
        <v>442.7</v>
      </c>
      <c r="Q821" s="34">
        <v>294.00139999999999</v>
      </c>
      <c r="R821" s="34">
        <v>60.5914</v>
      </c>
      <c r="S821" s="34">
        <v>354.6</v>
      </c>
      <c r="T821" s="34">
        <v>0</v>
      </c>
      <c r="U821" s="34"/>
      <c r="V821" s="34"/>
      <c r="W821" s="34">
        <v>0</v>
      </c>
      <c r="X821" s="34">
        <v>13.465</v>
      </c>
      <c r="Y821" s="34">
        <v>12</v>
      </c>
      <c r="Z821" s="34">
        <v>845</v>
      </c>
      <c r="AA821" s="34">
        <v>845</v>
      </c>
      <c r="AB821" s="34">
        <v>883</v>
      </c>
      <c r="AC821" s="34">
        <v>81</v>
      </c>
      <c r="AD821" s="34">
        <v>22.11</v>
      </c>
      <c r="AE821" s="34">
        <v>0.51</v>
      </c>
      <c r="AF821" s="34">
        <v>978</v>
      </c>
      <c r="AG821" s="34">
        <v>0</v>
      </c>
      <c r="AH821" s="34">
        <v>29</v>
      </c>
      <c r="AI821" s="34">
        <v>35</v>
      </c>
      <c r="AJ821" s="34">
        <v>190</v>
      </c>
      <c r="AK821" s="34">
        <v>170</v>
      </c>
      <c r="AL821" s="34">
        <v>4.4000000000000004</v>
      </c>
      <c r="AM821" s="34">
        <v>175.3</v>
      </c>
      <c r="AN821" s="34" t="s">
        <v>155</v>
      </c>
      <c r="AO821" s="34">
        <v>2</v>
      </c>
      <c r="AP821" s="37">
        <v>0.62311342592592589</v>
      </c>
      <c r="AQ821" s="34">
        <v>47.164290999999999</v>
      </c>
      <c r="AR821" s="34">
        <v>-88.489119000000002</v>
      </c>
      <c r="AS821" s="34">
        <v>319.39999999999998</v>
      </c>
      <c r="AT821" s="34">
        <v>15.9</v>
      </c>
      <c r="AU821" s="34">
        <v>12</v>
      </c>
      <c r="AV821" s="34">
        <v>10</v>
      </c>
      <c r="AW821" s="34" t="s">
        <v>205</v>
      </c>
      <c r="AX821" s="34">
        <v>1.068368</v>
      </c>
      <c r="AY821" s="34">
        <v>1.1897899999999999</v>
      </c>
      <c r="AZ821" s="34">
        <v>1.9</v>
      </c>
      <c r="BA821" s="34">
        <v>14.186999999999999</v>
      </c>
      <c r="BB821" s="34">
        <v>35.4</v>
      </c>
      <c r="BC821" s="34">
        <v>2.5</v>
      </c>
      <c r="BD821" s="34">
        <v>4.9269999999999996</v>
      </c>
      <c r="BE821" s="34">
        <v>3183.54</v>
      </c>
      <c r="BF821" s="34">
        <v>2.0880000000000001</v>
      </c>
      <c r="BG821" s="34">
        <v>21.292999999999999</v>
      </c>
      <c r="BH821" s="34">
        <v>4.3879999999999999</v>
      </c>
      <c r="BI821" s="34">
        <v>25.681000000000001</v>
      </c>
      <c r="BJ821" s="34">
        <v>17.053999999999998</v>
      </c>
      <c r="BK821" s="34">
        <v>3.5150000000000001</v>
      </c>
      <c r="BL821" s="34">
        <v>20.568999999999999</v>
      </c>
      <c r="BM821" s="34">
        <v>0</v>
      </c>
      <c r="BN821" s="34"/>
      <c r="BO821" s="34"/>
      <c r="BP821" s="34"/>
      <c r="BQ821" s="34">
        <v>5423.0519999999997</v>
      </c>
      <c r="BR821" s="34">
        <v>0.10564999999999999</v>
      </c>
      <c r="BS821" s="34">
        <v>-5</v>
      </c>
      <c r="BT821" s="34">
        <v>8.0000000000000002E-3</v>
      </c>
      <c r="BU821" s="34">
        <v>2.5818219999999998</v>
      </c>
      <c r="BV821" s="34">
        <v>0</v>
      </c>
      <c r="BW821" s="34" t="s">
        <v>155</v>
      </c>
      <c r="BX821" s="34">
        <v>0.80100000000000005</v>
      </c>
    </row>
    <row r="822" spans="1:76" x14ac:dyDescent="0.25">
      <c r="A822" s="35">
        <v>43165</v>
      </c>
      <c r="B822" s="36">
        <v>0.41400766203703704</v>
      </c>
      <c r="C822" s="34">
        <v>5.3769999999999998</v>
      </c>
      <c r="D822" s="34">
        <v>4.4000000000000003E-3</v>
      </c>
      <c r="E822" s="34">
        <v>43.946227</v>
      </c>
      <c r="F822" s="34">
        <v>387.2</v>
      </c>
      <c r="G822" s="34">
        <v>76.900000000000006</v>
      </c>
      <c r="H822" s="34">
        <v>-3.2</v>
      </c>
      <c r="I822" s="34"/>
      <c r="J822" s="34">
        <v>13.56</v>
      </c>
      <c r="K822" s="34">
        <v>0.95820000000000005</v>
      </c>
      <c r="L822" s="34">
        <v>5.1524999999999999</v>
      </c>
      <c r="M822" s="34">
        <v>4.1999999999999997E-3</v>
      </c>
      <c r="N822" s="34">
        <v>370.97590000000002</v>
      </c>
      <c r="O822" s="34">
        <v>73.662800000000004</v>
      </c>
      <c r="P822" s="34">
        <v>444.6</v>
      </c>
      <c r="Q822" s="34">
        <v>297.12240000000003</v>
      </c>
      <c r="R822" s="34">
        <v>58.998100000000001</v>
      </c>
      <c r="S822" s="34">
        <v>356.1</v>
      </c>
      <c r="T822" s="34">
        <v>0</v>
      </c>
      <c r="U822" s="34"/>
      <c r="V822" s="34"/>
      <c r="W822" s="34">
        <v>0</v>
      </c>
      <c r="X822" s="34">
        <v>12.993499999999999</v>
      </c>
      <c r="Y822" s="34">
        <v>11.9</v>
      </c>
      <c r="Z822" s="34">
        <v>845</v>
      </c>
      <c r="AA822" s="34">
        <v>846</v>
      </c>
      <c r="AB822" s="34">
        <v>884</v>
      </c>
      <c r="AC822" s="34">
        <v>81</v>
      </c>
      <c r="AD822" s="34">
        <v>22.11</v>
      </c>
      <c r="AE822" s="34">
        <v>0.51</v>
      </c>
      <c r="AF822" s="34">
        <v>978</v>
      </c>
      <c r="AG822" s="34">
        <v>0</v>
      </c>
      <c r="AH822" s="34">
        <v>29</v>
      </c>
      <c r="AI822" s="34">
        <v>35</v>
      </c>
      <c r="AJ822" s="34">
        <v>190</v>
      </c>
      <c r="AK822" s="34">
        <v>170</v>
      </c>
      <c r="AL822" s="34">
        <v>4.3</v>
      </c>
      <c r="AM822" s="34">
        <v>175.7</v>
      </c>
      <c r="AN822" s="34" t="s">
        <v>155</v>
      </c>
      <c r="AO822" s="34">
        <v>2</v>
      </c>
      <c r="AP822" s="37">
        <v>0.62312500000000004</v>
      </c>
      <c r="AQ822" s="34">
        <v>47.164270999999999</v>
      </c>
      <c r="AR822" s="34">
        <v>-88.489209000000002</v>
      </c>
      <c r="AS822" s="34">
        <v>319.5</v>
      </c>
      <c r="AT822" s="34">
        <v>15.9</v>
      </c>
      <c r="AU822" s="34">
        <v>12</v>
      </c>
      <c r="AV822" s="34">
        <v>10</v>
      </c>
      <c r="AW822" s="34" t="s">
        <v>205</v>
      </c>
      <c r="AX822" s="34">
        <v>1.1000000000000001</v>
      </c>
      <c r="AY822" s="34">
        <v>1</v>
      </c>
      <c r="AZ822" s="34">
        <v>1.9</v>
      </c>
      <c r="BA822" s="34">
        <v>14.186999999999999</v>
      </c>
      <c r="BB822" s="34">
        <v>39.6</v>
      </c>
      <c r="BC822" s="34">
        <v>2.79</v>
      </c>
      <c r="BD822" s="34">
        <v>4.3650000000000002</v>
      </c>
      <c r="BE822" s="34">
        <v>3186.7860000000001</v>
      </c>
      <c r="BF822" s="34">
        <v>1.6579999999999999</v>
      </c>
      <c r="BG822" s="34">
        <v>24.027999999999999</v>
      </c>
      <c r="BH822" s="34">
        <v>4.7709999999999999</v>
      </c>
      <c r="BI822" s="34">
        <v>28.798999999999999</v>
      </c>
      <c r="BJ822" s="34">
        <v>19.245000000000001</v>
      </c>
      <c r="BK822" s="34">
        <v>3.8210000000000002</v>
      </c>
      <c r="BL822" s="34">
        <v>23.065999999999999</v>
      </c>
      <c r="BM822" s="34">
        <v>0</v>
      </c>
      <c r="BN822" s="34"/>
      <c r="BO822" s="34"/>
      <c r="BP822" s="34"/>
      <c r="BQ822" s="34">
        <v>5843.3649999999998</v>
      </c>
      <c r="BR822" s="34">
        <v>0.12159</v>
      </c>
      <c r="BS822" s="34">
        <v>-5</v>
      </c>
      <c r="BT822" s="34">
        <v>8.9060000000000007E-3</v>
      </c>
      <c r="BU822" s="34">
        <v>2.971355</v>
      </c>
      <c r="BV822" s="34">
        <v>0</v>
      </c>
      <c r="BW822" s="34" t="s">
        <v>155</v>
      </c>
      <c r="BX822" s="34">
        <v>0.80100000000000005</v>
      </c>
    </row>
    <row r="823" spans="1:76" x14ac:dyDescent="0.25">
      <c r="A823" s="35">
        <v>43165</v>
      </c>
      <c r="B823" s="36">
        <v>0.41401923611111108</v>
      </c>
      <c r="C823" s="34">
        <v>4.9530000000000003</v>
      </c>
      <c r="D823" s="34">
        <v>5.7000000000000002E-3</v>
      </c>
      <c r="E823" s="34">
        <v>57.253802999999998</v>
      </c>
      <c r="F823" s="34">
        <v>381.3</v>
      </c>
      <c r="G823" s="34">
        <v>77</v>
      </c>
      <c r="H823" s="34">
        <v>0</v>
      </c>
      <c r="I823" s="34"/>
      <c r="J823" s="34">
        <v>13.3</v>
      </c>
      <c r="K823" s="34">
        <v>0.96160000000000001</v>
      </c>
      <c r="L823" s="34">
        <v>4.7629000000000001</v>
      </c>
      <c r="M823" s="34">
        <v>5.4999999999999997E-3</v>
      </c>
      <c r="N823" s="34">
        <v>366.6755</v>
      </c>
      <c r="O823" s="34">
        <v>73.995999999999995</v>
      </c>
      <c r="P823" s="34">
        <v>440.7</v>
      </c>
      <c r="Q823" s="34">
        <v>293.67809999999997</v>
      </c>
      <c r="R823" s="34">
        <v>59.264899999999997</v>
      </c>
      <c r="S823" s="34">
        <v>352.9</v>
      </c>
      <c r="T823" s="34">
        <v>0</v>
      </c>
      <c r="U823" s="34"/>
      <c r="V823" s="34"/>
      <c r="W823" s="34">
        <v>0</v>
      </c>
      <c r="X823" s="34">
        <v>12.789</v>
      </c>
      <c r="Y823" s="34">
        <v>12</v>
      </c>
      <c r="Z823" s="34">
        <v>845</v>
      </c>
      <c r="AA823" s="34">
        <v>846</v>
      </c>
      <c r="AB823" s="34">
        <v>883</v>
      </c>
      <c r="AC823" s="34">
        <v>81</v>
      </c>
      <c r="AD823" s="34">
        <v>22.11</v>
      </c>
      <c r="AE823" s="34">
        <v>0.51</v>
      </c>
      <c r="AF823" s="34">
        <v>978</v>
      </c>
      <c r="AG823" s="34">
        <v>0</v>
      </c>
      <c r="AH823" s="34">
        <v>29</v>
      </c>
      <c r="AI823" s="34">
        <v>35</v>
      </c>
      <c r="AJ823" s="34">
        <v>190</v>
      </c>
      <c r="AK823" s="34">
        <v>170</v>
      </c>
      <c r="AL823" s="34">
        <v>4.4000000000000004</v>
      </c>
      <c r="AM823" s="34">
        <v>175.9</v>
      </c>
      <c r="AN823" s="34" t="s">
        <v>155</v>
      </c>
      <c r="AO823" s="34">
        <v>2</v>
      </c>
      <c r="AP823" s="37">
        <v>0.62313657407407408</v>
      </c>
      <c r="AQ823" s="34">
        <v>47.164257999999997</v>
      </c>
      <c r="AR823" s="34">
        <v>-88.489365000000006</v>
      </c>
      <c r="AS823" s="34">
        <v>319.39999999999998</v>
      </c>
      <c r="AT823" s="34">
        <v>15.9</v>
      </c>
      <c r="AU823" s="34">
        <v>12</v>
      </c>
      <c r="AV823" s="34">
        <v>10</v>
      </c>
      <c r="AW823" s="34" t="s">
        <v>205</v>
      </c>
      <c r="AX823" s="34">
        <v>1.1000000000000001</v>
      </c>
      <c r="AY823" s="34">
        <v>1</v>
      </c>
      <c r="AZ823" s="34">
        <v>1.9</v>
      </c>
      <c r="BA823" s="34">
        <v>14.186999999999999</v>
      </c>
      <c r="BB823" s="34">
        <v>42.9</v>
      </c>
      <c r="BC823" s="34">
        <v>3.02</v>
      </c>
      <c r="BD823" s="34">
        <v>3.996</v>
      </c>
      <c r="BE823" s="34">
        <v>3187.7269999999999</v>
      </c>
      <c r="BF823" s="34">
        <v>2.3450000000000002</v>
      </c>
      <c r="BG823" s="34">
        <v>25.699000000000002</v>
      </c>
      <c r="BH823" s="34">
        <v>5.1859999999999999</v>
      </c>
      <c r="BI823" s="34">
        <v>30.885999999999999</v>
      </c>
      <c r="BJ823" s="34">
        <v>20.582999999999998</v>
      </c>
      <c r="BK823" s="34">
        <v>4.1539999999999999</v>
      </c>
      <c r="BL823" s="34">
        <v>24.736999999999998</v>
      </c>
      <c r="BM823" s="34">
        <v>0</v>
      </c>
      <c r="BN823" s="34"/>
      <c r="BO823" s="34"/>
      <c r="BP823" s="34"/>
      <c r="BQ823" s="34">
        <v>6223.5829999999996</v>
      </c>
      <c r="BR823" s="34">
        <v>0.106692</v>
      </c>
      <c r="BS823" s="34">
        <v>-5</v>
      </c>
      <c r="BT823" s="34">
        <v>8.0940000000000005E-3</v>
      </c>
      <c r="BU823" s="34">
        <v>2.6072860000000002</v>
      </c>
      <c r="BV823" s="34">
        <v>0</v>
      </c>
      <c r="BW823" s="34" t="s">
        <v>155</v>
      </c>
      <c r="BX823" s="34">
        <v>0.80100000000000005</v>
      </c>
    </row>
    <row r="824" spans="1:76" x14ac:dyDescent="0.25">
      <c r="A824" s="35">
        <v>43165</v>
      </c>
      <c r="B824" s="36">
        <v>0.41403081018518523</v>
      </c>
      <c r="C824" s="34">
        <v>4.74</v>
      </c>
      <c r="D824" s="34">
        <v>8.0000000000000002E-3</v>
      </c>
      <c r="E824" s="34">
        <v>80</v>
      </c>
      <c r="F824" s="34">
        <v>370.5</v>
      </c>
      <c r="G824" s="34">
        <v>79.3</v>
      </c>
      <c r="H824" s="34">
        <v>0</v>
      </c>
      <c r="I824" s="34"/>
      <c r="J824" s="34">
        <v>13.31</v>
      </c>
      <c r="K824" s="34">
        <v>0.96319999999999995</v>
      </c>
      <c r="L824" s="34">
        <v>4.5651000000000002</v>
      </c>
      <c r="M824" s="34">
        <v>7.7000000000000002E-3</v>
      </c>
      <c r="N824" s="34">
        <v>356.8897</v>
      </c>
      <c r="O824" s="34">
        <v>76.405900000000003</v>
      </c>
      <c r="P824" s="34">
        <v>433.3</v>
      </c>
      <c r="Q824" s="34">
        <v>286.10829999999999</v>
      </c>
      <c r="R824" s="34">
        <v>61.252400000000002</v>
      </c>
      <c r="S824" s="34">
        <v>347.4</v>
      </c>
      <c r="T824" s="34">
        <v>0</v>
      </c>
      <c r="U824" s="34"/>
      <c r="V824" s="34"/>
      <c r="W824" s="34">
        <v>0</v>
      </c>
      <c r="X824" s="34">
        <v>12.824199999999999</v>
      </c>
      <c r="Y824" s="34">
        <v>11.9</v>
      </c>
      <c r="Z824" s="34">
        <v>845</v>
      </c>
      <c r="AA824" s="34">
        <v>845</v>
      </c>
      <c r="AB824" s="34">
        <v>883</v>
      </c>
      <c r="AC824" s="34">
        <v>81.900000000000006</v>
      </c>
      <c r="AD824" s="34">
        <v>22.36</v>
      </c>
      <c r="AE824" s="34">
        <v>0.51</v>
      </c>
      <c r="AF824" s="34">
        <v>978</v>
      </c>
      <c r="AG824" s="34">
        <v>0</v>
      </c>
      <c r="AH824" s="34">
        <v>29</v>
      </c>
      <c r="AI824" s="34">
        <v>35</v>
      </c>
      <c r="AJ824" s="34">
        <v>190</v>
      </c>
      <c r="AK824" s="34">
        <v>170</v>
      </c>
      <c r="AL824" s="34">
        <v>4.3</v>
      </c>
      <c r="AM824" s="34">
        <v>175.2</v>
      </c>
      <c r="AN824" s="34" t="s">
        <v>155</v>
      </c>
      <c r="AO824" s="34">
        <v>2</v>
      </c>
      <c r="AP824" s="37">
        <v>0.62315972222222216</v>
      </c>
      <c r="AQ824" s="34">
        <v>47.164206</v>
      </c>
      <c r="AR824" s="34">
        <v>-88.489491000000001</v>
      </c>
      <c r="AS824" s="34">
        <v>319.60000000000002</v>
      </c>
      <c r="AT824" s="34">
        <v>16.5</v>
      </c>
      <c r="AU824" s="34">
        <v>12</v>
      </c>
      <c r="AV824" s="34">
        <v>10</v>
      </c>
      <c r="AW824" s="34" t="s">
        <v>205</v>
      </c>
      <c r="AX824" s="34">
        <v>1.1684000000000001</v>
      </c>
      <c r="AY824" s="34">
        <v>1.2736000000000001</v>
      </c>
      <c r="AZ824" s="34">
        <v>2.1736</v>
      </c>
      <c r="BA824" s="34">
        <v>14.186999999999999</v>
      </c>
      <c r="BB824" s="34">
        <v>44.77</v>
      </c>
      <c r="BC824" s="34">
        <v>3.16</v>
      </c>
      <c r="BD824" s="34">
        <v>3.823</v>
      </c>
      <c r="BE824" s="34">
        <v>3187.18</v>
      </c>
      <c r="BF824" s="34">
        <v>3.4239999999999999</v>
      </c>
      <c r="BG824" s="34">
        <v>26.093</v>
      </c>
      <c r="BH824" s="34">
        <v>5.5860000000000003</v>
      </c>
      <c r="BI824" s="34">
        <v>31.68</v>
      </c>
      <c r="BJ824" s="34">
        <v>20.917999999999999</v>
      </c>
      <c r="BK824" s="34">
        <v>4.4779999999999998</v>
      </c>
      <c r="BL824" s="34">
        <v>25.396999999999998</v>
      </c>
      <c r="BM824" s="34">
        <v>0</v>
      </c>
      <c r="BN824" s="34"/>
      <c r="BO824" s="34"/>
      <c r="BP824" s="34"/>
      <c r="BQ824" s="34">
        <v>6510.098</v>
      </c>
      <c r="BR824" s="34">
        <v>9.3221999999999999E-2</v>
      </c>
      <c r="BS824" s="34">
        <v>-5</v>
      </c>
      <c r="BT824" s="34">
        <v>8.9060000000000007E-3</v>
      </c>
      <c r="BU824" s="34">
        <v>2.2781129999999998</v>
      </c>
      <c r="BV824" s="34">
        <v>0</v>
      </c>
      <c r="BW824" s="34" t="s">
        <v>155</v>
      </c>
      <c r="BX824" s="34">
        <v>0.80200000000000005</v>
      </c>
    </row>
    <row r="825" spans="1:76" x14ac:dyDescent="0.25">
      <c r="A825" s="35">
        <v>43165</v>
      </c>
      <c r="B825" s="36">
        <v>0.41404238425925927</v>
      </c>
      <c r="C825" s="34">
        <v>4.6349999999999998</v>
      </c>
      <c r="D825" s="34">
        <v>8.0000000000000002E-3</v>
      </c>
      <c r="E825" s="34">
        <v>80</v>
      </c>
      <c r="F825" s="34">
        <v>359.5</v>
      </c>
      <c r="G825" s="34">
        <v>81.8</v>
      </c>
      <c r="H825" s="34">
        <v>11.5</v>
      </c>
      <c r="I825" s="34"/>
      <c r="J825" s="34">
        <v>13.64</v>
      </c>
      <c r="K825" s="34">
        <v>0.96399999999999997</v>
      </c>
      <c r="L825" s="34">
        <v>4.4686000000000003</v>
      </c>
      <c r="M825" s="34">
        <v>7.7000000000000002E-3</v>
      </c>
      <c r="N825" s="34">
        <v>346.57850000000002</v>
      </c>
      <c r="O825" s="34">
        <v>78.871700000000004</v>
      </c>
      <c r="P825" s="34">
        <v>425.5</v>
      </c>
      <c r="Q825" s="34">
        <v>277.86900000000003</v>
      </c>
      <c r="R825" s="34">
        <v>63.235300000000002</v>
      </c>
      <c r="S825" s="34">
        <v>341.1</v>
      </c>
      <c r="T825" s="34">
        <v>11.508800000000001</v>
      </c>
      <c r="U825" s="34"/>
      <c r="V825" s="34"/>
      <c r="W825" s="34">
        <v>0</v>
      </c>
      <c r="X825" s="34">
        <v>13.151</v>
      </c>
      <c r="Y825" s="34">
        <v>11.9</v>
      </c>
      <c r="Z825" s="34">
        <v>845</v>
      </c>
      <c r="AA825" s="34">
        <v>847</v>
      </c>
      <c r="AB825" s="34">
        <v>883</v>
      </c>
      <c r="AC825" s="34">
        <v>82</v>
      </c>
      <c r="AD825" s="34">
        <v>22.39</v>
      </c>
      <c r="AE825" s="34">
        <v>0.51</v>
      </c>
      <c r="AF825" s="34">
        <v>978</v>
      </c>
      <c r="AG825" s="34">
        <v>0</v>
      </c>
      <c r="AH825" s="34">
        <v>29</v>
      </c>
      <c r="AI825" s="34">
        <v>35</v>
      </c>
      <c r="AJ825" s="34">
        <v>190</v>
      </c>
      <c r="AK825" s="34">
        <v>170</v>
      </c>
      <c r="AL825" s="34">
        <v>4.3</v>
      </c>
      <c r="AM825" s="34">
        <v>174.4</v>
      </c>
      <c r="AN825" s="34" t="s">
        <v>155</v>
      </c>
      <c r="AO825" s="34">
        <v>2</v>
      </c>
      <c r="AP825" s="37">
        <v>0.62317129629629631</v>
      </c>
      <c r="AQ825" s="34">
        <v>47.164144999999998</v>
      </c>
      <c r="AR825" s="34">
        <v>-88.489596000000006</v>
      </c>
      <c r="AS825" s="34">
        <v>319.60000000000002</v>
      </c>
      <c r="AT825" s="34">
        <v>20.8</v>
      </c>
      <c r="AU825" s="34">
        <v>12</v>
      </c>
      <c r="AV825" s="34">
        <v>9</v>
      </c>
      <c r="AW825" s="34" t="s">
        <v>217</v>
      </c>
      <c r="AX825" s="34">
        <v>1.2</v>
      </c>
      <c r="AY825" s="34">
        <v>1.4683999999999999</v>
      </c>
      <c r="AZ825" s="34">
        <v>2.2999999999999998</v>
      </c>
      <c r="BA825" s="34">
        <v>14.186999999999999</v>
      </c>
      <c r="BB825" s="34">
        <v>45.74</v>
      </c>
      <c r="BC825" s="34">
        <v>3.22</v>
      </c>
      <c r="BD825" s="34">
        <v>3.7349999999999999</v>
      </c>
      <c r="BE825" s="34">
        <v>3186.835</v>
      </c>
      <c r="BF825" s="34">
        <v>3.5009999999999999</v>
      </c>
      <c r="BG825" s="34">
        <v>25.884</v>
      </c>
      <c r="BH825" s="34">
        <v>5.89</v>
      </c>
      <c r="BI825" s="34">
        <v>31.774000000000001</v>
      </c>
      <c r="BJ825" s="34">
        <v>20.751999999999999</v>
      </c>
      <c r="BK825" s="34">
        <v>4.7229999999999999</v>
      </c>
      <c r="BL825" s="34">
        <v>25.475000000000001</v>
      </c>
      <c r="BM825" s="34">
        <v>0.25929999999999997</v>
      </c>
      <c r="BN825" s="34"/>
      <c r="BO825" s="34"/>
      <c r="BP825" s="34"/>
      <c r="BQ825" s="34">
        <v>6819.44</v>
      </c>
      <c r="BR825" s="34">
        <v>7.0255999999999999E-2</v>
      </c>
      <c r="BS825" s="34">
        <v>-5</v>
      </c>
      <c r="BT825" s="34">
        <v>8.0940000000000005E-3</v>
      </c>
      <c r="BU825" s="34">
        <v>1.7168810000000001</v>
      </c>
      <c r="BV825" s="34">
        <v>0</v>
      </c>
      <c r="BW825" s="34" t="s">
        <v>155</v>
      </c>
      <c r="BX825" s="34">
        <v>0.80200000000000005</v>
      </c>
    </row>
    <row r="826" spans="1:76" x14ac:dyDescent="0.25">
      <c r="A826" s="35">
        <v>43165</v>
      </c>
      <c r="B826" s="36">
        <v>0.41405395833333336</v>
      </c>
      <c r="C826" s="34">
        <v>4.5549999999999997</v>
      </c>
      <c r="D826" s="34">
        <v>8.6999999999999994E-3</v>
      </c>
      <c r="E826" s="34">
        <v>87.402811999999997</v>
      </c>
      <c r="F826" s="34">
        <v>353.3</v>
      </c>
      <c r="G826" s="34">
        <v>83.5</v>
      </c>
      <c r="H826" s="34">
        <v>23</v>
      </c>
      <c r="I826" s="34"/>
      <c r="J826" s="34">
        <v>13.82</v>
      </c>
      <c r="K826" s="34">
        <v>0.96460000000000001</v>
      </c>
      <c r="L826" s="34">
        <v>4.3936000000000002</v>
      </c>
      <c r="M826" s="34">
        <v>8.3999999999999995E-3</v>
      </c>
      <c r="N826" s="34">
        <v>340.76679999999999</v>
      </c>
      <c r="O826" s="34">
        <v>80.5548</v>
      </c>
      <c r="P826" s="34">
        <v>421.3</v>
      </c>
      <c r="Q826" s="34">
        <v>273.20960000000002</v>
      </c>
      <c r="R826" s="34">
        <v>64.584800000000001</v>
      </c>
      <c r="S826" s="34">
        <v>337.8</v>
      </c>
      <c r="T826" s="34">
        <v>22.965699999999998</v>
      </c>
      <c r="U826" s="34"/>
      <c r="V826" s="34"/>
      <c r="W826" s="34">
        <v>0</v>
      </c>
      <c r="X826" s="34">
        <v>13.331300000000001</v>
      </c>
      <c r="Y826" s="34">
        <v>12</v>
      </c>
      <c r="Z826" s="34">
        <v>845</v>
      </c>
      <c r="AA826" s="34">
        <v>848</v>
      </c>
      <c r="AB826" s="34">
        <v>883</v>
      </c>
      <c r="AC826" s="34">
        <v>82</v>
      </c>
      <c r="AD826" s="34">
        <v>22.39</v>
      </c>
      <c r="AE826" s="34">
        <v>0.51</v>
      </c>
      <c r="AF826" s="34">
        <v>978</v>
      </c>
      <c r="AG826" s="34">
        <v>0</v>
      </c>
      <c r="AH826" s="34">
        <v>29</v>
      </c>
      <c r="AI826" s="34">
        <v>35</v>
      </c>
      <c r="AJ826" s="34">
        <v>190</v>
      </c>
      <c r="AK826" s="34">
        <v>170</v>
      </c>
      <c r="AL826" s="34">
        <v>4.3</v>
      </c>
      <c r="AM826" s="34">
        <v>174</v>
      </c>
      <c r="AN826" s="34" t="s">
        <v>155</v>
      </c>
      <c r="AO826" s="34">
        <v>2</v>
      </c>
      <c r="AP826" s="37">
        <v>0.62318287037037035</v>
      </c>
      <c r="AQ826" s="34">
        <v>47.164085999999998</v>
      </c>
      <c r="AR826" s="34">
        <v>-88.489701999999994</v>
      </c>
      <c r="AS826" s="34">
        <v>319.39999999999998</v>
      </c>
      <c r="AT826" s="34">
        <v>22.6</v>
      </c>
      <c r="AU826" s="34">
        <v>12</v>
      </c>
      <c r="AV826" s="34">
        <v>9</v>
      </c>
      <c r="AW826" s="34" t="s">
        <v>217</v>
      </c>
      <c r="AX826" s="34">
        <v>1.0631999999999999</v>
      </c>
      <c r="AY826" s="34">
        <v>1.5</v>
      </c>
      <c r="AZ826" s="34">
        <v>2.2315999999999998</v>
      </c>
      <c r="BA826" s="34">
        <v>14.186999999999999</v>
      </c>
      <c r="BB826" s="34">
        <v>46.52</v>
      </c>
      <c r="BC826" s="34">
        <v>3.28</v>
      </c>
      <c r="BD826" s="34">
        <v>3.6669999999999998</v>
      </c>
      <c r="BE826" s="34">
        <v>3185.8530000000001</v>
      </c>
      <c r="BF826" s="34">
        <v>3.891</v>
      </c>
      <c r="BG826" s="34">
        <v>25.876000000000001</v>
      </c>
      <c r="BH826" s="34">
        <v>6.117</v>
      </c>
      <c r="BI826" s="34">
        <v>31.992999999999999</v>
      </c>
      <c r="BJ826" s="34">
        <v>20.745999999999999</v>
      </c>
      <c r="BK826" s="34">
        <v>4.9039999999999999</v>
      </c>
      <c r="BL826" s="34">
        <v>25.651</v>
      </c>
      <c r="BM826" s="34">
        <v>0.52610000000000001</v>
      </c>
      <c r="BN826" s="34"/>
      <c r="BO826" s="34"/>
      <c r="BP826" s="34"/>
      <c r="BQ826" s="34">
        <v>7028.75</v>
      </c>
      <c r="BR826" s="34">
        <v>7.6146000000000005E-2</v>
      </c>
      <c r="BS826" s="34">
        <v>-5</v>
      </c>
      <c r="BT826" s="34">
        <v>8.0000000000000002E-3</v>
      </c>
      <c r="BU826" s="34">
        <v>1.8608150000000001</v>
      </c>
      <c r="BV826" s="34">
        <v>0</v>
      </c>
      <c r="BW826" s="34" t="s">
        <v>155</v>
      </c>
      <c r="BX826" s="34">
        <v>0.80200000000000005</v>
      </c>
    </row>
    <row r="827" spans="1:76" x14ac:dyDescent="0.25">
      <c r="A827" s="35">
        <v>43165</v>
      </c>
      <c r="B827" s="36">
        <v>0.4140655324074074</v>
      </c>
      <c r="C827" s="34">
        <v>4.4779999999999998</v>
      </c>
      <c r="D827" s="34">
        <v>8.9999999999999993E-3</v>
      </c>
      <c r="E827" s="34">
        <v>90</v>
      </c>
      <c r="F827" s="34">
        <v>351.8</v>
      </c>
      <c r="G827" s="34">
        <v>84.3</v>
      </c>
      <c r="H827" s="34">
        <v>11.7</v>
      </c>
      <c r="I827" s="34"/>
      <c r="J827" s="34">
        <v>14</v>
      </c>
      <c r="K827" s="34">
        <v>0.96530000000000005</v>
      </c>
      <c r="L827" s="34">
        <v>4.3224</v>
      </c>
      <c r="M827" s="34">
        <v>8.6999999999999994E-3</v>
      </c>
      <c r="N827" s="34">
        <v>339.55619999999999</v>
      </c>
      <c r="O827" s="34">
        <v>81.364699999999999</v>
      </c>
      <c r="P827" s="34">
        <v>420.9</v>
      </c>
      <c r="Q827" s="34">
        <v>272.23899999999998</v>
      </c>
      <c r="R827" s="34">
        <v>65.234099999999998</v>
      </c>
      <c r="S827" s="34">
        <v>337.5</v>
      </c>
      <c r="T827" s="34">
        <v>11.7004</v>
      </c>
      <c r="U827" s="34"/>
      <c r="V827" s="34"/>
      <c r="W827" s="34">
        <v>0</v>
      </c>
      <c r="X827" s="34">
        <v>13.514099999999999</v>
      </c>
      <c r="Y827" s="34">
        <v>12.2</v>
      </c>
      <c r="Z827" s="34">
        <v>843</v>
      </c>
      <c r="AA827" s="34">
        <v>846</v>
      </c>
      <c r="AB827" s="34">
        <v>882</v>
      </c>
      <c r="AC827" s="34">
        <v>82</v>
      </c>
      <c r="AD827" s="34">
        <v>22.39</v>
      </c>
      <c r="AE827" s="34">
        <v>0.51</v>
      </c>
      <c r="AF827" s="34">
        <v>978</v>
      </c>
      <c r="AG827" s="34">
        <v>0</v>
      </c>
      <c r="AH827" s="34">
        <v>29</v>
      </c>
      <c r="AI827" s="34">
        <v>35</v>
      </c>
      <c r="AJ827" s="34">
        <v>190</v>
      </c>
      <c r="AK827" s="34">
        <v>170</v>
      </c>
      <c r="AL827" s="34">
        <v>4.4000000000000004</v>
      </c>
      <c r="AM827" s="34">
        <v>174</v>
      </c>
      <c r="AN827" s="34" t="s">
        <v>155</v>
      </c>
      <c r="AO827" s="34">
        <v>2</v>
      </c>
      <c r="AP827" s="37">
        <v>0.6231944444444445</v>
      </c>
      <c r="AQ827" s="34">
        <v>47.164025000000002</v>
      </c>
      <c r="AR827" s="34">
        <v>-88.489805000000004</v>
      </c>
      <c r="AS827" s="34">
        <v>319.2</v>
      </c>
      <c r="AT827" s="34">
        <v>22.4</v>
      </c>
      <c r="AU827" s="34">
        <v>12</v>
      </c>
      <c r="AV827" s="34">
        <v>10</v>
      </c>
      <c r="AW827" s="34" t="s">
        <v>205</v>
      </c>
      <c r="AX827" s="34">
        <v>1</v>
      </c>
      <c r="AY827" s="34">
        <v>1.5</v>
      </c>
      <c r="AZ827" s="34">
        <v>2.2000000000000002</v>
      </c>
      <c r="BA827" s="34">
        <v>14.186999999999999</v>
      </c>
      <c r="BB827" s="34">
        <v>47.31</v>
      </c>
      <c r="BC827" s="34">
        <v>3.33</v>
      </c>
      <c r="BD827" s="34">
        <v>3.5950000000000002</v>
      </c>
      <c r="BE827" s="34">
        <v>3186.848</v>
      </c>
      <c r="BF827" s="34">
        <v>4.077</v>
      </c>
      <c r="BG827" s="34">
        <v>26.216999999999999</v>
      </c>
      <c r="BH827" s="34">
        <v>6.282</v>
      </c>
      <c r="BI827" s="34">
        <v>32.499000000000002</v>
      </c>
      <c r="BJ827" s="34">
        <v>21.018999999999998</v>
      </c>
      <c r="BK827" s="34">
        <v>5.0369999999999999</v>
      </c>
      <c r="BL827" s="34">
        <v>26.056000000000001</v>
      </c>
      <c r="BM827" s="34">
        <v>0.27250000000000002</v>
      </c>
      <c r="BN827" s="34"/>
      <c r="BO827" s="34"/>
      <c r="BP827" s="34"/>
      <c r="BQ827" s="34">
        <v>7244.6610000000001</v>
      </c>
      <c r="BR827" s="34">
        <v>8.3340999999999998E-2</v>
      </c>
      <c r="BS827" s="34">
        <v>-5</v>
      </c>
      <c r="BT827" s="34">
        <v>8.9060000000000007E-3</v>
      </c>
      <c r="BU827" s="34">
        <v>2.036654</v>
      </c>
      <c r="BV827" s="34">
        <v>0</v>
      </c>
      <c r="BW827" s="34" t="s">
        <v>155</v>
      </c>
      <c r="BX827" s="34">
        <v>0.80200000000000005</v>
      </c>
    </row>
    <row r="828" spans="1:76" x14ac:dyDescent="0.25">
      <c r="A828" s="35">
        <v>43165</v>
      </c>
      <c r="B828" s="36">
        <v>0.41407710648148149</v>
      </c>
      <c r="C828" s="34">
        <v>4.484</v>
      </c>
      <c r="D828" s="34">
        <v>8.9999999999999993E-3</v>
      </c>
      <c r="E828" s="34">
        <v>90</v>
      </c>
      <c r="F828" s="34">
        <v>351.1</v>
      </c>
      <c r="G828" s="34">
        <v>84.9</v>
      </c>
      <c r="H828" s="34">
        <v>26.5</v>
      </c>
      <c r="I828" s="34"/>
      <c r="J828" s="34">
        <v>14.1</v>
      </c>
      <c r="K828" s="34">
        <v>0.96530000000000005</v>
      </c>
      <c r="L828" s="34">
        <v>4.3288000000000002</v>
      </c>
      <c r="M828" s="34">
        <v>8.6999999999999994E-3</v>
      </c>
      <c r="N828" s="34">
        <v>338.93259999999998</v>
      </c>
      <c r="O828" s="34">
        <v>81.957800000000006</v>
      </c>
      <c r="P828" s="34">
        <v>420.9</v>
      </c>
      <c r="Q828" s="34">
        <v>271.7389</v>
      </c>
      <c r="R828" s="34">
        <v>65.709599999999995</v>
      </c>
      <c r="S828" s="34">
        <v>337.4</v>
      </c>
      <c r="T828" s="34">
        <v>26.537800000000001</v>
      </c>
      <c r="U828" s="34"/>
      <c r="V828" s="34"/>
      <c r="W828" s="34">
        <v>0</v>
      </c>
      <c r="X828" s="34">
        <v>13.6114</v>
      </c>
      <c r="Y828" s="34">
        <v>12.3</v>
      </c>
      <c r="Z828" s="34">
        <v>841</v>
      </c>
      <c r="AA828" s="34">
        <v>843</v>
      </c>
      <c r="AB828" s="34">
        <v>881</v>
      </c>
      <c r="AC828" s="34">
        <v>82</v>
      </c>
      <c r="AD828" s="34">
        <v>22.39</v>
      </c>
      <c r="AE828" s="34">
        <v>0.51</v>
      </c>
      <c r="AF828" s="34">
        <v>978</v>
      </c>
      <c r="AG828" s="34">
        <v>0</v>
      </c>
      <c r="AH828" s="34">
        <v>29</v>
      </c>
      <c r="AI828" s="34">
        <v>35</v>
      </c>
      <c r="AJ828" s="34">
        <v>190</v>
      </c>
      <c r="AK828" s="34">
        <v>170</v>
      </c>
      <c r="AL828" s="34">
        <v>4.7</v>
      </c>
      <c r="AM828" s="34">
        <v>174</v>
      </c>
      <c r="AN828" s="34" t="s">
        <v>155</v>
      </c>
      <c r="AO828" s="34">
        <v>2</v>
      </c>
      <c r="AP828" s="37">
        <v>0.62320601851851853</v>
      </c>
      <c r="AQ828" s="34">
        <v>47.164005000000003</v>
      </c>
      <c r="AR828" s="34">
        <v>-88.489836999999994</v>
      </c>
      <c r="AS828" s="34">
        <v>319.2</v>
      </c>
      <c r="AT828" s="34">
        <v>22.3</v>
      </c>
      <c r="AU828" s="34">
        <v>12</v>
      </c>
      <c r="AV828" s="34">
        <v>10</v>
      </c>
      <c r="AW828" s="34" t="s">
        <v>205</v>
      </c>
      <c r="AX828" s="34">
        <v>1</v>
      </c>
      <c r="AY828" s="34">
        <v>1.5684</v>
      </c>
      <c r="AZ828" s="34">
        <v>2.2000000000000002</v>
      </c>
      <c r="BA828" s="34">
        <v>14.186999999999999</v>
      </c>
      <c r="BB828" s="34">
        <v>47.23</v>
      </c>
      <c r="BC828" s="34">
        <v>3.33</v>
      </c>
      <c r="BD828" s="34">
        <v>3.59</v>
      </c>
      <c r="BE828" s="34">
        <v>3185.7150000000001</v>
      </c>
      <c r="BF828" s="34">
        <v>4.069</v>
      </c>
      <c r="BG828" s="34">
        <v>26.120999999999999</v>
      </c>
      <c r="BH828" s="34">
        <v>6.3159999999999998</v>
      </c>
      <c r="BI828" s="34">
        <v>32.436999999999998</v>
      </c>
      <c r="BJ828" s="34">
        <v>20.942</v>
      </c>
      <c r="BK828" s="34">
        <v>5.0640000000000001</v>
      </c>
      <c r="BL828" s="34">
        <v>26.006</v>
      </c>
      <c r="BM828" s="34">
        <v>0.61699999999999999</v>
      </c>
      <c r="BN828" s="34"/>
      <c r="BO828" s="34"/>
      <c r="BP828" s="34"/>
      <c r="BQ828" s="34">
        <v>7283.4070000000002</v>
      </c>
      <c r="BR828" s="34">
        <v>7.7658000000000005E-2</v>
      </c>
      <c r="BS828" s="34">
        <v>-5</v>
      </c>
      <c r="BT828" s="34">
        <v>6.2820000000000003E-3</v>
      </c>
      <c r="BU828" s="34">
        <v>1.8977679999999999</v>
      </c>
      <c r="BV828" s="34">
        <v>0</v>
      </c>
      <c r="BW828" s="34" t="s">
        <v>155</v>
      </c>
      <c r="BX828" s="34">
        <v>0.80200000000000005</v>
      </c>
    </row>
    <row r="829" spans="1:76" x14ac:dyDescent="0.25">
      <c r="A829" s="35">
        <v>43165</v>
      </c>
      <c r="B829" s="36">
        <v>0.41408868055555553</v>
      </c>
      <c r="C829" s="34">
        <v>4.6669999999999998</v>
      </c>
      <c r="D829" s="34">
        <v>8.9999999999999993E-3</v>
      </c>
      <c r="E829" s="34">
        <v>90</v>
      </c>
      <c r="F829" s="34">
        <v>352.1</v>
      </c>
      <c r="G829" s="34">
        <v>85</v>
      </c>
      <c r="H829" s="34">
        <v>22.4</v>
      </c>
      <c r="I829" s="34"/>
      <c r="J829" s="34">
        <v>14.17</v>
      </c>
      <c r="K829" s="34">
        <v>0.96389999999999998</v>
      </c>
      <c r="L829" s="34">
        <v>4.4983000000000004</v>
      </c>
      <c r="M829" s="34">
        <v>8.6999999999999994E-3</v>
      </c>
      <c r="N829" s="34">
        <v>339.38159999999999</v>
      </c>
      <c r="O829" s="34">
        <v>81.927599999999998</v>
      </c>
      <c r="P829" s="34">
        <v>421.3</v>
      </c>
      <c r="Q829" s="34">
        <v>272.09899999999999</v>
      </c>
      <c r="R829" s="34">
        <v>65.685400000000001</v>
      </c>
      <c r="S829" s="34">
        <v>337.8</v>
      </c>
      <c r="T829" s="34">
        <v>22.3765</v>
      </c>
      <c r="U829" s="34"/>
      <c r="V829" s="34"/>
      <c r="W829" s="34">
        <v>0</v>
      </c>
      <c r="X829" s="34">
        <v>13.6547</v>
      </c>
      <c r="Y829" s="34">
        <v>12.3</v>
      </c>
      <c r="Z829" s="34">
        <v>841</v>
      </c>
      <c r="AA829" s="34">
        <v>843</v>
      </c>
      <c r="AB829" s="34">
        <v>881</v>
      </c>
      <c r="AC829" s="34">
        <v>82</v>
      </c>
      <c r="AD829" s="34">
        <v>22.39</v>
      </c>
      <c r="AE829" s="34">
        <v>0.51</v>
      </c>
      <c r="AF829" s="34">
        <v>978</v>
      </c>
      <c r="AG829" s="34">
        <v>0</v>
      </c>
      <c r="AH829" s="34">
        <v>29</v>
      </c>
      <c r="AI829" s="34">
        <v>35</v>
      </c>
      <c r="AJ829" s="34">
        <v>190.9</v>
      </c>
      <c r="AK829" s="34">
        <v>170.9</v>
      </c>
      <c r="AL829" s="34">
        <v>4.5999999999999996</v>
      </c>
      <c r="AM829" s="34">
        <v>174</v>
      </c>
      <c r="AN829" s="34" t="s">
        <v>155</v>
      </c>
      <c r="AO829" s="34">
        <v>2</v>
      </c>
      <c r="AP829" s="37">
        <v>0.62320601851851853</v>
      </c>
      <c r="AQ829" s="34">
        <v>47.163966000000002</v>
      </c>
      <c r="AR829" s="34">
        <v>-88.489904999999993</v>
      </c>
      <c r="AS829" s="34">
        <v>319.10000000000002</v>
      </c>
      <c r="AT829" s="34">
        <v>22.3</v>
      </c>
      <c r="AU829" s="34">
        <v>12</v>
      </c>
      <c r="AV829" s="34">
        <v>10</v>
      </c>
      <c r="AW829" s="34" t="s">
        <v>205</v>
      </c>
      <c r="AX829" s="34">
        <v>1</v>
      </c>
      <c r="AY829" s="34">
        <v>1.6</v>
      </c>
      <c r="AZ829" s="34">
        <v>2.2000000000000002</v>
      </c>
      <c r="BA829" s="34">
        <v>14.186999999999999</v>
      </c>
      <c r="BB829" s="34">
        <v>45.42</v>
      </c>
      <c r="BC829" s="34">
        <v>3.2</v>
      </c>
      <c r="BD829" s="34">
        <v>3.75</v>
      </c>
      <c r="BE829" s="34">
        <v>3185.2269999999999</v>
      </c>
      <c r="BF829" s="34">
        <v>3.91</v>
      </c>
      <c r="BG829" s="34">
        <v>25.166</v>
      </c>
      <c r="BH829" s="34">
        <v>6.0750000000000002</v>
      </c>
      <c r="BI829" s="34">
        <v>31.241</v>
      </c>
      <c r="BJ829" s="34">
        <v>20.177</v>
      </c>
      <c r="BK829" s="34">
        <v>4.8710000000000004</v>
      </c>
      <c r="BL829" s="34">
        <v>25.047999999999998</v>
      </c>
      <c r="BM829" s="34">
        <v>0.50060000000000004</v>
      </c>
      <c r="BN829" s="34"/>
      <c r="BO829" s="34"/>
      <c r="BP829" s="34"/>
      <c r="BQ829" s="34">
        <v>7030.2979999999998</v>
      </c>
      <c r="BR829" s="34">
        <v>7.6093999999999995E-2</v>
      </c>
      <c r="BS829" s="34">
        <v>-5</v>
      </c>
      <c r="BT829" s="34">
        <v>6.9059999999999998E-3</v>
      </c>
      <c r="BU829" s="34">
        <v>1.8595470000000001</v>
      </c>
      <c r="BV829" s="34">
        <v>0</v>
      </c>
      <c r="BW829" s="34" t="s">
        <v>155</v>
      </c>
      <c r="BX829" s="34">
        <v>0.80200000000000005</v>
      </c>
    </row>
    <row r="830" spans="1:76" x14ac:dyDescent="0.25">
      <c r="A830" s="35">
        <v>43165</v>
      </c>
      <c r="B830" s="36">
        <v>0.41410025462962968</v>
      </c>
      <c r="C830" s="34">
        <v>5.3730000000000002</v>
      </c>
      <c r="D830" s="34">
        <v>8.8000000000000005E-3</v>
      </c>
      <c r="E830" s="34">
        <v>87.966526999999999</v>
      </c>
      <c r="F830" s="34">
        <v>361.4</v>
      </c>
      <c r="G830" s="34">
        <v>85</v>
      </c>
      <c r="H830" s="34">
        <v>10</v>
      </c>
      <c r="I830" s="34"/>
      <c r="J830" s="34">
        <v>14.2</v>
      </c>
      <c r="K830" s="34">
        <v>0.95820000000000005</v>
      </c>
      <c r="L830" s="34">
        <v>5.1482000000000001</v>
      </c>
      <c r="M830" s="34">
        <v>8.3999999999999995E-3</v>
      </c>
      <c r="N830" s="34">
        <v>346.34089999999998</v>
      </c>
      <c r="O830" s="34">
        <v>81.449600000000004</v>
      </c>
      <c r="P830" s="34">
        <v>427.8</v>
      </c>
      <c r="Q830" s="34">
        <v>277.67860000000002</v>
      </c>
      <c r="R830" s="34">
        <v>65.302199999999999</v>
      </c>
      <c r="S830" s="34">
        <v>343</v>
      </c>
      <c r="T830" s="34">
        <v>10</v>
      </c>
      <c r="U830" s="34"/>
      <c r="V830" s="34"/>
      <c r="W830" s="34">
        <v>0</v>
      </c>
      <c r="X830" s="34">
        <v>13.6069</v>
      </c>
      <c r="Y830" s="34">
        <v>12.3</v>
      </c>
      <c r="Z830" s="34">
        <v>841</v>
      </c>
      <c r="AA830" s="34">
        <v>843</v>
      </c>
      <c r="AB830" s="34">
        <v>881</v>
      </c>
      <c r="AC830" s="34">
        <v>82</v>
      </c>
      <c r="AD830" s="34">
        <v>22.39</v>
      </c>
      <c r="AE830" s="34">
        <v>0.51</v>
      </c>
      <c r="AF830" s="34">
        <v>978</v>
      </c>
      <c r="AG830" s="34">
        <v>0</v>
      </c>
      <c r="AH830" s="34">
        <v>29</v>
      </c>
      <c r="AI830" s="34">
        <v>35</v>
      </c>
      <c r="AJ830" s="34">
        <v>191</v>
      </c>
      <c r="AK830" s="34">
        <v>171</v>
      </c>
      <c r="AL830" s="34">
        <v>4.5999999999999996</v>
      </c>
      <c r="AM830" s="34">
        <v>174</v>
      </c>
      <c r="AN830" s="34" t="s">
        <v>155</v>
      </c>
      <c r="AO830" s="34">
        <v>2</v>
      </c>
      <c r="AP830" s="37">
        <v>0.62321759259259257</v>
      </c>
      <c r="AQ830" s="34">
        <v>47.163907999999999</v>
      </c>
      <c r="AR830" s="34">
        <v>-88.490004999999996</v>
      </c>
      <c r="AS830" s="34">
        <v>319</v>
      </c>
      <c r="AT830" s="34">
        <v>22.2</v>
      </c>
      <c r="AU830" s="34">
        <v>12</v>
      </c>
      <c r="AV830" s="34">
        <v>10</v>
      </c>
      <c r="AW830" s="34" t="s">
        <v>205</v>
      </c>
      <c r="AX830" s="34">
        <v>1</v>
      </c>
      <c r="AY830" s="34">
        <v>1.6</v>
      </c>
      <c r="AZ830" s="34">
        <v>2.2000000000000002</v>
      </c>
      <c r="BA830" s="34">
        <v>14.186999999999999</v>
      </c>
      <c r="BB830" s="34">
        <v>39.6</v>
      </c>
      <c r="BC830" s="34">
        <v>2.79</v>
      </c>
      <c r="BD830" s="34">
        <v>4.359</v>
      </c>
      <c r="BE830" s="34">
        <v>3183.5529999999999</v>
      </c>
      <c r="BF830" s="34">
        <v>3.3180000000000001</v>
      </c>
      <c r="BG830" s="34">
        <v>22.428000000000001</v>
      </c>
      <c r="BH830" s="34">
        <v>5.2750000000000004</v>
      </c>
      <c r="BI830" s="34">
        <v>27.702999999999999</v>
      </c>
      <c r="BJ830" s="34">
        <v>17.981999999999999</v>
      </c>
      <c r="BK830" s="34">
        <v>4.2290000000000001</v>
      </c>
      <c r="BL830" s="34">
        <v>22.210999999999999</v>
      </c>
      <c r="BM830" s="34">
        <v>0.19539999999999999</v>
      </c>
      <c r="BN830" s="34"/>
      <c r="BO830" s="34"/>
      <c r="BP830" s="34"/>
      <c r="BQ830" s="34">
        <v>6118.0940000000001</v>
      </c>
      <c r="BR830" s="34">
        <v>7.4188000000000004E-2</v>
      </c>
      <c r="BS830" s="34">
        <v>-5</v>
      </c>
      <c r="BT830" s="34">
        <v>7.0000000000000001E-3</v>
      </c>
      <c r="BU830" s="34">
        <v>1.8129690000000001</v>
      </c>
      <c r="BV830" s="34">
        <v>0</v>
      </c>
      <c r="BW830" s="34" t="s">
        <v>155</v>
      </c>
      <c r="BX830" s="34">
        <v>0.80200000000000005</v>
      </c>
    </row>
    <row r="831" spans="1:76" x14ac:dyDescent="0.25">
      <c r="A831" s="35">
        <v>43165</v>
      </c>
      <c r="B831" s="36">
        <v>0.41411182870370372</v>
      </c>
      <c r="C831" s="34">
        <v>5.6669999999999998</v>
      </c>
      <c r="D831" s="34">
        <v>6.3E-3</v>
      </c>
      <c r="E831" s="34">
        <v>62.861924999999999</v>
      </c>
      <c r="F831" s="34">
        <v>372.2</v>
      </c>
      <c r="G831" s="34">
        <v>84.5</v>
      </c>
      <c r="H831" s="34">
        <v>20</v>
      </c>
      <c r="I831" s="34"/>
      <c r="J831" s="34">
        <v>14.13</v>
      </c>
      <c r="K831" s="34">
        <v>0.95599999999999996</v>
      </c>
      <c r="L831" s="34">
        <v>5.4170999999999996</v>
      </c>
      <c r="M831" s="34">
        <v>6.0000000000000001E-3</v>
      </c>
      <c r="N831" s="34">
        <v>355.80070000000001</v>
      </c>
      <c r="O831" s="34">
        <v>80.779499999999999</v>
      </c>
      <c r="P831" s="34">
        <v>436.6</v>
      </c>
      <c r="Q831" s="34">
        <v>285.2629</v>
      </c>
      <c r="R831" s="34">
        <v>64.764899999999997</v>
      </c>
      <c r="S831" s="34">
        <v>350</v>
      </c>
      <c r="T831" s="34">
        <v>20</v>
      </c>
      <c r="U831" s="34"/>
      <c r="V831" s="34"/>
      <c r="W831" s="34">
        <v>0</v>
      </c>
      <c r="X831" s="34">
        <v>13.5085</v>
      </c>
      <c r="Y831" s="34">
        <v>12.4</v>
      </c>
      <c r="Z831" s="34">
        <v>840</v>
      </c>
      <c r="AA831" s="34">
        <v>842</v>
      </c>
      <c r="AB831" s="34">
        <v>881</v>
      </c>
      <c r="AC831" s="34">
        <v>82</v>
      </c>
      <c r="AD831" s="34">
        <v>22.39</v>
      </c>
      <c r="AE831" s="34">
        <v>0.51</v>
      </c>
      <c r="AF831" s="34">
        <v>978</v>
      </c>
      <c r="AG831" s="34">
        <v>0</v>
      </c>
      <c r="AH831" s="34">
        <v>29</v>
      </c>
      <c r="AI831" s="34">
        <v>35</v>
      </c>
      <c r="AJ831" s="34">
        <v>191</v>
      </c>
      <c r="AK831" s="34">
        <v>171</v>
      </c>
      <c r="AL831" s="34">
        <v>4.7</v>
      </c>
      <c r="AM831" s="34">
        <v>174</v>
      </c>
      <c r="AN831" s="34" t="s">
        <v>155</v>
      </c>
      <c r="AO831" s="34">
        <v>2</v>
      </c>
      <c r="AP831" s="37">
        <v>0.62322916666666661</v>
      </c>
      <c r="AQ831" s="34">
        <v>47.163808000000003</v>
      </c>
      <c r="AR831" s="34">
        <v>-88.490173999999996</v>
      </c>
      <c r="AS831" s="34">
        <v>318.10000000000002</v>
      </c>
      <c r="AT831" s="34">
        <v>22.2</v>
      </c>
      <c r="AU831" s="34">
        <v>12</v>
      </c>
      <c r="AV831" s="34">
        <v>10</v>
      </c>
      <c r="AW831" s="34" t="s">
        <v>205</v>
      </c>
      <c r="AX831" s="34">
        <v>1.2052</v>
      </c>
      <c r="AY831" s="34">
        <v>1.8735999999999999</v>
      </c>
      <c r="AZ831" s="34">
        <v>2.5419999999999998</v>
      </c>
      <c r="BA831" s="34">
        <v>14.186999999999999</v>
      </c>
      <c r="BB831" s="34">
        <v>37.6</v>
      </c>
      <c r="BC831" s="34">
        <v>2.65</v>
      </c>
      <c r="BD831" s="34">
        <v>4.6079999999999997</v>
      </c>
      <c r="BE831" s="34">
        <v>3183.4549999999999</v>
      </c>
      <c r="BF831" s="34">
        <v>2.2480000000000002</v>
      </c>
      <c r="BG831" s="34">
        <v>21.896999999999998</v>
      </c>
      <c r="BH831" s="34">
        <v>4.9710000000000001</v>
      </c>
      <c r="BI831" s="34">
        <v>26.867999999999999</v>
      </c>
      <c r="BJ831" s="34">
        <v>17.556000000000001</v>
      </c>
      <c r="BK831" s="34">
        <v>3.9860000000000002</v>
      </c>
      <c r="BL831" s="34">
        <v>21.541</v>
      </c>
      <c r="BM831" s="34">
        <v>0.37130000000000002</v>
      </c>
      <c r="BN831" s="34"/>
      <c r="BO831" s="34"/>
      <c r="BP831" s="34"/>
      <c r="BQ831" s="34">
        <v>5772.1620000000003</v>
      </c>
      <c r="BR831" s="34">
        <v>8.8496000000000005E-2</v>
      </c>
      <c r="BS831" s="34">
        <v>-5</v>
      </c>
      <c r="BT831" s="34">
        <v>7.0000000000000001E-3</v>
      </c>
      <c r="BU831" s="34">
        <v>2.1626210000000001</v>
      </c>
      <c r="BV831" s="34">
        <v>0</v>
      </c>
      <c r="BW831" s="34" t="s">
        <v>155</v>
      </c>
      <c r="BX831" s="34">
        <v>0.80200000000000005</v>
      </c>
    </row>
    <row r="832" spans="1:76" x14ac:dyDescent="0.25">
      <c r="A832" s="35">
        <v>43165</v>
      </c>
      <c r="B832" s="36">
        <v>0.41412340277777776</v>
      </c>
      <c r="C832" s="34">
        <v>5.9610000000000003</v>
      </c>
      <c r="D832" s="34">
        <v>6.0000000000000001E-3</v>
      </c>
      <c r="E832" s="34">
        <v>60</v>
      </c>
      <c r="F832" s="34">
        <v>381.4</v>
      </c>
      <c r="G832" s="34">
        <v>81.900000000000006</v>
      </c>
      <c r="H832" s="34">
        <v>0</v>
      </c>
      <c r="I832" s="34"/>
      <c r="J832" s="34">
        <v>13.65</v>
      </c>
      <c r="K832" s="34">
        <v>0.95369999999999999</v>
      </c>
      <c r="L832" s="34">
        <v>5.6849999999999996</v>
      </c>
      <c r="M832" s="34">
        <v>5.7000000000000002E-3</v>
      </c>
      <c r="N832" s="34">
        <v>363.68560000000002</v>
      </c>
      <c r="O832" s="34">
        <v>78.130700000000004</v>
      </c>
      <c r="P832" s="34">
        <v>441.8</v>
      </c>
      <c r="Q832" s="34">
        <v>291.5847</v>
      </c>
      <c r="R832" s="34">
        <v>62.641199999999998</v>
      </c>
      <c r="S832" s="34">
        <v>354.2</v>
      </c>
      <c r="T832" s="34">
        <v>0</v>
      </c>
      <c r="U832" s="34"/>
      <c r="V832" s="34"/>
      <c r="W832" s="34">
        <v>0</v>
      </c>
      <c r="X832" s="34">
        <v>13.0219</v>
      </c>
      <c r="Y832" s="34">
        <v>12.3</v>
      </c>
      <c r="Z832" s="34">
        <v>841</v>
      </c>
      <c r="AA832" s="34">
        <v>843</v>
      </c>
      <c r="AB832" s="34">
        <v>881</v>
      </c>
      <c r="AC832" s="34">
        <v>82</v>
      </c>
      <c r="AD832" s="34">
        <v>22.39</v>
      </c>
      <c r="AE832" s="34">
        <v>0.51</v>
      </c>
      <c r="AF832" s="34">
        <v>978</v>
      </c>
      <c r="AG832" s="34">
        <v>0</v>
      </c>
      <c r="AH832" s="34">
        <v>29</v>
      </c>
      <c r="AI832" s="34">
        <v>35</v>
      </c>
      <c r="AJ832" s="34">
        <v>191</v>
      </c>
      <c r="AK832" s="34">
        <v>171</v>
      </c>
      <c r="AL832" s="34">
        <v>4.7</v>
      </c>
      <c r="AM832" s="34">
        <v>174.3</v>
      </c>
      <c r="AN832" s="34" t="s">
        <v>155</v>
      </c>
      <c r="AO832" s="34">
        <v>2</v>
      </c>
      <c r="AP832" s="37">
        <v>0.6232523148148148</v>
      </c>
      <c r="AQ832" s="34">
        <v>47.163744000000001</v>
      </c>
      <c r="AR832" s="34">
        <v>-88.490317000000005</v>
      </c>
      <c r="AS832" s="34">
        <v>317.60000000000002</v>
      </c>
      <c r="AT832" s="34">
        <v>21.5</v>
      </c>
      <c r="AU832" s="34">
        <v>12</v>
      </c>
      <c r="AV832" s="34">
        <v>10</v>
      </c>
      <c r="AW832" s="34" t="s">
        <v>205</v>
      </c>
      <c r="AX832" s="34">
        <v>1.0948</v>
      </c>
      <c r="AY832" s="34">
        <v>1.8632</v>
      </c>
      <c r="AZ832" s="34">
        <v>2.2896000000000001</v>
      </c>
      <c r="BA832" s="34">
        <v>14.186999999999999</v>
      </c>
      <c r="BB832" s="34">
        <v>35.799999999999997</v>
      </c>
      <c r="BC832" s="34">
        <v>2.52</v>
      </c>
      <c r="BD832" s="34">
        <v>4.8600000000000003</v>
      </c>
      <c r="BE832" s="34">
        <v>3183.8580000000002</v>
      </c>
      <c r="BF832" s="34">
        <v>2.04</v>
      </c>
      <c r="BG832" s="34">
        <v>21.33</v>
      </c>
      <c r="BH832" s="34">
        <v>4.5819999999999999</v>
      </c>
      <c r="BI832" s="34">
        <v>25.911999999999999</v>
      </c>
      <c r="BJ832" s="34">
        <v>17.100999999999999</v>
      </c>
      <c r="BK832" s="34">
        <v>3.6739999999999999</v>
      </c>
      <c r="BL832" s="34">
        <v>20.774999999999999</v>
      </c>
      <c r="BM832" s="34">
        <v>0</v>
      </c>
      <c r="BN832" s="34"/>
      <c r="BO832" s="34"/>
      <c r="BP832" s="34"/>
      <c r="BQ832" s="34">
        <v>5302.7150000000001</v>
      </c>
      <c r="BR832" s="34">
        <v>8.5470000000000004E-2</v>
      </c>
      <c r="BS832" s="34">
        <v>-5</v>
      </c>
      <c r="BT832" s="34">
        <v>7.0000000000000001E-3</v>
      </c>
      <c r="BU832" s="34">
        <v>2.0886740000000001</v>
      </c>
      <c r="BV832" s="34">
        <v>0</v>
      </c>
      <c r="BW832" s="34" t="s">
        <v>155</v>
      </c>
      <c r="BX832" s="34">
        <v>0.80200000000000005</v>
      </c>
    </row>
    <row r="833" spans="1:76" x14ac:dyDescent="0.25">
      <c r="A833" s="35">
        <v>43165</v>
      </c>
      <c r="B833" s="36">
        <v>0.41413497685185185</v>
      </c>
      <c r="C833" s="34">
        <v>6.415</v>
      </c>
      <c r="D833" s="34">
        <v>8.3000000000000001E-3</v>
      </c>
      <c r="E833" s="34">
        <v>82.570015999999995</v>
      </c>
      <c r="F833" s="34">
        <v>388.1</v>
      </c>
      <c r="G833" s="34">
        <v>80.7</v>
      </c>
      <c r="H833" s="34">
        <v>16.399999999999999</v>
      </c>
      <c r="I833" s="34"/>
      <c r="J833" s="34">
        <v>13.33</v>
      </c>
      <c r="K833" s="34">
        <v>0.95009999999999994</v>
      </c>
      <c r="L833" s="34">
        <v>6.0949</v>
      </c>
      <c r="M833" s="34">
        <v>7.7999999999999996E-3</v>
      </c>
      <c r="N833" s="34">
        <v>368.69170000000003</v>
      </c>
      <c r="O833" s="34">
        <v>76.681899999999999</v>
      </c>
      <c r="P833" s="34">
        <v>445.4</v>
      </c>
      <c r="Q833" s="34">
        <v>295.59829999999999</v>
      </c>
      <c r="R833" s="34">
        <v>61.479700000000001</v>
      </c>
      <c r="S833" s="34">
        <v>357.1</v>
      </c>
      <c r="T833" s="34">
        <v>16.370699999999999</v>
      </c>
      <c r="U833" s="34"/>
      <c r="V833" s="34"/>
      <c r="W833" s="34">
        <v>0</v>
      </c>
      <c r="X833" s="34">
        <v>12.6686</v>
      </c>
      <c r="Y833" s="34">
        <v>12.4</v>
      </c>
      <c r="Z833" s="34">
        <v>841</v>
      </c>
      <c r="AA833" s="34">
        <v>845</v>
      </c>
      <c r="AB833" s="34">
        <v>881</v>
      </c>
      <c r="AC833" s="34">
        <v>82</v>
      </c>
      <c r="AD833" s="34">
        <v>22.39</v>
      </c>
      <c r="AE833" s="34">
        <v>0.51</v>
      </c>
      <c r="AF833" s="34">
        <v>978</v>
      </c>
      <c r="AG833" s="34">
        <v>0</v>
      </c>
      <c r="AH833" s="34">
        <v>29</v>
      </c>
      <c r="AI833" s="34">
        <v>35</v>
      </c>
      <c r="AJ833" s="34">
        <v>191</v>
      </c>
      <c r="AK833" s="34">
        <v>171</v>
      </c>
      <c r="AL833" s="34">
        <v>4.7</v>
      </c>
      <c r="AM833" s="34">
        <v>174.7</v>
      </c>
      <c r="AN833" s="34" t="s">
        <v>155</v>
      </c>
      <c r="AO833" s="34">
        <v>2</v>
      </c>
      <c r="AP833" s="37">
        <v>0.62326388888888895</v>
      </c>
      <c r="AQ833" s="34">
        <v>47.163711999999997</v>
      </c>
      <c r="AR833" s="34">
        <v>-88.490437999999997</v>
      </c>
      <c r="AS833" s="34">
        <v>317.60000000000002</v>
      </c>
      <c r="AT833" s="34">
        <v>21.3</v>
      </c>
      <c r="AU833" s="34">
        <v>12</v>
      </c>
      <c r="AV833" s="34">
        <v>10</v>
      </c>
      <c r="AW833" s="34" t="s">
        <v>205</v>
      </c>
      <c r="AX833" s="34">
        <v>1.2052</v>
      </c>
      <c r="AY833" s="34">
        <v>2.0735999999999999</v>
      </c>
      <c r="AZ833" s="34">
        <v>2.4420000000000002</v>
      </c>
      <c r="BA833" s="34">
        <v>14.186999999999999</v>
      </c>
      <c r="BB833" s="34">
        <v>33.32</v>
      </c>
      <c r="BC833" s="34">
        <v>2.35</v>
      </c>
      <c r="BD833" s="34">
        <v>5.2560000000000002</v>
      </c>
      <c r="BE833" s="34">
        <v>3180.5949999999998</v>
      </c>
      <c r="BF833" s="34">
        <v>2.6059999999999999</v>
      </c>
      <c r="BG833" s="34">
        <v>20.148</v>
      </c>
      <c r="BH833" s="34">
        <v>4.1909999999999998</v>
      </c>
      <c r="BI833" s="34">
        <v>24.338999999999999</v>
      </c>
      <c r="BJ833" s="34">
        <v>16.154</v>
      </c>
      <c r="BK833" s="34">
        <v>3.36</v>
      </c>
      <c r="BL833" s="34">
        <v>19.513999999999999</v>
      </c>
      <c r="BM833" s="34">
        <v>0.26989999999999997</v>
      </c>
      <c r="BN833" s="34"/>
      <c r="BO833" s="34"/>
      <c r="BP833" s="34"/>
      <c r="BQ833" s="34">
        <v>4806.9480000000003</v>
      </c>
      <c r="BR833" s="34">
        <v>0.111274</v>
      </c>
      <c r="BS833" s="34">
        <v>-5</v>
      </c>
      <c r="BT833" s="34">
        <v>6.0939999999999996E-3</v>
      </c>
      <c r="BU833" s="34">
        <v>2.719258</v>
      </c>
      <c r="BV833" s="34">
        <v>0</v>
      </c>
      <c r="BW833" s="34" t="s">
        <v>155</v>
      </c>
      <c r="BX833" s="34">
        <v>0.80200000000000005</v>
      </c>
    </row>
    <row r="834" spans="1:76" x14ac:dyDescent="0.25">
      <c r="A834" s="35">
        <v>43165</v>
      </c>
      <c r="B834" s="36">
        <v>0.41414655092592589</v>
      </c>
      <c r="C834" s="34">
        <v>6.6210000000000004</v>
      </c>
      <c r="D834" s="34">
        <v>9.1999999999999998E-3</v>
      </c>
      <c r="E834" s="34">
        <v>92.285011999999995</v>
      </c>
      <c r="F834" s="34">
        <v>394.7</v>
      </c>
      <c r="G834" s="34">
        <v>79.8</v>
      </c>
      <c r="H834" s="34">
        <v>9.3000000000000007</v>
      </c>
      <c r="I834" s="34"/>
      <c r="J834" s="34">
        <v>12.97</v>
      </c>
      <c r="K834" s="34">
        <v>0.94850000000000001</v>
      </c>
      <c r="L834" s="34">
        <v>6.2796000000000003</v>
      </c>
      <c r="M834" s="34">
        <v>8.8000000000000005E-3</v>
      </c>
      <c r="N834" s="34">
        <v>374.38639999999998</v>
      </c>
      <c r="O834" s="34">
        <v>75.682400000000001</v>
      </c>
      <c r="P834" s="34">
        <v>450.1</v>
      </c>
      <c r="Q834" s="34">
        <v>300.16410000000002</v>
      </c>
      <c r="R834" s="34">
        <v>60.6783</v>
      </c>
      <c r="S834" s="34">
        <v>360.8</v>
      </c>
      <c r="T834" s="34">
        <v>9.2567000000000004</v>
      </c>
      <c r="U834" s="34"/>
      <c r="V834" s="34"/>
      <c r="W834" s="34">
        <v>0</v>
      </c>
      <c r="X834" s="34">
        <v>12.3049</v>
      </c>
      <c r="Y834" s="34">
        <v>12.4</v>
      </c>
      <c r="Z834" s="34">
        <v>842</v>
      </c>
      <c r="AA834" s="34">
        <v>843</v>
      </c>
      <c r="AB834" s="34">
        <v>881</v>
      </c>
      <c r="AC834" s="34">
        <v>82</v>
      </c>
      <c r="AD834" s="34">
        <v>22.39</v>
      </c>
      <c r="AE834" s="34">
        <v>0.51</v>
      </c>
      <c r="AF834" s="34">
        <v>978</v>
      </c>
      <c r="AG834" s="34">
        <v>0</v>
      </c>
      <c r="AH834" s="34">
        <v>29</v>
      </c>
      <c r="AI834" s="34">
        <v>35</v>
      </c>
      <c r="AJ834" s="34">
        <v>191</v>
      </c>
      <c r="AK834" s="34">
        <v>170.1</v>
      </c>
      <c r="AL834" s="34">
        <v>4.8</v>
      </c>
      <c r="AM834" s="34">
        <v>175</v>
      </c>
      <c r="AN834" s="34" t="s">
        <v>155</v>
      </c>
      <c r="AO834" s="34">
        <v>2</v>
      </c>
      <c r="AP834" s="37">
        <v>0.62327546296296299</v>
      </c>
      <c r="AQ834" s="34">
        <v>47.163682000000001</v>
      </c>
      <c r="AR834" s="34">
        <v>-88.490555999999998</v>
      </c>
      <c r="AS834" s="34">
        <v>317.5</v>
      </c>
      <c r="AT834" s="34">
        <v>21.3</v>
      </c>
      <c r="AU834" s="34">
        <v>12</v>
      </c>
      <c r="AV834" s="34">
        <v>10</v>
      </c>
      <c r="AW834" s="34" t="s">
        <v>205</v>
      </c>
      <c r="AX834" s="34">
        <v>1.3</v>
      </c>
      <c r="AY834" s="34">
        <v>2.2000000000000002</v>
      </c>
      <c r="AZ834" s="34">
        <v>2.6</v>
      </c>
      <c r="BA834" s="34">
        <v>14.186999999999999</v>
      </c>
      <c r="BB834" s="34">
        <v>32.31</v>
      </c>
      <c r="BC834" s="34">
        <v>2.2799999999999998</v>
      </c>
      <c r="BD834" s="34">
        <v>5.4290000000000003</v>
      </c>
      <c r="BE834" s="34">
        <v>3180.027</v>
      </c>
      <c r="BF834" s="34">
        <v>2.8210000000000002</v>
      </c>
      <c r="BG834" s="34">
        <v>19.853999999999999</v>
      </c>
      <c r="BH834" s="34">
        <v>4.0140000000000002</v>
      </c>
      <c r="BI834" s="34">
        <v>23.867999999999999</v>
      </c>
      <c r="BJ834" s="34">
        <v>15.917999999999999</v>
      </c>
      <c r="BK834" s="34">
        <v>3.218</v>
      </c>
      <c r="BL834" s="34">
        <v>19.135999999999999</v>
      </c>
      <c r="BM834" s="34">
        <v>0.14810000000000001</v>
      </c>
      <c r="BN834" s="34"/>
      <c r="BO834" s="34"/>
      <c r="BP834" s="34"/>
      <c r="BQ834" s="34">
        <v>4530.8429999999998</v>
      </c>
      <c r="BR834" s="34">
        <v>0.12940199999999999</v>
      </c>
      <c r="BS834" s="34">
        <v>-5</v>
      </c>
      <c r="BT834" s="34">
        <v>6.9059999999999998E-3</v>
      </c>
      <c r="BU834" s="34">
        <v>3.1622620000000001</v>
      </c>
      <c r="BV834" s="34">
        <v>0</v>
      </c>
      <c r="BW834" s="34" t="s">
        <v>155</v>
      </c>
      <c r="BX834" s="34">
        <v>0.80200000000000005</v>
      </c>
    </row>
    <row r="835" spans="1:76" x14ac:dyDescent="0.25">
      <c r="A835" s="35">
        <v>43165</v>
      </c>
      <c r="B835" s="36">
        <v>0.41415812499999999</v>
      </c>
      <c r="C835" s="34">
        <v>6.2229999999999999</v>
      </c>
      <c r="D835" s="34">
        <v>7.4000000000000003E-3</v>
      </c>
      <c r="E835" s="34">
        <v>73.644068000000004</v>
      </c>
      <c r="F835" s="34">
        <v>396.4</v>
      </c>
      <c r="G835" s="34">
        <v>79.3</v>
      </c>
      <c r="H835" s="34">
        <v>6.7</v>
      </c>
      <c r="I835" s="34"/>
      <c r="J835" s="34">
        <v>12.53</v>
      </c>
      <c r="K835" s="34">
        <v>0.9516</v>
      </c>
      <c r="L835" s="34">
        <v>5.9214000000000002</v>
      </c>
      <c r="M835" s="34">
        <v>7.0000000000000001E-3</v>
      </c>
      <c r="N835" s="34">
        <v>377.1825</v>
      </c>
      <c r="O835" s="34">
        <v>75.461200000000005</v>
      </c>
      <c r="P835" s="34">
        <v>452.6</v>
      </c>
      <c r="Q835" s="34">
        <v>302.4058</v>
      </c>
      <c r="R835" s="34">
        <v>60.500999999999998</v>
      </c>
      <c r="S835" s="34">
        <v>362.9</v>
      </c>
      <c r="T835" s="34">
        <v>6.7194000000000003</v>
      </c>
      <c r="U835" s="34"/>
      <c r="V835" s="34"/>
      <c r="W835" s="34">
        <v>0</v>
      </c>
      <c r="X835" s="34">
        <v>11.923400000000001</v>
      </c>
      <c r="Y835" s="34">
        <v>12.3</v>
      </c>
      <c r="Z835" s="34">
        <v>842</v>
      </c>
      <c r="AA835" s="34">
        <v>845</v>
      </c>
      <c r="AB835" s="34">
        <v>882</v>
      </c>
      <c r="AC835" s="34">
        <v>82</v>
      </c>
      <c r="AD835" s="34">
        <v>22.39</v>
      </c>
      <c r="AE835" s="34">
        <v>0.51</v>
      </c>
      <c r="AF835" s="34">
        <v>978</v>
      </c>
      <c r="AG835" s="34">
        <v>0</v>
      </c>
      <c r="AH835" s="34">
        <v>29</v>
      </c>
      <c r="AI835" s="34">
        <v>35</v>
      </c>
      <c r="AJ835" s="34">
        <v>191</v>
      </c>
      <c r="AK835" s="34">
        <v>170</v>
      </c>
      <c r="AL835" s="34">
        <v>4.7</v>
      </c>
      <c r="AM835" s="34">
        <v>175</v>
      </c>
      <c r="AN835" s="34" t="s">
        <v>155</v>
      </c>
      <c r="AO835" s="34">
        <v>2</v>
      </c>
      <c r="AP835" s="37">
        <v>0.62328703703703703</v>
      </c>
      <c r="AQ835" s="34">
        <v>47.16366</v>
      </c>
      <c r="AR835" s="34">
        <v>-88.490686999999994</v>
      </c>
      <c r="AS835" s="34">
        <v>317.39999999999998</v>
      </c>
      <c r="AT835" s="34">
        <v>21.5</v>
      </c>
      <c r="AU835" s="34">
        <v>12</v>
      </c>
      <c r="AV835" s="34">
        <v>10</v>
      </c>
      <c r="AW835" s="34" t="s">
        <v>205</v>
      </c>
      <c r="AX835" s="34">
        <v>1.3</v>
      </c>
      <c r="AY835" s="34">
        <v>2.2000000000000002</v>
      </c>
      <c r="AZ835" s="34">
        <v>2.6</v>
      </c>
      <c r="BA835" s="34">
        <v>14.186999999999999</v>
      </c>
      <c r="BB835" s="34">
        <v>34.33</v>
      </c>
      <c r="BC835" s="34">
        <v>2.42</v>
      </c>
      <c r="BD835" s="34">
        <v>5.0869999999999997</v>
      </c>
      <c r="BE835" s="34">
        <v>3182.0340000000001</v>
      </c>
      <c r="BF835" s="34">
        <v>2.3969999999999998</v>
      </c>
      <c r="BG835" s="34">
        <v>21.225999999999999</v>
      </c>
      <c r="BH835" s="34">
        <v>4.2469999999999999</v>
      </c>
      <c r="BI835" s="34">
        <v>25.472999999999999</v>
      </c>
      <c r="BJ835" s="34">
        <v>17.018000000000001</v>
      </c>
      <c r="BK835" s="34">
        <v>3.4049999999999998</v>
      </c>
      <c r="BL835" s="34">
        <v>20.422999999999998</v>
      </c>
      <c r="BM835" s="34">
        <v>0.11409999999999999</v>
      </c>
      <c r="BN835" s="34"/>
      <c r="BO835" s="34"/>
      <c r="BP835" s="34"/>
      <c r="BQ835" s="34">
        <v>4658.8980000000001</v>
      </c>
      <c r="BR835" s="34">
        <v>0.146402</v>
      </c>
      <c r="BS835" s="34">
        <v>-5</v>
      </c>
      <c r="BT835" s="34">
        <v>7.9059999999999998E-3</v>
      </c>
      <c r="BU835" s="34">
        <v>3.577699</v>
      </c>
      <c r="BV835" s="34">
        <v>0</v>
      </c>
      <c r="BW835" s="34" t="s">
        <v>155</v>
      </c>
      <c r="BX835" s="34">
        <v>0.80200000000000005</v>
      </c>
    </row>
    <row r="836" spans="1:76" x14ac:dyDescent="0.25">
      <c r="A836" s="35">
        <v>43165</v>
      </c>
      <c r="B836" s="36">
        <v>0.41416969907407403</v>
      </c>
      <c r="C836" s="34">
        <v>5.4989999999999997</v>
      </c>
      <c r="D836" s="34">
        <v>5.4000000000000003E-3</v>
      </c>
      <c r="E836" s="34">
        <v>53.565365</v>
      </c>
      <c r="F836" s="34">
        <v>390.8</v>
      </c>
      <c r="G836" s="34">
        <v>79.7</v>
      </c>
      <c r="H836" s="34">
        <v>23.3</v>
      </c>
      <c r="I836" s="34"/>
      <c r="J836" s="34">
        <v>12.3</v>
      </c>
      <c r="K836" s="34">
        <v>0.95730000000000004</v>
      </c>
      <c r="L836" s="34">
        <v>5.2645999999999997</v>
      </c>
      <c r="M836" s="34">
        <v>5.1000000000000004E-3</v>
      </c>
      <c r="N836" s="34">
        <v>374.10039999999998</v>
      </c>
      <c r="O836" s="34">
        <v>76.260400000000004</v>
      </c>
      <c r="P836" s="34">
        <v>450.4</v>
      </c>
      <c r="Q836" s="34">
        <v>299.9348</v>
      </c>
      <c r="R836" s="34">
        <v>61.141800000000003</v>
      </c>
      <c r="S836" s="34">
        <v>361.1</v>
      </c>
      <c r="T836" s="34">
        <v>23.2943</v>
      </c>
      <c r="U836" s="34"/>
      <c r="V836" s="34"/>
      <c r="W836" s="34">
        <v>0</v>
      </c>
      <c r="X836" s="34">
        <v>11.7751</v>
      </c>
      <c r="Y836" s="34">
        <v>12.4</v>
      </c>
      <c r="Z836" s="34">
        <v>841</v>
      </c>
      <c r="AA836" s="34">
        <v>845</v>
      </c>
      <c r="AB836" s="34">
        <v>882</v>
      </c>
      <c r="AC836" s="34">
        <v>82</v>
      </c>
      <c r="AD836" s="34">
        <v>22.39</v>
      </c>
      <c r="AE836" s="34">
        <v>0.51</v>
      </c>
      <c r="AF836" s="34">
        <v>978</v>
      </c>
      <c r="AG836" s="34">
        <v>0</v>
      </c>
      <c r="AH836" s="34">
        <v>29</v>
      </c>
      <c r="AI836" s="34">
        <v>35</v>
      </c>
      <c r="AJ836" s="34">
        <v>191</v>
      </c>
      <c r="AK836" s="34">
        <v>170.9</v>
      </c>
      <c r="AL836" s="34">
        <v>4.8</v>
      </c>
      <c r="AM836" s="34">
        <v>175</v>
      </c>
      <c r="AN836" s="34" t="s">
        <v>155</v>
      </c>
      <c r="AO836" s="34">
        <v>2</v>
      </c>
      <c r="AP836" s="37">
        <v>0.62329861111111107</v>
      </c>
      <c r="AQ836" s="34">
        <v>47.163635999999997</v>
      </c>
      <c r="AR836" s="34">
        <v>-88.490813000000003</v>
      </c>
      <c r="AS836" s="34">
        <v>317.39999999999998</v>
      </c>
      <c r="AT836" s="34">
        <v>21.6</v>
      </c>
      <c r="AU836" s="34">
        <v>12</v>
      </c>
      <c r="AV836" s="34">
        <v>10</v>
      </c>
      <c r="AW836" s="34" t="s">
        <v>205</v>
      </c>
      <c r="AX836" s="34">
        <v>1.3</v>
      </c>
      <c r="AY836" s="34">
        <v>2.2000000000000002</v>
      </c>
      <c r="AZ836" s="34">
        <v>2.6</v>
      </c>
      <c r="BA836" s="34">
        <v>14.186999999999999</v>
      </c>
      <c r="BB836" s="34">
        <v>38.72</v>
      </c>
      <c r="BC836" s="34">
        <v>2.73</v>
      </c>
      <c r="BD836" s="34">
        <v>4.4580000000000002</v>
      </c>
      <c r="BE836" s="34">
        <v>3184.3359999999998</v>
      </c>
      <c r="BF836" s="34">
        <v>1.974</v>
      </c>
      <c r="BG836" s="34">
        <v>23.696000000000002</v>
      </c>
      <c r="BH836" s="34">
        <v>4.83</v>
      </c>
      <c r="BI836" s="34">
        <v>28.526</v>
      </c>
      <c r="BJ836" s="34">
        <v>18.998000000000001</v>
      </c>
      <c r="BK836" s="34">
        <v>3.8730000000000002</v>
      </c>
      <c r="BL836" s="34">
        <v>22.870999999999999</v>
      </c>
      <c r="BM836" s="34">
        <v>0.4451</v>
      </c>
      <c r="BN836" s="34"/>
      <c r="BO836" s="34"/>
      <c r="BP836" s="34"/>
      <c r="BQ836" s="34">
        <v>5178.598</v>
      </c>
      <c r="BR836" s="34">
        <v>0.15343599999999999</v>
      </c>
      <c r="BS836" s="34">
        <v>-5</v>
      </c>
      <c r="BT836" s="34">
        <v>7.0939999999999996E-3</v>
      </c>
      <c r="BU836" s="34">
        <v>3.7495919999999998</v>
      </c>
      <c r="BV836" s="34">
        <v>0</v>
      </c>
      <c r="BW836" s="34" t="s">
        <v>155</v>
      </c>
      <c r="BX836" s="34">
        <v>0.80200000000000005</v>
      </c>
    </row>
    <row r="837" spans="1:76" x14ac:dyDescent="0.25">
      <c r="A837" s="35">
        <v>43165</v>
      </c>
      <c r="B837" s="36">
        <v>0.41418127314814818</v>
      </c>
      <c r="C837" s="34">
        <v>5.1159999999999997</v>
      </c>
      <c r="D837" s="34">
        <v>1.04E-2</v>
      </c>
      <c r="E837" s="34">
        <v>104.499151</v>
      </c>
      <c r="F837" s="34">
        <v>376.5</v>
      </c>
      <c r="G837" s="34">
        <v>82.6</v>
      </c>
      <c r="H837" s="34">
        <v>3.2</v>
      </c>
      <c r="I837" s="34"/>
      <c r="J837" s="34">
        <v>12.37</v>
      </c>
      <c r="K837" s="34">
        <v>0.96030000000000004</v>
      </c>
      <c r="L837" s="34">
        <v>4.9127000000000001</v>
      </c>
      <c r="M837" s="34">
        <v>0.01</v>
      </c>
      <c r="N837" s="34">
        <v>361.54320000000001</v>
      </c>
      <c r="O837" s="34">
        <v>79.319500000000005</v>
      </c>
      <c r="P837" s="34">
        <v>440.9</v>
      </c>
      <c r="Q837" s="34">
        <v>289.86700000000002</v>
      </c>
      <c r="R837" s="34">
        <v>63.5944</v>
      </c>
      <c r="S837" s="34">
        <v>353.5</v>
      </c>
      <c r="T837" s="34">
        <v>3.1739000000000002</v>
      </c>
      <c r="U837" s="34"/>
      <c r="V837" s="34"/>
      <c r="W837" s="34">
        <v>0</v>
      </c>
      <c r="X837" s="34">
        <v>11.879200000000001</v>
      </c>
      <c r="Y837" s="34">
        <v>12.3</v>
      </c>
      <c r="Z837" s="34">
        <v>841</v>
      </c>
      <c r="AA837" s="34">
        <v>846</v>
      </c>
      <c r="AB837" s="34">
        <v>881</v>
      </c>
      <c r="AC837" s="34">
        <v>82</v>
      </c>
      <c r="AD837" s="34">
        <v>22.39</v>
      </c>
      <c r="AE837" s="34">
        <v>0.51</v>
      </c>
      <c r="AF837" s="34">
        <v>978</v>
      </c>
      <c r="AG837" s="34">
        <v>0</v>
      </c>
      <c r="AH837" s="34">
        <v>29</v>
      </c>
      <c r="AI837" s="34">
        <v>35</v>
      </c>
      <c r="AJ837" s="34">
        <v>191</v>
      </c>
      <c r="AK837" s="34">
        <v>171</v>
      </c>
      <c r="AL837" s="34">
        <v>4.7</v>
      </c>
      <c r="AM837" s="34">
        <v>175</v>
      </c>
      <c r="AN837" s="34" t="s">
        <v>155</v>
      </c>
      <c r="AO837" s="34">
        <v>2</v>
      </c>
      <c r="AP837" s="37">
        <v>0.62331018518518522</v>
      </c>
      <c r="AQ837" s="34">
        <v>47.163609000000001</v>
      </c>
      <c r="AR837" s="34">
        <v>-88.490970000000004</v>
      </c>
      <c r="AS837" s="34">
        <v>317.5</v>
      </c>
      <c r="AT837" s="34">
        <v>23</v>
      </c>
      <c r="AU837" s="34">
        <v>12</v>
      </c>
      <c r="AV837" s="34">
        <v>10</v>
      </c>
      <c r="AW837" s="34" t="s">
        <v>205</v>
      </c>
      <c r="AX837" s="34">
        <v>1.3</v>
      </c>
      <c r="AY837" s="34">
        <v>2.2000000000000002</v>
      </c>
      <c r="AZ837" s="34">
        <v>2.6</v>
      </c>
      <c r="BA837" s="34">
        <v>14.186999999999999</v>
      </c>
      <c r="BB837" s="34">
        <v>41.53</v>
      </c>
      <c r="BC837" s="34">
        <v>2.93</v>
      </c>
      <c r="BD837" s="34">
        <v>4.133</v>
      </c>
      <c r="BE837" s="34">
        <v>3183.857</v>
      </c>
      <c r="BF837" s="34">
        <v>4.1390000000000002</v>
      </c>
      <c r="BG837" s="34">
        <v>24.538</v>
      </c>
      <c r="BH837" s="34">
        <v>5.383</v>
      </c>
      <c r="BI837" s="34">
        <v>29.920999999999999</v>
      </c>
      <c r="BJ837" s="34">
        <v>19.672999999999998</v>
      </c>
      <c r="BK837" s="34">
        <v>4.3159999999999998</v>
      </c>
      <c r="BL837" s="34">
        <v>23.989000000000001</v>
      </c>
      <c r="BM837" s="34">
        <v>6.5000000000000002E-2</v>
      </c>
      <c r="BN837" s="34"/>
      <c r="BO837" s="34"/>
      <c r="BP837" s="34"/>
      <c r="BQ837" s="34">
        <v>5597.8720000000003</v>
      </c>
      <c r="BR837" s="34">
        <v>0.111418</v>
      </c>
      <c r="BS837" s="34">
        <v>-5</v>
      </c>
      <c r="BT837" s="34">
        <v>7.9059999999999998E-3</v>
      </c>
      <c r="BU837" s="34">
        <v>2.7227769999999998</v>
      </c>
      <c r="BV837" s="34">
        <v>0</v>
      </c>
      <c r="BW837" s="34" t="s">
        <v>155</v>
      </c>
      <c r="BX837" s="34">
        <v>0.80200000000000005</v>
      </c>
    </row>
    <row r="838" spans="1:76" x14ac:dyDescent="0.25">
      <c r="A838" s="35">
        <v>43165</v>
      </c>
      <c r="B838" s="36">
        <v>0.41419284722222222</v>
      </c>
      <c r="C838" s="34">
        <v>5.1459999999999999</v>
      </c>
      <c r="D838" s="34">
        <v>1.03E-2</v>
      </c>
      <c r="E838" s="34">
        <v>102.54803699999999</v>
      </c>
      <c r="F838" s="34">
        <v>371.9</v>
      </c>
      <c r="G838" s="34">
        <v>86.9</v>
      </c>
      <c r="H838" s="34">
        <v>6.9</v>
      </c>
      <c r="I838" s="34"/>
      <c r="J838" s="34">
        <v>12.73</v>
      </c>
      <c r="K838" s="34">
        <v>0.96009999999999995</v>
      </c>
      <c r="L838" s="34">
        <v>4.9406999999999996</v>
      </c>
      <c r="M838" s="34">
        <v>9.7999999999999997E-3</v>
      </c>
      <c r="N838" s="34">
        <v>357.07799999999997</v>
      </c>
      <c r="O838" s="34">
        <v>83.446799999999996</v>
      </c>
      <c r="P838" s="34">
        <v>440.5</v>
      </c>
      <c r="Q838" s="34">
        <v>286.28699999999998</v>
      </c>
      <c r="R838" s="34">
        <v>66.903400000000005</v>
      </c>
      <c r="S838" s="34">
        <v>353.2</v>
      </c>
      <c r="T838" s="34">
        <v>6.9086999999999996</v>
      </c>
      <c r="U838" s="34"/>
      <c r="V838" s="34"/>
      <c r="W838" s="34">
        <v>0</v>
      </c>
      <c r="X838" s="34">
        <v>12.2217</v>
      </c>
      <c r="Y838" s="34">
        <v>12.4</v>
      </c>
      <c r="Z838" s="34">
        <v>841</v>
      </c>
      <c r="AA838" s="34">
        <v>845</v>
      </c>
      <c r="AB838" s="34">
        <v>881</v>
      </c>
      <c r="AC838" s="34">
        <v>82</v>
      </c>
      <c r="AD838" s="34">
        <v>22.39</v>
      </c>
      <c r="AE838" s="34">
        <v>0.51</v>
      </c>
      <c r="AF838" s="34">
        <v>978</v>
      </c>
      <c r="AG838" s="34">
        <v>0</v>
      </c>
      <c r="AH838" s="34">
        <v>29</v>
      </c>
      <c r="AI838" s="34">
        <v>35</v>
      </c>
      <c r="AJ838" s="34">
        <v>191</v>
      </c>
      <c r="AK838" s="34">
        <v>170.1</v>
      </c>
      <c r="AL838" s="34">
        <v>4.7</v>
      </c>
      <c r="AM838" s="34">
        <v>175</v>
      </c>
      <c r="AN838" s="34" t="s">
        <v>155</v>
      </c>
      <c r="AO838" s="34">
        <v>2</v>
      </c>
      <c r="AP838" s="37">
        <v>0.62332175925925926</v>
      </c>
      <c r="AQ838" s="34">
        <v>47.163573999999997</v>
      </c>
      <c r="AR838" s="34">
        <v>-88.491131999999993</v>
      </c>
      <c r="AS838" s="34">
        <v>317.60000000000002</v>
      </c>
      <c r="AT838" s="34">
        <v>25</v>
      </c>
      <c r="AU838" s="34">
        <v>12</v>
      </c>
      <c r="AV838" s="34">
        <v>10</v>
      </c>
      <c r="AW838" s="34" t="s">
        <v>205</v>
      </c>
      <c r="AX838" s="34">
        <v>1.4368000000000001</v>
      </c>
      <c r="AY838" s="34">
        <v>2.4051999999999998</v>
      </c>
      <c r="AZ838" s="34">
        <v>2.8052000000000001</v>
      </c>
      <c r="BA838" s="34">
        <v>14.186999999999999</v>
      </c>
      <c r="BB838" s="34">
        <v>41.29</v>
      </c>
      <c r="BC838" s="34">
        <v>2.91</v>
      </c>
      <c r="BD838" s="34">
        <v>4.16</v>
      </c>
      <c r="BE838" s="34">
        <v>3183.6289999999999</v>
      </c>
      <c r="BF838" s="34">
        <v>4.0380000000000003</v>
      </c>
      <c r="BG838" s="34">
        <v>24.094999999999999</v>
      </c>
      <c r="BH838" s="34">
        <v>5.6310000000000002</v>
      </c>
      <c r="BI838" s="34">
        <v>29.725999999999999</v>
      </c>
      <c r="BJ838" s="34">
        <v>19.318000000000001</v>
      </c>
      <c r="BK838" s="34">
        <v>4.5149999999999997</v>
      </c>
      <c r="BL838" s="34">
        <v>23.832999999999998</v>
      </c>
      <c r="BM838" s="34">
        <v>0.1406</v>
      </c>
      <c r="BN838" s="34"/>
      <c r="BO838" s="34"/>
      <c r="BP838" s="34"/>
      <c r="BQ838" s="34">
        <v>5726.1329999999998</v>
      </c>
      <c r="BR838" s="34">
        <v>0.113342</v>
      </c>
      <c r="BS838" s="34">
        <v>-5</v>
      </c>
      <c r="BT838" s="34">
        <v>6.1879999999999999E-3</v>
      </c>
      <c r="BU838" s="34">
        <v>2.7697949999999998</v>
      </c>
      <c r="BV838" s="34">
        <v>0</v>
      </c>
      <c r="BW838" s="34" t="s">
        <v>155</v>
      </c>
      <c r="BX838" s="34">
        <v>0.80200000000000005</v>
      </c>
    </row>
    <row r="839" spans="1:76" x14ac:dyDescent="0.25">
      <c r="A839" s="35">
        <v>43165</v>
      </c>
      <c r="B839" s="36">
        <v>0.41420442129629631</v>
      </c>
      <c r="C839" s="34">
        <v>5.39</v>
      </c>
      <c r="D839" s="34">
        <v>8.8999999999999999E-3</v>
      </c>
      <c r="E839" s="34">
        <v>88.817376999999993</v>
      </c>
      <c r="F839" s="34">
        <v>372.8</v>
      </c>
      <c r="G839" s="34">
        <v>89.9</v>
      </c>
      <c r="H839" s="34">
        <v>3.3</v>
      </c>
      <c r="I839" s="34"/>
      <c r="J839" s="34">
        <v>13.07</v>
      </c>
      <c r="K839" s="34">
        <v>0.95809999999999995</v>
      </c>
      <c r="L839" s="34">
        <v>5.1643999999999997</v>
      </c>
      <c r="M839" s="34">
        <v>8.5000000000000006E-3</v>
      </c>
      <c r="N839" s="34">
        <v>357.16520000000003</v>
      </c>
      <c r="O839" s="34">
        <v>86.147800000000004</v>
      </c>
      <c r="P839" s="34">
        <v>443.3</v>
      </c>
      <c r="Q839" s="34">
        <v>286.35700000000003</v>
      </c>
      <c r="R839" s="34">
        <v>69.069000000000003</v>
      </c>
      <c r="S839" s="34">
        <v>355.4</v>
      </c>
      <c r="T839" s="34">
        <v>3.3010000000000002</v>
      </c>
      <c r="U839" s="34"/>
      <c r="V839" s="34"/>
      <c r="W839" s="34">
        <v>0</v>
      </c>
      <c r="X839" s="34">
        <v>12.523999999999999</v>
      </c>
      <c r="Y839" s="34">
        <v>12.4</v>
      </c>
      <c r="Z839" s="34">
        <v>841</v>
      </c>
      <c r="AA839" s="34">
        <v>842</v>
      </c>
      <c r="AB839" s="34">
        <v>880</v>
      </c>
      <c r="AC839" s="34">
        <v>82</v>
      </c>
      <c r="AD839" s="34">
        <v>22.39</v>
      </c>
      <c r="AE839" s="34">
        <v>0.51</v>
      </c>
      <c r="AF839" s="34">
        <v>978</v>
      </c>
      <c r="AG839" s="34">
        <v>0</v>
      </c>
      <c r="AH839" s="34">
        <v>29</v>
      </c>
      <c r="AI839" s="34">
        <v>35</v>
      </c>
      <c r="AJ839" s="34">
        <v>191</v>
      </c>
      <c r="AK839" s="34">
        <v>170</v>
      </c>
      <c r="AL839" s="34">
        <v>4.7</v>
      </c>
      <c r="AM839" s="34">
        <v>175</v>
      </c>
      <c r="AN839" s="34" t="s">
        <v>155</v>
      </c>
      <c r="AO839" s="34">
        <v>2</v>
      </c>
      <c r="AP839" s="37">
        <v>0.62333333333333341</v>
      </c>
      <c r="AQ839" s="34">
        <v>47.163561999999999</v>
      </c>
      <c r="AR839" s="34">
        <v>-88.491181999999995</v>
      </c>
      <c r="AS839" s="34">
        <v>317.60000000000002</v>
      </c>
      <c r="AT839" s="34">
        <v>25.7</v>
      </c>
      <c r="AU839" s="34">
        <v>12</v>
      </c>
      <c r="AV839" s="34">
        <v>10</v>
      </c>
      <c r="AW839" s="34" t="s">
        <v>205</v>
      </c>
      <c r="AX839" s="34">
        <v>1.5</v>
      </c>
      <c r="AY839" s="34">
        <v>2.5</v>
      </c>
      <c r="AZ839" s="34">
        <v>2.9</v>
      </c>
      <c r="BA839" s="34">
        <v>14.186999999999999</v>
      </c>
      <c r="BB839" s="34">
        <v>39.479999999999997</v>
      </c>
      <c r="BC839" s="34">
        <v>2.78</v>
      </c>
      <c r="BD839" s="34">
        <v>4.3689999999999998</v>
      </c>
      <c r="BE839" s="34">
        <v>3183.8589999999999</v>
      </c>
      <c r="BF839" s="34">
        <v>3.339</v>
      </c>
      <c r="BG839" s="34">
        <v>23.059000000000001</v>
      </c>
      <c r="BH839" s="34">
        <v>5.5620000000000003</v>
      </c>
      <c r="BI839" s="34">
        <v>28.620999999999999</v>
      </c>
      <c r="BJ839" s="34">
        <v>18.488</v>
      </c>
      <c r="BK839" s="34">
        <v>4.4589999999999996</v>
      </c>
      <c r="BL839" s="34">
        <v>22.946999999999999</v>
      </c>
      <c r="BM839" s="34">
        <v>6.4299999999999996E-2</v>
      </c>
      <c r="BN839" s="34"/>
      <c r="BO839" s="34"/>
      <c r="BP839" s="34"/>
      <c r="BQ839" s="34">
        <v>5614.0990000000002</v>
      </c>
      <c r="BR839" s="34">
        <v>9.2256000000000005E-2</v>
      </c>
      <c r="BS839" s="34">
        <v>-5</v>
      </c>
      <c r="BT839" s="34">
        <v>6.9059999999999998E-3</v>
      </c>
      <c r="BU839" s="34">
        <v>2.2545060000000001</v>
      </c>
      <c r="BV839" s="34">
        <v>0</v>
      </c>
      <c r="BW839" s="34" t="s">
        <v>155</v>
      </c>
      <c r="BX839" s="34">
        <v>0.80200000000000005</v>
      </c>
    </row>
    <row r="840" spans="1:76" x14ac:dyDescent="0.25">
      <c r="A840" s="35">
        <v>43165</v>
      </c>
      <c r="B840" s="36">
        <v>0.41421599537037035</v>
      </c>
      <c r="C840" s="34">
        <v>5.3949999999999996</v>
      </c>
      <c r="D840" s="34">
        <v>8.0000000000000002E-3</v>
      </c>
      <c r="E840" s="34">
        <v>80</v>
      </c>
      <c r="F840" s="34">
        <v>376.9</v>
      </c>
      <c r="G840" s="34">
        <v>90.4</v>
      </c>
      <c r="H840" s="34">
        <v>0</v>
      </c>
      <c r="I840" s="34"/>
      <c r="J840" s="34">
        <v>13.2</v>
      </c>
      <c r="K840" s="34">
        <v>0.95809999999999995</v>
      </c>
      <c r="L840" s="34">
        <v>5.1694000000000004</v>
      </c>
      <c r="M840" s="34">
        <v>7.7000000000000002E-3</v>
      </c>
      <c r="N840" s="34">
        <v>361.06740000000002</v>
      </c>
      <c r="O840" s="34">
        <v>86.612700000000004</v>
      </c>
      <c r="P840" s="34">
        <v>447.7</v>
      </c>
      <c r="Q840" s="34">
        <v>289.4855</v>
      </c>
      <c r="R840" s="34">
        <v>69.441699999999997</v>
      </c>
      <c r="S840" s="34">
        <v>358.9</v>
      </c>
      <c r="T840" s="34">
        <v>0</v>
      </c>
      <c r="U840" s="34"/>
      <c r="V840" s="34"/>
      <c r="W840" s="34">
        <v>0</v>
      </c>
      <c r="X840" s="34">
        <v>12.647</v>
      </c>
      <c r="Y840" s="34">
        <v>12.3</v>
      </c>
      <c r="Z840" s="34">
        <v>841</v>
      </c>
      <c r="AA840" s="34">
        <v>845</v>
      </c>
      <c r="AB840" s="34">
        <v>881</v>
      </c>
      <c r="AC840" s="34">
        <v>82</v>
      </c>
      <c r="AD840" s="34">
        <v>22.39</v>
      </c>
      <c r="AE840" s="34">
        <v>0.51</v>
      </c>
      <c r="AF840" s="34">
        <v>978</v>
      </c>
      <c r="AG840" s="34">
        <v>0</v>
      </c>
      <c r="AH840" s="34">
        <v>29</v>
      </c>
      <c r="AI840" s="34">
        <v>35</v>
      </c>
      <c r="AJ840" s="34">
        <v>191</v>
      </c>
      <c r="AK840" s="34">
        <v>170</v>
      </c>
      <c r="AL840" s="34">
        <v>4.7</v>
      </c>
      <c r="AM840" s="34">
        <v>175</v>
      </c>
      <c r="AN840" s="34" t="s">
        <v>155</v>
      </c>
      <c r="AO840" s="34">
        <v>2</v>
      </c>
      <c r="AP840" s="37">
        <v>0.62333333333333341</v>
      </c>
      <c r="AQ840" s="34">
        <v>47.163518000000003</v>
      </c>
      <c r="AR840" s="34">
        <v>-88.491378999999995</v>
      </c>
      <c r="AS840" s="34">
        <v>317.8</v>
      </c>
      <c r="AT840" s="34">
        <v>25.7</v>
      </c>
      <c r="AU840" s="34">
        <v>12</v>
      </c>
      <c r="AV840" s="34">
        <v>10</v>
      </c>
      <c r="AW840" s="34" t="s">
        <v>205</v>
      </c>
      <c r="AX840" s="34">
        <v>1.5</v>
      </c>
      <c r="AY840" s="34">
        <v>2.5</v>
      </c>
      <c r="AZ840" s="34">
        <v>2.9</v>
      </c>
      <c r="BA840" s="34">
        <v>14.186999999999999</v>
      </c>
      <c r="BB840" s="34">
        <v>39.450000000000003</v>
      </c>
      <c r="BC840" s="34">
        <v>2.78</v>
      </c>
      <c r="BD840" s="34">
        <v>4.3730000000000002</v>
      </c>
      <c r="BE840" s="34">
        <v>3184.569</v>
      </c>
      <c r="BF840" s="34">
        <v>3.0049999999999999</v>
      </c>
      <c r="BG840" s="34">
        <v>23.294</v>
      </c>
      <c r="BH840" s="34">
        <v>5.5880000000000001</v>
      </c>
      <c r="BI840" s="34">
        <v>28.881</v>
      </c>
      <c r="BJ840" s="34">
        <v>18.675999999999998</v>
      </c>
      <c r="BK840" s="34">
        <v>4.4800000000000004</v>
      </c>
      <c r="BL840" s="34">
        <v>23.155999999999999</v>
      </c>
      <c r="BM840" s="34">
        <v>0</v>
      </c>
      <c r="BN840" s="34"/>
      <c r="BO840" s="34"/>
      <c r="BP840" s="34"/>
      <c r="BQ840" s="34">
        <v>5664.97</v>
      </c>
      <c r="BR840" s="34">
        <v>0.10449600000000001</v>
      </c>
      <c r="BS840" s="34">
        <v>-5</v>
      </c>
      <c r="BT840" s="34">
        <v>7.0000000000000001E-3</v>
      </c>
      <c r="BU840" s="34">
        <v>2.5536210000000001</v>
      </c>
      <c r="BV840" s="34">
        <v>0</v>
      </c>
      <c r="BW840" s="34" t="s">
        <v>155</v>
      </c>
      <c r="BX840" s="34">
        <v>0.80200000000000005</v>
      </c>
    </row>
    <row r="841" spans="1:76" x14ac:dyDescent="0.25">
      <c r="A841" s="35">
        <v>43165</v>
      </c>
      <c r="B841" s="36">
        <v>0.41422756944444444</v>
      </c>
      <c r="C841" s="34">
        <v>5.4539999999999997</v>
      </c>
      <c r="D841" s="34">
        <v>7.7999999999999996E-3</v>
      </c>
      <c r="E841" s="34">
        <v>77.668809999999993</v>
      </c>
      <c r="F841" s="34">
        <v>377.7</v>
      </c>
      <c r="G841" s="34">
        <v>90.4</v>
      </c>
      <c r="H841" s="34">
        <v>-3.2</v>
      </c>
      <c r="I841" s="34"/>
      <c r="J841" s="34">
        <v>13.13</v>
      </c>
      <c r="K841" s="34">
        <v>0.95760000000000001</v>
      </c>
      <c r="L841" s="34">
        <v>5.2225000000000001</v>
      </c>
      <c r="M841" s="34">
        <v>7.4000000000000003E-3</v>
      </c>
      <c r="N841" s="34">
        <v>361.69670000000002</v>
      </c>
      <c r="O841" s="34">
        <v>86.546499999999995</v>
      </c>
      <c r="P841" s="34">
        <v>448.2</v>
      </c>
      <c r="Q841" s="34">
        <v>289.96730000000002</v>
      </c>
      <c r="R841" s="34">
        <v>69.383099999999999</v>
      </c>
      <c r="S841" s="34">
        <v>359.4</v>
      </c>
      <c r="T841" s="34">
        <v>0</v>
      </c>
      <c r="U841" s="34"/>
      <c r="V841" s="34"/>
      <c r="W841" s="34">
        <v>0</v>
      </c>
      <c r="X841" s="34">
        <v>12.570399999999999</v>
      </c>
      <c r="Y841" s="34">
        <v>12.4</v>
      </c>
      <c r="Z841" s="34">
        <v>841</v>
      </c>
      <c r="AA841" s="34">
        <v>845</v>
      </c>
      <c r="AB841" s="34">
        <v>881</v>
      </c>
      <c r="AC841" s="34">
        <v>82</v>
      </c>
      <c r="AD841" s="34">
        <v>22.37</v>
      </c>
      <c r="AE841" s="34">
        <v>0.51</v>
      </c>
      <c r="AF841" s="34">
        <v>979</v>
      </c>
      <c r="AG841" s="34">
        <v>0</v>
      </c>
      <c r="AH841" s="34">
        <v>29</v>
      </c>
      <c r="AI841" s="34">
        <v>35</v>
      </c>
      <c r="AJ841" s="34">
        <v>191</v>
      </c>
      <c r="AK841" s="34">
        <v>170</v>
      </c>
      <c r="AL841" s="34">
        <v>4.5999999999999996</v>
      </c>
      <c r="AM841" s="34">
        <v>175</v>
      </c>
      <c r="AN841" s="34" t="s">
        <v>155</v>
      </c>
      <c r="AO841" s="34">
        <v>2</v>
      </c>
      <c r="AP841" s="37">
        <v>0.62335648148148148</v>
      </c>
      <c r="AQ841" s="34">
        <v>47.163460000000001</v>
      </c>
      <c r="AR841" s="34">
        <v>-88.491561000000004</v>
      </c>
      <c r="AS841" s="34">
        <v>317.10000000000002</v>
      </c>
      <c r="AT841" s="34">
        <v>25.6</v>
      </c>
      <c r="AU841" s="34">
        <v>12</v>
      </c>
      <c r="AV841" s="34">
        <v>10</v>
      </c>
      <c r="AW841" s="34" t="s">
        <v>205</v>
      </c>
      <c r="AX841" s="34">
        <v>1.6368</v>
      </c>
      <c r="AY841" s="34">
        <v>2.7052</v>
      </c>
      <c r="AZ841" s="34">
        <v>3.1736</v>
      </c>
      <c r="BA841" s="34">
        <v>14.186999999999999</v>
      </c>
      <c r="BB841" s="34">
        <v>39.04</v>
      </c>
      <c r="BC841" s="34">
        <v>2.75</v>
      </c>
      <c r="BD841" s="34">
        <v>4.4269999999999996</v>
      </c>
      <c r="BE841" s="34">
        <v>3184.5059999999999</v>
      </c>
      <c r="BF841" s="34">
        <v>2.8860000000000001</v>
      </c>
      <c r="BG841" s="34">
        <v>23.096</v>
      </c>
      <c r="BH841" s="34">
        <v>5.5259999999999998</v>
      </c>
      <c r="BI841" s="34">
        <v>28.623000000000001</v>
      </c>
      <c r="BJ841" s="34">
        <v>18.515999999999998</v>
      </c>
      <c r="BK841" s="34">
        <v>4.43</v>
      </c>
      <c r="BL841" s="34">
        <v>22.946000000000002</v>
      </c>
      <c r="BM841" s="34">
        <v>0</v>
      </c>
      <c r="BN841" s="34"/>
      <c r="BO841" s="34"/>
      <c r="BP841" s="34"/>
      <c r="BQ841" s="34">
        <v>5573.2520000000004</v>
      </c>
      <c r="BR841" s="34">
        <v>0.118684</v>
      </c>
      <c r="BS841" s="34">
        <v>-5</v>
      </c>
      <c r="BT841" s="34">
        <v>6.0939999999999996E-3</v>
      </c>
      <c r="BU841" s="34">
        <v>2.9003399999999999</v>
      </c>
      <c r="BV841" s="34">
        <v>0</v>
      </c>
      <c r="BW841" s="34" t="s">
        <v>155</v>
      </c>
      <c r="BX841" s="34">
        <v>0.80200000000000005</v>
      </c>
    </row>
    <row r="842" spans="1:76" x14ac:dyDescent="0.25">
      <c r="A842" s="35">
        <v>43165</v>
      </c>
      <c r="B842" s="36">
        <v>0.41423914351851848</v>
      </c>
      <c r="C842" s="34">
        <v>5.6449999999999996</v>
      </c>
      <c r="D842" s="34">
        <v>7.1999999999999998E-3</v>
      </c>
      <c r="E842" s="34">
        <v>72.385480000000001</v>
      </c>
      <c r="F842" s="34">
        <v>380</v>
      </c>
      <c r="G842" s="34">
        <v>90.1</v>
      </c>
      <c r="H842" s="34">
        <v>-10</v>
      </c>
      <c r="I842" s="34"/>
      <c r="J842" s="34">
        <v>13.1</v>
      </c>
      <c r="K842" s="34">
        <v>0.95609999999999995</v>
      </c>
      <c r="L842" s="34">
        <v>5.3973000000000004</v>
      </c>
      <c r="M842" s="34">
        <v>6.8999999999999999E-3</v>
      </c>
      <c r="N842" s="34">
        <v>363.31310000000002</v>
      </c>
      <c r="O842" s="34">
        <v>86.105599999999995</v>
      </c>
      <c r="P842" s="34">
        <v>449.4</v>
      </c>
      <c r="Q842" s="34">
        <v>291.28370000000001</v>
      </c>
      <c r="R842" s="34">
        <v>69.034599999999998</v>
      </c>
      <c r="S842" s="34">
        <v>360.3</v>
      </c>
      <c r="T842" s="34">
        <v>0</v>
      </c>
      <c r="U842" s="34"/>
      <c r="V842" s="34"/>
      <c r="W842" s="34">
        <v>0</v>
      </c>
      <c r="X842" s="34">
        <v>12.5253</v>
      </c>
      <c r="Y842" s="34">
        <v>12.3</v>
      </c>
      <c r="Z842" s="34">
        <v>841</v>
      </c>
      <c r="AA842" s="34">
        <v>844</v>
      </c>
      <c r="AB842" s="34">
        <v>881</v>
      </c>
      <c r="AC842" s="34">
        <v>82</v>
      </c>
      <c r="AD842" s="34">
        <v>22.39</v>
      </c>
      <c r="AE842" s="34">
        <v>0.51</v>
      </c>
      <c r="AF842" s="34">
        <v>978</v>
      </c>
      <c r="AG842" s="34">
        <v>0</v>
      </c>
      <c r="AH842" s="34">
        <v>29</v>
      </c>
      <c r="AI842" s="34">
        <v>35</v>
      </c>
      <c r="AJ842" s="34">
        <v>191</v>
      </c>
      <c r="AK842" s="34">
        <v>170</v>
      </c>
      <c r="AL842" s="34">
        <v>4.7</v>
      </c>
      <c r="AM842" s="34">
        <v>175</v>
      </c>
      <c r="AN842" s="34" t="s">
        <v>155</v>
      </c>
      <c r="AO842" s="34">
        <v>2</v>
      </c>
      <c r="AP842" s="37">
        <v>0.62336805555555552</v>
      </c>
      <c r="AQ842" s="34">
        <v>47.163370999999998</v>
      </c>
      <c r="AR842" s="34">
        <v>-88.491663000000003</v>
      </c>
      <c r="AS842" s="34">
        <v>316.5</v>
      </c>
      <c r="AT842" s="34">
        <v>25.4</v>
      </c>
      <c r="AU842" s="34">
        <v>12</v>
      </c>
      <c r="AV842" s="34">
        <v>10</v>
      </c>
      <c r="AW842" s="34" t="s">
        <v>205</v>
      </c>
      <c r="AX842" s="34">
        <v>1.9052</v>
      </c>
      <c r="AY842" s="34">
        <v>1.5688</v>
      </c>
      <c r="AZ842" s="34">
        <v>3.3683999999999998</v>
      </c>
      <c r="BA842" s="34">
        <v>14.186999999999999</v>
      </c>
      <c r="BB842" s="34">
        <v>37.75</v>
      </c>
      <c r="BC842" s="34">
        <v>2.66</v>
      </c>
      <c r="BD842" s="34">
        <v>4.5880000000000001</v>
      </c>
      <c r="BE842" s="34">
        <v>3184.17</v>
      </c>
      <c r="BF842" s="34">
        <v>2.5990000000000002</v>
      </c>
      <c r="BG842" s="34">
        <v>22.446000000000002</v>
      </c>
      <c r="BH842" s="34">
        <v>5.32</v>
      </c>
      <c r="BI842" s="34">
        <v>27.765000000000001</v>
      </c>
      <c r="BJ842" s="34">
        <v>17.995999999999999</v>
      </c>
      <c r="BK842" s="34">
        <v>4.2649999999999997</v>
      </c>
      <c r="BL842" s="34">
        <v>22.260999999999999</v>
      </c>
      <c r="BM842" s="34">
        <v>0</v>
      </c>
      <c r="BN842" s="34"/>
      <c r="BO842" s="34"/>
      <c r="BP842" s="34"/>
      <c r="BQ842" s="34">
        <v>5372.8540000000003</v>
      </c>
      <c r="BR842" s="34">
        <v>0.13087199999999999</v>
      </c>
      <c r="BS842" s="34">
        <v>-5</v>
      </c>
      <c r="BT842" s="34">
        <v>6.9059999999999998E-3</v>
      </c>
      <c r="BU842" s="34">
        <v>3.1981850000000001</v>
      </c>
      <c r="BV842" s="34">
        <v>0</v>
      </c>
      <c r="BW842" s="34" t="s">
        <v>155</v>
      </c>
      <c r="BX842" s="34">
        <v>0.80200000000000005</v>
      </c>
    </row>
    <row r="843" spans="1:76" x14ac:dyDescent="0.25">
      <c r="A843" s="35">
        <v>43165</v>
      </c>
      <c r="B843" s="36">
        <v>0.41425071759259263</v>
      </c>
      <c r="C843" s="34">
        <v>6.1580000000000004</v>
      </c>
      <c r="D843" s="34">
        <v>1.24E-2</v>
      </c>
      <c r="E843" s="34">
        <v>124.243734</v>
      </c>
      <c r="F843" s="34">
        <v>383.8</v>
      </c>
      <c r="G843" s="34">
        <v>89.5</v>
      </c>
      <c r="H843" s="34">
        <v>-6.2</v>
      </c>
      <c r="I843" s="34"/>
      <c r="J843" s="34">
        <v>13.03</v>
      </c>
      <c r="K843" s="34">
        <v>0.95199999999999996</v>
      </c>
      <c r="L843" s="34">
        <v>5.8624000000000001</v>
      </c>
      <c r="M843" s="34">
        <v>1.18E-2</v>
      </c>
      <c r="N843" s="34">
        <v>365.40910000000002</v>
      </c>
      <c r="O843" s="34">
        <v>85.173000000000002</v>
      </c>
      <c r="P843" s="34">
        <v>450.6</v>
      </c>
      <c r="Q843" s="34">
        <v>292.9665</v>
      </c>
      <c r="R843" s="34">
        <v>68.287400000000005</v>
      </c>
      <c r="S843" s="34">
        <v>361.3</v>
      </c>
      <c r="T843" s="34">
        <v>0</v>
      </c>
      <c r="U843" s="34"/>
      <c r="V843" s="34"/>
      <c r="W843" s="34">
        <v>0</v>
      </c>
      <c r="X843" s="34">
        <v>12.404999999999999</v>
      </c>
      <c r="Y843" s="34">
        <v>12.1</v>
      </c>
      <c r="Z843" s="34">
        <v>843</v>
      </c>
      <c r="AA843" s="34">
        <v>844</v>
      </c>
      <c r="AB843" s="34">
        <v>882</v>
      </c>
      <c r="AC843" s="34">
        <v>82</v>
      </c>
      <c r="AD843" s="34">
        <v>22.39</v>
      </c>
      <c r="AE843" s="34">
        <v>0.51</v>
      </c>
      <c r="AF843" s="34">
        <v>978</v>
      </c>
      <c r="AG843" s="34">
        <v>0</v>
      </c>
      <c r="AH843" s="34">
        <v>29</v>
      </c>
      <c r="AI843" s="34">
        <v>35</v>
      </c>
      <c r="AJ843" s="34">
        <v>191</v>
      </c>
      <c r="AK843" s="34">
        <v>170</v>
      </c>
      <c r="AL843" s="34">
        <v>4.5</v>
      </c>
      <c r="AM843" s="34">
        <v>175</v>
      </c>
      <c r="AN843" s="34" t="s">
        <v>155</v>
      </c>
      <c r="AO843" s="34">
        <v>2</v>
      </c>
      <c r="AP843" s="37">
        <v>0.62337962962962956</v>
      </c>
      <c r="AQ843" s="34">
        <v>47.163271000000002</v>
      </c>
      <c r="AR843" s="34">
        <v>-88.491739999999993</v>
      </c>
      <c r="AS843" s="34">
        <v>316.3</v>
      </c>
      <c r="AT843" s="34">
        <v>25.4</v>
      </c>
      <c r="AU843" s="34">
        <v>12</v>
      </c>
      <c r="AV843" s="34">
        <v>9</v>
      </c>
      <c r="AW843" s="34" t="s">
        <v>214</v>
      </c>
      <c r="AX843" s="34">
        <v>2.2052</v>
      </c>
      <c r="AY843" s="34">
        <v>1</v>
      </c>
      <c r="AZ843" s="34">
        <v>3.5367999999999999</v>
      </c>
      <c r="BA843" s="34">
        <v>14.186999999999999</v>
      </c>
      <c r="BB843" s="34">
        <v>34.65</v>
      </c>
      <c r="BC843" s="34">
        <v>2.44</v>
      </c>
      <c r="BD843" s="34">
        <v>5.0439999999999996</v>
      </c>
      <c r="BE843" s="34">
        <v>3179.9459999999999</v>
      </c>
      <c r="BF843" s="34">
        <v>4.0830000000000002</v>
      </c>
      <c r="BG843" s="34">
        <v>20.757000000000001</v>
      </c>
      <c r="BH843" s="34">
        <v>4.8380000000000001</v>
      </c>
      <c r="BI843" s="34">
        <v>25.594999999999999</v>
      </c>
      <c r="BJ843" s="34">
        <v>16.641999999999999</v>
      </c>
      <c r="BK843" s="34">
        <v>3.879</v>
      </c>
      <c r="BL843" s="34">
        <v>20.521000000000001</v>
      </c>
      <c r="BM843" s="34">
        <v>0</v>
      </c>
      <c r="BN843" s="34"/>
      <c r="BO843" s="34"/>
      <c r="BP843" s="34"/>
      <c r="BQ843" s="34">
        <v>4892.5709999999999</v>
      </c>
      <c r="BR843" s="34">
        <v>9.8477999999999996E-2</v>
      </c>
      <c r="BS843" s="34">
        <v>-5</v>
      </c>
      <c r="BT843" s="34">
        <v>7.0000000000000001E-3</v>
      </c>
      <c r="BU843" s="34">
        <v>2.4065569999999998</v>
      </c>
      <c r="BV843" s="34">
        <v>0</v>
      </c>
      <c r="BW843" s="34" t="s">
        <v>155</v>
      </c>
      <c r="BX843" s="34">
        <v>0.80200000000000005</v>
      </c>
    </row>
    <row r="844" spans="1:76" x14ac:dyDescent="0.25">
      <c r="A844" s="35">
        <v>43165</v>
      </c>
      <c r="B844" s="36">
        <v>0.41426229166666667</v>
      </c>
      <c r="C844" s="34">
        <v>6.6879999999999997</v>
      </c>
      <c r="D844" s="34">
        <v>8.6E-3</v>
      </c>
      <c r="E844" s="34">
        <v>85.587011000000004</v>
      </c>
      <c r="F844" s="34">
        <v>386.8</v>
      </c>
      <c r="G844" s="34">
        <v>87.6</v>
      </c>
      <c r="H844" s="34">
        <v>0</v>
      </c>
      <c r="I844" s="34"/>
      <c r="J844" s="34">
        <v>12.88</v>
      </c>
      <c r="K844" s="34">
        <v>0.94789999999999996</v>
      </c>
      <c r="L844" s="34">
        <v>6.3390000000000004</v>
      </c>
      <c r="M844" s="34">
        <v>8.0999999999999996E-3</v>
      </c>
      <c r="N844" s="34">
        <v>366.66649999999998</v>
      </c>
      <c r="O844" s="34">
        <v>83.033699999999996</v>
      </c>
      <c r="P844" s="34">
        <v>449.7</v>
      </c>
      <c r="Q844" s="34">
        <v>293.97460000000001</v>
      </c>
      <c r="R844" s="34">
        <v>66.572199999999995</v>
      </c>
      <c r="S844" s="34">
        <v>360.5</v>
      </c>
      <c r="T844" s="34">
        <v>0</v>
      </c>
      <c r="U844" s="34"/>
      <c r="V844" s="34"/>
      <c r="W844" s="34">
        <v>0</v>
      </c>
      <c r="X844" s="34">
        <v>12.209</v>
      </c>
      <c r="Y844" s="34">
        <v>12.1</v>
      </c>
      <c r="Z844" s="34">
        <v>844</v>
      </c>
      <c r="AA844" s="34">
        <v>844</v>
      </c>
      <c r="AB844" s="34">
        <v>883</v>
      </c>
      <c r="AC844" s="34">
        <v>82</v>
      </c>
      <c r="AD844" s="34">
        <v>22.39</v>
      </c>
      <c r="AE844" s="34">
        <v>0.51</v>
      </c>
      <c r="AF844" s="34">
        <v>978</v>
      </c>
      <c r="AG844" s="34">
        <v>0</v>
      </c>
      <c r="AH844" s="34">
        <v>29</v>
      </c>
      <c r="AI844" s="34">
        <v>35</v>
      </c>
      <c r="AJ844" s="34">
        <v>191</v>
      </c>
      <c r="AK844" s="34">
        <v>170</v>
      </c>
      <c r="AL844" s="34">
        <v>4.5</v>
      </c>
      <c r="AM844" s="34">
        <v>175</v>
      </c>
      <c r="AN844" s="34" t="s">
        <v>155</v>
      </c>
      <c r="AO844" s="34">
        <v>2</v>
      </c>
      <c r="AP844" s="37">
        <v>0.62339120370370371</v>
      </c>
      <c r="AQ844" s="34">
        <v>47.163170000000001</v>
      </c>
      <c r="AR844" s="34">
        <v>-88.491803000000004</v>
      </c>
      <c r="AS844" s="34">
        <v>316</v>
      </c>
      <c r="AT844" s="34">
        <v>25.6</v>
      </c>
      <c r="AU844" s="34">
        <v>12</v>
      </c>
      <c r="AV844" s="34">
        <v>9</v>
      </c>
      <c r="AW844" s="34" t="s">
        <v>214</v>
      </c>
      <c r="AX844" s="34">
        <v>2.4367999999999999</v>
      </c>
      <c r="AY844" s="34">
        <v>1.2736000000000001</v>
      </c>
      <c r="AZ844" s="34">
        <v>3.8052000000000001</v>
      </c>
      <c r="BA844" s="34">
        <v>14.186999999999999</v>
      </c>
      <c r="BB844" s="34">
        <v>32</v>
      </c>
      <c r="BC844" s="34">
        <v>2.2599999999999998</v>
      </c>
      <c r="BD844" s="34">
        <v>5.4989999999999997</v>
      </c>
      <c r="BE844" s="34">
        <v>3180.6729999999998</v>
      </c>
      <c r="BF844" s="34">
        <v>2.5910000000000002</v>
      </c>
      <c r="BG844" s="34">
        <v>19.266999999999999</v>
      </c>
      <c r="BH844" s="34">
        <v>4.3630000000000004</v>
      </c>
      <c r="BI844" s="34">
        <v>23.63</v>
      </c>
      <c r="BJ844" s="34">
        <v>15.446999999999999</v>
      </c>
      <c r="BK844" s="34">
        <v>3.4980000000000002</v>
      </c>
      <c r="BL844" s="34">
        <v>18.945</v>
      </c>
      <c r="BM844" s="34">
        <v>0</v>
      </c>
      <c r="BN844" s="34"/>
      <c r="BO844" s="34"/>
      <c r="BP844" s="34"/>
      <c r="BQ844" s="34">
        <v>4454.2870000000003</v>
      </c>
      <c r="BR844" s="34">
        <v>0.12218</v>
      </c>
      <c r="BS844" s="34">
        <v>-5</v>
      </c>
      <c r="BT844" s="34">
        <v>7.0000000000000001E-3</v>
      </c>
      <c r="BU844" s="34">
        <v>2.9857740000000002</v>
      </c>
      <c r="BV844" s="34">
        <v>0</v>
      </c>
      <c r="BW844" s="34" t="s">
        <v>155</v>
      </c>
      <c r="BX844" s="34">
        <v>0.80200000000000005</v>
      </c>
    </row>
    <row r="845" spans="1:76" x14ac:dyDescent="0.25">
      <c r="A845" s="35">
        <v>43165</v>
      </c>
      <c r="B845" s="36">
        <v>0.41427386574074077</v>
      </c>
      <c r="C845" s="34">
        <v>7.032</v>
      </c>
      <c r="D845" s="34">
        <v>7.6E-3</v>
      </c>
      <c r="E845" s="34">
        <v>75.543915999999996</v>
      </c>
      <c r="F845" s="34">
        <v>391.1</v>
      </c>
      <c r="G845" s="34">
        <v>85</v>
      </c>
      <c r="H845" s="34">
        <v>-9.9</v>
      </c>
      <c r="I845" s="34"/>
      <c r="J845" s="34">
        <v>12.45</v>
      </c>
      <c r="K845" s="34">
        <v>0.94520000000000004</v>
      </c>
      <c r="L845" s="34">
        <v>6.6462000000000003</v>
      </c>
      <c r="M845" s="34">
        <v>7.1000000000000004E-3</v>
      </c>
      <c r="N845" s="34">
        <v>369.6737</v>
      </c>
      <c r="O845" s="34">
        <v>80.357200000000006</v>
      </c>
      <c r="P845" s="34">
        <v>450</v>
      </c>
      <c r="Q845" s="34">
        <v>296.38569999999999</v>
      </c>
      <c r="R845" s="34">
        <v>64.426299999999998</v>
      </c>
      <c r="S845" s="34">
        <v>360.8</v>
      </c>
      <c r="T845" s="34">
        <v>0</v>
      </c>
      <c r="U845" s="34"/>
      <c r="V845" s="34"/>
      <c r="W845" s="34">
        <v>0</v>
      </c>
      <c r="X845" s="34">
        <v>11.771100000000001</v>
      </c>
      <c r="Y845" s="34">
        <v>12</v>
      </c>
      <c r="Z845" s="34">
        <v>845</v>
      </c>
      <c r="AA845" s="34">
        <v>847</v>
      </c>
      <c r="AB845" s="34">
        <v>884</v>
      </c>
      <c r="AC845" s="34">
        <v>82</v>
      </c>
      <c r="AD845" s="34">
        <v>22.39</v>
      </c>
      <c r="AE845" s="34">
        <v>0.51</v>
      </c>
      <c r="AF845" s="34">
        <v>978</v>
      </c>
      <c r="AG845" s="34">
        <v>0</v>
      </c>
      <c r="AH845" s="34">
        <v>29</v>
      </c>
      <c r="AI845" s="34">
        <v>35</v>
      </c>
      <c r="AJ845" s="34">
        <v>191</v>
      </c>
      <c r="AK845" s="34">
        <v>169.1</v>
      </c>
      <c r="AL845" s="34">
        <v>4.4000000000000004</v>
      </c>
      <c r="AM845" s="34">
        <v>175</v>
      </c>
      <c r="AN845" s="34" t="s">
        <v>155</v>
      </c>
      <c r="AO845" s="34">
        <v>2</v>
      </c>
      <c r="AP845" s="37">
        <v>0.62340277777777775</v>
      </c>
      <c r="AQ845" s="34">
        <v>47.163137999999996</v>
      </c>
      <c r="AR845" s="34">
        <v>-88.491821999999999</v>
      </c>
      <c r="AS845" s="34">
        <v>315.89999999999998</v>
      </c>
      <c r="AT845" s="34">
        <v>25.9</v>
      </c>
      <c r="AU845" s="34">
        <v>12</v>
      </c>
      <c r="AV845" s="34">
        <v>10</v>
      </c>
      <c r="AW845" s="34" t="s">
        <v>205</v>
      </c>
      <c r="AX845" s="34">
        <v>2.5</v>
      </c>
      <c r="AY845" s="34">
        <v>1.4</v>
      </c>
      <c r="AZ845" s="34">
        <v>3.9</v>
      </c>
      <c r="BA845" s="34">
        <v>14.186999999999999</v>
      </c>
      <c r="BB845" s="34">
        <v>30.49</v>
      </c>
      <c r="BC845" s="34">
        <v>2.15</v>
      </c>
      <c r="BD845" s="34">
        <v>5.7990000000000004</v>
      </c>
      <c r="BE845" s="34">
        <v>3180.402</v>
      </c>
      <c r="BF845" s="34">
        <v>2.1749999999999998</v>
      </c>
      <c r="BG845" s="34">
        <v>18.524999999999999</v>
      </c>
      <c r="BH845" s="34">
        <v>4.0270000000000001</v>
      </c>
      <c r="BI845" s="34">
        <v>22.552</v>
      </c>
      <c r="BJ845" s="34">
        <v>14.853</v>
      </c>
      <c r="BK845" s="34">
        <v>3.2290000000000001</v>
      </c>
      <c r="BL845" s="34">
        <v>18.081</v>
      </c>
      <c r="BM845" s="34">
        <v>0</v>
      </c>
      <c r="BN845" s="34"/>
      <c r="BO845" s="34"/>
      <c r="BP845" s="34"/>
      <c r="BQ845" s="34">
        <v>4095.6410000000001</v>
      </c>
      <c r="BR845" s="34">
        <v>0.144007</v>
      </c>
      <c r="BS845" s="34">
        <v>-5</v>
      </c>
      <c r="BT845" s="34">
        <v>7.9050000000000006E-3</v>
      </c>
      <c r="BU845" s="34">
        <v>3.519171</v>
      </c>
      <c r="BV845" s="34">
        <v>0</v>
      </c>
      <c r="BW845" s="34" t="s">
        <v>155</v>
      </c>
      <c r="BX845" s="34">
        <v>0.80200000000000005</v>
      </c>
    </row>
    <row r="846" spans="1:76" x14ac:dyDescent="0.25">
      <c r="A846" s="35">
        <v>43165</v>
      </c>
      <c r="B846" s="36">
        <v>0.4142854398148148</v>
      </c>
      <c r="C846" s="34">
        <v>7.2789999999999999</v>
      </c>
      <c r="D846" s="34">
        <v>7.3000000000000001E-3</v>
      </c>
      <c r="E846" s="34">
        <v>72.556202999999996</v>
      </c>
      <c r="F846" s="34">
        <v>393.1</v>
      </c>
      <c r="G846" s="34">
        <v>83.2</v>
      </c>
      <c r="H846" s="34">
        <v>0</v>
      </c>
      <c r="I846" s="34"/>
      <c r="J846" s="34">
        <v>12.07</v>
      </c>
      <c r="K846" s="34">
        <v>0.94330000000000003</v>
      </c>
      <c r="L846" s="34">
        <v>6.8662999999999998</v>
      </c>
      <c r="M846" s="34">
        <v>6.7999999999999996E-3</v>
      </c>
      <c r="N846" s="34">
        <v>370.82190000000003</v>
      </c>
      <c r="O846" s="34">
        <v>78.472499999999997</v>
      </c>
      <c r="P846" s="34">
        <v>449.3</v>
      </c>
      <c r="Q846" s="34">
        <v>297.30619999999999</v>
      </c>
      <c r="R846" s="34">
        <v>62.915300000000002</v>
      </c>
      <c r="S846" s="34">
        <v>360.2</v>
      </c>
      <c r="T846" s="34">
        <v>0</v>
      </c>
      <c r="U846" s="34"/>
      <c r="V846" s="34"/>
      <c r="W846" s="34">
        <v>0</v>
      </c>
      <c r="X846" s="34">
        <v>11.388299999999999</v>
      </c>
      <c r="Y846" s="34">
        <v>12</v>
      </c>
      <c r="Z846" s="34">
        <v>847</v>
      </c>
      <c r="AA846" s="34">
        <v>849</v>
      </c>
      <c r="AB846" s="34">
        <v>884</v>
      </c>
      <c r="AC846" s="34">
        <v>82</v>
      </c>
      <c r="AD846" s="34">
        <v>22.39</v>
      </c>
      <c r="AE846" s="34">
        <v>0.51</v>
      </c>
      <c r="AF846" s="34">
        <v>978</v>
      </c>
      <c r="AG846" s="34">
        <v>0</v>
      </c>
      <c r="AH846" s="34">
        <v>29</v>
      </c>
      <c r="AI846" s="34">
        <v>35</v>
      </c>
      <c r="AJ846" s="34">
        <v>191</v>
      </c>
      <c r="AK846" s="34">
        <v>169</v>
      </c>
      <c r="AL846" s="34">
        <v>4.4000000000000004</v>
      </c>
      <c r="AM846" s="34">
        <v>174.6</v>
      </c>
      <c r="AN846" s="34" t="s">
        <v>155</v>
      </c>
      <c r="AO846" s="34">
        <v>2</v>
      </c>
      <c r="AP846" s="37">
        <v>0.62340277777777775</v>
      </c>
      <c r="AQ846" s="34">
        <v>47.163063000000001</v>
      </c>
      <c r="AR846" s="34">
        <v>-88.491840999999994</v>
      </c>
      <c r="AS846" s="34">
        <v>316</v>
      </c>
      <c r="AT846" s="34">
        <v>26.6</v>
      </c>
      <c r="AU846" s="34">
        <v>12</v>
      </c>
      <c r="AV846" s="34">
        <v>10</v>
      </c>
      <c r="AW846" s="34" t="s">
        <v>205</v>
      </c>
      <c r="AX846" s="34">
        <v>2.2948</v>
      </c>
      <c r="AY846" s="34">
        <v>1.6052</v>
      </c>
      <c r="AZ846" s="34">
        <v>3.9683999999999999</v>
      </c>
      <c r="BA846" s="34">
        <v>14.186999999999999</v>
      </c>
      <c r="BB846" s="34">
        <v>29.48</v>
      </c>
      <c r="BC846" s="34">
        <v>2.08</v>
      </c>
      <c r="BD846" s="34">
        <v>6.0140000000000002</v>
      </c>
      <c r="BE846" s="34">
        <v>3180.0369999999998</v>
      </c>
      <c r="BF846" s="34">
        <v>2.0169999999999999</v>
      </c>
      <c r="BG846" s="34">
        <v>17.984999999999999</v>
      </c>
      <c r="BH846" s="34">
        <v>3.806</v>
      </c>
      <c r="BI846" s="34">
        <v>21.791</v>
      </c>
      <c r="BJ846" s="34">
        <v>14.42</v>
      </c>
      <c r="BK846" s="34">
        <v>3.0510000000000002</v>
      </c>
      <c r="BL846" s="34">
        <v>17.471</v>
      </c>
      <c r="BM846" s="34">
        <v>0</v>
      </c>
      <c r="BN846" s="34"/>
      <c r="BO846" s="34"/>
      <c r="BP846" s="34"/>
      <c r="BQ846" s="34">
        <v>3835.027</v>
      </c>
      <c r="BR846" s="34">
        <v>0.18676599999999999</v>
      </c>
      <c r="BS846" s="34">
        <v>-5</v>
      </c>
      <c r="BT846" s="34">
        <v>8.0000000000000002E-3</v>
      </c>
      <c r="BU846" s="34">
        <v>4.5640879999999999</v>
      </c>
      <c r="BV846" s="34">
        <v>0</v>
      </c>
      <c r="BW846" s="34" t="s">
        <v>155</v>
      </c>
      <c r="BX846" s="34">
        <v>0.80200000000000005</v>
      </c>
    </row>
    <row r="847" spans="1:76" x14ac:dyDescent="0.25">
      <c r="A847" s="35">
        <v>43165</v>
      </c>
      <c r="B847" s="36">
        <v>0.4142970138888889</v>
      </c>
      <c r="C847" s="34">
        <v>7.2619999999999996</v>
      </c>
      <c r="D847" s="34">
        <v>6.7999999999999996E-3</v>
      </c>
      <c r="E847" s="34">
        <v>68.2</v>
      </c>
      <c r="F847" s="34">
        <v>391.8</v>
      </c>
      <c r="G847" s="34">
        <v>82.8</v>
      </c>
      <c r="H847" s="34">
        <v>-6.7</v>
      </c>
      <c r="I847" s="34"/>
      <c r="J847" s="34">
        <v>11.63</v>
      </c>
      <c r="K847" s="34">
        <v>0.94340000000000002</v>
      </c>
      <c r="L847" s="34">
        <v>6.8509000000000002</v>
      </c>
      <c r="M847" s="34">
        <v>6.4000000000000003E-3</v>
      </c>
      <c r="N847" s="34">
        <v>369.62610000000001</v>
      </c>
      <c r="O847" s="34">
        <v>78.114500000000007</v>
      </c>
      <c r="P847" s="34">
        <v>447.7</v>
      </c>
      <c r="Q847" s="34">
        <v>296.34750000000003</v>
      </c>
      <c r="R847" s="34">
        <v>62.628300000000003</v>
      </c>
      <c r="S847" s="34">
        <v>359</v>
      </c>
      <c r="T847" s="34">
        <v>0</v>
      </c>
      <c r="U847" s="34"/>
      <c r="V847" s="34"/>
      <c r="W847" s="34">
        <v>0</v>
      </c>
      <c r="X847" s="34">
        <v>10.9716</v>
      </c>
      <c r="Y847" s="34">
        <v>12</v>
      </c>
      <c r="Z847" s="34">
        <v>847</v>
      </c>
      <c r="AA847" s="34">
        <v>850</v>
      </c>
      <c r="AB847" s="34">
        <v>885</v>
      </c>
      <c r="AC847" s="34">
        <v>82</v>
      </c>
      <c r="AD847" s="34">
        <v>22.39</v>
      </c>
      <c r="AE847" s="34">
        <v>0.51</v>
      </c>
      <c r="AF847" s="34">
        <v>978</v>
      </c>
      <c r="AG847" s="34">
        <v>0</v>
      </c>
      <c r="AH847" s="34">
        <v>29</v>
      </c>
      <c r="AI847" s="34">
        <v>35</v>
      </c>
      <c r="AJ847" s="34">
        <v>191</v>
      </c>
      <c r="AK847" s="34">
        <v>169</v>
      </c>
      <c r="AL847" s="34">
        <v>4.4000000000000004</v>
      </c>
      <c r="AM847" s="34">
        <v>174.2</v>
      </c>
      <c r="AN847" s="34" t="s">
        <v>155</v>
      </c>
      <c r="AO847" s="34">
        <v>2</v>
      </c>
      <c r="AP847" s="37">
        <v>0.6234143518518519</v>
      </c>
      <c r="AQ847" s="34">
        <v>47.162948999999998</v>
      </c>
      <c r="AR847" s="34">
        <v>-88.491855000000001</v>
      </c>
      <c r="AS847" s="34">
        <v>316.10000000000002</v>
      </c>
      <c r="AT847" s="34">
        <v>26.9</v>
      </c>
      <c r="AU847" s="34">
        <v>12</v>
      </c>
      <c r="AV847" s="34">
        <v>10</v>
      </c>
      <c r="AW847" s="34" t="s">
        <v>205</v>
      </c>
      <c r="AX847" s="34">
        <v>2.2000000000000002</v>
      </c>
      <c r="AY847" s="34">
        <v>1.7</v>
      </c>
      <c r="AZ847" s="34">
        <v>4</v>
      </c>
      <c r="BA847" s="34">
        <v>14.186999999999999</v>
      </c>
      <c r="BB847" s="34">
        <v>29.55</v>
      </c>
      <c r="BC847" s="34">
        <v>2.08</v>
      </c>
      <c r="BD847" s="34">
        <v>5.9980000000000002</v>
      </c>
      <c r="BE847" s="34">
        <v>3180.2629999999999</v>
      </c>
      <c r="BF847" s="34">
        <v>1.901</v>
      </c>
      <c r="BG847" s="34">
        <v>17.969000000000001</v>
      </c>
      <c r="BH847" s="34">
        <v>3.7970000000000002</v>
      </c>
      <c r="BI847" s="34">
        <v>21.765999999999998</v>
      </c>
      <c r="BJ847" s="34">
        <v>14.406000000000001</v>
      </c>
      <c r="BK847" s="34">
        <v>3.0449999999999999</v>
      </c>
      <c r="BL847" s="34">
        <v>17.451000000000001</v>
      </c>
      <c r="BM847" s="34">
        <v>0</v>
      </c>
      <c r="BN847" s="34"/>
      <c r="BO847" s="34"/>
      <c r="BP847" s="34"/>
      <c r="BQ847" s="34">
        <v>3703.2750000000001</v>
      </c>
      <c r="BR847" s="34">
        <v>0.203684</v>
      </c>
      <c r="BS847" s="34">
        <v>-5</v>
      </c>
      <c r="BT847" s="34">
        <v>8.0000000000000002E-3</v>
      </c>
      <c r="BU847" s="34">
        <v>4.9775280000000004</v>
      </c>
      <c r="BV847" s="34">
        <v>0</v>
      </c>
      <c r="BW847" s="34" t="s">
        <v>155</v>
      </c>
      <c r="BX847" s="34">
        <v>0.80200000000000005</v>
      </c>
    </row>
    <row r="848" spans="1:76" x14ac:dyDescent="0.25">
      <c r="A848" s="35">
        <v>43165</v>
      </c>
      <c r="B848" s="36">
        <v>0.41430858796296294</v>
      </c>
      <c r="C848" s="34">
        <v>7.6890000000000001</v>
      </c>
      <c r="D848" s="34">
        <v>9.9000000000000008E-3</v>
      </c>
      <c r="E848" s="34">
        <v>98.804158999999999</v>
      </c>
      <c r="F848" s="34">
        <v>390.3</v>
      </c>
      <c r="G848" s="34">
        <v>82.9</v>
      </c>
      <c r="H848" s="34">
        <v>0</v>
      </c>
      <c r="I848" s="34"/>
      <c r="J848" s="34">
        <v>11.39</v>
      </c>
      <c r="K848" s="34">
        <v>0.94</v>
      </c>
      <c r="L848" s="34">
        <v>7.2281000000000004</v>
      </c>
      <c r="M848" s="34">
        <v>9.2999999999999992E-3</v>
      </c>
      <c r="N848" s="34">
        <v>366.89710000000002</v>
      </c>
      <c r="O848" s="34">
        <v>77.950400000000002</v>
      </c>
      <c r="P848" s="34">
        <v>444.8</v>
      </c>
      <c r="Q848" s="34">
        <v>294.15949999999998</v>
      </c>
      <c r="R848" s="34">
        <v>62.496699999999997</v>
      </c>
      <c r="S848" s="34">
        <v>356.7</v>
      </c>
      <c r="T848" s="34">
        <v>0</v>
      </c>
      <c r="U848" s="34"/>
      <c r="V848" s="34"/>
      <c r="W848" s="34">
        <v>0</v>
      </c>
      <c r="X848" s="34">
        <v>10.704499999999999</v>
      </c>
      <c r="Y848" s="34">
        <v>11.9</v>
      </c>
      <c r="Z848" s="34">
        <v>847</v>
      </c>
      <c r="AA848" s="34">
        <v>851</v>
      </c>
      <c r="AB848" s="34">
        <v>885</v>
      </c>
      <c r="AC848" s="34">
        <v>82</v>
      </c>
      <c r="AD848" s="34">
        <v>22.39</v>
      </c>
      <c r="AE848" s="34">
        <v>0.51</v>
      </c>
      <c r="AF848" s="34">
        <v>978</v>
      </c>
      <c r="AG848" s="34">
        <v>0</v>
      </c>
      <c r="AH848" s="34">
        <v>29</v>
      </c>
      <c r="AI848" s="34">
        <v>35</v>
      </c>
      <c r="AJ848" s="34">
        <v>191</v>
      </c>
      <c r="AK848" s="34">
        <v>169</v>
      </c>
      <c r="AL848" s="34">
        <v>4.2</v>
      </c>
      <c r="AM848" s="34">
        <v>174.3</v>
      </c>
      <c r="AN848" s="34" t="s">
        <v>155</v>
      </c>
      <c r="AO848" s="34">
        <v>2</v>
      </c>
      <c r="AP848" s="37">
        <v>0.62342592592592594</v>
      </c>
      <c r="AQ848" s="34">
        <v>47.162840000000003</v>
      </c>
      <c r="AR848" s="34">
        <v>-88.491876000000005</v>
      </c>
      <c r="AS848" s="34">
        <v>316.10000000000002</v>
      </c>
      <c r="AT848" s="34">
        <v>26.9</v>
      </c>
      <c r="AU848" s="34">
        <v>12</v>
      </c>
      <c r="AV848" s="34">
        <v>10</v>
      </c>
      <c r="AW848" s="34" t="s">
        <v>205</v>
      </c>
      <c r="AX848" s="34">
        <v>2.2000000000000002</v>
      </c>
      <c r="AY848" s="34">
        <v>1.7</v>
      </c>
      <c r="AZ848" s="34">
        <v>4</v>
      </c>
      <c r="BA848" s="34">
        <v>14.186999999999999</v>
      </c>
      <c r="BB848" s="34">
        <v>27.95</v>
      </c>
      <c r="BC848" s="34">
        <v>1.97</v>
      </c>
      <c r="BD848" s="34">
        <v>6.3789999999999996</v>
      </c>
      <c r="BE848" s="34">
        <v>3178.19</v>
      </c>
      <c r="BF848" s="34">
        <v>2.5990000000000002</v>
      </c>
      <c r="BG848" s="34">
        <v>16.893999999999998</v>
      </c>
      <c r="BH848" s="34">
        <v>3.589</v>
      </c>
      <c r="BI848" s="34">
        <v>20.484000000000002</v>
      </c>
      <c r="BJ848" s="34">
        <v>13.545</v>
      </c>
      <c r="BK848" s="34">
        <v>2.8780000000000001</v>
      </c>
      <c r="BL848" s="34">
        <v>16.422999999999998</v>
      </c>
      <c r="BM848" s="34">
        <v>0</v>
      </c>
      <c r="BN848" s="34"/>
      <c r="BO848" s="34"/>
      <c r="BP848" s="34"/>
      <c r="BQ848" s="34">
        <v>3422.317</v>
      </c>
      <c r="BR848" s="34">
        <v>0.19503400000000001</v>
      </c>
      <c r="BS848" s="34">
        <v>-5</v>
      </c>
      <c r="BT848" s="34">
        <v>8.9060000000000007E-3</v>
      </c>
      <c r="BU848" s="34">
        <v>4.7661429999999996</v>
      </c>
      <c r="BV848" s="34">
        <v>0</v>
      </c>
      <c r="BW848" s="34" t="s">
        <v>155</v>
      </c>
      <c r="BX848" s="34">
        <v>0.80200000000000005</v>
      </c>
    </row>
    <row r="849" spans="1:76" x14ac:dyDescent="0.25">
      <c r="A849" s="35">
        <v>43165</v>
      </c>
      <c r="B849" s="36">
        <v>0.41432016203703709</v>
      </c>
      <c r="C849" s="34">
        <v>7.84</v>
      </c>
      <c r="D849" s="34">
        <v>7.3000000000000001E-3</v>
      </c>
      <c r="E849" s="34">
        <v>72.807625999999999</v>
      </c>
      <c r="F849" s="34">
        <v>391.5</v>
      </c>
      <c r="G849" s="34">
        <v>83.4</v>
      </c>
      <c r="H849" s="34">
        <v>0</v>
      </c>
      <c r="I849" s="34"/>
      <c r="J849" s="34">
        <v>11.16</v>
      </c>
      <c r="K849" s="34">
        <v>0.93899999999999995</v>
      </c>
      <c r="L849" s="34">
        <v>7.3615000000000004</v>
      </c>
      <c r="M849" s="34">
        <v>6.7999999999999996E-3</v>
      </c>
      <c r="N849" s="34">
        <v>367.56580000000002</v>
      </c>
      <c r="O849" s="34">
        <v>78.3001</v>
      </c>
      <c r="P849" s="34">
        <v>445.9</v>
      </c>
      <c r="Q849" s="34">
        <v>294.67250000000001</v>
      </c>
      <c r="R849" s="34">
        <v>62.772100000000002</v>
      </c>
      <c r="S849" s="34">
        <v>357.4</v>
      </c>
      <c r="T849" s="34">
        <v>0</v>
      </c>
      <c r="U849" s="34"/>
      <c r="V849" s="34"/>
      <c r="W849" s="34">
        <v>0</v>
      </c>
      <c r="X849" s="34">
        <v>10.479200000000001</v>
      </c>
      <c r="Y849" s="34">
        <v>12</v>
      </c>
      <c r="Z849" s="34">
        <v>847</v>
      </c>
      <c r="AA849" s="34">
        <v>850</v>
      </c>
      <c r="AB849" s="34">
        <v>885</v>
      </c>
      <c r="AC849" s="34">
        <v>82</v>
      </c>
      <c r="AD849" s="34">
        <v>22.37</v>
      </c>
      <c r="AE849" s="34">
        <v>0.51</v>
      </c>
      <c r="AF849" s="34">
        <v>979</v>
      </c>
      <c r="AG849" s="34">
        <v>0</v>
      </c>
      <c r="AH849" s="34">
        <v>29</v>
      </c>
      <c r="AI849" s="34">
        <v>35</v>
      </c>
      <c r="AJ849" s="34">
        <v>191</v>
      </c>
      <c r="AK849" s="34">
        <v>169</v>
      </c>
      <c r="AL849" s="34">
        <v>4.4000000000000004</v>
      </c>
      <c r="AM849" s="34">
        <v>175</v>
      </c>
      <c r="AN849" s="34" t="s">
        <v>155</v>
      </c>
      <c r="AO849" s="34">
        <v>2</v>
      </c>
      <c r="AP849" s="37">
        <v>0.62343749999999998</v>
      </c>
      <c r="AQ849" s="34">
        <v>47.162661</v>
      </c>
      <c r="AR849" s="34">
        <v>-88.491923999999997</v>
      </c>
      <c r="AS849" s="34">
        <v>316.10000000000002</v>
      </c>
      <c r="AT849" s="34">
        <v>26.9</v>
      </c>
      <c r="AU849" s="34">
        <v>12</v>
      </c>
      <c r="AV849" s="34">
        <v>10</v>
      </c>
      <c r="AW849" s="34" t="s">
        <v>205</v>
      </c>
      <c r="AX849" s="34">
        <v>2.2000000000000002</v>
      </c>
      <c r="AY849" s="34">
        <v>1.7</v>
      </c>
      <c r="AZ849" s="34">
        <v>4</v>
      </c>
      <c r="BA849" s="34">
        <v>14.186999999999999</v>
      </c>
      <c r="BB849" s="34">
        <v>27.44</v>
      </c>
      <c r="BC849" s="34">
        <v>1.93</v>
      </c>
      <c r="BD849" s="34">
        <v>6.5</v>
      </c>
      <c r="BE849" s="34">
        <v>3179.009</v>
      </c>
      <c r="BF849" s="34">
        <v>1.879</v>
      </c>
      <c r="BG849" s="34">
        <v>16.622</v>
      </c>
      <c r="BH849" s="34">
        <v>3.5409999999999999</v>
      </c>
      <c r="BI849" s="34">
        <v>20.163</v>
      </c>
      <c r="BJ849" s="34">
        <v>13.326000000000001</v>
      </c>
      <c r="BK849" s="34">
        <v>2.839</v>
      </c>
      <c r="BL849" s="34">
        <v>16.164999999999999</v>
      </c>
      <c r="BM849" s="34">
        <v>0</v>
      </c>
      <c r="BN849" s="34"/>
      <c r="BO849" s="34"/>
      <c r="BP849" s="34"/>
      <c r="BQ849" s="34">
        <v>3290.4209999999998</v>
      </c>
      <c r="BR849" s="34">
        <v>0.199436</v>
      </c>
      <c r="BS849" s="34">
        <v>-5</v>
      </c>
      <c r="BT849" s="34">
        <v>7.1879999999999999E-3</v>
      </c>
      <c r="BU849" s="34">
        <v>4.8737170000000001</v>
      </c>
      <c r="BV849" s="34">
        <v>0</v>
      </c>
      <c r="BW849" s="34" t="s">
        <v>155</v>
      </c>
      <c r="BX849" s="34">
        <v>0.80200000000000005</v>
      </c>
    </row>
    <row r="850" spans="1:76" x14ac:dyDescent="0.25">
      <c r="A850" s="35">
        <v>43165</v>
      </c>
      <c r="B850" s="36">
        <v>0.41433173611111113</v>
      </c>
      <c r="C850" s="34">
        <v>7.7949999999999999</v>
      </c>
      <c r="D850" s="34">
        <v>7.0000000000000001E-3</v>
      </c>
      <c r="E850" s="34">
        <v>70</v>
      </c>
      <c r="F850" s="34">
        <v>392</v>
      </c>
      <c r="G850" s="34">
        <v>84.5</v>
      </c>
      <c r="H850" s="34">
        <v>-10</v>
      </c>
      <c r="I850" s="34"/>
      <c r="J850" s="34">
        <v>10.79</v>
      </c>
      <c r="K850" s="34">
        <v>0.93930000000000002</v>
      </c>
      <c r="L850" s="34">
        <v>7.3220999999999998</v>
      </c>
      <c r="M850" s="34">
        <v>6.6E-3</v>
      </c>
      <c r="N850" s="34">
        <v>368.2319</v>
      </c>
      <c r="O850" s="34">
        <v>79.358999999999995</v>
      </c>
      <c r="P850" s="34">
        <v>447.6</v>
      </c>
      <c r="Q850" s="34">
        <v>295.22730000000001</v>
      </c>
      <c r="R850" s="34">
        <v>63.625500000000002</v>
      </c>
      <c r="S850" s="34">
        <v>358.9</v>
      </c>
      <c r="T850" s="34">
        <v>0</v>
      </c>
      <c r="U850" s="34"/>
      <c r="V850" s="34"/>
      <c r="W850" s="34">
        <v>0</v>
      </c>
      <c r="X850" s="34">
        <v>10.130699999999999</v>
      </c>
      <c r="Y850" s="34">
        <v>11.9</v>
      </c>
      <c r="Z850" s="34">
        <v>847</v>
      </c>
      <c r="AA850" s="34">
        <v>850</v>
      </c>
      <c r="AB850" s="34">
        <v>886</v>
      </c>
      <c r="AC850" s="34">
        <v>82</v>
      </c>
      <c r="AD850" s="34">
        <v>22.39</v>
      </c>
      <c r="AE850" s="34">
        <v>0.51</v>
      </c>
      <c r="AF850" s="34">
        <v>978</v>
      </c>
      <c r="AG850" s="34">
        <v>0</v>
      </c>
      <c r="AH850" s="34">
        <v>28.094000000000001</v>
      </c>
      <c r="AI850" s="34">
        <v>35</v>
      </c>
      <c r="AJ850" s="34">
        <v>191</v>
      </c>
      <c r="AK850" s="34">
        <v>169</v>
      </c>
      <c r="AL850" s="34">
        <v>4.3</v>
      </c>
      <c r="AM850" s="34">
        <v>175.7</v>
      </c>
      <c r="AN850" s="34" t="s">
        <v>155</v>
      </c>
      <c r="AO850" s="34">
        <v>2</v>
      </c>
      <c r="AP850" s="37">
        <v>0.62346064814814817</v>
      </c>
      <c r="AQ850" s="34">
        <v>47.162486999999999</v>
      </c>
      <c r="AR850" s="34">
        <v>-88.491873999999996</v>
      </c>
      <c r="AS850" s="34">
        <v>316.10000000000002</v>
      </c>
      <c r="AT850" s="34">
        <v>28.3</v>
      </c>
      <c r="AU850" s="34">
        <v>12</v>
      </c>
      <c r="AV850" s="34">
        <v>10</v>
      </c>
      <c r="AW850" s="34" t="s">
        <v>205</v>
      </c>
      <c r="AX850" s="34">
        <v>2.2000000000000002</v>
      </c>
      <c r="AY850" s="34">
        <v>1.7</v>
      </c>
      <c r="AZ850" s="34">
        <v>4</v>
      </c>
      <c r="BA850" s="34">
        <v>14.186999999999999</v>
      </c>
      <c r="BB850" s="34">
        <v>27.59</v>
      </c>
      <c r="BC850" s="34">
        <v>1.94</v>
      </c>
      <c r="BD850" s="34">
        <v>6.4640000000000004</v>
      </c>
      <c r="BE850" s="34">
        <v>3179.2</v>
      </c>
      <c r="BF850" s="34">
        <v>1.8169999999999999</v>
      </c>
      <c r="BG850" s="34">
        <v>16.742999999999999</v>
      </c>
      <c r="BH850" s="34">
        <v>3.6080000000000001</v>
      </c>
      <c r="BI850" s="34">
        <v>20.352</v>
      </c>
      <c r="BJ850" s="34">
        <v>13.423999999999999</v>
      </c>
      <c r="BK850" s="34">
        <v>2.8929999999999998</v>
      </c>
      <c r="BL850" s="34">
        <v>16.317</v>
      </c>
      <c r="BM850" s="34">
        <v>0</v>
      </c>
      <c r="BN850" s="34"/>
      <c r="BO850" s="34"/>
      <c r="BP850" s="34"/>
      <c r="BQ850" s="34">
        <v>3198.326</v>
      </c>
      <c r="BR850" s="34">
        <v>0.24258199999999999</v>
      </c>
      <c r="BS850" s="34">
        <v>-5</v>
      </c>
      <c r="BT850" s="34">
        <v>7.9059999999999998E-3</v>
      </c>
      <c r="BU850" s="34">
        <v>5.9280970000000002</v>
      </c>
      <c r="BV850" s="34">
        <v>0</v>
      </c>
      <c r="BW850" s="34" t="s">
        <v>155</v>
      </c>
      <c r="BX850" s="34">
        <v>0.80200000000000005</v>
      </c>
    </row>
    <row r="851" spans="1:76" x14ac:dyDescent="0.25">
      <c r="A851" s="35">
        <v>43165</v>
      </c>
      <c r="B851" s="36">
        <v>0.41434331018518522</v>
      </c>
      <c r="C851" s="34">
        <v>6.9909999999999997</v>
      </c>
      <c r="D851" s="34">
        <v>3.0999999999999999E-3</v>
      </c>
      <c r="E851" s="34">
        <v>30.991064000000001</v>
      </c>
      <c r="F851" s="34">
        <v>388.5</v>
      </c>
      <c r="G851" s="34">
        <v>85.7</v>
      </c>
      <c r="H851" s="34">
        <v>-2.5</v>
      </c>
      <c r="I851" s="34"/>
      <c r="J851" s="34">
        <v>10.6</v>
      </c>
      <c r="K851" s="34">
        <v>0.94550000000000001</v>
      </c>
      <c r="L851" s="34">
        <v>6.6097999999999999</v>
      </c>
      <c r="M851" s="34">
        <v>2.8999999999999998E-3</v>
      </c>
      <c r="N851" s="34">
        <v>367.31330000000003</v>
      </c>
      <c r="O851" s="34">
        <v>81.038399999999996</v>
      </c>
      <c r="P851" s="34">
        <v>448.4</v>
      </c>
      <c r="Q851" s="34">
        <v>294.4932</v>
      </c>
      <c r="R851" s="34">
        <v>64.972499999999997</v>
      </c>
      <c r="S851" s="34">
        <v>359.5</v>
      </c>
      <c r="T851" s="34">
        <v>0</v>
      </c>
      <c r="U851" s="34"/>
      <c r="V851" s="34"/>
      <c r="W851" s="34">
        <v>0</v>
      </c>
      <c r="X851" s="34">
        <v>10.0222</v>
      </c>
      <c r="Y851" s="34">
        <v>12</v>
      </c>
      <c r="Z851" s="34">
        <v>846</v>
      </c>
      <c r="AA851" s="34">
        <v>849</v>
      </c>
      <c r="AB851" s="34">
        <v>886</v>
      </c>
      <c r="AC851" s="34">
        <v>82</v>
      </c>
      <c r="AD851" s="34">
        <v>22.39</v>
      </c>
      <c r="AE851" s="34">
        <v>0.51</v>
      </c>
      <c r="AF851" s="34">
        <v>978</v>
      </c>
      <c r="AG851" s="34">
        <v>0</v>
      </c>
      <c r="AH851" s="34">
        <v>28</v>
      </c>
      <c r="AI851" s="34">
        <v>35</v>
      </c>
      <c r="AJ851" s="34">
        <v>191</v>
      </c>
      <c r="AK851" s="34">
        <v>169</v>
      </c>
      <c r="AL851" s="34">
        <v>4.3</v>
      </c>
      <c r="AM851" s="34">
        <v>175.8</v>
      </c>
      <c r="AN851" s="34" t="s">
        <v>155</v>
      </c>
      <c r="AO851" s="34">
        <v>2</v>
      </c>
      <c r="AP851" s="37">
        <v>0.62347222222222221</v>
      </c>
      <c r="AQ851" s="34">
        <v>47.162329</v>
      </c>
      <c r="AR851" s="34">
        <v>-88.491754</v>
      </c>
      <c r="AS851" s="34">
        <v>315.89999999999998</v>
      </c>
      <c r="AT851" s="34">
        <v>31</v>
      </c>
      <c r="AU851" s="34">
        <v>12</v>
      </c>
      <c r="AV851" s="34">
        <v>10</v>
      </c>
      <c r="AW851" s="34" t="s">
        <v>205</v>
      </c>
      <c r="AX851" s="34">
        <v>2.2000000000000002</v>
      </c>
      <c r="AY851" s="34">
        <v>1.7</v>
      </c>
      <c r="AZ851" s="34">
        <v>4</v>
      </c>
      <c r="BA851" s="34">
        <v>14.186999999999999</v>
      </c>
      <c r="BB851" s="34">
        <v>30.68</v>
      </c>
      <c r="BC851" s="34">
        <v>2.16</v>
      </c>
      <c r="BD851" s="34">
        <v>5.7649999999999997</v>
      </c>
      <c r="BE851" s="34">
        <v>3182.5259999999998</v>
      </c>
      <c r="BF851" s="34">
        <v>0.89800000000000002</v>
      </c>
      <c r="BG851" s="34">
        <v>18.521000000000001</v>
      </c>
      <c r="BH851" s="34">
        <v>4.0860000000000003</v>
      </c>
      <c r="BI851" s="34">
        <v>22.606999999999999</v>
      </c>
      <c r="BJ851" s="34">
        <v>14.849</v>
      </c>
      <c r="BK851" s="34">
        <v>3.2759999999999998</v>
      </c>
      <c r="BL851" s="34">
        <v>18.125</v>
      </c>
      <c r="BM851" s="34">
        <v>0</v>
      </c>
      <c r="BN851" s="34"/>
      <c r="BO851" s="34"/>
      <c r="BP851" s="34"/>
      <c r="BQ851" s="34">
        <v>3508.6750000000002</v>
      </c>
      <c r="BR851" s="34">
        <v>0.23341000000000001</v>
      </c>
      <c r="BS851" s="34">
        <v>-5</v>
      </c>
      <c r="BT851" s="34">
        <v>8.9060000000000007E-3</v>
      </c>
      <c r="BU851" s="34">
        <v>5.7039569999999999</v>
      </c>
      <c r="BV851" s="34">
        <v>0</v>
      </c>
      <c r="BW851" s="34" t="s">
        <v>155</v>
      </c>
      <c r="BX851" s="34">
        <v>0.80200000000000005</v>
      </c>
    </row>
    <row r="852" spans="1:76" x14ac:dyDescent="0.25">
      <c r="A852" s="35">
        <v>43165</v>
      </c>
      <c r="B852" s="36">
        <v>0.41435488425925926</v>
      </c>
      <c r="C852" s="34">
        <v>4.2439999999999998</v>
      </c>
      <c r="D852" s="34">
        <v>1.9E-3</v>
      </c>
      <c r="E852" s="34">
        <v>18.817204</v>
      </c>
      <c r="F852" s="34">
        <v>347.8</v>
      </c>
      <c r="G852" s="34">
        <v>85.4</v>
      </c>
      <c r="H852" s="34">
        <v>0</v>
      </c>
      <c r="I852" s="34"/>
      <c r="J852" s="34">
        <v>10.5</v>
      </c>
      <c r="K852" s="34">
        <v>0.96719999999999995</v>
      </c>
      <c r="L852" s="34">
        <v>4.1047000000000002</v>
      </c>
      <c r="M852" s="34">
        <v>1.8E-3</v>
      </c>
      <c r="N852" s="34">
        <v>336.37920000000003</v>
      </c>
      <c r="O852" s="34">
        <v>82.561999999999998</v>
      </c>
      <c r="P852" s="34">
        <v>418.9</v>
      </c>
      <c r="Q852" s="34">
        <v>269.67070000000001</v>
      </c>
      <c r="R852" s="34">
        <v>66.188800000000001</v>
      </c>
      <c r="S852" s="34">
        <v>335.9</v>
      </c>
      <c r="T852" s="34">
        <v>0</v>
      </c>
      <c r="U852" s="34"/>
      <c r="V852" s="34"/>
      <c r="W852" s="34">
        <v>0</v>
      </c>
      <c r="X852" s="34">
        <v>10.1557</v>
      </c>
      <c r="Y852" s="34">
        <v>12</v>
      </c>
      <c r="Z852" s="34">
        <v>845</v>
      </c>
      <c r="AA852" s="34">
        <v>849</v>
      </c>
      <c r="AB852" s="34">
        <v>885</v>
      </c>
      <c r="AC852" s="34">
        <v>82</v>
      </c>
      <c r="AD852" s="34">
        <v>22.37</v>
      </c>
      <c r="AE852" s="34">
        <v>0.51</v>
      </c>
      <c r="AF852" s="34">
        <v>979</v>
      </c>
      <c r="AG852" s="34">
        <v>0</v>
      </c>
      <c r="AH852" s="34">
        <v>28</v>
      </c>
      <c r="AI852" s="34">
        <v>35</v>
      </c>
      <c r="AJ852" s="34">
        <v>191</v>
      </c>
      <c r="AK852" s="34">
        <v>169</v>
      </c>
      <c r="AL852" s="34">
        <v>4.3</v>
      </c>
      <c r="AM852" s="34">
        <v>175.4</v>
      </c>
      <c r="AN852" s="34" t="s">
        <v>155</v>
      </c>
      <c r="AO852" s="34">
        <v>2</v>
      </c>
      <c r="AP852" s="37">
        <v>0.62348379629629636</v>
      </c>
      <c r="AQ852" s="34">
        <v>47.162179999999999</v>
      </c>
      <c r="AR852" s="34">
        <v>-88.491664999999998</v>
      </c>
      <c r="AS852" s="34">
        <v>315.7</v>
      </c>
      <c r="AT852" s="34">
        <v>33.700000000000003</v>
      </c>
      <c r="AU852" s="34">
        <v>12</v>
      </c>
      <c r="AV852" s="34">
        <v>10</v>
      </c>
      <c r="AW852" s="34" t="s">
        <v>205</v>
      </c>
      <c r="AX852" s="34">
        <v>2.2000000000000002</v>
      </c>
      <c r="AY852" s="34">
        <v>1.7</v>
      </c>
      <c r="AZ852" s="34">
        <v>4</v>
      </c>
      <c r="BA852" s="34">
        <v>14.186999999999999</v>
      </c>
      <c r="BB852" s="34">
        <v>49.96</v>
      </c>
      <c r="BC852" s="34">
        <v>3.52</v>
      </c>
      <c r="BD852" s="34">
        <v>3.39</v>
      </c>
      <c r="BE852" s="34">
        <v>3194.3290000000002</v>
      </c>
      <c r="BF852" s="34">
        <v>0.90100000000000002</v>
      </c>
      <c r="BG852" s="34">
        <v>27.414000000000001</v>
      </c>
      <c r="BH852" s="34">
        <v>6.7279999999999998</v>
      </c>
      <c r="BI852" s="34">
        <v>34.142000000000003</v>
      </c>
      <c r="BJ852" s="34">
        <v>21.977</v>
      </c>
      <c r="BK852" s="34">
        <v>5.3940000000000001</v>
      </c>
      <c r="BL852" s="34">
        <v>27.370999999999999</v>
      </c>
      <c r="BM852" s="34">
        <v>0</v>
      </c>
      <c r="BN852" s="34"/>
      <c r="BO852" s="34"/>
      <c r="BP852" s="34"/>
      <c r="BQ852" s="34">
        <v>5746.5640000000003</v>
      </c>
      <c r="BR852" s="34">
        <v>0.1867</v>
      </c>
      <c r="BS852" s="34">
        <v>-5</v>
      </c>
      <c r="BT852" s="34">
        <v>8.0940000000000005E-3</v>
      </c>
      <c r="BU852" s="34">
        <v>4.562481</v>
      </c>
      <c r="BV852" s="34">
        <v>0</v>
      </c>
      <c r="BW852" s="34" t="s">
        <v>155</v>
      </c>
      <c r="BX852" s="34">
        <v>0.80200000000000005</v>
      </c>
    </row>
    <row r="853" spans="1:76" x14ac:dyDescent="0.25">
      <c r="A853" s="35">
        <v>43165</v>
      </c>
      <c r="B853" s="36">
        <v>0.4143664583333333</v>
      </c>
      <c r="C853" s="34">
        <v>3.7010000000000001</v>
      </c>
      <c r="D853" s="34">
        <v>6.0000000000000001E-3</v>
      </c>
      <c r="E853" s="34">
        <v>60.25</v>
      </c>
      <c r="F853" s="34">
        <v>298.39999999999998</v>
      </c>
      <c r="G853" s="34">
        <v>80.5</v>
      </c>
      <c r="H853" s="34">
        <v>0</v>
      </c>
      <c r="I853" s="34"/>
      <c r="J853" s="34">
        <v>11.11</v>
      </c>
      <c r="K853" s="34">
        <v>0.97160000000000002</v>
      </c>
      <c r="L853" s="34">
        <v>3.5956999999999999</v>
      </c>
      <c r="M853" s="34">
        <v>5.8999999999999999E-3</v>
      </c>
      <c r="N853" s="34">
        <v>289.88830000000002</v>
      </c>
      <c r="O853" s="34">
        <v>78.170199999999994</v>
      </c>
      <c r="P853" s="34">
        <v>368.1</v>
      </c>
      <c r="Q853" s="34">
        <v>232.41589999999999</v>
      </c>
      <c r="R853" s="34">
        <v>62.672400000000003</v>
      </c>
      <c r="S853" s="34">
        <v>295.10000000000002</v>
      </c>
      <c r="T853" s="34">
        <v>0</v>
      </c>
      <c r="U853" s="34"/>
      <c r="V853" s="34"/>
      <c r="W853" s="34">
        <v>0</v>
      </c>
      <c r="X853" s="34">
        <v>10.7966</v>
      </c>
      <c r="Y853" s="34">
        <v>11.9</v>
      </c>
      <c r="Z853" s="34">
        <v>845</v>
      </c>
      <c r="AA853" s="34">
        <v>848</v>
      </c>
      <c r="AB853" s="34">
        <v>884</v>
      </c>
      <c r="AC853" s="34">
        <v>82</v>
      </c>
      <c r="AD853" s="34">
        <v>22.39</v>
      </c>
      <c r="AE853" s="34">
        <v>0.51</v>
      </c>
      <c r="AF853" s="34">
        <v>978</v>
      </c>
      <c r="AG853" s="34">
        <v>0</v>
      </c>
      <c r="AH853" s="34">
        <v>28</v>
      </c>
      <c r="AI853" s="34">
        <v>35</v>
      </c>
      <c r="AJ853" s="34">
        <v>191</v>
      </c>
      <c r="AK853" s="34">
        <v>169</v>
      </c>
      <c r="AL853" s="34">
        <v>4.3</v>
      </c>
      <c r="AM853" s="34">
        <v>175</v>
      </c>
      <c r="AN853" s="34" t="s">
        <v>155</v>
      </c>
      <c r="AO853" s="34">
        <v>2</v>
      </c>
      <c r="AP853" s="37">
        <v>0.62349537037037039</v>
      </c>
      <c r="AQ853" s="34">
        <v>47.162039</v>
      </c>
      <c r="AR853" s="34">
        <v>-88.491596999999999</v>
      </c>
      <c r="AS853" s="34">
        <v>315.60000000000002</v>
      </c>
      <c r="AT853" s="34">
        <v>35.1</v>
      </c>
      <c r="AU853" s="34">
        <v>12</v>
      </c>
      <c r="AV853" s="34">
        <v>10</v>
      </c>
      <c r="AW853" s="34" t="s">
        <v>205</v>
      </c>
      <c r="AX853" s="34">
        <v>2.2000000000000002</v>
      </c>
      <c r="AY853" s="34">
        <v>1.7</v>
      </c>
      <c r="AZ853" s="34">
        <v>4</v>
      </c>
      <c r="BA853" s="34">
        <v>14.186999999999999</v>
      </c>
      <c r="BB853" s="34">
        <v>57.09</v>
      </c>
      <c r="BC853" s="34">
        <v>4.0199999999999996</v>
      </c>
      <c r="BD853" s="34">
        <v>2.9239999999999999</v>
      </c>
      <c r="BE853" s="34">
        <v>3194.9340000000002</v>
      </c>
      <c r="BF853" s="34">
        <v>3.3109999999999999</v>
      </c>
      <c r="BG853" s="34">
        <v>26.974</v>
      </c>
      <c r="BH853" s="34">
        <v>7.274</v>
      </c>
      <c r="BI853" s="34">
        <v>34.247999999999998</v>
      </c>
      <c r="BJ853" s="34">
        <v>21.626000000000001</v>
      </c>
      <c r="BK853" s="34">
        <v>5.8319999999999999</v>
      </c>
      <c r="BL853" s="34">
        <v>27.457999999999998</v>
      </c>
      <c r="BM853" s="34">
        <v>0</v>
      </c>
      <c r="BN853" s="34"/>
      <c r="BO853" s="34"/>
      <c r="BP853" s="34"/>
      <c r="BQ853" s="34">
        <v>6975.3549999999996</v>
      </c>
      <c r="BR853" s="34">
        <v>9.3212000000000003E-2</v>
      </c>
      <c r="BS853" s="34">
        <v>-5</v>
      </c>
      <c r="BT853" s="34">
        <v>8.0000000000000002E-3</v>
      </c>
      <c r="BU853" s="34">
        <v>2.2778679999999998</v>
      </c>
      <c r="BV853" s="34">
        <v>0</v>
      </c>
      <c r="BW853" s="34" t="s">
        <v>155</v>
      </c>
      <c r="BX853" s="34">
        <v>0.80200000000000005</v>
      </c>
    </row>
    <row r="854" spans="1:76" x14ac:dyDescent="0.25">
      <c r="A854" s="35">
        <v>43165</v>
      </c>
      <c r="B854" s="36">
        <v>0.41437803240740739</v>
      </c>
      <c r="C854" s="34">
        <v>3.677</v>
      </c>
      <c r="D854" s="34">
        <v>0.01</v>
      </c>
      <c r="E854" s="34">
        <v>100</v>
      </c>
      <c r="F854" s="34">
        <v>286.8</v>
      </c>
      <c r="G854" s="34">
        <v>84.7</v>
      </c>
      <c r="H854" s="34">
        <v>0</v>
      </c>
      <c r="I854" s="34"/>
      <c r="J854" s="34">
        <v>12.66</v>
      </c>
      <c r="K854" s="34">
        <v>0.9718</v>
      </c>
      <c r="L854" s="34">
        <v>3.5733999999999999</v>
      </c>
      <c r="M854" s="34">
        <v>9.7000000000000003E-3</v>
      </c>
      <c r="N854" s="34">
        <v>278.71559999999999</v>
      </c>
      <c r="O854" s="34">
        <v>82.356800000000007</v>
      </c>
      <c r="P854" s="34">
        <v>361.1</v>
      </c>
      <c r="Q854" s="34">
        <v>223.2508</v>
      </c>
      <c r="R854" s="34">
        <v>65.967699999999994</v>
      </c>
      <c r="S854" s="34">
        <v>289.2</v>
      </c>
      <c r="T854" s="34">
        <v>0</v>
      </c>
      <c r="U854" s="34"/>
      <c r="V854" s="34"/>
      <c r="W854" s="34">
        <v>0</v>
      </c>
      <c r="X854" s="34">
        <v>12.3073</v>
      </c>
      <c r="Y854" s="34">
        <v>12</v>
      </c>
      <c r="Z854" s="34">
        <v>844</v>
      </c>
      <c r="AA854" s="34">
        <v>849</v>
      </c>
      <c r="AB854" s="34">
        <v>884</v>
      </c>
      <c r="AC854" s="34">
        <v>81.099999999999994</v>
      </c>
      <c r="AD854" s="34">
        <v>22.14</v>
      </c>
      <c r="AE854" s="34">
        <v>0.51</v>
      </c>
      <c r="AF854" s="34">
        <v>978</v>
      </c>
      <c r="AG854" s="34">
        <v>0</v>
      </c>
      <c r="AH854" s="34">
        <v>28</v>
      </c>
      <c r="AI854" s="34">
        <v>35</v>
      </c>
      <c r="AJ854" s="34">
        <v>191</v>
      </c>
      <c r="AK854" s="34">
        <v>169</v>
      </c>
      <c r="AL854" s="34">
        <v>4.4000000000000004</v>
      </c>
      <c r="AM854" s="34">
        <v>175</v>
      </c>
      <c r="AN854" s="34" t="s">
        <v>155</v>
      </c>
      <c r="AO854" s="34">
        <v>2</v>
      </c>
      <c r="AP854" s="37">
        <v>0.62350694444444443</v>
      </c>
      <c r="AQ854" s="34">
        <v>47.161901</v>
      </c>
      <c r="AR854" s="34">
        <v>-88.491522000000003</v>
      </c>
      <c r="AS854" s="34">
        <v>315.2</v>
      </c>
      <c r="AT854" s="34">
        <v>35.6</v>
      </c>
      <c r="AU854" s="34">
        <v>12</v>
      </c>
      <c r="AV854" s="34">
        <v>10</v>
      </c>
      <c r="AW854" s="34" t="s">
        <v>205</v>
      </c>
      <c r="AX854" s="34">
        <v>2.2000000000000002</v>
      </c>
      <c r="AY854" s="34">
        <v>1.7</v>
      </c>
      <c r="AZ854" s="34">
        <v>4</v>
      </c>
      <c r="BA854" s="34">
        <v>14.186999999999999</v>
      </c>
      <c r="BB854" s="34">
        <v>57.39</v>
      </c>
      <c r="BC854" s="34">
        <v>4.05</v>
      </c>
      <c r="BD854" s="34">
        <v>2.8980000000000001</v>
      </c>
      <c r="BE854" s="34">
        <v>3191.64</v>
      </c>
      <c r="BF854" s="34">
        <v>5.5250000000000004</v>
      </c>
      <c r="BG854" s="34">
        <v>26.068999999999999</v>
      </c>
      <c r="BH854" s="34">
        <v>7.7030000000000003</v>
      </c>
      <c r="BI854" s="34">
        <v>33.771999999999998</v>
      </c>
      <c r="BJ854" s="34">
        <v>20.882000000000001</v>
      </c>
      <c r="BK854" s="34">
        <v>6.17</v>
      </c>
      <c r="BL854" s="34">
        <v>27.052</v>
      </c>
      <c r="BM854" s="34">
        <v>0</v>
      </c>
      <c r="BN854" s="34"/>
      <c r="BO854" s="34"/>
      <c r="BP854" s="34"/>
      <c r="BQ854" s="34">
        <v>7992.6959999999999</v>
      </c>
      <c r="BR854" s="34">
        <v>6.6785999999999998E-2</v>
      </c>
      <c r="BS854" s="34">
        <v>-5</v>
      </c>
      <c r="BT854" s="34">
        <v>8.0000000000000002E-3</v>
      </c>
      <c r="BU854" s="34">
        <v>1.632082</v>
      </c>
      <c r="BV854" s="34">
        <v>0</v>
      </c>
      <c r="BW854" s="34" t="s">
        <v>155</v>
      </c>
      <c r="BX854" s="34">
        <v>0.80100000000000005</v>
      </c>
    </row>
    <row r="855" spans="1:76" x14ac:dyDescent="0.25">
      <c r="A855" s="35">
        <v>43165</v>
      </c>
      <c r="B855" s="36">
        <v>0.41438960648148143</v>
      </c>
      <c r="C855" s="34">
        <v>4.3540000000000001</v>
      </c>
      <c r="D855" s="34">
        <v>0.01</v>
      </c>
      <c r="E855" s="34">
        <v>100</v>
      </c>
      <c r="F855" s="34">
        <v>290.8</v>
      </c>
      <c r="G855" s="34">
        <v>93.4</v>
      </c>
      <c r="H855" s="34">
        <v>0</v>
      </c>
      <c r="I855" s="34"/>
      <c r="J855" s="34">
        <v>13.63</v>
      </c>
      <c r="K855" s="34">
        <v>0.96630000000000005</v>
      </c>
      <c r="L855" s="34">
        <v>4.2077</v>
      </c>
      <c r="M855" s="34">
        <v>9.7000000000000003E-3</v>
      </c>
      <c r="N855" s="34">
        <v>280.95929999999998</v>
      </c>
      <c r="O855" s="34">
        <v>90.234099999999998</v>
      </c>
      <c r="P855" s="34">
        <v>371.2</v>
      </c>
      <c r="Q855" s="34">
        <v>225.00880000000001</v>
      </c>
      <c r="R855" s="34">
        <v>72.264799999999994</v>
      </c>
      <c r="S855" s="34">
        <v>297.3</v>
      </c>
      <c r="T855" s="34">
        <v>0</v>
      </c>
      <c r="U855" s="34"/>
      <c r="V855" s="34"/>
      <c r="W855" s="34">
        <v>0</v>
      </c>
      <c r="X855" s="34">
        <v>13.1721</v>
      </c>
      <c r="Y855" s="34">
        <v>11.9</v>
      </c>
      <c r="Z855" s="34">
        <v>845</v>
      </c>
      <c r="AA855" s="34">
        <v>849</v>
      </c>
      <c r="AB855" s="34">
        <v>883</v>
      </c>
      <c r="AC855" s="34">
        <v>81</v>
      </c>
      <c r="AD855" s="34">
        <v>22.09</v>
      </c>
      <c r="AE855" s="34">
        <v>0.51</v>
      </c>
      <c r="AF855" s="34">
        <v>979</v>
      </c>
      <c r="AG855" s="34">
        <v>0</v>
      </c>
      <c r="AH855" s="34">
        <v>28</v>
      </c>
      <c r="AI855" s="34">
        <v>35</v>
      </c>
      <c r="AJ855" s="34">
        <v>191</v>
      </c>
      <c r="AK855" s="34">
        <v>169</v>
      </c>
      <c r="AL855" s="34">
        <v>4.3</v>
      </c>
      <c r="AM855" s="34">
        <v>175</v>
      </c>
      <c r="AN855" s="34" t="s">
        <v>155</v>
      </c>
      <c r="AO855" s="34">
        <v>2</v>
      </c>
      <c r="AP855" s="37">
        <v>0.62351851851851847</v>
      </c>
      <c r="AQ855" s="34">
        <v>47.161858000000002</v>
      </c>
      <c r="AR855" s="34">
        <v>-88.491498000000007</v>
      </c>
      <c r="AS855" s="34">
        <v>315</v>
      </c>
      <c r="AT855" s="34">
        <v>35.700000000000003</v>
      </c>
      <c r="AU855" s="34">
        <v>12</v>
      </c>
      <c r="AV855" s="34">
        <v>10</v>
      </c>
      <c r="AW855" s="34" t="s">
        <v>205</v>
      </c>
      <c r="AX855" s="34">
        <v>2.2000000000000002</v>
      </c>
      <c r="AY855" s="34">
        <v>1.7</v>
      </c>
      <c r="AZ855" s="34">
        <v>4</v>
      </c>
      <c r="BA855" s="34">
        <v>14.186999999999999</v>
      </c>
      <c r="BB855" s="34">
        <v>48.62</v>
      </c>
      <c r="BC855" s="34">
        <v>3.43</v>
      </c>
      <c r="BD855" s="34">
        <v>3.4860000000000002</v>
      </c>
      <c r="BE855" s="34">
        <v>3187.6039999999998</v>
      </c>
      <c r="BF855" s="34">
        <v>4.6589999999999998</v>
      </c>
      <c r="BG855" s="34">
        <v>22.289000000000001</v>
      </c>
      <c r="BH855" s="34">
        <v>7.1589999999999998</v>
      </c>
      <c r="BI855" s="34">
        <v>29.448</v>
      </c>
      <c r="BJ855" s="34">
        <v>17.850999999999999</v>
      </c>
      <c r="BK855" s="34">
        <v>5.7329999999999997</v>
      </c>
      <c r="BL855" s="34">
        <v>23.584</v>
      </c>
      <c r="BM855" s="34">
        <v>0</v>
      </c>
      <c r="BN855" s="34"/>
      <c r="BO855" s="34"/>
      <c r="BP855" s="34"/>
      <c r="BQ855" s="34">
        <v>7255.5379999999996</v>
      </c>
      <c r="BR855" s="34">
        <v>5.2316000000000001E-2</v>
      </c>
      <c r="BS855" s="34">
        <v>-5</v>
      </c>
      <c r="BT855" s="34">
        <v>8.9060000000000007E-3</v>
      </c>
      <c r="BU855" s="34">
        <v>1.2784720000000001</v>
      </c>
      <c r="BV855" s="34">
        <v>0</v>
      </c>
      <c r="BW855" s="34" t="s">
        <v>155</v>
      </c>
      <c r="BX855" s="34">
        <v>0.80100000000000005</v>
      </c>
    </row>
    <row r="856" spans="1:76" x14ac:dyDescent="0.25">
      <c r="A856" s="35">
        <v>43165</v>
      </c>
      <c r="B856" s="36">
        <v>0.41440118055555558</v>
      </c>
      <c r="C856" s="34">
        <v>5.0540000000000003</v>
      </c>
      <c r="D856" s="34">
        <v>1.0699999999999999E-2</v>
      </c>
      <c r="E856" s="34">
        <v>107.293103</v>
      </c>
      <c r="F856" s="34">
        <v>316.5</v>
      </c>
      <c r="G856" s="34">
        <v>98.6</v>
      </c>
      <c r="H856" s="34">
        <v>0</v>
      </c>
      <c r="I856" s="34"/>
      <c r="J856" s="34">
        <v>14.01</v>
      </c>
      <c r="K856" s="34">
        <v>0.9607</v>
      </c>
      <c r="L856" s="34">
        <v>4.8551000000000002</v>
      </c>
      <c r="M856" s="34">
        <v>1.03E-2</v>
      </c>
      <c r="N856" s="34">
        <v>304.05360000000002</v>
      </c>
      <c r="O856" s="34">
        <v>94.684100000000001</v>
      </c>
      <c r="P856" s="34">
        <v>398.7</v>
      </c>
      <c r="Q856" s="34">
        <v>243.50210000000001</v>
      </c>
      <c r="R856" s="34">
        <v>75.828000000000003</v>
      </c>
      <c r="S856" s="34">
        <v>319.3</v>
      </c>
      <c r="T856" s="34">
        <v>0</v>
      </c>
      <c r="U856" s="34"/>
      <c r="V856" s="34"/>
      <c r="W856" s="34">
        <v>0</v>
      </c>
      <c r="X856" s="34">
        <v>13.463100000000001</v>
      </c>
      <c r="Y856" s="34">
        <v>12</v>
      </c>
      <c r="Z856" s="34">
        <v>845</v>
      </c>
      <c r="AA856" s="34">
        <v>849</v>
      </c>
      <c r="AB856" s="34">
        <v>883</v>
      </c>
      <c r="AC856" s="34">
        <v>81</v>
      </c>
      <c r="AD856" s="34">
        <v>22.09</v>
      </c>
      <c r="AE856" s="34">
        <v>0.51</v>
      </c>
      <c r="AF856" s="34">
        <v>979</v>
      </c>
      <c r="AG856" s="34">
        <v>0</v>
      </c>
      <c r="AH856" s="34">
        <v>28</v>
      </c>
      <c r="AI856" s="34">
        <v>35</v>
      </c>
      <c r="AJ856" s="34">
        <v>191</v>
      </c>
      <c r="AK856" s="34">
        <v>169</v>
      </c>
      <c r="AL856" s="34">
        <v>4.3</v>
      </c>
      <c r="AM856" s="34">
        <v>175</v>
      </c>
      <c r="AN856" s="34" t="s">
        <v>155</v>
      </c>
      <c r="AO856" s="34">
        <v>2</v>
      </c>
      <c r="AP856" s="37">
        <v>0.62351851851851847</v>
      </c>
      <c r="AQ856" s="34">
        <v>47.161686000000003</v>
      </c>
      <c r="AR856" s="34">
        <v>-88.491405</v>
      </c>
      <c r="AS856" s="34">
        <v>314.89999999999998</v>
      </c>
      <c r="AT856" s="34">
        <v>34.5</v>
      </c>
      <c r="AU856" s="34">
        <v>12</v>
      </c>
      <c r="AV856" s="34">
        <v>10</v>
      </c>
      <c r="AW856" s="34" t="s">
        <v>205</v>
      </c>
      <c r="AX856" s="34">
        <v>2.2684000000000002</v>
      </c>
      <c r="AY856" s="34">
        <v>1.7684</v>
      </c>
      <c r="AZ856" s="34">
        <v>4</v>
      </c>
      <c r="BA856" s="34">
        <v>14.186999999999999</v>
      </c>
      <c r="BB856" s="34">
        <v>42.03</v>
      </c>
      <c r="BC856" s="34">
        <v>2.96</v>
      </c>
      <c r="BD856" s="34">
        <v>4.0919999999999996</v>
      </c>
      <c r="BE856" s="34">
        <v>3184.116</v>
      </c>
      <c r="BF856" s="34">
        <v>4.3029999999999999</v>
      </c>
      <c r="BG856" s="34">
        <v>20.882000000000001</v>
      </c>
      <c r="BH856" s="34">
        <v>6.5030000000000001</v>
      </c>
      <c r="BI856" s="34">
        <v>27.385000000000002</v>
      </c>
      <c r="BJ856" s="34">
        <v>16.724</v>
      </c>
      <c r="BK856" s="34">
        <v>5.2080000000000002</v>
      </c>
      <c r="BL856" s="34">
        <v>21.931000000000001</v>
      </c>
      <c r="BM856" s="34">
        <v>0</v>
      </c>
      <c r="BN856" s="34"/>
      <c r="BO856" s="34"/>
      <c r="BP856" s="34"/>
      <c r="BQ856" s="34">
        <v>6419.982</v>
      </c>
      <c r="BR856" s="34">
        <v>6.0965999999999999E-2</v>
      </c>
      <c r="BS856" s="34">
        <v>-5</v>
      </c>
      <c r="BT856" s="34">
        <v>8.0940000000000005E-3</v>
      </c>
      <c r="BU856" s="34">
        <v>1.489857</v>
      </c>
      <c r="BV856" s="34">
        <v>0</v>
      </c>
      <c r="BW856" s="34" t="s">
        <v>155</v>
      </c>
      <c r="BX856" s="34">
        <v>0.80100000000000005</v>
      </c>
    </row>
    <row r="857" spans="1:76" x14ac:dyDescent="0.25">
      <c r="A857" s="35">
        <v>43165</v>
      </c>
      <c r="B857" s="36">
        <v>0.41441275462962962</v>
      </c>
      <c r="C857" s="34">
        <v>5.3339999999999996</v>
      </c>
      <c r="D857" s="34">
        <v>9.2999999999999992E-3</v>
      </c>
      <c r="E857" s="34">
        <v>93.033799999999999</v>
      </c>
      <c r="F857" s="34">
        <v>348.2</v>
      </c>
      <c r="G857" s="34">
        <v>99.7</v>
      </c>
      <c r="H857" s="34">
        <v>0</v>
      </c>
      <c r="I857" s="34"/>
      <c r="J857" s="34">
        <v>13.93</v>
      </c>
      <c r="K857" s="34">
        <v>0.95850000000000002</v>
      </c>
      <c r="L857" s="34">
        <v>5.1128</v>
      </c>
      <c r="M857" s="34">
        <v>8.8999999999999999E-3</v>
      </c>
      <c r="N857" s="34">
        <v>333.7996</v>
      </c>
      <c r="O857" s="34">
        <v>95.584299999999999</v>
      </c>
      <c r="P857" s="34">
        <v>429.4</v>
      </c>
      <c r="Q857" s="34">
        <v>267.32429999999999</v>
      </c>
      <c r="R857" s="34">
        <v>76.548900000000003</v>
      </c>
      <c r="S857" s="34">
        <v>343.9</v>
      </c>
      <c r="T857" s="34">
        <v>0</v>
      </c>
      <c r="U857" s="34"/>
      <c r="V857" s="34"/>
      <c r="W857" s="34">
        <v>0</v>
      </c>
      <c r="X857" s="34">
        <v>13.352399999999999</v>
      </c>
      <c r="Y857" s="34">
        <v>12</v>
      </c>
      <c r="Z857" s="34">
        <v>844</v>
      </c>
      <c r="AA857" s="34">
        <v>847</v>
      </c>
      <c r="AB857" s="34">
        <v>883</v>
      </c>
      <c r="AC857" s="34">
        <v>81</v>
      </c>
      <c r="AD857" s="34">
        <v>22.09</v>
      </c>
      <c r="AE857" s="34">
        <v>0.51</v>
      </c>
      <c r="AF857" s="34">
        <v>979</v>
      </c>
      <c r="AG857" s="34">
        <v>0</v>
      </c>
      <c r="AH857" s="34">
        <v>28</v>
      </c>
      <c r="AI857" s="34">
        <v>35</v>
      </c>
      <c r="AJ857" s="34">
        <v>191</v>
      </c>
      <c r="AK857" s="34">
        <v>169</v>
      </c>
      <c r="AL857" s="34">
        <v>4.4000000000000004</v>
      </c>
      <c r="AM857" s="34">
        <v>175</v>
      </c>
      <c r="AN857" s="34" t="s">
        <v>155</v>
      </c>
      <c r="AO857" s="34">
        <v>2</v>
      </c>
      <c r="AP857" s="37">
        <v>0.62354166666666666</v>
      </c>
      <c r="AQ857" s="34">
        <v>47.161537000000003</v>
      </c>
      <c r="AR857" s="34">
        <v>-88.491308000000004</v>
      </c>
      <c r="AS857" s="34">
        <v>314.7</v>
      </c>
      <c r="AT857" s="34">
        <v>32.6</v>
      </c>
      <c r="AU857" s="34">
        <v>12</v>
      </c>
      <c r="AV857" s="34">
        <v>9</v>
      </c>
      <c r="AW857" s="34" t="s">
        <v>214</v>
      </c>
      <c r="AX857" s="34">
        <v>2.2999999999999998</v>
      </c>
      <c r="AY857" s="34">
        <v>1.2527999999999999</v>
      </c>
      <c r="AZ857" s="34">
        <v>3.1791999999999998</v>
      </c>
      <c r="BA857" s="34">
        <v>14.186999999999999</v>
      </c>
      <c r="BB857" s="34">
        <v>39.880000000000003</v>
      </c>
      <c r="BC857" s="34">
        <v>2.81</v>
      </c>
      <c r="BD857" s="34">
        <v>4.3289999999999997</v>
      </c>
      <c r="BE857" s="34">
        <v>3184.0059999999999</v>
      </c>
      <c r="BF857" s="34">
        <v>3.5350000000000001</v>
      </c>
      <c r="BG857" s="34">
        <v>21.768999999999998</v>
      </c>
      <c r="BH857" s="34">
        <v>6.234</v>
      </c>
      <c r="BI857" s="34">
        <v>28.003</v>
      </c>
      <c r="BJ857" s="34">
        <v>17.434000000000001</v>
      </c>
      <c r="BK857" s="34">
        <v>4.992</v>
      </c>
      <c r="BL857" s="34">
        <v>22.425999999999998</v>
      </c>
      <c r="BM857" s="34">
        <v>0</v>
      </c>
      <c r="BN857" s="34"/>
      <c r="BO857" s="34"/>
      <c r="BP857" s="34"/>
      <c r="BQ857" s="34">
        <v>6046.06</v>
      </c>
      <c r="BR857" s="34">
        <v>9.1897999999999994E-2</v>
      </c>
      <c r="BS857" s="34">
        <v>-5</v>
      </c>
      <c r="BT857" s="34">
        <v>7.0939999999999996E-3</v>
      </c>
      <c r="BU857" s="34">
        <v>2.2457579999999999</v>
      </c>
      <c r="BV857" s="34">
        <v>0</v>
      </c>
      <c r="BW857" s="34" t="s">
        <v>155</v>
      </c>
      <c r="BX857" s="34">
        <v>0.80100000000000005</v>
      </c>
    </row>
    <row r="858" spans="1:76" x14ac:dyDescent="0.25">
      <c r="A858" s="35">
        <v>43165</v>
      </c>
      <c r="B858" s="36">
        <v>0.41442432870370371</v>
      </c>
      <c r="C858" s="34">
        <v>5.35</v>
      </c>
      <c r="D858" s="34">
        <v>8.0000000000000002E-3</v>
      </c>
      <c r="E858" s="34">
        <v>80</v>
      </c>
      <c r="F858" s="34">
        <v>364.1</v>
      </c>
      <c r="G858" s="34">
        <v>99.8</v>
      </c>
      <c r="H858" s="34">
        <v>0</v>
      </c>
      <c r="I858" s="34"/>
      <c r="J858" s="34">
        <v>13.57</v>
      </c>
      <c r="K858" s="34">
        <v>0.95840000000000003</v>
      </c>
      <c r="L858" s="34">
        <v>5.1273999999999997</v>
      </c>
      <c r="M858" s="34">
        <v>7.7000000000000002E-3</v>
      </c>
      <c r="N858" s="34">
        <v>348.97750000000002</v>
      </c>
      <c r="O858" s="34">
        <v>95.627499999999998</v>
      </c>
      <c r="P858" s="34">
        <v>444.6</v>
      </c>
      <c r="Q858" s="34">
        <v>279.4796</v>
      </c>
      <c r="R858" s="34">
        <v>76.583500000000001</v>
      </c>
      <c r="S858" s="34">
        <v>356.1</v>
      </c>
      <c r="T858" s="34">
        <v>0</v>
      </c>
      <c r="U858" s="34"/>
      <c r="V858" s="34"/>
      <c r="W858" s="34">
        <v>0</v>
      </c>
      <c r="X858" s="34">
        <v>13.010199999999999</v>
      </c>
      <c r="Y858" s="34">
        <v>12</v>
      </c>
      <c r="Z858" s="34">
        <v>844</v>
      </c>
      <c r="AA858" s="34">
        <v>845</v>
      </c>
      <c r="AB858" s="34">
        <v>884</v>
      </c>
      <c r="AC858" s="34">
        <v>81</v>
      </c>
      <c r="AD858" s="34">
        <v>22.09</v>
      </c>
      <c r="AE858" s="34">
        <v>0.51</v>
      </c>
      <c r="AF858" s="34">
        <v>979</v>
      </c>
      <c r="AG858" s="34">
        <v>0</v>
      </c>
      <c r="AH858" s="34">
        <v>28</v>
      </c>
      <c r="AI858" s="34">
        <v>35</v>
      </c>
      <c r="AJ858" s="34">
        <v>191</v>
      </c>
      <c r="AK858" s="34">
        <v>169</v>
      </c>
      <c r="AL858" s="34">
        <v>4.4000000000000004</v>
      </c>
      <c r="AM858" s="34">
        <v>175</v>
      </c>
      <c r="AN858" s="34" t="s">
        <v>155</v>
      </c>
      <c r="AO858" s="34">
        <v>2</v>
      </c>
      <c r="AP858" s="37">
        <v>0.62355324074074081</v>
      </c>
      <c r="AQ858" s="34">
        <v>47.161453999999999</v>
      </c>
      <c r="AR858" s="34">
        <v>-88.491193999999993</v>
      </c>
      <c r="AS858" s="34">
        <v>314.60000000000002</v>
      </c>
      <c r="AT858" s="34">
        <v>30.6</v>
      </c>
      <c r="AU858" s="34">
        <v>12</v>
      </c>
      <c r="AV858" s="34">
        <v>9</v>
      </c>
      <c r="AW858" s="34" t="s">
        <v>214</v>
      </c>
      <c r="AX858" s="34">
        <v>2.2999999999999998</v>
      </c>
      <c r="AY858" s="34">
        <v>1</v>
      </c>
      <c r="AZ858" s="34">
        <v>2.8</v>
      </c>
      <c r="BA858" s="34">
        <v>14.186999999999999</v>
      </c>
      <c r="BB858" s="34">
        <v>39.770000000000003</v>
      </c>
      <c r="BC858" s="34">
        <v>2.8</v>
      </c>
      <c r="BD858" s="34">
        <v>4.3410000000000002</v>
      </c>
      <c r="BE858" s="34">
        <v>3184.732</v>
      </c>
      <c r="BF858" s="34">
        <v>3.0310000000000001</v>
      </c>
      <c r="BG858" s="34">
        <v>22.699000000000002</v>
      </c>
      <c r="BH858" s="34">
        <v>6.22</v>
      </c>
      <c r="BI858" s="34">
        <v>28.919</v>
      </c>
      <c r="BJ858" s="34">
        <v>18.178999999999998</v>
      </c>
      <c r="BK858" s="34">
        <v>4.9809999999999999</v>
      </c>
      <c r="BL858" s="34">
        <v>23.16</v>
      </c>
      <c r="BM858" s="34">
        <v>0</v>
      </c>
      <c r="BN858" s="34"/>
      <c r="BO858" s="34"/>
      <c r="BP858" s="34"/>
      <c r="BQ858" s="34">
        <v>5875.643</v>
      </c>
      <c r="BR858" s="34">
        <v>0.101342</v>
      </c>
      <c r="BS858" s="34">
        <v>-5</v>
      </c>
      <c r="BT858" s="34">
        <v>7.9059999999999998E-3</v>
      </c>
      <c r="BU858" s="34">
        <v>2.4765450000000002</v>
      </c>
      <c r="BV858" s="34">
        <v>0</v>
      </c>
      <c r="BW858" s="34" t="s">
        <v>155</v>
      </c>
      <c r="BX858" s="34">
        <v>0.80100000000000005</v>
      </c>
    </row>
    <row r="859" spans="1:76" x14ac:dyDescent="0.25">
      <c r="A859" s="35">
        <v>43165</v>
      </c>
      <c r="B859" s="36">
        <v>0.41443590277777775</v>
      </c>
      <c r="C859" s="34">
        <v>5.35</v>
      </c>
      <c r="D859" s="34">
        <v>8.0000000000000002E-3</v>
      </c>
      <c r="E859" s="34">
        <v>80</v>
      </c>
      <c r="F859" s="34">
        <v>371.5</v>
      </c>
      <c r="G859" s="34">
        <v>99.2</v>
      </c>
      <c r="H859" s="34">
        <v>10</v>
      </c>
      <c r="I859" s="34"/>
      <c r="J859" s="34">
        <v>13.3</v>
      </c>
      <c r="K859" s="34">
        <v>0.95840000000000003</v>
      </c>
      <c r="L859" s="34">
        <v>5.1276000000000002</v>
      </c>
      <c r="M859" s="34">
        <v>7.7000000000000002E-3</v>
      </c>
      <c r="N859" s="34">
        <v>356.03719999999998</v>
      </c>
      <c r="O859" s="34">
        <v>95.043400000000005</v>
      </c>
      <c r="P859" s="34">
        <v>451.1</v>
      </c>
      <c r="Q859" s="34">
        <v>285.13330000000002</v>
      </c>
      <c r="R859" s="34">
        <v>76.115799999999993</v>
      </c>
      <c r="S859" s="34">
        <v>361.2</v>
      </c>
      <c r="T859" s="34">
        <v>10</v>
      </c>
      <c r="U859" s="34"/>
      <c r="V859" s="34"/>
      <c r="W859" s="34">
        <v>0</v>
      </c>
      <c r="X859" s="34">
        <v>12.7471</v>
      </c>
      <c r="Y859" s="34">
        <v>12.1</v>
      </c>
      <c r="Z859" s="34">
        <v>844</v>
      </c>
      <c r="AA859" s="34">
        <v>844</v>
      </c>
      <c r="AB859" s="34">
        <v>884</v>
      </c>
      <c r="AC859" s="34">
        <v>81</v>
      </c>
      <c r="AD859" s="34">
        <v>22.09</v>
      </c>
      <c r="AE859" s="34">
        <v>0.51</v>
      </c>
      <c r="AF859" s="34">
        <v>979</v>
      </c>
      <c r="AG859" s="34">
        <v>0</v>
      </c>
      <c r="AH859" s="34">
        <v>28</v>
      </c>
      <c r="AI859" s="34">
        <v>35</v>
      </c>
      <c r="AJ859" s="34">
        <v>191</v>
      </c>
      <c r="AK859" s="34">
        <v>169</v>
      </c>
      <c r="AL859" s="34">
        <v>4.5</v>
      </c>
      <c r="AM859" s="34">
        <v>175</v>
      </c>
      <c r="AN859" s="34" t="s">
        <v>155</v>
      </c>
      <c r="AO859" s="34">
        <v>2</v>
      </c>
      <c r="AP859" s="37">
        <v>0.62356481481481485</v>
      </c>
      <c r="AQ859" s="34">
        <v>47.161375</v>
      </c>
      <c r="AR859" s="34">
        <v>-88.491067000000001</v>
      </c>
      <c r="AS859" s="34">
        <v>314.5</v>
      </c>
      <c r="AT859" s="34">
        <v>29.5</v>
      </c>
      <c r="AU859" s="34">
        <v>12</v>
      </c>
      <c r="AV859" s="34">
        <v>9</v>
      </c>
      <c r="AW859" s="34" t="s">
        <v>214</v>
      </c>
      <c r="AX859" s="34">
        <v>2.2999999999999998</v>
      </c>
      <c r="AY859" s="34">
        <v>1.2052</v>
      </c>
      <c r="AZ859" s="34">
        <v>2.8683999999999998</v>
      </c>
      <c r="BA859" s="34">
        <v>14.186999999999999</v>
      </c>
      <c r="BB859" s="34">
        <v>39.770000000000003</v>
      </c>
      <c r="BC859" s="34">
        <v>2.8</v>
      </c>
      <c r="BD859" s="34">
        <v>4.3380000000000001</v>
      </c>
      <c r="BE859" s="34">
        <v>3184.107</v>
      </c>
      <c r="BF859" s="34">
        <v>3.03</v>
      </c>
      <c r="BG859" s="34">
        <v>23.152999999999999</v>
      </c>
      <c r="BH859" s="34">
        <v>6.181</v>
      </c>
      <c r="BI859" s="34">
        <v>29.334</v>
      </c>
      <c r="BJ859" s="34">
        <v>18.542000000000002</v>
      </c>
      <c r="BK859" s="34">
        <v>4.95</v>
      </c>
      <c r="BL859" s="34">
        <v>23.492000000000001</v>
      </c>
      <c r="BM859" s="34">
        <v>0.19620000000000001</v>
      </c>
      <c r="BN859" s="34"/>
      <c r="BO859" s="34"/>
      <c r="BP859" s="34"/>
      <c r="BQ859" s="34">
        <v>5755.5140000000001</v>
      </c>
      <c r="BR859" s="34">
        <v>8.4786E-2</v>
      </c>
      <c r="BS859" s="34">
        <v>-5</v>
      </c>
      <c r="BT859" s="34">
        <v>6.1879999999999999E-3</v>
      </c>
      <c r="BU859" s="34">
        <v>2.071958</v>
      </c>
      <c r="BV859" s="34">
        <v>0</v>
      </c>
      <c r="BW859" s="34" t="s">
        <v>155</v>
      </c>
      <c r="BX859" s="34">
        <v>0.80100000000000005</v>
      </c>
    </row>
    <row r="860" spans="1:76" x14ac:dyDescent="0.25">
      <c r="A860" s="35">
        <v>43165</v>
      </c>
      <c r="B860" s="36">
        <v>0.41444747685185185</v>
      </c>
      <c r="C860" s="34">
        <v>5.4889999999999999</v>
      </c>
      <c r="D860" s="34">
        <v>8.0999999999999996E-3</v>
      </c>
      <c r="E860" s="34">
        <v>81.490468000000007</v>
      </c>
      <c r="F860" s="34">
        <v>376.6</v>
      </c>
      <c r="G860" s="34">
        <v>98.2</v>
      </c>
      <c r="H860" s="34">
        <v>0</v>
      </c>
      <c r="I860" s="34"/>
      <c r="J860" s="34">
        <v>13.2</v>
      </c>
      <c r="K860" s="34">
        <v>0.95730000000000004</v>
      </c>
      <c r="L860" s="34">
        <v>5.2545000000000002</v>
      </c>
      <c r="M860" s="34">
        <v>7.7999999999999996E-3</v>
      </c>
      <c r="N860" s="34">
        <v>360.56470000000002</v>
      </c>
      <c r="O860" s="34">
        <v>94.021500000000003</v>
      </c>
      <c r="P860" s="34">
        <v>454.6</v>
      </c>
      <c r="Q860" s="34">
        <v>288.75920000000002</v>
      </c>
      <c r="R860" s="34">
        <v>75.297300000000007</v>
      </c>
      <c r="S860" s="34">
        <v>364.1</v>
      </c>
      <c r="T860" s="34">
        <v>0</v>
      </c>
      <c r="U860" s="34"/>
      <c r="V860" s="34"/>
      <c r="W860" s="34">
        <v>0</v>
      </c>
      <c r="X860" s="34">
        <v>12.636900000000001</v>
      </c>
      <c r="Y860" s="34">
        <v>12</v>
      </c>
      <c r="Z860" s="34">
        <v>843</v>
      </c>
      <c r="AA860" s="34">
        <v>846</v>
      </c>
      <c r="AB860" s="34">
        <v>884</v>
      </c>
      <c r="AC860" s="34">
        <v>81</v>
      </c>
      <c r="AD860" s="34">
        <v>22.09</v>
      </c>
      <c r="AE860" s="34">
        <v>0.51</v>
      </c>
      <c r="AF860" s="34">
        <v>979</v>
      </c>
      <c r="AG860" s="34">
        <v>0</v>
      </c>
      <c r="AH860" s="34">
        <v>28</v>
      </c>
      <c r="AI860" s="34">
        <v>35</v>
      </c>
      <c r="AJ860" s="34">
        <v>191</v>
      </c>
      <c r="AK860" s="34">
        <v>169</v>
      </c>
      <c r="AL860" s="34">
        <v>4.5</v>
      </c>
      <c r="AM860" s="34">
        <v>175</v>
      </c>
      <c r="AN860" s="34" t="s">
        <v>155</v>
      </c>
      <c r="AO860" s="34">
        <v>2</v>
      </c>
      <c r="AP860" s="37">
        <v>0.62357638888888889</v>
      </c>
      <c r="AQ860" s="34">
        <v>47.161287000000002</v>
      </c>
      <c r="AR860" s="34">
        <v>-88.490954000000002</v>
      </c>
      <c r="AS860" s="34">
        <v>314.2</v>
      </c>
      <c r="AT860" s="34">
        <v>29</v>
      </c>
      <c r="AU860" s="34">
        <v>12</v>
      </c>
      <c r="AV860" s="34">
        <v>9</v>
      </c>
      <c r="AW860" s="34" t="s">
        <v>214</v>
      </c>
      <c r="AX860" s="34">
        <v>1.8211999999999999</v>
      </c>
      <c r="AY860" s="34">
        <v>1.3684000000000001</v>
      </c>
      <c r="AZ860" s="34">
        <v>2.9</v>
      </c>
      <c r="BA860" s="34">
        <v>14.186999999999999</v>
      </c>
      <c r="BB860" s="34">
        <v>38.79</v>
      </c>
      <c r="BC860" s="34">
        <v>2.73</v>
      </c>
      <c r="BD860" s="34">
        <v>4.4560000000000004</v>
      </c>
      <c r="BE860" s="34">
        <v>3184.165</v>
      </c>
      <c r="BF860" s="34">
        <v>3.0089999999999999</v>
      </c>
      <c r="BG860" s="34">
        <v>22.881</v>
      </c>
      <c r="BH860" s="34">
        <v>5.9669999999999996</v>
      </c>
      <c r="BI860" s="34">
        <v>28.847999999999999</v>
      </c>
      <c r="BJ860" s="34">
        <v>18.324999999999999</v>
      </c>
      <c r="BK860" s="34">
        <v>4.7779999999999996</v>
      </c>
      <c r="BL860" s="34">
        <v>23.103000000000002</v>
      </c>
      <c r="BM860" s="34">
        <v>0</v>
      </c>
      <c r="BN860" s="34"/>
      <c r="BO860" s="34"/>
      <c r="BP860" s="34"/>
      <c r="BQ860" s="34">
        <v>5567.99</v>
      </c>
      <c r="BR860" s="34">
        <v>8.7529999999999997E-2</v>
      </c>
      <c r="BS860" s="34">
        <v>-5</v>
      </c>
      <c r="BT860" s="34">
        <v>6.0000000000000001E-3</v>
      </c>
      <c r="BU860" s="34">
        <v>2.139014</v>
      </c>
      <c r="BV860" s="34">
        <v>0</v>
      </c>
      <c r="BW860" s="34" t="s">
        <v>155</v>
      </c>
      <c r="BX860" s="34">
        <v>0.80100000000000005</v>
      </c>
    </row>
    <row r="861" spans="1:76" x14ac:dyDescent="0.25">
      <c r="A861" s="35">
        <v>43165</v>
      </c>
      <c r="B861" s="36">
        <v>0.41445905092592589</v>
      </c>
      <c r="C861" s="34">
        <v>6.1529999999999996</v>
      </c>
      <c r="D861" s="34">
        <v>1.1599999999999999E-2</v>
      </c>
      <c r="E861" s="34">
        <v>116.152513</v>
      </c>
      <c r="F861" s="34">
        <v>384.4</v>
      </c>
      <c r="G861" s="34">
        <v>97.3</v>
      </c>
      <c r="H861" s="34">
        <v>0</v>
      </c>
      <c r="I861" s="34"/>
      <c r="J861" s="34">
        <v>13.2</v>
      </c>
      <c r="K861" s="34">
        <v>0.95209999999999995</v>
      </c>
      <c r="L861" s="34">
        <v>5.8578000000000001</v>
      </c>
      <c r="M861" s="34">
        <v>1.11E-2</v>
      </c>
      <c r="N861" s="34">
        <v>365.96719999999999</v>
      </c>
      <c r="O861" s="34">
        <v>92.618600000000001</v>
      </c>
      <c r="P861" s="34">
        <v>458.6</v>
      </c>
      <c r="Q861" s="34">
        <v>293.08580000000001</v>
      </c>
      <c r="R861" s="34">
        <v>74.1738</v>
      </c>
      <c r="S861" s="34">
        <v>367.3</v>
      </c>
      <c r="T861" s="34">
        <v>0</v>
      </c>
      <c r="U861" s="34"/>
      <c r="V861" s="34"/>
      <c r="W861" s="34">
        <v>0</v>
      </c>
      <c r="X861" s="34">
        <v>12.567500000000001</v>
      </c>
      <c r="Y861" s="34">
        <v>12</v>
      </c>
      <c r="Z861" s="34">
        <v>844</v>
      </c>
      <c r="AA861" s="34">
        <v>846</v>
      </c>
      <c r="AB861" s="34">
        <v>884</v>
      </c>
      <c r="AC861" s="34">
        <v>81</v>
      </c>
      <c r="AD861" s="34">
        <v>22.09</v>
      </c>
      <c r="AE861" s="34">
        <v>0.51</v>
      </c>
      <c r="AF861" s="34">
        <v>979</v>
      </c>
      <c r="AG861" s="34">
        <v>0</v>
      </c>
      <c r="AH861" s="34">
        <v>28</v>
      </c>
      <c r="AI861" s="34">
        <v>35</v>
      </c>
      <c r="AJ861" s="34">
        <v>191</v>
      </c>
      <c r="AK861" s="34">
        <v>169</v>
      </c>
      <c r="AL861" s="34">
        <v>4.5</v>
      </c>
      <c r="AM861" s="34">
        <v>175</v>
      </c>
      <c r="AN861" s="34" t="s">
        <v>155</v>
      </c>
      <c r="AO861" s="34">
        <v>2</v>
      </c>
      <c r="AP861" s="37">
        <v>0.62358796296296293</v>
      </c>
      <c r="AQ861" s="34">
        <v>47.161257999999997</v>
      </c>
      <c r="AR861" s="34">
        <v>-88.490920000000003</v>
      </c>
      <c r="AS861" s="34">
        <v>314.10000000000002</v>
      </c>
      <c r="AT861" s="34">
        <v>28.7</v>
      </c>
      <c r="AU861" s="34">
        <v>12</v>
      </c>
      <c r="AV861" s="34">
        <v>9</v>
      </c>
      <c r="AW861" s="34" t="s">
        <v>214</v>
      </c>
      <c r="AX861" s="34">
        <v>1.6</v>
      </c>
      <c r="AY861" s="34">
        <v>1.4</v>
      </c>
      <c r="AZ861" s="34">
        <v>2.9</v>
      </c>
      <c r="BA861" s="34">
        <v>14.186999999999999</v>
      </c>
      <c r="BB861" s="34">
        <v>34.69</v>
      </c>
      <c r="BC861" s="34">
        <v>2.44</v>
      </c>
      <c r="BD861" s="34">
        <v>5.0330000000000004</v>
      </c>
      <c r="BE861" s="34">
        <v>3180.3789999999999</v>
      </c>
      <c r="BF861" s="34">
        <v>3.8210000000000002</v>
      </c>
      <c r="BG861" s="34">
        <v>20.808</v>
      </c>
      <c r="BH861" s="34">
        <v>5.266</v>
      </c>
      <c r="BI861" s="34">
        <v>26.074000000000002</v>
      </c>
      <c r="BJ861" s="34">
        <v>16.664000000000001</v>
      </c>
      <c r="BK861" s="34">
        <v>4.2169999999999996</v>
      </c>
      <c r="BL861" s="34">
        <v>20.881</v>
      </c>
      <c r="BM861" s="34">
        <v>0</v>
      </c>
      <c r="BN861" s="34"/>
      <c r="BO861" s="34"/>
      <c r="BP861" s="34"/>
      <c r="BQ861" s="34">
        <v>4961.2690000000002</v>
      </c>
      <c r="BR861" s="34">
        <v>8.2569000000000004E-2</v>
      </c>
      <c r="BS861" s="34">
        <v>-5</v>
      </c>
      <c r="BT861" s="34">
        <v>6.9049999999999997E-3</v>
      </c>
      <c r="BU861" s="34">
        <v>2.0177900000000002</v>
      </c>
      <c r="BV861" s="34">
        <v>0</v>
      </c>
      <c r="BW861" s="34" t="s">
        <v>155</v>
      </c>
      <c r="BX861" s="34">
        <v>0.80100000000000005</v>
      </c>
    </row>
    <row r="862" spans="1:76" x14ac:dyDescent="0.25">
      <c r="A862" s="35">
        <v>43165</v>
      </c>
      <c r="B862" s="36">
        <v>0.41447062500000004</v>
      </c>
      <c r="C862" s="34">
        <v>6.65</v>
      </c>
      <c r="D862" s="34">
        <v>8.9999999999999993E-3</v>
      </c>
      <c r="E862" s="34">
        <v>90.440565000000007</v>
      </c>
      <c r="F862" s="34">
        <v>393.6</v>
      </c>
      <c r="G862" s="34">
        <v>94.7</v>
      </c>
      <c r="H862" s="34">
        <v>0</v>
      </c>
      <c r="I862" s="34"/>
      <c r="J862" s="34">
        <v>13.06</v>
      </c>
      <c r="K862" s="34">
        <v>0.94820000000000004</v>
      </c>
      <c r="L862" s="34">
        <v>6.3056999999999999</v>
      </c>
      <c r="M862" s="34">
        <v>8.6E-3</v>
      </c>
      <c r="N862" s="34">
        <v>373.24</v>
      </c>
      <c r="O862" s="34">
        <v>89.763499999999993</v>
      </c>
      <c r="P862" s="34">
        <v>463</v>
      </c>
      <c r="Q862" s="34">
        <v>298.91030000000001</v>
      </c>
      <c r="R862" s="34">
        <v>71.887299999999996</v>
      </c>
      <c r="S862" s="34">
        <v>370.8</v>
      </c>
      <c r="T862" s="34">
        <v>0</v>
      </c>
      <c r="U862" s="34"/>
      <c r="V862" s="34"/>
      <c r="W862" s="34">
        <v>0</v>
      </c>
      <c r="X862" s="34">
        <v>12.3847</v>
      </c>
      <c r="Y862" s="34">
        <v>12.1</v>
      </c>
      <c r="Z862" s="34">
        <v>844</v>
      </c>
      <c r="AA862" s="34">
        <v>847</v>
      </c>
      <c r="AB862" s="34">
        <v>884</v>
      </c>
      <c r="AC862" s="34">
        <v>81</v>
      </c>
      <c r="AD862" s="34">
        <v>22.09</v>
      </c>
      <c r="AE862" s="34">
        <v>0.51</v>
      </c>
      <c r="AF862" s="34">
        <v>979</v>
      </c>
      <c r="AG862" s="34">
        <v>0</v>
      </c>
      <c r="AH862" s="34">
        <v>28.905906000000002</v>
      </c>
      <c r="AI862" s="34">
        <v>35</v>
      </c>
      <c r="AJ862" s="34">
        <v>191.9</v>
      </c>
      <c r="AK862" s="34">
        <v>169</v>
      </c>
      <c r="AL862" s="34">
        <v>4.5</v>
      </c>
      <c r="AM862" s="34">
        <v>175</v>
      </c>
      <c r="AN862" s="34" t="s">
        <v>155</v>
      </c>
      <c r="AO862" s="34">
        <v>2</v>
      </c>
      <c r="AP862" s="37">
        <v>0.62358796296296293</v>
      </c>
      <c r="AQ862" s="34">
        <v>47.161257999999997</v>
      </c>
      <c r="AR862" s="34">
        <v>-88.490920000000003</v>
      </c>
      <c r="AS862" s="34">
        <v>314.10000000000002</v>
      </c>
      <c r="AT862" s="34">
        <v>28.4</v>
      </c>
      <c r="AU862" s="34">
        <v>12</v>
      </c>
      <c r="AV862" s="34">
        <v>9</v>
      </c>
      <c r="AW862" s="34" t="s">
        <v>214</v>
      </c>
      <c r="AX862" s="34">
        <v>1.6</v>
      </c>
      <c r="AY862" s="34">
        <v>1.4</v>
      </c>
      <c r="AZ862" s="34">
        <v>2.9</v>
      </c>
      <c r="BA862" s="34">
        <v>14.186999999999999</v>
      </c>
      <c r="BB862" s="34">
        <v>32.18</v>
      </c>
      <c r="BC862" s="34">
        <v>2.27</v>
      </c>
      <c r="BD862" s="34">
        <v>5.4610000000000003</v>
      </c>
      <c r="BE862" s="34">
        <v>3180.5239999999999</v>
      </c>
      <c r="BF862" s="34">
        <v>2.7530000000000001</v>
      </c>
      <c r="BG862" s="34">
        <v>19.715</v>
      </c>
      <c r="BH862" s="34">
        <v>4.7409999999999997</v>
      </c>
      <c r="BI862" s="34">
        <v>24.456</v>
      </c>
      <c r="BJ862" s="34">
        <v>15.789</v>
      </c>
      <c r="BK862" s="34">
        <v>3.7970000000000002</v>
      </c>
      <c r="BL862" s="34">
        <v>19.585999999999999</v>
      </c>
      <c r="BM862" s="34">
        <v>0</v>
      </c>
      <c r="BN862" s="34"/>
      <c r="BO862" s="34"/>
      <c r="BP862" s="34"/>
      <c r="BQ862" s="34">
        <v>4542.0600000000004</v>
      </c>
      <c r="BR862" s="34">
        <v>0.112801</v>
      </c>
      <c r="BS862" s="34">
        <v>-5</v>
      </c>
      <c r="BT862" s="34">
        <v>7.0000000000000001E-3</v>
      </c>
      <c r="BU862" s="34">
        <v>2.75657</v>
      </c>
      <c r="BV862" s="34">
        <v>0</v>
      </c>
      <c r="BW862" s="34" t="s">
        <v>155</v>
      </c>
      <c r="BX862" s="34">
        <v>0.80100000000000005</v>
      </c>
    </row>
    <row r="863" spans="1:76" x14ac:dyDescent="0.25">
      <c r="A863" s="35">
        <v>43165</v>
      </c>
      <c r="B863" s="36">
        <v>0.41448219907407408</v>
      </c>
      <c r="C863" s="34">
        <v>6.5049999999999999</v>
      </c>
      <c r="D863" s="34">
        <v>7.4000000000000003E-3</v>
      </c>
      <c r="E863" s="34">
        <v>74.481093999999999</v>
      </c>
      <c r="F863" s="34">
        <v>396.5</v>
      </c>
      <c r="G863" s="34">
        <v>91.7</v>
      </c>
      <c r="H863" s="34">
        <v>0</v>
      </c>
      <c r="I863" s="34"/>
      <c r="J863" s="34">
        <v>12.57</v>
      </c>
      <c r="K863" s="34">
        <v>0.94940000000000002</v>
      </c>
      <c r="L863" s="34">
        <v>6.1757</v>
      </c>
      <c r="M863" s="34">
        <v>7.1000000000000004E-3</v>
      </c>
      <c r="N863" s="34">
        <v>376.4425</v>
      </c>
      <c r="O863" s="34">
        <v>87.037199999999999</v>
      </c>
      <c r="P863" s="34">
        <v>463.5</v>
      </c>
      <c r="Q863" s="34">
        <v>301.47500000000002</v>
      </c>
      <c r="R863" s="34">
        <v>69.703999999999994</v>
      </c>
      <c r="S863" s="34">
        <v>371.2</v>
      </c>
      <c r="T863" s="34">
        <v>0</v>
      </c>
      <c r="U863" s="34"/>
      <c r="V863" s="34"/>
      <c r="W863" s="34">
        <v>0</v>
      </c>
      <c r="X863" s="34">
        <v>11.934799999999999</v>
      </c>
      <c r="Y863" s="34">
        <v>12</v>
      </c>
      <c r="Z863" s="34">
        <v>845</v>
      </c>
      <c r="AA863" s="34">
        <v>848</v>
      </c>
      <c r="AB863" s="34">
        <v>884</v>
      </c>
      <c r="AC863" s="34">
        <v>81</v>
      </c>
      <c r="AD863" s="34">
        <v>22.09</v>
      </c>
      <c r="AE863" s="34">
        <v>0.51</v>
      </c>
      <c r="AF863" s="34">
        <v>979</v>
      </c>
      <c r="AG863" s="34">
        <v>0</v>
      </c>
      <c r="AH863" s="34">
        <v>28.094000000000001</v>
      </c>
      <c r="AI863" s="34">
        <v>35</v>
      </c>
      <c r="AJ863" s="34">
        <v>191.1</v>
      </c>
      <c r="AK863" s="34">
        <v>169</v>
      </c>
      <c r="AL863" s="34">
        <v>4.5</v>
      </c>
      <c r="AM863" s="34">
        <v>175</v>
      </c>
      <c r="AN863" s="34" t="s">
        <v>155</v>
      </c>
      <c r="AO863" s="34">
        <v>2</v>
      </c>
      <c r="AP863" s="37">
        <v>0.62358796296296293</v>
      </c>
      <c r="AQ863" s="34">
        <v>47.161133</v>
      </c>
      <c r="AR863" s="34">
        <v>-88.490782999999993</v>
      </c>
      <c r="AS863" s="34">
        <v>313.8</v>
      </c>
      <c r="AT863" s="34">
        <v>28.3</v>
      </c>
      <c r="AU863" s="34">
        <v>12</v>
      </c>
      <c r="AV863" s="34">
        <v>9</v>
      </c>
      <c r="AW863" s="34" t="s">
        <v>214</v>
      </c>
      <c r="AX863" s="34">
        <v>1.1896</v>
      </c>
      <c r="AY863" s="34">
        <v>1.4</v>
      </c>
      <c r="AZ863" s="34">
        <v>2.1476000000000002</v>
      </c>
      <c r="BA863" s="34">
        <v>14.186999999999999</v>
      </c>
      <c r="BB863" s="34">
        <v>32.880000000000003</v>
      </c>
      <c r="BC863" s="34">
        <v>2.3199999999999998</v>
      </c>
      <c r="BD863" s="34">
        <v>5.3339999999999996</v>
      </c>
      <c r="BE863" s="34">
        <v>3181.636</v>
      </c>
      <c r="BF863" s="34">
        <v>2.319</v>
      </c>
      <c r="BG863" s="34">
        <v>20.309999999999999</v>
      </c>
      <c r="BH863" s="34">
        <v>4.6959999999999997</v>
      </c>
      <c r="BI863" s="34">
        <v>25.004999999999999</v>
      </c>
      <c r="BJ863" s="34">
        <v>16.265000000000001</v>
      </c>
      <c r="BK863" s="34">
        <v>3.7610000000000001</v>
      </c>
      <c r="BL863" s="34">
        <v>20.026</v>
      </c>
      <c r="BM863" s="34">
        <v>0</v>
      </c>
      <c r="BN863" s="34"/>
      <c r="BO863" s="34"/>
      <c r="BP863" s="34"/>
      <c r="BQ863" s="34">
        <v>4470.7560000000003</v>
      </c>
      <c r="BR863" s="34">
        <v>0.12596599999999999</v>
      </c>
      <c r="BS863" s="34">
        <v>-5</v>
      </c>
      <c r="BT863" s="34">
        <v>7.0000000000000001E-3</v>
      </c>
      <c r="BU863" s="34">
        <v>3.0782949999999998</v>
      </c>
      <c r="BV863" s="34">
        <v>0</v>
      </c>
      <c r="BW863" s="34" t="s">
        <v>155</v>
      </c>
      <c r="BX863" s="34">
        <v>0.80100000000000005</v>
      </c>
    </row>
    <row r="864" spans="1:76" x14ac:dyDescent="0.25">
      <c r="A864" s="35">
        <v>43165</v>
      </c>
      <c r="B864" s="36">
        <v>0.41449377314814817</v>
      </c>
      <c r="C864" s="34">
        <v>5.8730000000000002</v>
      </c>
      <c r="D864" s="34">
        <v>5.1999999999999998E-3</v>
      </c>
      <c r="E864" s="34">
        <v>51.526271999999999</v>
      </c>
      <c r="F864" s="34">
        <v>394.3</v>
      </c>
      <c r="G864" s="34">
        <v>90.5</v>
      </c>
      <c r="H864" s="34">
        <v>7.1</v>
      </c>
      <c r="I864" s="34"/>
      <c r="J864" s="34">
        <v>12.18</v>
      </c>
      <c r="K864" s="34">
        <v>0.95430000000000004</v>
      </c>
      <c r="L864" s="34">
        <v>5.6048</v>
      </c>
      <c r="M864" s="34">
        <v>4.8999999999999998E-3</v>
      </c>
      <c r="N864" s="34">
        <v>376.26220000000001</v>
      </c>
      <c r="O864" s="34">
        <v>86.400300000000001</v>
      </c>
      <c r="P864" s="34">
        <v>462.7</v>
      </c>
      <c r="Q864" s="34">
        <v>301.3306</v>
      </c>
      <c r="R864" s="34">
        <v>69.193899999999999</v>
      </c>
      <c r="S864" s="34">
        <v>370.5</v>
      </c>
      <c r="T864" s="34">
        <v>7.0968</v>
      </c>
      <c r="U864" s="34"/>
      <c r="V864" s="34"/>
      <c r="W864" s="34">
        <v>0</v>
      </c>
      <c r="X864" s="34">
        <v>11.622199999999999</v>
      </c>
      <c r="Y864" s="34">
        <v>12.1</v>
      </c>
      <c r="Z864" s="34">
        <v>845</v>
      </c>
      <c r="AA864" s="34">
        <v>849</v>
      </c>
      <c r="AB864" s="34">
        <v>884</v>
      </c>
      <c r="AC864" s="34">
        <v>81</v>
      </c>
      <c r="AD864" s="34">
        <v>22.09</v>
      </c>
      <c r="AE864" s="34">
        <v>0.51</v>
      </c>
      <c r="AF864" s="34">
        <v>979</v>
      </c>
      <c r="AG864" s="34">
        <v>0</v>
      </c>
      <c r="AH864" s="34">
        <v>28</v>
      </c>
      <c r="AI864" s="34">
        <v>35</v>
      </c>
      <c r="AJ864" s="34">
        <v>191.9</v>
      </c>
      <c r="AK864" s="34">
        <v>169</v>
      </c>
      <c r="AL864" s="34">
        <v>4.5</v>
      </c>
      <c r="AM864" s="34">
        <v>175</v>
      </c>
      <c r="AN864" s="34" t="s">
        <v>155</v>
      </c>
      <c r="AO864" s="34">
        <v>2</v>
      </c>
      <c r="AP864" s="37">
        <v>0.62361111111111112</v>
      </c>
      <c r="AQ864" s="34">
        <v>47.160939999999997</v>
      </c>
      <c r="AR864" s="34">
        <v>-88.490600000000001</v>
      </c>
      <c r="AS864" s="34">
        <v>313.8</v>
      </c>
      <c r="AT864" s="34">
        <v>28.3</v>
      </c>
      <c r="AU864" s="34">
        <v>12</v>
      </c>
      <c r="AV864" s="34">
        <v>10</v>
      </c>
      <c r="AW864" s="34" t="s">
        <v>205</v>
      </c>
      <c r="AX864" s="34">
        <v>1.1368</v>
      </c>
      <c r="AY864" s="34">
        <v>1.6052</v>
      </c>
      <c r="AZ864" s="34">
        <v>2.0735999999999999</v>
      </c>
      <c r="BA864" s="34">
        <v>14.186999999999999</v>
      </c>
      <c r="BB864" s="34">
        <v>36.33</v>
      </c>
      <c r="BC864" s="34">
        <v>2.56</v>
      </c>
      <c r="BD864" s="34">
        <v>4.7859999999999996</v>
      </c>
      <c r="BE864" s="34">
        <v>3184.1889999999999</v>
      </c>
      <c r="BF864" s="34">
        <v>1.778</v>
      </c>
      <c r="BG864" s="34">
        <v>22.385000000000002</v>
      </c>
      <c r="BH864" s="34">
        <v>5.14</v>
      </c>
      <c r="BI864" s="34">
        <v>27.526</v>
      </c>
      <c r="BJ864" s="34">
        <v>17.927</v>
      </c>
      <c r="BK864" s="34">
        <v>4.117</v>
      </c>
      <c r="BL864" s="34">
        <v>22.044</v>
      </c>
      <c r="BM864" s="34">
        <v>0.12740000000000001</v>
      </c>
      <c r="BN864" s="34"/>
      <c r="BO864" s="34"/>
      <c r="BP864" s="34"/>
      <c r="BQ864" s="34">
        <v>4800.9409999999998</v>
      </c>
      <c r="BR864" s="34">
        <v>0.14512</v>
      </c>
      <c r="BS864" s="34">
        <v>-5</v>
      </c>
      <c r="BT864" s="34">
        <v>7.0000000000000001E-3</v>
      </c>
      <c r="BU864" s="34">
        <v>3.54637</v>
      </c>
      <c r="BV864" s="34">
        <v>0</v>
      </c>
      <c r="BW864" s="34" t="s">
        <v>155</v>
      </c>
      <c r="BX864" s="34">
        <v>0.80100000000000005</v>
      </c>
    </row>
    <row r="865" spans="1:76" x14ac:dyDescent="0.25">
      <c r="A865" s="35">
        <v>43165</v>
      </c>
      <c r="B865" s="36">
        <v>0.41450534722222221</v>
      </c>
      <c r="C865" s="34">
        <v>4.8620000000000001</v>
      </c>
      <c r="D865" s="34">
        <v>3.3E-3</v>
      </c>
      <c r="E865" s="34">
        <v>32.609819000000002</v>
      </c>
      <c r="F865" s="34">
        <v>378.8</v>
      </c>
      <c r="G865" s="34">
        <v>90.2</v>
      </c>
      <c r="H865" s="34">
        <v>3.4</v>
      </c>
      <c r="I865" s="34"/>
      <c r="J865" s="34">
        <v>12.1</v>
      </c>
      <c r="K865" s="34">
        <v>0.96240000000000003</v>
      </c>
      <c r="L865" s="34">
        <v>4.6791999999999998</v>
      </c>
      <c r="M865" s="34">
        <v>3.0999999999999999E-3</v>
      </c>
      <c r="N865" s="34">
        <v>364.56970000000001</v>
      </c>
      <c r="O865" s="34">
        <v>86.826300000000003</v>
      </c>
      <c r="P865" s="34">
        <v>451.4</v>
      </c>
      <c r="Q865" s="34">
        <v>291.96660000000003</v>
      </c>
      <c r="R865" s="34">
        <v>69.5351</v>
      </c>
      <c r="S865" s="34">
        <v>361.5</v>
      </c>
      <c r="T865" s="34">
        <v>3.3534999999999999</v>
      </c>
      <c r="U865" s="34"/>
      <c r="V865" s="34"/>
      <c r="W865" s="34">
        <v>0</v>
      </c>
      <c r="X865" s="34">
        <v>11.644600000000001</v>
      </c>
      <c r="Y865" s="34">
        <v>12.1</v>
      </c>
      <c r="Z865" s="34">
        <v>845</v>
      </c>
      <c r="AA865" s="34">
        <v>847</v>
      </c>
      <c r="AB865" s="34">
        <v>884</v>
      </c>
      <c r="AC865" s="34">
        <v>81</v>
      </c>
      <c r="AD865" s="34">
        <v>22.09</v>
      </c>
      <c r="AE865" s="34">
        <v>0.51</v>
      </c>
      <c r="AF865" s="34">
        <v>979</v>
      </c>
      <c r="AG865" s="34">
        <v>0</v>
      </c>
      <c r="AH865" s="34">
        <v>28</v>
      </c>
      <c r="AI865" s="34">
        <v>35</v>
      </c>
      <c r="AJ865" s="34">
        <v>192</v>
      </c>
      <c r="AK865" s="34">
        <v>169</v>
      </c>
      <c r="AL865" s="34">
        <v>4.5</v>
      </c>
      <c r="AM865" s="34">
        <v>175</v>
      </c>
      <c r="AN865" s="34" t="s">
        <v>155</v>
      </c>
      <c r="AO865" s="34">
        <v>2</v>
      </c>
      <c r="AP865" s="37">
        <v>0.6236342592592593</v>
      </c>
      <c r="AQ865" s="34">
        <v>47.160803000000001</v>
      </c>
      <c r="AR865" s="34">
        <v>-88.490523999999994</v>
      </c>
      <c r="AS865" s="34">
        <v>313.7</v>
      </c>
      <c r="AT865" s="34">
        <v>27.6</v>
      </c>
      <c r="AU865" s="34">
        <v>12</v>
      </c>
      <c r="AV865" s="34">
        <v>9</v>
      </c>
      <c r="AW865" s="34" t="s">
        <v>211</v>
      </c>
      <c r="AX865" s="34">
        <v>1.2</v>
      </c>
      <c r="AY865" s="34">
        <v>1.7684</v>
      </c>
      <c r="AZ865" s="34">
        <v>2.2684000000000002</v>
      </c>
      <c r="BA865" s="34">
        <v>14.186999999999999</v>
      </c>
      <c r="BB865" s="34">
        <v>43.71</v>
      </c>
      <c r="BC865" s="34">
        <v>3.08</v>
      </c>
      <c r="BD865" s="34">
        <v>3.911</v>
      </c>
      <c r="BE865" s="34">
        <v>3189.5360000000001</v>
      </c>
      <c r="BF865" s="34">
        <v>1.3620000000000001</v>
      </c>
      <c r="BG865" s="34">
        <v>26.024000000000001</v>
      </c>
      <c r="BH865" s="34">
        <v>6.1980000000000004</v>
      </c>
      <c r="BI865" s="34">
        <v>32.222000000000001</v>
      </c>
      <c r="BJ865" s="34">
        <v>20.841000000000001</v>
      </c>
      <c r="BK865" s="34">
        <v>4.9640000000000004</v>
      </c>
      <c r="BL865" s="34">
        <v>25.805</v>
      </c>
      <c r="BM865" s="34">
        <v>7.22E-2</v>
      </c>
      <c r="BN865" s="34"/>
      <c r="BO865" s="34"/>
      <c r="BP865" s="34"/>
      <c r="BQ865" s="34">
        <v>5771.36</v>
      </c>
      <c r="BR865" s="34">
        <v>0.114384</v>
      </c>
      <c r="BS865" s="34">
        <v>-5</v>
      </c>
      <c r="BT865" s="34">
        <v>6.0939999999999996E-3</v>
      </c>
      <c r="BU865" s="34">
        <v>2.7952590000000002</v>
      </c>
      <c r="BV865" s="34">
        <v>0</v>
      </c>
      <c r="BW865" s="34" t="s">
        <v>155</v>
      </c>
      <c r="BX865" s="34">
        <v>0.80100000000000005</v>
      </c>
    </row>
    <row r="866" spans="1:76" x14ac:dyDescent="0.25">
      <c r="A866" s="35">
        <v>43165</v>
      </c>
      <c r="B866" s="36">
        <v>0.4145169212962963</v>
      </c>
      <c r="C866" s="34">
        <v>4.4169999999999998</v>
      </c>
      <c r="D866" s="34">
        <v>8.0000000000000002E-3</v>
      </c>
      <c r="E866" s="34">
        <v>80</v>
      </c>
      <c r="F866" s="34">
        <v>357.3</v>
      </c>
      <c r="G866" s="34">
        <v>91.2</v>
      </c>
      <c r="H866" s="34">
        <v>0</v>
      </c>
      <c r="I866" s="34"/>
      <c r="J866" s="34">
        <v>12.44</v>
      </c>
      <c r="K866" s="34">
        <v>0.96589999999999998</v>
      </c>
      <c r="L866" s="34">
        <v>4.2667000000000002</v>
      </c>
      <c r="M866" s="34">
        <v>7.7000000000000002E-3</v>
      </c>
      <c r="N866" s="34">
        <v>345.14949999999999</v>
      </c>
      <c r="O866" s="34">
        <v>88.124399999999994</v>
      </c>
      <c r="P866" s="34">
        <v>433.3</v>
      </c>
      <c r="Q866" s="34">
        <v>276.41390000000001</v>
      </c>
      <c r="R866" s="34">
        <v>70.574600000000004</v>
      </c>
      <c r="S866" s="34">
        <v>347</v>
      </c>
      <c r="T866" s="34">
        <v>0</v>
      </c>
      <c r="U866" s="34"/>
      <c r="V866" s="34"/>
      <c r="W866" s="34">
        <v>0</v>
      </c>
      <c r="X866" s="34">
        <v>12.017099999999999</v>
      </c>
      <c r="Y866" s="34">
        <v>12</v>
      </c>
      <c r="Z866" s="34">
        <v>845</v>
      </c>
      <c r="AA866" s="34">
        <v>846</v>
      </c>
      <c r="AB866" s="34">
        <v>884</v>
      </c>
      <c r="AC866" s="34">
        <v>81</v>
      </c>
      <c r="AD866" s="34">
        <v>22.09</v>
      </c>
      <c r="AE866" s="34">
        <v>0.51</v>
      </c>
      <c r="AF866" s="34">
        <v>979</v>
      </c>
      <c r="AG866" s="34">
        <v>0</v>
      </c>
      <c r="AH866" s="34">
        <v>28</v>
      </c>
      <c r="AI866" s="34">
        <v>35</v>
      </c>
      <c r="AJ866" s="34">
        <v>192</v>
      </c>
      <c r="AK866" s="34">
        <v>169</v>
      </c>
      <c r="AL866" s="34">
        <v>4.4000000000000004</v>
      </c>
      <c r="AM866" s="34">
        <v>175</v>
      </c>
      <c r="AN866" s="34" t="s">
        <v>155</v>
      </c>
      <c r="AO866" s="34">
        <v>2</v>
      </c>
      <c r="AP866" s="37">
        <v>0.62364583333333334</v>
      </c>
      <c r="AQ866" s="34">
        <v>47.160684000000003</v>
      </c>
      <c r="AR866" s="34">
        <v>-88.490503000000004</v>
      </c>
      <c r="AS866" s="34">
        <v>313.2</v>
      </c>
      <c r="AT866" s="34">
        <v>28.3</v>
      </c>
      <c r="AU866" s="34">
        <v>12</v>
      </c>
      <c r="AV866" s="34">
        <v>8</v>
      </c>
      <c r="AW866" s="34" t="s">
        <v>219</v>
      </c>
      <c r="AX866" s="34">
        <v>1.2684</v>
      </c>
      <c r="AY866" s="34">
        <v>1.9368000000000001</v>
      </c>
      <c r="AZ866" s="34">
        <v>2.4367999999999999</v>
      </c>
      <c r="BA866" s="34">
        <v>14.186999999999999</v>
      </c>
      <c r="BB866" s="34">
        <v>47.97</v>
      </c>
      <c r="BC866" s="34">
        <v>3.38</v>
      </c>
      <c r="BD866" s="34">
        <v>3.5339999999999998</v>
      </c>
      <c r="BE866" s="34">
        <v>3188.7440000000001</v>
      </c>
      <c r="BF866" s="34">
        <v>3.6749999999999998</v>
      </c>
      <c r="BG866" s="34">
        <v>27.013000000000002</v>
      </c>
      <c r="BH866" s="34">
        <v>6.8970000000000002</v>
      </c>
      <c r="BI866" s="34">
        <v>33.909999999999997</v>
      </c>
      <c r="BJ866" s="34">
        <v>21.634</v>
      </c>
      <c r="BK866" s="34">
        <v>5.524</v>
      </c>
      <c r="BL866" s="34">
        <v>27.157</v>
      </c>
      <c r="BM866" s="34">
        <v>0</v>
      </c>
      <c r="BN866" s="34"/>
      <c r="BO866" s="34"/>
      <c r="BP866" s="34"/>
      <c r="BQ866" s="34">
        <v>6530.2479999999996</v>
      </c>
      <c r="BR866" s="34">
        <v>0.104658</v>
      </c>
      <c r="BS866" s="34">
        <v>-5</v>
      </c>
      <c r="BT866" s="34">
        <v>7.8120000000000004E-3</v>
      </c>
      <c r="BU866" s="34">
        <v>2.5575800000000002</v>
      </c>
      <c r="BV866" s="34">
        <v>0</v>
      </c>
      <c r="BW866" s="34" t="s">
        <v>155</v>
      </c>
      <c r="BX866" s="34">
        <v>0.80100000000000005</v>
      </c>
    </row>
    <row r="867" spans="1:76" x14ac:dyDescent="0.25">
      <c r="A867" s="35">
        <v>43165</v>
      </c>
      <c r="B867" s="36">
        <v>0.41452849537037034</v>
      </c>
      <c r="C867" s="34">
        <v>4.0789999999999997</v>
      </c>
      <c r="D867" s="34">
        <v>8.0000000000000002E-3</v>
      </c>
      <c r="E867" s="34">
        <v>80</v>
      </c>
      <c r="F867" s="34">
        <v>344.7</v>
      </c>
      <c r="G867" s="34">
        <v>93.8</v>
      </c>
      <c r="H867" s="34">
        <v>10</v>
      </c>
      <c r="I867" s="34"/>
      <c r="J867" s="34">
        <v>13.12</v>
      </c>
      <c r="K867" s="34">
        <v>0.96860000000000002</v>
      </c>
      <c r="L867" s="34">
        <v>3.9512</v>
      </c>
      <c r="M867" s="34">
        <v>7.7000000000000002E-3</v>
      </c>
      <c r="N867" s="34">
        <v>333.84519999999998</v>
      </c>
      <c r="O867" s="34">
        <v>90.873000000000005</v>
      </c>
      <c r="P867" s="34">
        <v>424.7</v>
      </c>
      <c r="Q867" s="34">
        <v>267.36079999999998</v>
      </c>
      <c r="R867" s="34">
        <v>72.775899999999993</v>
      </c>
      <c r="S867" s="34">
        <v>340.1</v>
      </c>
      <c r="T867" s="34">
        <v>10</v>
      </c>
      <c r="U867" s="34"/>
      <c r="V867" s="34"/>
      <c r="W867" s="34">
        <v>0</v>
      </c>
      <c r="X867" s="34">
        <v>12.704499999999999</v>
      </c>
      <c r="Y867" s="34">
        <v>12.1</v>
      </c>
      <c r="Z867" s="34">
        <v>843</v>
      </c>
      <c r="AA867" s="34">
        <v>846</v>
      </c>
      <c r="AB867" s="34">
        <v>883</v>
      </c>
      <c r="AC867" s="34">
        <v>81</v>
      </c>
      <c r="AD867" s="34">
        <v>22.09</v>
      </c>
      <c r="AE867" s="34">
        <v>0.51</v>
      </c>
      <c r="AF867" s="34">
        <v>979</v>
      </c>
      <c r="AG867" s="34">
        <v>0</v>
      </c>
      <c r="AH867" s="34">
        <v>28</v>
      </c>
      <c r="AI867" s="34">
        <v>35</v>
      </c>
      <c r="AJ867" s="34">
        <v>192</v>
      </c>
      <c r="AK867" s="34">
        <v>169</v>
      </c>
      <c r="AL867" s="34">
        <v>4.5</v>
      </c>
      <c r="AM867" s="34">
        <v>175</v>
      </c>
      <c r="AN867" s="34" t="s">
        <v>155</v>
      </c>
      <c r="AO867" s="34">
        <v>2</v>
      </c>
      <c r="AP867" s="37">
        <v>0.62365740740740738</v>
      </c>
      <c r="AQ867" s="34">
        <v>47.160564000000001</v>
      </c>
      <c r="AR867" s="34">
        <v>-88.490499</v>
      </c>
      <c r="AS867" s="34">
        <v>312.7</v>
      </c>
      <c r="AT867" s="34">
        <v>28.7</v>
      </c>
      <c r="AU867" s="34">
        <v>12</v>
      </c>
      <c r="AV867" s="34">
        <v>9</v>
      </c>
      <c r="AW867" s="34" t="s">
        <v>225</v>
      </c>
      <c r="AX867" s="34">
        <v>1.3</v>
      </c>
      <c r="AY867" s="34">
        <v>2</v>
      </c>
      <c r="AZ867" s="34">
        <v>2.5</v>
      </c>
      <c r="BA867" s="34">
        <v>14.186999999999999</v>
      </c>
      <c r="BB867" s="34">
        <v>51.85</v>
      </c>
      <c r="BC867" s="34">
        <v>3.65</v>
      </c>
      <c r="BD867" s="34">
        <v>3.24</v>
      </c>
      <c r="BE867" s="34">
        <v>3189.8409999999999</v>
      </c>
      <c r="BF867" s="34">
        <v>3.9820000000000002</v>
      </c>
      <c r="BG867" s="34">
        <v>28.224</v>
      </c>
      <c r="BH867" s="34">
        <v>7.6829999999999998</v>
      </c>
      <c r="BI867" s="34">
        <v>35.905999999999999</v>
      </c>
      <c r="BJ867" s="34">
        <v>22.603000000000002</v>
      </c>
      <c r="BK867" s="34">
        <v>6.1529999999999996</v>
      </c>
      <c r="BL867" s="34">
        <v>28.756</v>
      </c>
      <c r="BM867" s="34">
        <v>0.255</v>
      </c>
      <c r="BN867" s="34"/>
      <c r="BO867" s="34"/>
      <c r="BP867" s="34"/>
      <c r="BQ867" s="34">
        <v>7457.4840000000004</v>
      </c>
      <c r="BR867" s="34">
        <v>9.6752000000000005E-2</v>
      </c>
      <c r="BS867" s="34">
        <v>-5</v>
      </c>
      <c r="BT867" s="34">
        <v>6.1879999999999999E-3</v>
      </c>
      <c r="BU867" s="34">
        <v>2.3643770000000002</v>
      </c>
      <c r="BV867" s="34">
        <v>0</v>
      </c>
      <c r="BW867" s="34" t="s">
        <v>155</v>
      </c>
      <c r="BX867" s="34">
        <v>0.80100000000000005</v>
      </c>
    </row>
    <row r="868" spans="1:76" x14ac:dyDescent="0.25">
      <c r="A868" s="35">
        <v>43165</v>
      </c>
      <c r="B868" s="36">
        <v>0.41454006944444449</v>
      </c>
      <c r="C868" s="34">
        <v>3.9889999999999999</v>
      </c>
      <c r="D868" s="34">
        <v>1.0200000000000001E-2</v>
      </c>
      <c r="E868" s="34">
        <v>102.175</v>
      </c>
      <c r="F868" s="34">
        <v>332.7</v>
      </c>
      <c r="G868" s="34">
        <v>95.5</v>
      </c>
      <c r="H868" s="34">
        <v>0</v>
      </c>
      <c r="I868" s="34"/>
      <c r="J868" s="34">
        <v>13.63</v>
      </c>
      <c r="K868" s="34">
        <v>0.96930000000000005</v>
      </c>
      <c r="L868" s="34">
        <v>3.8668</v>
      </c>
      <c r="M868" s="34">
        <v>9.9000000000000008E-3</v>
      </c>
      <c r="N868" s="34">
        <v>322.53769999999997</v>
      </c>
      <c r="O868" s="34">
        <v>92.580600000000004</v>
      </c>
      <c r="P868" s="34">
        <v>415.1</v>
      </c>
      <c r="Q868" s="34">
        <v>258.30520000000001</v>
      </c>
      <c r="R868" s="34">
        <v>74.1434</v>
      </c>
      <c r="S868" s="34">
        <v>332.4</v>
      </c>
      <c r="T868" s="34">
        <v>0</v>
      </c>
      <c r="U868" s="34"/>
      <c r="V868" s="34"/>
      <c r="W868" s="34">
        <v>0</v>
      </c>
      <c r="X868" s="34">
        <v>13.215999999999999</v>
      </c>
      <c r="Y868" s="34">
        <v>12</v>
      </c>
      <c r="Z868" s="34">
        <v>844</v>
      </c>
      <c r="AA868" s="34">
        <v>847</v>
      </c>
      <c r="AB868" s="34">
        <v>883</v>
      </c>
      <c r="AC868" s="34">
        <v>81</v>
      </c>
      <c r="AD868" s="34">
        <v>22.09</v>
      </c>
      <c r="AE868" s="34">
        <v>0.51</v>
      </c>
      <c r="AF868" s="34">
        <v>979</v>
      </c>
      <c r="AG868" s="34">
        <v>0</v>
      </c>
      <c r="AH868" s="34">
        <v>28</v>
      </c>
      <c r="AI868" s="34">
        <v>35</v>
      </c>
      <c r="AJ868" s="34">
        <v>192</v>
      </c>
      <c r="AK868" s="34">
        <v>169</v>
      </c>
      <c r="AL868" s="34">
        <v>4.5</v>
      </c>
      <c r="AM868" s="34">
        <v>174.6</v>
      </c>
      <c r="AN868" s="34" t="s">
        <v>155</v>
      </c>
      <c r="AO868" s="34">
        <v>2</v>
      </c>
      <c r="AP868" s="37">
        <v>0.62366898148148142</v>
      </c>
      <c r="AQ868" s="34">
        <v>47.160451999999999</v>
      </c>
      <c r="AR868" s="34">
        <v>-88.490508000000005</v>
      </c>
      <c r="AS868" s="34">
        <v>312.2</v>
      </c>
      <c r="AT868" s="34">
        <v>28</v>
      </c>
      <c r="AU868" s="34">
        <v>12</v>
      </c>
      <c r="AV868" s="34">
        <v>9</v>
      </c>
      <c r="AW868" s="34" t="s">
        <v>225</v>
      </c>
      <c r="AX868" s="34">
        <v>1.3</v>
      </c>
      <c r="AY868" s="34">
        <v>2</v>
      </c>
      <c r="AZ868" s="34">
        <v>2.5</v>
      </c>
      <c r="BA868" s="34">
        <v>14.186999999999999</v>
      </c>
      <c r="BB868" s="34">
        <v>52.98</v>
      </c>
      <c r="BC868" s="34">
        <v>3.73</v>
      </c>
      <c r="BD868" s="34">
        <v>3.1619999999999999</v>
      </c>
      <c r="BE868" s="34">
        <v>3189.4319999999998</v>
      </c>
      <c r="BF868" s="34">
        <v>5.2</v>
      </c>
      <c r="BG868" s="34">
        <v>27.86</v>
      </c>
      <c r="BH868" s="34">
        <v>7.9969999999999999</v>
      </c>
      <c r="BI868" s="34">
        <v>35.856999999999999</v>
      </c>
      <c r="BJ868" s="34">
        <v>22.312000000000001</v>
      </c>
      <c r="BK868" s="34">
        <v>6.4039999999999999</v>
      </c>
      <c r="BL868" s="34">
        <v>28.716000000000001</v>
      </c>
      <c r="BM868" s="34">
        <v>0</v>
      </c>
      <c r="BN868" s="34"/>
      <c r="BO868" s="34"/>
      <c r="BP868" s="34"/>
      <c r="BQ868" s="34">
        <v>7926.1949999999997</v>
      </c>
      <c r="BR868" s="34">
        <v>6.2477999999999999E-2</v>
      </c>
      <c r="BS868" s="34">
        <v>-5</v>
      </c>
      <c r="BT868" s="34">
        <v>6.9059999999999998E-3</v>
      </c>
      <c r="BU868" s="34">
        <v>1.5268060000000001</v>
      </c>
      <c r="BV868" s="34">
        <v>0</v>
      </c>
      <c r="BW868" s="34" t="s">
        <v>155</v>
      </c>
      <c r="BX868" s="34">
        <v>0.80100000000000005</v>
      </c>
    </row>
    <row r="869" spans="1:76" x14ac:dyDescent="0.25">
      <c r="A869" s="35">
        <v>43165</v>
      </c>
      <c r="B869" s="36">
        <v>0.41455164351851853</v>
      </c>
      <c r="C869" s="34">
        <v>4.3769999999999998</v>
      </c>
      <c r="D869" s="34">
        <v>1.0999999999999999E-2</v>
      </c>
      <c r="E869" s="34">
        <v>110</v>
      </c>
      <c r="F869" s="34">
        <v>330.5</v>
      </c>
      <c r="G869" s="34">
        <v>96.1</v>
      </c>
      <c r="H869" s="34">
        <v>0</v>
      </c>
      <c r="I869" s="34"/>
      <c r="J869" s="34">
        <v>14.04</v>
      </c>
      <c r="K869" s="34">
        <v>0.96619999999999995</v>
      </c>
      <c r="L869" s="34">
        <v>4.2294999999999998</v>
      </c>
      <c r="M869" s="34">
        <v>1.06E-2</v>
      </c>
      <c r="N869" s="34">
        <v>319.32400000000001</v>
      </c>
      <c r="O869" s="34">
        <v>92.851500000000001</v>
      </c>
      <c r="P869" s="34">
        <v>412.2</v>
      </c>
      <c r="Q869" s="34">
        <v>255.73140000000001</v>
      </c>
      <c r="R869" s="34">
        <v>74.360399999999998</v>
      </c>
      <c r="S869" s="34">
        <v>330.1</v>
      </c>
      <c r="T869" s="34">
        <v>0</v>
      </c>
      <c r="U869" s="34"/>
      <c r="V869" s="34"/>
      <c r="W869" s="34">
        <v>0</v>
      </c>
      <c r="X869" s="34">
        <v>13.566800000000001</v>
      </c>
      <c r="Y869" s="34">
        <v>12.1</v>
      </c>
      <c r="Z869" s="34">
        <v>844</v>
      </c>
      <c r="AA869" s="34">
        <v>847</v>
      </c>
      <c r="AB869" s="34">
        <v>883</v>
      </c>
      <c r="AC869" s="34">
        <v>81</v>
      </c>
      <c r="AD869" s="34">
        <v>22.09</v>
      </c>
      <c r="AE869" s="34">
        <v>0.51</v>
      </c>
      <c r="AF869" s="34">
        <v>979</v>
      </c>
      <c r="AG869" s="34">
        <v>0</v>
      </c>
      <c r="AH869" s="34">
        <v>28</v>
      </c>
      <c r="AI869" s="34">
        <v>35</v>
      </c>
      <c r="AJ869" s="34">
        <v>192</v>
      </c>
      <c r="AK869" s="34">
        <v>169</v>
      </c>
      <c r="AL869" s="34">
        <v>4.5</v>
      </c>
      <c r="AM869" s="34">
        <v>174.2</v>
      </c>
      <c r="AN869" s="34" t="s">
        <v>155</v>
      </c>
      <c r="AO869" s="34">
        <v>2</v>
      </c>
      <c r="AP869" s="37">
        <v>0.62368055555555557</v>
      </c>
      <c r="AQ869" s="34">
        <v>47.160344000000002</v>
      </c>
      <c r="AR869" s="34">
        <v>-88.490516</v>
      </c>
      <c r="AS869" s="34">
        <v>311.89999999999998</v>
      </c>
      <c r="AT869" s="34">
        <v>27.2</v>
      </c>
      <c r="AU869" s="34">
        <v>12</v>
      </c>
      <c r="AV869" s="34">
        <v>9</v>
      </c>
      <c r="AW869" s="34" t="s">
        <v>225</v>
      </c>
      <c r="AX869" s="34">
        <v>1.3</v>
      </c>
      <c r="AY869" s="34">
        <v>2</v>
      </c>
      <c r="AZ869" s="34">
        <v>2.5</v>
      </c>
      <c r="BA869" s="34">
        <v>14.186999999999999</v>
      </c>
      <c r="BB869" s="34">
        <v>48.36</v>
      </c>
      <c r="BC869" s="34">
        <v>3.41</v>
      </c>
      <c r="BD869" s="34">
        <v>3.4990000000000001</v>
      </c>
      <c r="BE869" s="34">
        <v>3186.7530000000002</v>
      </c>
      <c r="BF869" s="34">
        <v>5.0970000000000004</v>
      </c>
      <c r="BG869" s="34">
        <v>25.196000000000002</v>
      </c>
      <c r="BH869" s="34">
        <v>7.3259999999999996</v>
      </c>
      <c r="BI869" s="34">
        <v>32.521999999999998</v>
      </c>
      <c r="BJ869" s="34">
        <v>20.178000000000001</v>
      </c>
      <c r="BK869" s="34">
        <v>5.867</v>
      </c>
      <c r="BL869" s="34">
        <v>26.045999999999999</v>
      </c>
      <c r="BM869" s="34">
        <v>0</v>
      </c>
      <c r="BN869" s="34"/>
      <c r="BO869" s="34"/>
      <c r="BP869" s="34"/>
      <c r="BQ869" s="34">
        <v>7432.585</v>
      </c>
      <c r="BR869" s="34">
        <v>5.8999999999999997E-2</v>
      </c>
      <c r="BS869" s="34">
        <v>-5</v>
      </c>
      <c r="BT869" s="34">
        <v>7.0000000000000001E-3</v>
      </c>
      <c r="BU869" s="34">
        <v>1.4418120000000001</v>
      </c>
      <c r="BV869" s="34">
        <v>0</v>
      </c>
      <c r="BW869" s="34" t="s">
        <v>155</v>
      </c>
      <c r="BX869" s="34">
        <v>0.80100000000000005</v>
      </c>
    </row>
    <row r="870" spans="1:76" x14ac:dyDescent="0.25">
      <c r="A870" s="35">
        <v>43165</v>
      </c>
      <c r="B870" s="36">
        <v>0.41456321759259263</v>
      </c>
      <c r="C870" s="34">
        <v>5.2930000000000001</v>
      </c>
      <c r="D870" s="34">
        <v>1.0999999999999999E-2</v>
      </c>
      <c r="E870" s="34">
        <v>110</v>
      </c>
      <c r="F870" s="34">
        <v>340.8</v>
      </c>
      <c r="G870" s="34">
        <v>96</v>
      </c>
      <c r="H870" s="34">
        <v>0</v>
      </c>
      <c r="I870" s="34"/>
      <c r="J870" s="34">
        <v>14.2</v>
      </c>
      <c r="K870" s="34">
        <v>0.95889999999999997</v>
      </c>
      <c r="L870" s="34">
        <v>5.0753000000000004</v>
      </c>
      <c r="M870" s="34">
        <v>1.0500000000000001E-2</v>
      </c>
      <c r="N870" s="34">
        <v>326.7423</v>
      </c>
      <c r="O870" s="34">
        <v>92.061499999999995</v>
      </c>
      <c r="P870" s="34">
        <v>418.8</v>
      </c>
      <c r="Q870" s="34">
        <v>261.67250000000001</v>
      </c>
      <c r="R870" s="34">
        <v>73.727699999999999</v>
      </c>
      <c r="S870" s="34">
        <v>335.4</v>
      </c>
      <c r="T870" s="34">
        <v>0</v>
      </c>
      <c r="U870" s="34"/>
      <c r="V870" s="34"/>
      <c r="W870" s="34">
        <v>0</v>
      </c>
      <c r="X870" s="34">
        <v>13.6159</v>
      </c>
      <c r="Y870" s="34">
        <v>12.1</v>
      </c>
      <c r="Z870" s="34">
        <v>844</v>
      </c>
      <c r="AA870" s="34">
        <v>848</v>
      </c>
      <c r="AB870" s="34">
        <v>883</v>
      </c>
      <c r="AC870" s="34">
        <v>81</v>
      </c>
      <c r="AD870" s="34">
        <v>22.09</v>
      </c>
      <c r="AE870" s="34">
        <v>0.51</v>
      </c>
      <c r="AF870" s="34">
        <v>979</v>
      </c>
      <c r="AG870" s="34">
        <v>0</v>
      </c>
      <c r="AH870" s="34">
        <v>28</v>
      </c>
      <c r="AI870" s="34">
        <v>35</v>
      </c>
      <c r="AJ870" s="34">
        <v>192</v>
      </c>
      <c r="AK870" s="34">
        <v>169</v>
      </c>
      <c r="AL870" s="34">
        <v>4.5</v>
      </c>
      <c r="AM870" s="34">
        <v>174.1</v>
      </c>
      <c r="AN870" s="34" t="s">
        <v>155</v>
      </c>
      <c r="AO870" s="34">
        <v>2</v>
      </c>
      <c r="AP870" s="37">
        <v>0.62369212962962961</v>
      </c>
      <c r="AQ870" s="34">
        <v>47.160241999999997</v>
      </c>
      <c r="AR870" s="34">
        <v>-88.490516</v>
      </c>
      <c r="AS870" s="34">
        <v>311.60000000000002</v>
      </c>
      <c r="AT870" s="34">
        <v>26.1</v>
      </c>
      <c r="AU870" s="34">
        <v>12</v>
      </c>
      <c r="AV870" s="34">
        <v>9</v>
      </c>
      <c r="AW870" s="34" t="s">
        <v>225</v>
      </c>
      <c r="AX870" s="34">
        <v>1.3</v>
      </c>
      <c r="AY870" s="34">
        <v>2</v>
      </c>
      <c r="AZ870" s="34">
        <v>2.5</v>
      </c>
      <c r="BA870" s="34">
        <v>14.186999999999999</v>
      </c>
      <c r="BB870" s="34">
        <v>40.17</v>
      </c>
      <c r="BC870" s="34">
        <v>2.83</v>
      </c>
      <c r="BD870" s="34">
        <v>4.29</v>
      </c>
      <c r="BE870" s="34">
        <v>3183.12</v>
      </c>
      <c r="BF870" s="34">
        <v>4.21</v>
      </c>
      <c r="BG870" s="34">
        <v>21.46</v>
      </c>
      <c r="BH870" s="34">
        <v>6.0469999999999997</v>
      </c>
      <c r="BI870" s="34">
        <v>27.507000000000001</v>
      </c>
      <c r="BJ870" s="34">
        <v>17.187000000000001</v>
      </c>
      <c r="BK870" s="34">
        <v>4.8419999999999996</v>
      </c>
      <c r="BL870" s="34">
        <v>22.029</v>
      </c>
      <c r="BM870" s="34">
        <v>0</v>
      </c>
      <c r="BN870" s="34"/>
      <c r="BO870" s="34"/>
      <c r="BP870" s="34"/>
      <c r="BQ870" s="34">
        <v>6209.2669999999998</v>
      </c>
      <c r="BR870" s="34">
        <v>5.6281999999999999E-2</v>
      </c>
      <c r="BS870" s="34">
        <v>-5</v>
      </c>
      <c r="BT870" s="34">
        <v>7.9059999999999998E-3</v>
      </c>
      <c r="BU870" s="34">
        <v>1.375391</v>
      </c>
      <c r="BV870" s="34">
        <v>0</v>
      </c>
      <c r="BW870" s="34" t="s">
        <v>155</v>
      </c>
      <c r="BX870" s="34">
        <v>0.80100000000000005</v>
      </c>
    </row>
    <row r="871" spans="1:76" x14ac:dyDescent="0.25">
      <c r="A871" s="35">
        <v>43165</v>
      </c>
      <c r="B871" s="36">
        <v>0.41457479166666666</v>
      </c>
      <c r="C871" s="34">
        <v>5.3620000000000001</v>
      </c>
      <c r="D871" s="34">
        <v>1.06E-2</v>
      </c>
      <c r="E871" s="34">
        <v>105.99001699999999</v>
      </c>
      <c r="F871" s="34">
        <v>363</v>
      </c>
      <c r="G871" s="34">
        <v>94.5</v>
      </c>
      <c r="H871" s="34">
        <v>0</v>
      </c>
      <c r="I871" s="34"/>
      <c r="J871" s="34">
        <v>14.13</v>
      </c>
      <c r="K871" s="34">
        <v>0.95830000000000004</v>
      </c>
      <c r="L871" s="34">
        <v>5.1386000000000003</v>
      </c>
      <c r="M871" s="34">
        <v>1.0200000000000001E-2</v>
      </c>
      <c r="N871" s="34">
        <v>347.8648</v>
      </c>
      <c r="O871" s="34">
        <v>90.594399999999993</v>
      </c>
      <c r="P871" s="34">
        <v>438.5</v>
      </c>
      <c r="Q871" s="34">
        <v>278.58850000000001</v>
      </c>
      <c r="R871" s="34">
        <v>72.552800000000005</v>
      </c>
      <c r="S871" s="34">
        <v>351.1</v>
      </c>
      <c r="T871" s="34">
        <v>0</v>
      </c>
      <c r="U871" s="34"/>
      <c r="V871" s="34"/>
      <c r="W871" s="34">
        <v>0</v>
      </c>
      <c r="X871" s="34">
        <v>13.543100000000001</v>
      </c>
      <c r="Y871" s="34">
        <v>12</v>
      </c>
      <c r="Z871" s="34">
        <v>844</v>
      </c>
      <c r="AA871" s="34">
        <v>846</v>
      </c>
      <c r="AB871" s="34">
        <v>883</v>
      </c>
      <c r="AC871" s="34">
        <v>81</v>
      </c>
      <c r="AD871" s="34">
        <v>22.09</v>
      </c>
      <c r="AE871" s="34">
        <v>0.51</v>
      </c>
      <c r="AF871" s="34">
        <v>979</v>
      </c>
      <c r="AG871" s="34">
        <v>0</v>
      </c>
      <c r="AH871" s="34">
        <v>28</v>
      </c>
      <c r="AI871" s="34">
        <v>35</v>
      </c>
      <c r="AJ871" s="34">
        <v>192</v>
      </c>
      <c r="AK871" s="34">
        <v>169</v>
      </c>
      <c r="AL871" s="34">
        <v>4.5</v>
      </c>
      <c r="AM871" s="34">
        <v>174.5</v>
      </c>
      <c r="AN871" s="34" t="s">
        <v>155</v>
      </c>
      <c r="AO871" s="34">
        <v>2</v>
      </c>
      <c r="AP871" s="37">
        <v>0.62370370370370376</v>
      </c>
      <c r="AQ871" s="34">
        <v>47.160147000000002</v>
      </c>
      <c r="AR871" s="34">
        <v>-88.490499999999997</v>
      </c>
      <c r="AS871" s="34">
        <v>311.2</v>
      </c>
      <c r="AT871" s="34">
        <v>24.7</v>
      </c>
      <c r="AU871" s="34">
        <v>12</v>
      </c>
      <c r="AV871" s="34">
        <v>9</v>
      </c>
      <c r="AW871" s="34" t="s">
        <v>225</v>
      </c>
      <c r="AX871" s="34">
        <v>1.436663</v>
      </c>
      <c r="AY871" s="34">
        <v>1.316683</v>
      </c>
      <c r="AZ871" s="34">
        <v>2.5</v>
      </c>
      <c r="BA871" s="34">
        <v>14.186999999999999</v>
      </c>
      <c r="BB871" s="34">
        <v>39.67</v>
      </c>
      <c r="BC871" s="34">
        <v>2.8</v>
      </c>
      <c r="BD871" s="34">
        <v>4.3490000000000002</v>
      </c>
      <c r="BE871" s="34">
        <v>3183.136</v>
      </c>
      <c r="BF871" s="34">
        <v>4.0049999999999999</v>
      </c>
      <c r="BG871" s="34">
        <v>22.565999999999999</v>
      </c>
      <c r="BH871" s="34">
        <v>5.8769999999999998</v>
      </c>
      <c r="BI871" s="34">
        <v>28.443000000000001</v>
      </c>
      <c r="BJ871" s="34">
        <v>18.071999999999999</v>
      </c>
      <c r="BK871" s="34">
        <v>4.7060000000000004</v>
      </c>
      <c r="BL871" s="34">
        <v>22.779</v>
      </c>
      <c r="BM871" s="34">
        <v>0</v>
      </c>
      <c r="BN871" s="34"/>
      <c r="BO871" s="34"/>
      <c r="BP871" s="34"/>
      <c r="BQ871" s="34">
        <v>6099.9260000000004</v>
      </c>
      <c r="BR871" s="34">
        <v>6.3247999999999999E-2</v>
      </c>
      <c r="BS871" s="34">
        <v>-5</v>
      </c>
      <c r="BT871" s="34">
        <v>8.0000000000000002E-3</v>
      </c>
      <c r="BU871" s="34">
        <v>1.545623</v>
      </c>
      <c r="BV871" s="34">
        <v>0</v>
      </c>
      <c r="BW871" s="34" t="s">
        <v>155</v>
      </c>
      <c r="BX871" s="34">
        <v>0.80100000000000005</v>
      </c>
    </row>
    <row r="872" spans="1:76" x14ac:dyDescent="0.25">
      <c r="A872" s="35">
        <v>43165</v>
      </c>
      <c r="B872" s="36">
        <v>0.41458636574074076</v>
      </c>
      <c r="C872" s="34">
        <v>5.7320000000000002</v>
      </c>
      <c r="D872" s="34">
        <v>8.8999999999999999E-3</v>
      </c>
      <c r="E872" s="34">
        <v>89.324089999999998</v>
      </c>
      <c r="F872" s="34">
        <v>377.7</v>
      </c>
      <c r="G872" s="34">
        <v>91.8</v>
      </c>
      <c r="H872" s="34">
        <v>10</v>
      </c>
      <c r="I872" s="34"/>
      <c r="J872" s="34">
        <v>13.69</v>
      </c>
      <c r="K872" s="34">
        <v>0.95540000000000003</v>
      </c>
      <c r="L872" s="34">
        <v>5.4762000000000004</v>
      </c>
      <c r="M872" s="34">
        <v>8.5000000000000006E-3</v>
      </c>
      <c r="N872" s="34">
        <v>360.86169999999998</v>
      </c>
      <c r="O872" s="34">
        <v>87.699100000000001</v>
      </c>
      <c r="P872" s="34">
        <v>448.6</v>
      </c>
      <c r="Q872" s="34">
        <v>288.99700000000001</v>
      </c>
      <c r="R872" s="34">
        <v>70.234099999999998</v>
      </c>
      <c r="S872" s="34">
        <v>359.2</v>
      </c>
      <c r="T872" s="34">
        <v>10</v>
      </c>
      <c r="U872" s="34"/>
      <c r="V872" s="34"/>
      <c r="W872" s="34">
        <v>0</v>
      </c>
      <c r="X872" s="34">
        <v>13.0785</v>
      </c>
      <c r="Y872" s="34">
        <v>12.1</v>
      </c>
      <c r="Z872" s="34">
        <v>844</v>
      </c>
      <c r="AA872" s="34">
        <v>844</v>
      </c>
      <c r="AB872" s="34">
        <v>883</v>
      </c>
      <c r="AC872" s="34">
        <v>81</v>
      </c>
      <c r="AD872" s="34">
        <v>22.09</v>
      </c>
      <c r="AE872" s="34">
        <v>0.51</v>
      </c>
      <c r="AF872" s="34">
        <v>979</v>
      </c>
      <c r="AG872" s="34">
        <v>0</v>
      </c>
      <c r="AH872" s="34">
        <v>28</v>
      </c>
      <c r="AI872" s="34">
        <v>35</v>
      </c>
      <c r="AJ872" s="34">
        <v>192</v>
      </c>
      <c r="AK872" s="34">
        <v>168.1</v>
      </c>
      <c r="AL872" s="34">
        <v>4.5</v>
      </c>
      <c r="AM872" s="34">
        <v>174.8</v>
      </c>
      <c r="AN872" s="34" t="s">
        <v>155</v>
      </c>
      <c r="AO872" s="34">
        <v>2</v>
      </c>
      <c r="AP872" s="37">
        <v>0.6237152777777778</v>
      </c>
      <c r="AQ872" s="34">
        <v>47.160052999999998</v>
      </c>
      <c r="AR872" s="34">
        <v>-88.490470000000002</v>
      </c>
      <c r="AS872" s="34">
        <v>310.8</v>
      </c>
      <c r="AT872" s="34">
        <v>24.3</v>
      </c>
      <c r="AU872" s="34">
        <v>12</v>
      </c>
      <c r="AV872" s="34">
        <v>9</v>
      </c>
      <c r="AW872" s="34" t="s">
        <v>225</v>
      </c>
      <c r="AX872" s="34">
        <v>1.5</v>
      </c>
      <c r="AY872" s="34">
        <v>1</v>
      </c>
      <c r="AZ872" s="34">
        <v>2.5</v>
      </c>
      <c r="BA872" s="34">
        <v>14.186999999999999</v>
      </c>
      <c r="BB872" s="34">
        <v>37.17</v>
      </c>
      <c r="BC872" s="34">
        <v>2.62</v>
      </c>
      <c r="BD872" s="34">
        <v>4.6680000000000001</v>
      </c>
      <c r="BE872" s="34">
        <v>3182.3629999999998</v>
      </c>
      <c r="BF872" s="34">
        <v>3.1560000000000001</v>
      </c>
      <c r="BG872" s="34">
        <v>21.960999999999999</v>
      </c>
      <c r="BH872" s="34">
        <v>5.3369999999999997</v>
      </c>
      <c r="BI872" s="34">
        <v>27.297999999999998</v>
      </c>
      <c r="BJ872" s="34">
        <v>17.587</v>
      </c>
      <c r="BK872" s="34">
        <v>4.274</v>
      </c>
      <c r="BL872" s="34">
        <v>21.861999999999998</v>
      </c>
      <c r="BM872" s="34">
        <v>0.18360000000000001</v>
      </c>
      <c r="BN872" s="34"/>
      <c r="BO872" s="34"/>
      <c r="BP872" s="34"/>
      <c r="BQ872" s="34">
        <v>5526.2269999999999</v>
      </c>
      <c r="BR872" s="34">
        <v>0.117454</v>
      </c>
      <c r="BS872" s="34">
        <v>-5</v>
      </c>
      <c r="BT872" s="34">
        <v>7.0939999999999996E-3</v>
      </c>
      <c r="BU872" s="34">
        <v>2.870282</v>
      </c>
      <c r="BV872" s="34">
        <v>0</v>
      </c>
      <c r="BW872" s="34" t="s">
        <v>155</v>
      </c>
      <c r="BX872" s="34">
        <v>0.80100000000000005</v>
      </c>
    </row>
    <row r="873" spans="1:76" x14ac:dyDescent="0.25">
      <c r="A873" s="35">
        <v>43165</v>
      </c>
      <c r="B873" s="36">
        <v>0.4145979398148148</v>
      </c>
      <c r="C873" s="34">
        <v>6.2130000000000001</v>
      </c>
      <c r="D873" s="34">
        <v>7.1999999999999998E-3</v>
      </c>
      <c r="E873" s="34">
        <v>71.993067999999994</v>
      </c>
      <c r="F873" s="34">
        <v>386.4</v>
      </c>
      <c r="G873" s="34">
        <v>89.2</v>
      </c>
      <c r="H873" s="34">
        <v>2.5</v>
      </c>
      <c r="I873" s="34"/>
      <c r="J873" s="34">
        <v>13.43</v>
      </c>
      <c r="K873" s="34">
        <v>0.9516</v>
      </c>
      <c r="L873" s="34">
        <v>5.9122000000000003</v>
      </c>
      <c r="M873" s="34">
        <v>6.8999999999999999E-3</v>
      </c>
      <c r="N873" s="34">
        <v>367.71390000000002</v>
      </c>
      <c r="O873" s="34">
        <v>84.921899999999994</v>
      </c>
      <c r="P873" s="34">
        <v>452.6</v>
      </c>
      <c r="Q873" s="34">
        <v>294.4846</v>
      </c>
      <c r="R873" s="34">
        <v>68.010000000000005</v>
      </c>
      <c r="S873" s="34">
        <v>362.5</v>
      </c>
      <c r="T873" s="34">
        <v>2.4866000000000001</v>
      </c>
      <c r="U873" s="34"/>
      <c r="V873" s="34"/>
      <c r="W873" s="34">
        <v>0</v>
      </c>
      <c r="X873" s="34">
        <v>12.782400000000001</v>
      </c>
      <c r="Y873" s="34">
        <v>12.1</v>
      </c>
      <c r="Z873" s="34">
        <v>844</v>
      </c>
      <c r="AA873" s="34">
        <v>844</v>
      </c>
      <c r="AB873" s="34">
        <v>883</v>
      </c>
      <c r="AC873" s="34">
        <v>81</v>
      </c>
      <c r="AD873" s="34">
        <v>22.09</v>
      </c>
      <c r="AE873" s="34">
        <v>0.51</v>
      </c>
      <c r="AF873" s="34">
        <v>979</v>
      </c>
      <c r="AG873" s="34">
        <v>0</v>
      </c>
      <c r="AH873" s="34">
        <v>28</v>
      </c>
      <c r="AI873" s="34">
        <v>35</v>
      </c>
      <c r="AJ873" s="34">
        <v>192</v>
      </c>
      <c r="AK873" s="34">
        <v>168.9</v>
      </c>
      <c r="AL873" s="34">
        <v>4.5</v>
      </c>
      <c r="AM873" s="34">
        <v>175</v>
      </c>
      <c r="AN873" s="34" t="s">
        <v>155</v>
      </c>
      <c r="AO873" s="34">
        <v>2</v>
      </c>
      <c r="AP873" s="37">
        <v>0.62372685185185184</v>
      </c>
      <c r="AQ873" s="34">
        <v>47.159958000000003</v>
      </c>
      <c r="AR873" s="34">
        <v>-88.490418000000005</v>
      </c>
      <c r="AS873" s="34">
        <v>310.5</v>
      </c>
      <c r="AT873" s="34">
        <v>24.6</v>
      </c>
      <c r="AU873" s="34">
        <v>12</v>
      </c>
      <c r="AV873" s="34">
        <v>9</v>
      </c>
      <c r="AW873" s="34" t="s">
        <v>225</v>
      </c>
      <c r="AX873" s="34">
        <v>1.5684</v>
      </c>
      <c r="AY873" s="34">
        <v>1</v>
      </c>
      <c r="AZ873" s="34">
        <v>2.5684</v>
      </c>
      <c r="BA873" s="34">
        <v>14.186999999999999</v>
      </c>
      <c r="BB873" s="34">
        <v>34.380000000000003</v>
      </c>
      <c r="BC873" s="34">
        <v>2.42</v>
      </c>
      <c r="BD873" s="34">
        <v>5.0810000000000004</v>
      </c>
      <c r="BE873" s="34">
        <v>3182.3760000000002</v>
      </c>
      <c r="BF873" s="34">
        <v>2.347</v>
      </c>
      <c r="BG873" s="34">
        <v>20.728000000000002</v>
      </c>
      <c r="BH873" s="34">
        <v>4.7869999999999999</v>
      </c>
      <c r="BI873" s="34">
        <v>25.513999999999999</v>
      </c>
      <c r="BJ873" s="34">
        <v>16.600000000000001</v>
      </c>
      <c r="BK873" s="34">
        <v>3.8340000000000001</v>
      </c>
      <c r="BL873" s="34">
        <v>20.433</v>
      </c>
      <c r="BM873" s="34">
        <v>4.2299999999999997E-2</v>
      </c>
      <c r="BN873" s="34"/>
      <c r="BO873" s="34"/>
      <c r="BP873" s="34"/>
      <c r="BQ873" s="34">
        <v>5002.7939999999999</v>
      </c>
      <c r="BR873" s="34">
        <v>0.106692</v>
      </c>
      <c r="BS873" s="34">
        <v>-5</v>
      </c>
      <c r="BT873" s="34">
        <v>7.9059999999999998E-3</v>
      </c>
      <c r="BU873" s="34">
        <v>2.6072860000000002</v>
      </c>
      <c r="BV873" s="34">
        <v>0</v>
      </c>
      <c r="BW873" s="34" t="s">
        <v>155</v>
      </c>
      <c r="BX873" s="34">
        <v>0.80100000000000005</v>
      </c>
    </row>
    <row r="874" spans="1:76" x14ac:dyDescent="0.25">
      <c r="A874" s="35">
        <v>43165</v>
      </c>
      <c r="B874" s="36">
        <v>0.41460951388888884</v>
      </c>
      <c r="C874" s="34">
        <v>6.4340000000000002</v>
      </c>
      <c r="D874" s="34">
        <v>6.3E-3</v>
      </c>
      <c r="E874" s="34">
        <v>62.618848999999997</v>
      </c>
      <c r="F874" s="34">
        <v>392.3</v>
      </c>
      <c r="G874" s="34">
        <v>85.8</v>
      </c>
      <c r="H874" s="34">
        <v>0</v>
      </c>
      <c r="I874" s="34"/>
      <c r="J874" s="34">
        <v>13.06</v>
      </c>
      <c r="K874" s="34">
        <v>0.94989999999999997</v>
      </c>
      <c r="L874" s="34">
        <v>6.1116999999999999</v>
      </c>
      <c r="M874" s="34">
        <v>5.8999999999999999E-3</v>
      </c>
      <c r="N874" s="34">
        <v>372.6499</v>
      </c>
      <c r="O874" s="34">
        <v>81.502099999999999</v>
      </c>
      <c r="P874" s="34">
        <v>454.2</v>
      </c>
      <c r="Q874" s="34">
        <v>298.43770000000001</v>
      </c>
      <c r="R874" s="34">
        <v>65.271199999999993</v>
      </c>
      <c r="S874" s="34">
        <v>363.7</v>
      </c>
      <c r="T874" s="34">
        <v>0</v>
      </c>
      <c r="U874" s="34"/>
      <c r="V874" s="34"/>
      <c r="W874" s="34">
        <v>0</v>
      </c>
      <c r="X874" s="34">
        <v>12.405099999999999</v>
      </c>
      <c r="Y874" s="34">
        <v>12</v>
      </c>
      <c r="Z874" s="34">
        <v>845</v>
      </c>
      <c r="AA874" s="34">
        <v>848</v>
      </c>
      <c r="AB874" s="34">
        <v>884</v>
      </c>
      <c r="AC874" s="34">
        <v>81</v>
      </c>
      <c r="AD874" s="34">
        <v>22.09</v>
      </c>
      <c r="AE874" s="34">
        <v>0.51</v>
      </c>
      <c r="AF874" s="34">
        <v>979</v>
      </c>
      <c r="AG874" s="34">
        <v>0</v>
      </c>
      <c r="AH874" s="34">
        <v>28</v>
      </c>
      <c r="AI874" s="34">
        <v>35</v>
      </c>
      <c r="AJ874" s="34">
        <v>192</v>
      </c>
      <c r="AK874" s="34">
        <v>169</v>
      </c>
      <c r="AL874" s="34">
        <v>4.5</v>
      </c>
      <c r="AM874" s="34">
        <v>175</v>
      </c>
      <c r="AN874" s="34" t="s">
        <v>155</v>
      </c>
      <c r="AO874" s="34">
        <v>2</v>
      </c>
      <c r="AP874" s="37">
        <v>0.62373842592592588</v>
      </c>
      <c r="AQ874" s="34">
        <v>47.159865000000003</v>
      </c>
      <c r="AR874" s="34">
        <v>-88.490353999999996</v>
      </c>
      <c r="AS874" s="34">
        <v>310.2</v>
      </c>
      <c r="AT874" s="34">
        <v>24.8</v>
      </c>
      <c r="AU874" s="34">
        <v>12</v>
      </c>
      <c r="AV874" s="34">
        <v>10</v>
      </c>
      <c r="AW874" s="34" t="s">
        <v>226</v>
      </c>
      <c r="AX874" s="34">
        <v>1.6</v>
      </c>
      <c r="AY874" s="34">
        <v>1.0684</v>
      </c>
      <c r="AZ874" s="34">
        <v>2.6</v>
      </c>
      <c r="BA874" s="34">
        <v>14.186999999999999</v>
      </c>
      <c r="BB874" s="34">
        <v>33.24</v>
      </c>
      <c r="BC874" s="34">
        <v>2.34</v>
      </c>
      <c r="BD874" s="34">
        <v>5.2709999999999999</v>
      </c>
      <c r="BE874" s="34">
        <v>3182.4009999999998</v>
      </c>
      <c r="BF874" s="34">
        <v>1.9710000000000001</v>
      </c>
      <c r="BG874" s="34">
        <v>20.32</v>
      </c>
      <c r="BH874" s="34">
        <v>4.444</v>
      </c>
      <c r="BI874" s="34">
        <v>24.763999999999999</v>
      </c>
      <c r="BJ874" s="34">
        <v>16.273</v>
      </c>
      <c r="BK874" s="34">
        <v>3.5590000000000002</v>
      </c>
      <c r="BL874" s="34">
        <v>19.832999999999998</v>
      </c>
      <c r="BM874" s="34">
        <v>0</v>
      </c>
      <c r="BN874" s="34"/>
      <c r="BO874" s="34"/>
      <c r="BP874" s="34"/>
      <c r="BQ874" s="34">
        <v>4696.652</v>
      </c>
      <c r="BR874" s="34">
        <v>0.139428</v>
      </c>
      <c r="BS874" s="34">
        <v>-5</v>
      </c>
      <c r="BT874" s="34">
        <v>7.0939999999999996E-3</v>
      </c>
      <c r="BU874" s="34">
        <v>3.4072710000000002</v>
      </c>
      <c r="BV874" s="34">
        <v>0</v>
      </c>
      <c r="BW874" s="34" t="s">
        <v>155</v>
      </c>
      <c r="BX874" s="34">
        <v>0.80100000000000005</v>
      </c>
    </row>
    <row r="875" spans="1:76" x14ac:dyDescent="0.25">
      <c r="A875" s="35">
        <v>43165</v>
      </c>
      <c r="B875" s="36">
        <v>0.41462108796296299</v>
      </c>
      <c r="C875" s="34">
        <v>6.274</v>
      </c>
      <c r="D875" s="34">
        <v>6.6E-3</v>
      </c>
      <c r="E875" s="34">
        <v>65.501203000000004</v>
      </c>
      <c r="F875" s="34">
        <v>393.1</v>
      </c>
      <c r="G875" s="34">
        <v>84.4</v>
      </c>
      <c r="H875" s="34">
        <v>9.6999999999999993</v>
      </c>
      <c r="I875" s="34"/>
      <c r="J875" s="34">
        <v>12.64</v>
      </c>
      <c r="K875" s="34">
        <v>0.95120000000000005</v>
      </c>
      <c r="L875" s="34">
        <v>5.9676</v>
      </c>
      <c r="M875" s="34">
        <v>6.1999999999999998E-3</v>
      </c>
      <c r="N875" s="34">
        <v>373.90230000000003</v>
      </c>
      <c r="O875" s="34">
        <v>80.257400000000004</v>
      </c>
      <c r="P875" s="34">
        <v>454.2</v>
      </c>
      <c r="Q875" s="34">
        <v>299.44060000000002</v>
      </c>
      <c r="R875" s="34">
        <v>64.2744</v>
      </c>
      <c r="S875" s="34">
        <v>363.7</v>
      </c>
      <c r="T875" s="34">
        <v>9.7248999999999999</v>
      </c>
      <c r="U875" s="34"/>
      <c r="V875" s="34"/>
      <c r="W875" s="34">
        <v>0</v>
      </c>
      <c r="X875" s="34">
        <v>12.0205</v>
      </c>
      <c r="Y875" s="34">
        <v>12.1</v>
      </c>
      <c r="Z875" s="34">
        <v>845</v>
      </c>
      <c r="AA875" s="34">
        <v>849</v>
      </c>
      <c r="AB875" s="34">
        <v>884</v>
      </c>
      <c r="AC875" s="34">
        <v>81</v>
      </c>
      <c r="AD875" s="34">
        <v>22.09</v>
      </c>
      <c r="AE875" s="34">
        <v>0.51</v>
      </c>
      <c r="AF875" s="34">
        <v>979</v>
      </c>
      <c r="AG875" s="34">
        <v>0</v>
      </c>
      <c r="AH875" s="34">
        <v>28</v>
      </c>
      <c r="AI875" s="34">
        <v>35</v>
      </c>
      <c r="AJ875" s="34">
        <v>192</v>
      </c>
      <c r="AK875" s="34">
        <v>169</v>
      </c>
      <c r="AL875" s="34">
        <v>4.5</v>
      </c>
      <c r="AM875" s="34">
        <v>175</v>
      </c>
      <c r="AN875" s="34" t="s">
        <v>155</v>
      </c>
      <c r="AO875" s="34">
        <v>2</v>
      </c>
      <c r="AP875" s="37">
        <v>0.62373842592592588</v>
      </c>
      <c r="AQ875" s="34">
        <v>47.159773999999999</v>
      </c>
      <c r="AR875" s="34">
        <v>-88.490290000000002</v>
      </c>
      <c r="AS875" s="34">
        <v>310</v>
      </c>
      <c r="AT875" s="34">
        <v>25</v>
      </c>
      <c r="AU875" s="34">
        <v>12</v>
      </c>
      <c r="AV875" s="34">
        <v>10</v>
      </c>
      <c r="AW875" s="34" t="s">
        <v>226</v>
      </c>
      <c r="AX875" s="34">
        <v>1.6</v>
      </c>
      <c r="AY875" s="34">
        <v>1.1684000000000001</v>
      </c>
      <c r="AZ875" s="34">
        <v>2.6</v>
      </c>
      <c r="BA875" s="34">
        <v>14.186999999999999</v>
      </c>
      <c r="BB875" s="34">
        <v>34.06</v>
      </c>
      <c r="BC875" s="34">
        <v>2.4</v>
      </c>
      <c r="BD875" s="34">
        <v>5.1340000000000003</v>
      </c>
      <c r="BE875" s="34">
        <v>3182.1570000000002</v>
      </c>
      <c r="BF875" s="34">
        <v>2.1139999999999999</v>
      </c>
      <c r="BG875" s="34">
        <v>20.879000000000001</v>
      </c>
      <c r="BH875" s="34">
        <v>4.4820000000000002</v>
      </c>
      <c r="BI875" s="34">
        <v>25.361000000000001</v>
      </c>
      <c r="BJ875" s="34">
        <v>16.721</v>
      </c>
      <c r="BK875" s="34">
        <v>3.589</v>
      </c>
      <c r="BL875" s="34">
        <v>20.309999999999999</v>
      </c>
      <c r="BM875" s="34">
        <v>0.1638</v>
      </c>
      <c r="BN875" s="34"/>
      <c r="BO875" s="34"/>
      <c r="BP875" s="34"/>
      <c r="BQ875" s="34">
        <v>4660.5780000000004</v>
      </c>
      <c r="BR875" s="34">
        <v>0.15296599999999999</v>
      </c>
      <c r="BS875" s="34">
        <v>-5</v>
      </c>
      <c r="BT875" s="34">
        <v>7.0000000000000001E-3</v>
      </c>
      <c r="BU875" s="34">
        <v>3.7381069999999998</v>
      </c>
      <c r="BV875" s="34">
        <v>0</v>
      </c>
      <c r="BW875" s="34" t="s">
        <v>155</v>
      </c>
      <c r="BX875" s="34">
        <v>0.80100000000000005</v>
      </c>
    </row>
    <row r="876" spans="1:76" x14ac:dyDescent="0.25">
      <c r="A876" s="35">
        <v>43165</v>
      </c>
      <c r="B876" s="36">
        <v>0.41463266203703703</v>
      </c>
      <c r="C876" s="34">
        <v>6.0839999999999996</v>
      </c>
      <c r="D876" s="34">
        <v>7.7000000000000002E-3</v>
      </c>
      <c r="E876" s="34">
        <v>77.384356999999994</v>
      </c>
      <c r="F876" s="34">
        <v>392</v>
      </c>
      <c r="G876" s="34">
        <v>84.2</v>
      </c>
      <c r="H876" s="34">
        <v>0</v>
      </c>
      <c r="I876" s="34"/>
      <c r="J876" s="34">
        <v>12.4</v>
      </c>
      <c r="K876" s="34">
        <v>0.95269999999999999</v>
      </c>
      <c r="L876" s="34">
        <v>5.7957999999999998</v>
      </c>
      <c r="M876" s="34">
        <v>7.4000000000000003E-3</v>
      </c>
      <c r="N876" s="34">
        <v>373.40559999999999</v>
      </c>
      <c r="O876" s="34">
        <v>80.233999999999995</v>
      </c>
      <c r="P876" s="34">
        <v>453.6</v>
      </c>
      <c r="Q876" s="34">
        <v>299.0428</v>
      </c>
      <c r="R876" s="34">
        <v>64.255600000000001</v>
      </c>
      <c r="S876" s="34">
        <v>363.3</v>
      </c>
      <c r="T876" s="34">
        <v>0</v>
      </c>
      <c r="U876" s="34"/>
      <c r="V876" s="34"/>
      <c r="W876" s="34">
        <v>0</v>
      </c>
      <c r="X876" s="34">
        <v>11.812900000000001</v>
      </c>
      <c r="Y876" s="34">
        <v>12</v>
      </c>
      <c r="Z876" s="34">
        <v>846</v>
      </c>
      <c r="AA876" s="34">
        <v>848</v>
      </c>
      <c r="AB876" s="34">
        <v>885</v>
      </c>
      <c r="AC876" s="34">
        <v>81</v>
      </c>
      <c r="AD876" s="34">
        <v>22.09</v>
      </c>
      <c r="AE876" s="34">
        <v>0.51</v>
      </c>
      <c r="AF876" s="34">
        <v>979</v>
      </c>
      <c r="AG876" s="34">
        <v>0</v>
      </c>
      <c r="AH876" s="34">
        <v>28</v>
      </c>
      <c r="AI876" s="34">
        <v>35</v>
      </c>
      <c r="AJ876" s="34">
        <v>191.1</v>
      </c>
      <c r="AK876" s="34">
        <v>169</v>
      </c>
      <c r="AL876" s="34">
        <v>4.5</v>
      </c>
      <c r="AM876" s="34">
        <v>175</v>
      </c>
      <c r="AN876" s="34" t="s">
        <v>155</v>
      </c>
      <c r="AO876" s="34">
        <v>2</v>
      </c>
      <c r="AP876" s="37">
        <v>0.62376157407407407</v>
      </c>
      <c r="AQ876" s="34">
        <v>47.159692</v>
      </c>
      <c r="AR876" s="34">
        <v>-88.490205000000003</v>
      </c>
      <c r="AS876" s="34">
        <v>309.8</v>
      </c>
      <c r="AT876" s="34">
        <v>24.8</v>
      </c>
      <c r="AU876" s="34">
        <v>12</v>
      </c>
      <c r="AV876" s="34">
        <v>10</v>
      </c>
      <c r="AW876" s="34" t="s">
        <v>226</v>
      </c>
      <c r="AX876" s="34">
        <v>1.7367999999999999</v>
      </c>
      <c r="AY876" s="34">
        <v>1.542</v>
      </c>
      <c r="AZ876" s="34">
        <v>2.9420000000000002</v>
      </c>
      <c r="BA876" s="34">
        <v>14.186999999999999</v>
      </c>
      <c r="BB876" s="34">
        <v>35.090000000000003</v>
      </c>
      <c r="BC876" s="34">
        <v>2.4700000000000002</v>
      </c>
      <c r="BD876" s="34">
        <v>4.97</v>
      </c>
      <c r="BE876" s="34">
        <v>3182.5810000000001</v>
      </c>
      <c r="BF876" s="34">
        <v>2.577</v>
      </c>
      <c r="BG876" s="34">
        <v>21.472999999999999</v>
      </c>
      <c r="BH876" s="34">
        <v>4.6139999999999999</v>
      </c>
      <c r="BI876" s="34">
        <v>26.087</v>
      </c>
      <c r="BJ876" s="34">
        <v>17.196000000000002</v>
      </c>
      <c r="BK876" s="34">
        <v>3.6949999999999998</v>
      </c>
      <c r="BL876" s="34">
        <v>20.890999999999998</v>
      </c>
      <c r="BM876" s="34">
        <v>0</v>
      </c>
      <c r="BN876" s="34"/>
      <c r="BO876" s="34"/>
      <c r="BP876" s="34"/>
      <c r="BQ876" s="34">
        <v>4716.5429999999997</v>
      </c>
      <c r="BR876" s="34">
        <v>0.14675199999999999</v>
      </c>
      <c r="BS876" s="34">
        <v>-5</v>
      </c>
      <c r="BT876" s="34">
        <v>7.9059999999999998E-3</v>
      </c>
      <c r="BU876" s="34">
        <v>3.586252</v>
      </c>
      <c r="BV876" s="34">
        <v>0</v>
      </c>
      <c r="BW876" s="34" t="s">
        <v>155</v>
      </c>
      <c r="BX876" s="34">
        <v>0.80100000000000005</v>
      </c>
    </row>
    <row r="877" spans="1:76" x14ac:dyDescent="0.25">
      <c r="A877" s="35">
        <v>43165</v>
      </c>
      <c r="B877" s="36">
        <v>0.41464423611111112</v>
      </c>
      <c r="C877" s="34">
        <v>5.9249999999999998</v>
      </c>
      <c r="D877" s="34">
        <v>9.1999999999999998E-3</v>
      </c>
      <c r="E877" s="34">
        <v>92.062706000000006</v>
      </c>
      <c r="F877" s="34">
        <v>387.8</v>
      </c>
      <c r="G877" s="34">
        <v>84.5</v>
      </c>
      <c r="H877" s="34">
        <v>6.9</v>
      </c>
      <c r="I877" s="34"/>
      <c r="J877" s="34">
        <v>12.34</v>
      </c>
      <c r="K877" s="34">
        <v>0.95389999999999997</v>
      </c>
      <c r="L877" s="34">
        <v>5.6519000000000004</v>
      </c>
      <c r="M877" s="34">
        <v>8.8000000000000005E-3</v>
      </c>
      <c r="N877" s="34">
        <v>369.88130000000001</v>
      </c>
      <c r="O877" s="34">
        <v>80.631799999999998</v>
      </c>
      <c r="P877" s="34">
        <v>450.5</v>
      </c>
      <c r="Q877" s="34">
        <v>296.22039999999998</v>
      </c>
      <c r="R877" s="34">
        <v>64.574200000000005</v>
      </c>
      <c r="S877" s="34">
        <v>360.8</v>
      </c>
      <c r="T877" s="34">
        <v>6.9367999999999999</v>
      </c>
      <c r="U877" s="34"/>
      <c r="V877" s="34"/>
      <c r="W877" s="34">
        <v>0</v>
      </c>
      <c r="X877" s="34">
        <v>11.7698</v>
      </c>
      <c r="Y877" s="34">
        <v>12.1</v>
      </c>
      <c r="Z877" s="34">
        <v>846</v>
      </c>
      <c r="AA877" s="34">
        <v>846</v>
      </c>
      <c r="AB877" s="34">
        <v>884</v>
      </c>
      <c r="AC877" s="34">
        <v>81</v>
      </c>
      <c r="AD877" s="34">
        <v>22.09</v>
      </c>
      <c r="AE877" s="34">
        <v>0.51</v>
      </c>
      <c r="AF877" s="34">
        <v>979</v>
      </c>
      <c r="AG877" s="34">
        <v>0</v>
      </c>
      <c r="AH877" s="34">
        <v>28</v>
      </c>
      <c r="AI877" s="34">
        <v>35</v>
      </c>
      <c r="AJ877" s="34">
        <v>191</v>
      </c>
      <c r="AK877" s="34">
        <v>169</v>
      </c>
      <c r="AL877" s="34">
        <v>4.5</v>
      </c>
      <c r="AM877" s="34">
        <v>175</v>
      </c>
      <c r="AN877" s="34" t="s">
        <v>155</v>
      </c>
      <c r="AO877" s="34">
        <v>2</v>
      </c>
      <c r="AP877" s="37">
        <v>0.62377314814814822</v>
      </c>
      <c r="AQ877" s="34">
        <v>47.159610999999998</v>
      </c>
      <c r="AR877" s="34">
        <v>-88.490103000000005</v>
      </c>
      <c r="AS877" s="34">
        <v>310.2</v>
      </c>
      <c r="AT877" s="34">
        <v>25.5</v>
      </c>
      <c r="AU877" s="34">
        <v>12</v>
      </c>
      <c r="AV877" s="34">
        <v>10</v>
      </c>
      <c r="AW877" s="34" t="s">
        <v>226</v>
      </c>
      <c r="AX877" s="34">
        <v>2.0051999999999999</v>
      </c>
      <c r="AY877" s="34">
        <v>2.0419999999999998</v>
      </c>
      <c r="AZ877" s="34">
        <v>3.4420000000000002</v>
      </c>
      <c r="BA877" s="34">
        <v>14.186999999999999</v>
      </c>
      <c r="BB877" s="34">
        <v>35.99</v>
      </c>
      <c r="BC877" s="34">
        <v>2.54</v>
      </c>
      <c r="BD877" s="34">
        <v>4.835</v>
      </c>
      <c r="BE877" s="34">
        <v>3181.846</v>
      </c>
      <c r="BF877" s="34">
        <v>3.1469999999999998</v>
      </c>
      <c r="BG877" s="34">
        <v>21.806000000000001</v>
      </c>
      <c r="BH877" s="34">
        <v>4.7539999999999996</v>
      </c>
      <c r="BI877" s="34">
        <v>26.56</v>
      </c>
      <c r="BJ877" s="34">
        <v>17.463999999999999</v>
      </c>
      <c r="BK877" s="34">
        <v>3.8069999999999999</v>
      </c>
      <c r="BL877" s="34">
        <v>21.271000000000001</v>
      </c>
      <c r="BM877" s="34">
        <v>0.1234</v>
      </c>
      <c r="BN877" s="34"/>
      <c r="BO877" s="34"/>
      <c r="BP877" s="34"/>
      <c r="BQ877" s="34">
        <v>4817.8029999999999</v>
      </c>
      <c r="BR877" s="34">
        <v>0.16500699999999999</v>
      </c>
      <c r="BS877" s="34">
        <v>-5</v>
      </c>
      <c r="BT877" s="34">
        <v>7.0949999999999997E-3</v>
      </c>
      <c r="BU877" s="34">
        <v>4.0323580000000003</v>
      </c>
      <c r="BV877" s="34">
        <v>0</v>
      </c>
      <c r="BW877" s="34" t="s">
        <v>155</v>
      </c>
      <c r="BX877" s="34">
        <v>0.80100000000000005</v>
      </c>
    </row>
    <row r="878" spans="1:76" x14ac:dyDescent="0.25">
      <c r="A878" s="35">
        <v>43165</v>
      </c>
      <c r="B878" s="36">
        <v>0.41465581018518516</v>
      </c>
      <c r="C878" s="34">
        <v>5.7249999999999996</v>
      </c>
      <c r="D878" s="34">
        <v>9.7999999999999997E-3</v>
      </c>
      <c r="E878" s="34">
        <v>98.363479999999996</v>
      </c>
      <c r="F878" s="34">
        <v>385.2</v>
      </c>
      <c r="G878" s="34">
        <v>86.1</v>
      </c>
      <c r="H878" s="34">
        <v>0</v>
      </c>
      <c r="I878" s="34"/>
      <c r="J878" s="34">
        <v>12.31</v>
      </c>
      <c r="K878" s="34">
        <v>0.95550000000000002</v>
      </c>
      <c r="L878" s="34">
        <v>5.4702000000000002</v>
      </c>
      <c r="M878" s="34">
        <v>9.4000000000000004E-3</v>
      </c>
      <c r="N878" s="34">
        <v>368.07459999999998</v>
      </c>
      <c r="O878" s="34">
        <v>82.301500000000004</v>
      </c>
      <c r="P878" s="34">
        <v>450.4</v>
      </c>
      <c r="Q878" s="34">
        <v>294.77350000000001</v>
      </c>
      <c r="R878" s="34">
        <v>65.9114</v>
      </c>
      <c r="S878" s="34">
        <v>360.7</v>
      </c>
      <c r="T878" s="34">
        <v>0</v>
      </c>
      <c r="U878" s="34"/>
      <c r="V878" s="34"/>
      <c r="W878" s="34">
        <v>0</v>
      </c>
      <c r="X878" s="34">
        <v>11.7624</v>
      </c>
      <c r="Y878" s="34">
        <v>12</v>
      </c>
      <c r="Z878" s="34">
        <v>845</v>
      </c>
      <c r="AA878" s="34">
        <v>846</v>
      </c>
      <c r="AB878" s="34">
        <v>884</v>
      </c>
      <c r="AC878" s="34">
        <v>81</v>
      </c>
      <c r="AD878" s="34">
        <v>22.09</v>
      </c>
      <c r="AE878" s="34">
        <v>0.51</v>
      </c>
      <c r="AF878" s="34">
        <v>979</v>
      </c>
      <c r="AG878" s="34">
        <v>0</v>
      </c>
      <c r="AH878" s="34">
        <v>28</v>
      </c>
      <c r="AI878" s="34">
        <v>35</v>
      </c>
      <c r="AJ878" s="34">
        <v>191</v>
      </c>
      <c r="AK878" s="34">
        <v>169</v>
      </c>
      <c r="AL878" s="34">
        <v>4.5</v>
      </c>
      <c r="AM878" s="34">
        <v>175</v>
      </c>
      <c r="AN878" s="34" t="s">
        <v>155</v>
      </c>
      <c r="AO878" s="34">
        <v>2</v>
      </c>
      <c r="AP878" s="37">
        <v>0.62378472222222225</v>
      </c>
      <c r="AQ878" s="34">
        <v>47.159531999999999</v>
      </c>
      <c r="AR878" s="34">
        <v>-88.489991000000003</v>
      </c>
      <c r="AS878" s="34">
        <v>310.3</v>
      </c>
      <c r="AT878" s="34">
        <v>26.8</v>
      </c>
      <c r="AU878" s="34">
        <v>12</v>
      </c>
      <c r="AV878" s="34">
        <v>10</v>
      </c>
      <c r="AW878" s="34" t="s">
        <v>226</v>
      </c>
      <c r="AX878" s="34">
        <v>2.1</v>
      </c>
      <c r="AY878" s="34">
        <v>1.3792</v>
      </c>
      <c r="AZ878" s="34">
        <v>3.1896</v>
      </c>
      <c r="BA878" s="34">
        <v>14.186999999999999</v>
      </c>
      <c r="BB878" s="34">
        <v>37.22</v>
      </c>
      <c r="BC878" s="34">
        <v>2.62</v>
      </c>
      <c r="BD878" s="34">
        <v>4.6619999999999999</v>
      </c>
      <c r="BE878" s="34">
        <v>3182.4609999999998</v>
      </c>
      <c r="BF878" s="34">
        <v>3.48</v>
      </c>
      <c r="BG878" s="34">
        <v>22.425000000000001</v>
      </c>
      <c r="BH878" s="34">
        <v>5.0140000000000002</v>
      </c>
      <c r="BI878" s="34">
        <v>27.439</v>
      </c>
      <c r="BJ878" s="34">
        <v>17.959</v>
      </c>
      <c r="BK878" s="34">
        <v>4.016</v>
      </c>
      <c r="BL878" s="34">
        <v>21.975000000000001</v>
      </c>
      <c r="BM878" s="34">
        <v>0</v>
      </c>
      <c r="BN878" s="34"/>
      <c r="BO878" s="34"/>
      <c r="BP878" s="34"/>
      <c r="BQ878" s="34">
        <v>4975.6940000000004</v>
      </c>
      <c r="BR878" s="34">
        <v>0.15160000000000001</v>
      </c>
      <c r="BS878" s="34">
        <v>-5</v>
      </c>
      <c r="BT878" s="34">
        <v>7.9059999999999998E-3</v>
      </c>
      <c r="BU878" s="34">
        <v>3.7047150000000002</v>
      </c>
      <c r="BV878" s="34">
        <v>0</v>
      </c>
      <c r="BW878" s="34" t="s">
        <v>155</v>
      </c>
      <c r="BX878" s="34">
        <v>0.80100000000000005</v>
      </c>
    </row>
    <row r="879" spans="1:76" x14ac:dyDescent="0.25">
      <c r="A879" s="35">
        <v>43165</v>
      </c>
      <c r="B879" s="36">
        <v>0.41466738425925925</v>
      </c>
      <c r="C879" s="34">
        <v>5.6029999999999998</v>
      </c>
      <c r="D879" s="34">
        <v>5.4999999999999997E-3</v>
      </c>
      <c r="E879" s="34">
        <v>55.297158000000003</v>
      </c>
      <c r="F879" s="34">
        <v>384.7</v>
      </c>
      <c r="G879" s="34">
        <v>88.9</v>
      </c>
      <c r="H879" s="34">
        <v>0</v>
      </c>
      <c r="I879" s="34"/>
      <c r="J879" s="34">
        <v>12.4</v>
      </c>
      <c r="K879" s="34">
        <v>0.95650000000000002</v>
      </c>
      <c r="L879" s="34">
        <v>5.3589000000000002</v>
      </c>
      <c r="M879" s="34">
        <v>5.3E-3</v>
      </c>
      <c r="N879" s="34">
        <v>367.94200000000001</v>
      </c>
      <c r="O879" s="34">
        <v>84.988699999999994</v>
      </c>
      <c r="P879" s="34">
        <v>452.9</v>
      </c>
      <c r="Q879" s="34">
        <v>294.66739999999999</v>
      </c>
      <c r="R879" s="34">
        <v>68.063400000000001</v>
      </c>
      <c r="S879" s="34">
        <v>362.7</v>
      </c>
      <c r="T879" s="34">
        <v>0</v>
      </c>
      <c r="U879" s="34"/>
      <c r="V879" s="34"/>
      <c r="W879" s="34">
        <v>0</v>
      </c>
      <c r="X879" s="34">
        <v>11.860099999999999</v>
      </c>
      <c r="Y879" s="34">
        <v>12</v>
      </c>
      <c r="Z879" s="34">
        <v>846</v>
      </c>
      <c r="AA879" s="34">
        <v>848</v>
      </c>
      <c r="AB879" s="34">
        <v>884</v>
      </c>
      <c r="AC879" s="34">
        <v>81</v>
      </c>
      <c r="AD879" s="34">
        <v>22.09</v>
      </c>
      <c r="AE879" s="34">
        <v>0.51</v>
      </c>
      <c r="AF879" s="34">
        <v>979</v>
      </c>
      <c r="AG879" s="34">
        <v>0</v>
      </c>
      <c r="AH879" s="34">
        <v>28</v>
      </c>
      <c r="AI879" s="34">
        <v>35</v>
      </c>
      <c r="AJ879" s="34">
        <v>191</v>
      </c>
      <c r="AK879" s="34">
        <v>169</v>
      </c>
      <c r="AL879" s="34">
        <v>4.5</v>
      </c>
      <c r="AM879" s="34">
        <v>175</v>
      </c>
      <c r="AN879" s="34" t="s">
        <v>155</v>
      </c>
      <c r="AO879" s="34">
        <v>2</v>
      </c>
      <c r="AP879" s="37">
        <v>0.62379629629629629</v>
      </c>
      <c r="AQ879" s="34">
        <v>47.159419</v>
      </c>
      <c r="AR879" s="34">
        <v>-88.489889000000005</v>
      </c>
      <c r="AS879" s="34">
        <v>310</v>
      </c>
      <c r="AT879" s="34">
        <v>33.4</v>
      </c>
      <c r="AU879" s="34">
        <v>12</v>
      </c>
      <c r="AV879" s="34">
        <v>9</v>
      </c>
      <c r="AW879" s="34" t="s">
        <v>218</v>
      </c>
      <c r="AX879" s="34">
        <v>1.5528</v>
      </c>
      <c r="AY879" s="34">
        <v>1.0684</v>
      </c>
      <c r="AZ879" s="34">
        <v>2.6579999999999999</v>
      </c>
      <c r="BA879" s="34">
        <v>14.186999999999999</v>
      </c>
      <c r="BB879" s="34">
        <v>38.04</v>
      </c>
      <c r="BC879" s="34">
        <v>2.68</v>
      </c>
      <c r="BD879" s="34">
        <v>4.5519999999999996</v>
      </c>
      <c r="BE879" s="34">
        <v>3185.288</v>
      </c>
      <c r="BF879" s="34">
        <v>2.0009999999999999</v>
      </c>
      <c r="BG879" s="34">
        <v>22.902999999999999</v>
      </c>
      <c r="BH879" s="34">
        <v>5.29</v>
      </c>
      <c r="BI879" s="34">
        <v>28.193000000000001</v>
      </c>
      <c r="BJ879" s="34">
        <v>18.341999999999999</v>
      </c>
      <c r="BK879" s="34">
        <v>4.2370000000000001</v>
      </c>
      <c r="BL879" s="34">
        <v>22.579000000000001</v>
      </c>
      <c r="BM879" s="34">
        <v>0</v>
      </c>
      <c r="BN879" s="34"/>
      <c r="BO879" s="34"/>
      <c r="BP879" s="34"/>
      <c r="BQ879" s="34">
        <v>5125.7950000000001</v>
      </c>
      <c r="BR879" s="34">
        <v>0.11829000000000001</v>
      </c>
      <c r="BS879" s="34">
        <v>-5</v>
      </c>
      <c r="BT879" s="34">
        <v>8.0000000000000002E-3</v>
      </c>
      <c r="BU879" s="34">
        <v>2.8907120000000002</v>
      </c>
      <c r="BV879" s="34">
        <v>0</v>
      </c>
      <c r="BW879" s="34" t="s">
        <v>155</v>
      </c>
      <c r="BX879" s="34">
        <v>0.80100000000000005</v>
      </c>
    </row>
    <row r="880" spans="1:76" x14ac:dyDescent="0.25">
      <c r="A880" s="35">
        <v>43165</v>
      </c>
      <c r="B880" s="36">
        <v>0.41467895833333329</v>
      </c>
      <c r="C880" s="34">
        <v>5.1660000000000004</v>
      </c>
      <c r="D880" s="34">
        <v>5.7000000000000002E-3</v>
      </c>
      <c r="E880" s="34">
        <v>57.36356</v>
      </c>
      <c r="F880" s="34">
        <v>383.3</v>
      </c>
      <c r="G880" s="34">
        <v>90.3</v>
      </c>
      <c r="H880" s="34">
        <v>0</v>
      </c>
      <c r="I880" s="34"/>
      <c r="J880" s="34">
        <v>12.52</v>
      </c>
      <c r="K880" s="34">
        <v>0.95989999999999998</v>
      </c>
      <c r="L880" s="34">
        <v>4.9589999999999996</v>
      </c>
      <c r="M880" s="34">
        <v>5.4999999999999997E-3</v>
      </c>
      <c r="N880" s="34">
        <v>367.95409999999998</v>
      </c>
      <c r="O880" s="34">
        <v>86.714600000000004</v>
      </c>
      <c r="P880" s="34">
        <v>454.7</v>
      </c>
      <c r="Q880" s="34">
        <v>294.67700000000002</v>
      </c>
      <c r="R880" s="34">
        <v>69.445599999999999</v>
      </c>
      <c r="S880" s="34">
        <v>364.1</v>
      </c>
      <c r="T880" s="34">
        <v>0</v>
      </c>
      <c r="U880" s="34"/>
      <c r="V880" s="34"/>
      <c r="W880" s="34">
        <v>0</v>
      </c>
      <c r="X880" s="34">
        <v>12.017899999999999</v>
      </c>
      <c r="Y880" s="34">
        <v>12.1</v>
      </c>
      <c r="Z880" s="34">
        <v>845</v>
      </c>
      <c r="AA880" s="34">
        <v>846</v>
      </c>
      <c r="AB880" s="34">
        <v>884</v>
      </c>
      <c r="AC880" s="34">
        <v>81</v>
      </c>
      <c r="AD880" s="34">
        <v>22.09</v>
      </c>
      <c r="AE880" s="34">
        <v>0.51</v>
      </c>
      <c r="AF880" s="34">
        <v>979</v>
      </c>
      <c r="AG880" s="34">
        <v>0</v>
      </c>
      <c r="AH880" s="34">
        <v>28</v>
      </c>
      <c r="AI880" s="34">
        <v>35</v>
      </c>
      <c r="AJ880" s="34">
        <v>191</v>
      </c>
      <c r="AK880" s="34">
        <v>169</v>
      </c>
      <c r="AL880" s="34">
        <v>4.5</v>
      </c>
      <c r="AM880" s="34">
        <v>175</v>
      </c>
      <c r="AN880" s="34" t="s">
        <v>155</v>
      </c>
      <c r="AO880" s="34">
        <v>2</v>
      </c>
      <c r="AP880" s="37">
        <v>0.62380787037037033</v>
      </c>
      <c r="AQ880" s="34">
        <v>47.159363999999997</v>
      </c>
      <c r="AR880" s="34">
        <v>-88.489752999999993</v>
      </c>
      <c r="AS880" s="34">
        <v>309.60000000000002</v>
      </c>
      <c r="AT880" s="34">
        <v>30.8</v>
      </c>
      <c r="AU880" s="34">
        <v>12</v>
      </c>
      <c r="AV880" s="34">
        <v>6</v>
      </c>
      <c r="AW880" s="34" t="s">
        <v>227</v>
      </c>
      <c r="AX880" s="34">
        <v>1.3</v>
      </c>
      <c r="AY880" s="34">
        <v>1.0316000000000001</v>
      </c>
      <c r="AZ880" s="34">
        <v>2.0895999999999999</v>
      </c>
      <c r="BA880" s="34">
        <v>14.186999999999999</v>
      </c>
      <c r="BB880" s="34">
        <v>41.17</v>
      </c>
      <c r="BC880" s="34">
        <v>2.9</v>
      </c>
      <c r="BD880" s="34">
        <v>4.1749999999999998</v>
      </c>
      <c r="BE880" s="34">
        <v>3186.8130000000001</v>
      </c>
      <c r="BF880" s="34">
        <v>2.2519999999999998</v>
      </c>
      <c r="BG880" s="34">
        <v>24.762</v>
      </c>
      <c r="BH880" s="34">
        <v>5.8360000000000003</v>
      </c>
      <c r="BI880" s="34">
        <v>30.597999999999999</v>
      </c>
      <c r="BJ880" s="34">
        <v>19.831</v>
      </c>
      <c r="BK880" s="34">
        <v>4.6740000000000004</v>
      </c>
      <c r="BL880" s="34">
        <v>24.504999999999999</v>
      </c>
      <c r="BM880" s="34">
        <v>0</v>
      </c>
      <c r="BN880" s="34"/>
      <c r="BO880" s="34"/>
      <c r="BP880" s="34"/>
      <c r="BQ880" s="34">
        <v>5615.5209999999997</v>
      </c>
      <c r="BR880" s="34">
        <v>8.9632000000000003E-2</v>
      </c>
      <c r="BS880" s="34">
        <v>-5</v>
      </c>
      <c r="BT880" s="34">
        <v>7.0939999999999996E-3</v>
      </c>
      <c r="BU880" s="34">
        <v>2.1903820000000001</v>
      </c>
      <c r="BV880" s="34">
        <v>0</v>
      </c>
      <c r="BW880" s="34" t="s">
        <v>155</v>
      </c>
      <c r="BX880" s="34">
        <v>0.80100000000000005</v>
      </c>
    </row>
    <row r="881" spans="1:76" x14ac:dyDescent="0.25">
      <c r="A881" s="35">
        <v>43165</v>
      </c>
      <c r="B881" s="36">
        <v>0.41469053240740744</v>
      </c>
      <c r="C881" s="34">
        <v>3.9409999999999998</v>
      </c>
      <c r="D881" s="34">
        <v>-1E-4</v>
      </c>
      <c r="E881" s="34">
        <v>-0.61044200000000004</v>
      </c>
      <c r="F881" s="34">
        <v>366.6</v>
      </c>
      <c r="G881" s="34">
        <v>91</v>
      </c>
      <c r="H881" s="34">
        <v>0</v>
      </c>
      <c r="I881" s="34"/>
      <c r="J881" s="34">
        <v>12.67</v>
      </c>
      <c r="K881" s="34">
        <v>0.9698</v>
      </c>
      <c r="L881" s="34">
        <v>3.8220999999999998</v>
      </c>
      <c r="M881" s="34">
        <v>0</v>
      </c>
      <c r="N881" s="34">
        <v>355.54860000000002</v>
      </c>
      <c r="O881" s="34">
        <v>88.253900000000002</v>
      </c>
      <c r="P881" s="34">
        <v>443.8</v>
      </c>
      <c r="Q881" s="34">
        <v>284.74209999999999</v>
      </c>
      <c r="R881" s="34">
        <v>70.678299999999993</v>
      </c>
      <c r="S881" s="34">
        <v>355.4</v>
      </c>
      <c r="T881" s="34">
        <v>0</v>
      </c>
      <c r="U881" s="34"/>
      <c r="V881" s="34"/>
      <c r="W881" s="34">
        <v>0</v>
      </c>
      <c r="X881" s="34">
        <v>12.285299999999999</v>
      </c>
      <c r="Y881" s="34">
        <v>12</v>
      </c>
      <c r="Z881" s="34">
        <v>845</v>
      </c>
      <c r="AA881" s="34">
        <v>845</v>
      </c>
      <c r="AB881" s="34">
        <v>884</v>
      </c>
      <c r="AC881" s="34">
        <v>81</v>
      </c>
      <c r="AD881" s="34">
        <v>22.09</v>
      </c>
      <c r="AE881" s="34">
        <v>0.51</v>
      </c>
      <c r="AF881" s="34">
        <v>979</v>
      </c>
      <c r="AG881" s="34">
        <v>0</v>
      </c>
      <c r="AH881" s="34">
        <v>28</v>
      </c>
      <c r="AI881" s="34">
        <v>35</v>
      </c>
      <c r="AJ881" s="34">
        <v>191</v>
      </c>
      <c r="AK881" s="34">
        <v>169</v>
      </c>
      <c r="AL881" s="34">
        <v>4.5</v>
      </c>
      <c r="AM881" s="34">
        <v>174.9</v>
      </c>
      <c r="AN881" s="34" t="s">
        <v>155</v>
      </c>
      <c r="AO881" s="34">
        <v>2</v>
      </c>
      <c r="AP881" s="37">
        <v>0.62381944444444437</v>
      </c>
      <c r="AQ881" s="34">
        <v>47.159301999999997</v>
      </c>
      <c r="AR881" s="34">
        <v>-88.489630000000005</v>
      </c>
      <c r="AS881" s="34">
        <v>309.89999999999998</v>
      </c>
      <c r="AT881" s="34">
        <v>27.9</v>
      </c>
      <c r="AU881" s="34">
        <v>12</v>
      </c>
      <c r="AV881" s="34">
        <v>6</v>
      </c>
      <c r="AW881" s="34" t="s">
        <v>227</v>
      </c>
      <c r="AX881" s="34">
        <v>1.3684000000000001</v>
      </c>
      <c r="AY881" s="34">
        <v>1.0684</v>
      </c>
      <c r="AZ881" s="34">
        <v>2.0367999999999999</v>
      </c>
      <c r="BA881" s="34">
        <v>14.186999999999999</v>
      </c>
      <c r="BB881" s="34">
        <v>53.76</v>
      </c>
      <c r="BC881" s="34">
        <v>3.79</v>
      </c>
      <c r="BD881" s="34">
        <v>3.1120000000000001</v>
      </c>
      <c r="BE881" s="34">
        <v>3198.0770000000002</v>
      </c>
      <c r="BF881" s="34">
        <v>0</v>
      </c>
      <c r="BG881" s="34">
        <v>31.155000000000001</v>
      </c>
      <c r="BH881" s="34">
        <v>7.7329999999999997</v>
      </c>
      <c r="BI881" s="34">
        <v>38.887999999999998</v>
      </c>
      <c r="BJ881" s="34">
        <v>24.95</v>
      </c>
      <c r="BK881" s="34">
        <v>6.1929999999999996</v>
      </c>
      <c r="BL881" s="34">
        <v>31.143000000000001</v>
      </c>
      <c r="BM881" s="34">
        <v>0</v>
      </c>
      <c r="BN881" s="34"/>
      <c r="BO881" s="34"/>
      <c r="BP881" s="34"/>
      <c r="BQ881" s="34">
        <v>7474.3590000000004</v>
      </c>
      <c r="BR881" s="34">
        <v>0.101496</v>
      </c>
      <c r="BS881" s="34">
        <v>-5</v>
      </c>
      <c r="BT881" s="34">
        <v>7.9059999999999998E-3</v>
      </c>
      <c r="BU881" s="34">
        <v>2.480308</v>
      </c>
      <c r="BV881" s="34">
        <v>0</v>
      </c>
      <c r="BW881" s="34" t="s">
        <v>155</v>
      </c>
      <c r="BX881" s="34">
        <v>0.80100000000000005</v>
      </c>
    </row>
    <row r="882" spans="1:76" x14ac:dyDescent="0.25">
      <c r="A882" s="35">
        <v>43165</v>
      </c>
      <c r="B882" s="36">
        <v>0.41470210648148148</v>
      </c>
      <c r="C882" s="34">
        <v>1.464</v>
      </c>
      <c r="D882" s="34">
        <v>-4.3E-3</v>
      </c>
      <c r="E882" s="34">
        <v>-42.662230000000001</v>
      </c>
      <c r="F882" s="34">
        <v>275.3</v>
      </c>
      <c r="G882" s="34">
        <v>80.599999999999994</v>
      </c>
      <c r="H882" s="34">
        <v>0</v>
      </c>
      <c r="I882" s="34"/>
      <c r="J882" s="34">
        <v>12.94</v>
      </c>
      <c r="K882" s="34">
        <v>0.99039999999999995</v>
      </c>
      <c r="L882" s="34">
        <v>1.4495</v>
      </c>
      <c r="M882" s="34">
        <v>0</v>
      </c>
      <c r="N882" s="34">
        <v>272.65809999999999</v>
      </c>
      <c r="O882" s="34">
        <v>79.822199999999995</v>
      </c>
      <c r="P882" s="34">
        <v>352.5</v>
      </c>
      <c r="Q882" s="34">
        <v>218.35900000000001</v>
      </c>
      <c r="R882" s="34">
        <v>63.925800000000002</v>
      </c>
      <c r="S882" s="34">
        <v>282.3</v>
      </c>
      <c r="T882" s="34">
        <v>0</v>
      </c>
      <c r="U882" s="34"/>
      <c r="V882" s="34"/>
      <c r="W882" s="34">
        <v>0</v>
      </c>
      <c r="X882" s="34">
        <v>12.8186</v>
      </c>
      <c r="Y882" s="34">
        <v>12.1</v>
      </c>
      <c r="Z882" s="34">
        <v>844</v>
      </c>
      <c r="AA882" s="34">
        <v>844</v>
      </c>
      <c r="AB882" s="34">
        <v>884</v>
      </c>
      <c r="AC882" s="34">
        <v>81</v>
      </c>
      <c r="AD882" s="34">
        <v>22.09</v>
      </c>
      <c r="AE882" s="34">
        <v>0.51</v>
      </c>
      <c r="AF882" s="34">
        <v>979</v>
      </c>
      <c r="AG882" s="34">
        <v>0</v>
      </c>
      <c r="AH882" s="34">
        <v>28</v>
      </c>
      <c r="AI882" s="34">
        <v>35</v>
      </c>
      <c r="AJ882" s="34">
        <v>191</v>
      </c>
      <c r="AK882" s="34">
        <v>169</v>
      </c>
      <c r="AL882" s="34">
        <v>4.5</v>
      </c>
      <c r="AM882" s="34">
        <v>174.5</v>
      </c>
      <c r="AN882" s="34" t="s">
        <v>155</v>
      </c>
      <c r="AO882" s="34">
        <v>2</v>
      </c>
      <c r="AP882" s="37">
        <v>0.62383101851851852</v>
      </c>
      <c r="AQ882" s="34">
        <v>47.159227000000001</v>
      </c>
      <c r="AR882" s="34">
        <v>-88.489512000000005</v>
      </c>
      <c r="AS882" s="34">
        <v>309.8</v>
      </c>
      <c r="AT882" s="34">
        <v>27.6</v>
      </c>
      <c r="AU882" s="34">
        <v>12</v>
      </c>
      <c r="AV882" s="34">
        <v>6</v>
      </c>
      <c r="AW882" s="34" t="s">
        <v>227</v>
      </c>
      <c r="AX882" s="34">
        <v>1.4683999999999999</v>
      </c>
      <c r="AY882" s="34">
        <v>1.0658000000000001</v>
      </c>
      <c r="AZ882" s="34">
        <v>2.1341999999999999</v>
      </c>
      <c r="BA882" s="34">
        <v>14.186999999999999</v>
      </c>
      <c r="BB882" s="34">
        <v>143.22999999999999</v>
      </c>
      <c r="BC882" s="34">
        <v>10.1</v>
      </c>
      <c r="BD882" s="34">
        <v>0.97199999999999998</v>
      </c>
      <c r="BE882" s="34">
        <v>3254.1210000000001</v>
      </c>
      <c r="BF882" s="34">
        <v>0</v>
      </c>
      <c r="BG882" s="34">
        <v>64.099999999999994</v>
      </c>
      <c r="BH882" s="34">
        <v>18.765999999999998</v>
      </c>
      <c r="BI882" s="34">
        <v>82.866</v>
      </c>
      <c r="BJ882" s="34">
        <v>51.335000000000001</v>
      </c>
      <c r="BK882" s="34">
        <v>15.029</v>
      </c>
      <c r="BL882" s="34">
        <v>66.364000000000004</v>
      </c>
      <c r="BM882" s="34">
        <v>0</v>
      </c>
      <c r="BN882" s="34"/>
      <c r="BO882" s="34"/>
      <c r="BP882" s="34"/>
      <c r="BQ882" s="34">
        <v>20924.007000000001</v>
      </c>
      <c r="BR882" s="34">
        <v>6.0417999999999999E-2</v>
      </c>
      <c r="BS882" s="34">
        <v>-5</v>
      </c>
      <c r="BT882" s="34">
        <v>7.0939999999999996E-3</v>
      </c>
      <c r="BU882" s="34">
        <v>1.4764649999999999</v>
      </c>
      <c r="BV882" s="34">
        <v>0</v>
      </c>
      <c r="BW882" s="34" t="s">
        <v>155</v>
      </c>
      <c r="BX882" s="34">
        <v>0.80100000000000005</v>
      </c>
    </row>
    <row r="883" spans="1:76" x14ac:dyDescent="0.25">
      <c r="A883" s="35">
        <v>43165</v>
      </c>
      <c r="B883" s="36">
        <v>0.41471368055555557</v>
      </c>
      <c r="C883" s="34">
        <v>0.50600000000000001</v>
      </c>
      <c r="D883" s="34">
        <v>-2E-3</v>
      </c>
      <c r="E883" s="34">
        <v>-20.041667</v>
      </c>
      <c r="F883" s="34">
        <v>156</v>
      </c>
      <c r="G883" s="34">
        <v>51.9</v>
      </c>
      <c r="H883" s="34">
        <v>0</v>
      </c>
      <c r="I883" s="34"/>
      <c r="J883" s="34">
        <v>14.28</v>
      </c>
      <c r="K883" s="34">
        <v>0.99850000000000005</v>
      </c>
      <c r="L883" s="34">
        <v>0.50549999999999995</v>
      </c>
      <c r="M883" s="34">
        <v>0</v>
      </c>
      <c r="N883" s="34">
        <v>155.77269999999999</v>
      </c>
      <c r="O883" s="34">
        <v>51.823</v>
      </c>
      <c r="P883" s="34">
        <v>207.6</v>
      </c>
      <c r="Q883" s="34">
        <v>124.751</v>
      </c>
      <c r="R883" s="34">
        <v>41.502600000000001</v>
      </c>
      <c r="S883" s="34">
        <v>166.3</v>
      </c>
      <c r="T883" s="34">
        <v>0</v>
      </c>
      <c r="U883" s="34"/>
      <c r="V883" s="34"/>
      <c r="W883" s="34">
        <v>0</v>
      </c>
      <c r="X883" s="34">
        <v>14.257300000000001</v>
      </c>
      <c r="Y883" s="34">
        <v>12</v>
      </c>
      <c r="Z883" s="34">
        <v>843</v>
      </c>
      <c r="AA883" s="34">
        <v>844</v>
      </c>
      <c r="AB883" s="34">
        <v>883</v>
      </c>
      <c r="AC883" s="34">
        <v>81</v>
      </c>
      <c r="AD883" s="34">
        <v>22.09</v>
      </c>
      <c r="AE883" s="34">
        <v>0.51</v>
      </c>
      <c r="AF883" s="34">
        <v>979</v>
      </c>
      <c r="AG883" s="34">
        <v>0</v>
      </c>
      <c r="AH883" s="34">
        <v>28</v>
      </c>
      <c r="AI883" s="34">
        <v>35</v>
      </c>
      <c r="AJ883" s="34">
        <v>191</v>
      </c>
      <c r="AK883" s="34">
        <v>169</v>
      </c>
      <c r="AL883" s="34">
        <v>4.5</v>
      </c>
      <c r="AM883" s="34">
        <v>174.2</v>
      </c>
      <c r="AN883" s="34" t="s">
        <v>155</v>
      </c>
      <c r="AO883" s="34">
        <v>2</v>
      </c>
      <c r="AP883" s="37">
        <v>0.62383101851851852</v>
      </c>
      <c r="AQ883" s="34">
        <v>47.159153000000003</v>
      </c>
      <c r="AR883" s="34">
        <v>-88.48939</v>
      </c>
      <c r="AS883" s="34">
        <v>309.39999999999998</v>
      </c>
      <c r="AT883" s="34">
        <v>27.5</v>
      </c>
      <c r="AU883" s="34">
        <v>12</v>
      </c>
      <c r="AV883" s="34">
        <v>6</v>
      </c>
      <c r="AW883" s="34" t="s">
        <v>227</v>
      </c>
      <c r="AX883" s="34">
        <v>1.5684</v>
      </c>
      <c r="AY883" s="34">
        <v>1.0158</v>
      </c>
      <c r="AZ883" s="34">
        <v>2.1842000000000001</v>
      </c>
      <c r="BA883" s="34">
        <v>14.186999999999999</v>
      </c>
      <c r="BB883" s="34">
        <v>412.39</v>
      </c>
      <c r="BC883" s="34">
        <v>29.07</v>
      </c>
      <c r="BD883" s="34">
        <v>0.14499999999999999</v>
      </c>
      <c r="BE883" s="34">
        <v>3435.2139999999999</v>
      </c>
      <c r="BF883" s="34">
        <v>0</v>
      </c>
      <c r="BG883" s="34">
        <v>110.849</v>
      </c>
      <c r="BH883" s="34">
        <v>36.878</v>
      </c>
      <c r="BI883" s="34">
        <v>147.727</v>
      </c>
      <c r="BJ883" s="34">
        <v>88.774000000000001</v>
      </c>
      <c r="BK883" s="34">
        <v>29.533999999999999</v>
      </c>
      <c r="BL883" s="34">
        <v>118.30800000000001</v>
      </c>
      <c r="BM883" s="34">
        <v>0</v>
      </c>
      <c r="BN883" s="34"/>
      <c r="BO883" s="34"/>
      <c r="BP883" s="34"/>
      <c r="BQ883" s="34">
        <v>70443.481</v>
      </c>
      <c r="BR883" s="34">
        <v>1.976E-2</v>
      </c>
      <c r="BS883" s="34">
        <v>-5</v>
      </c>
      <c r="BT883" s="34">
        <v>7.0000000000000001E-3</v>
      </c>
      <c r="BU883" s="34">
        <v>0.48288500000000001</v>
      </c>
      <c r="BV883" s="34">
        <v>0</v>
      </c>
      <c r="BW883" s="34" t="s">
        <v>155</v>
      </c>
      <c r="BX883" s="34">
        <v>0.80100000000000005</v>
      </c>
    </row>
    <row r="884" spans="1:76" x14ac:dyDescent="0.25">
      <c r="A884" s="35">
        <v>43165</v>
      </c>
      <c r="B884" s="36">
        <v>0.41472525462962961</v>
      </c>
      <c r="C884" s="34">
        <v>0.25800000000000001</v>
      </c>
      <c r="D884" s="34">
        <v>2.0999999999999999E-3</v>
      </c>
      <c r="E884" s="34">
        <v>20.676496</v>
      </c>
      <c r="F884" s="34">
        <v>76.400000000000006</v>
      </c>
      <c r="G884" s="34">
        <v>29.3</v>
      </c>
      <c r="H884" s="34">
        <v>0</v>
      </c>
      <c r="I884" s="34"/>
      <c r="J884" s="34">
        <v>16.059999999999999</v>
      </c>
      <c r="K884" s="34">
        <v>1</v>
      </c>
      <c r="L884" s="34">
        <v>0.25800000000000001</v>
      </c>
      <c r="M884" s="34">
        <v>2.0999999999999999E-3</v>
      </c>
      <c r="N884" s="34">
        <v>76.373500000000007</v>
      </c>
      <c r="O884" s="34">
        <v>29.29</v>
      </c>
      <c r="P884" s="34">
        <v>105.7</v>
      </c>
      <c r="Q884" s="34">
        <v>61.163899999999998</v>
      </c>
      <c r="R884" s="34">
        <v>23.456900000000001</v>
      </c>
      <c r="S884" s="34">
        <v>84.6</v>
      </c>
      <c r="T884" s="34">
        <v>0</v>
      </c>
      <c r="U884" s="34"/>
      <c r="V884" s="34"/>
      <c r="W884" s="34">
        <v>0</v>
      </c>
      <c r="X884" s="34">
        <v>16.058199999999999</v>
      </c>
      <c r="Y884" s="34">
        <v>12</v>
      </c>
      <c r="Z884" s="34">
        <v>844</v>
      </c>
      <c r="AA884" s="34">
        <v>844</v>
      </c>
      <c r="AB884" s="34">
        <v>884</v>
      </c>
      <c r="AC884" s="34">
        <v>81</v>
      </c>
      <c r="AD884" s="34">
        <v>22.09</v>
      </c>
      <c r="AE884" s="34">
        <v>0.51</v>
      </c>
      <c r="AF884" s="34">
        <v>979</v>
      </c>
      <c r="AG884" s="34">
        <v>0</v>
      </c>
      <c r="AH884" s="34">
        <v>28</v>
      </c>
      <c r="AI884" s="34">
        <v>35</v>
      </c>
      <c r="AJ884" s="34">
        <v>191</v>
      </c>
      <c r="AK884" s="34">
        <v>169</v>
      </c>
      <c r="AL884" s="34">
        <v>4.4000000000000004</v>
      </c>
      <c r="AM884" s="34">
        <v>174.2</v>
      </c>
      <c r="AN884" s="34" t="s">
        <v>155</v>
      </c>
      <c r="AO884" s="34">
        <v>2</v>
      </c>
      <c r="AP884" s="37">
        <v>0.62385416666666671</v>
      </c>
      <c r="AQ884" s="34">
        <v>47.159086000000002</v>
      </c>
      <c r="AR884" s="34">
        <v>-88.489266999999998</v>
      </c>
      <c r="AS884" s="34">
        <v>309.2</v>
      </c>
      <c r="AT884" s="34">
        <v>27.2</v>
      </c>
      <c r="AU884" s="34">
        <v>12</v>
      </c>
      <c r="AV884" s="34">
        <v>6</v>
      </c>
      <c r="AW884" s="34" t="s">
        <v>227</v>
      </c>
      <c r="AX884" s="34">
        <v>1.6</v>
      </c>
      <c r="AY884" s="34">
        <v>1</v>
      </c>
      <c r="AZ884" s="34">
        <v>2.2000000000000002</v>
      </c>
      <c r="BA884" s="34">
        <v>14.186999999999999</v>
      </c>
      <c r="BB884" s="34">
        <v>450</v>
      </c>
      <c r="BC884" s="34">
        <v>31.72</v>
      </c>
      <c r="BD884" s="34">
        <v>0.50700000000000001</v>
      </c>
      <c r="BE884" s="34">
        <v>0</v>
      </c>
      <c r="BF884" s="34">
        <v>0</v>
      </c>
      <c r="BG884" s="34">
        <v>0</v>
      </c>
      <c r="BH884" s="34">
        <v>0</v>
      </c>
      <c r="BI884" s="34">
        <v>0</v>
      </c>
      <c r="BJ884" s="34">
        <v>0</v>
      </c>
      <c r="BK884" s="34">
        <v>0</v>
      </c>
      <c r="BL884" s="34">
        <v>0</v>
      </c>
      <c r="BM884" s="34">
        <v>0</v>
      </c>
      <c r="BN884" s="34">
        <v>0</v>
      </c>
      <c r="BO884" s="34">
        <v>0</v>
      </c>
      <c r="BP884" s="34"/>
      <c r="BQ884" s="34">
        <v>0</v>
      </c>
      <c r="BR884" s="34">
        <v>1.5039999999999999E-3</v>
      </c>
      <c r="BS884" s="34">
        <v>-5</v>
      </c>
      <c r="BT884" s="34">
        <v>7.9059999999999998E-3</v>
      </c>
      <c r="BU884" s="34">
        <v>3.6754000000000002E-2</v>
      </c>
      <c r="BV884" s="34">
        <v>0</v>
      </c>
      <c r="BW884" s="34" t="s">
        <v>155</v>
      </c>
      <c r="BX884" s="34">
        <v>0.80100000000000005</v>
      </c>
    </row>
    <row r="885" spans="1:76" x14ac:dyDescent="0.25">
      <c r="A885" s="35">
        <v>43165</v>
      </c>
      <c r="B885" s="36">
        <v>0.41473682870370371</v>
      </c>
      <c r="C885" s="34">
        <v>0.22700000000000001</v>
      </c>
      <c r="D885" s="34">
        <v>3.8E-3</v>
      </c>
      <c r="E885" s="34">
        <v>38.022550000000003</v>
      </c>
      <c r="F885" s="34">
        <v>32.799999999999997</v>
      </c>
      <c r="G885" s="34">
        <v>15.3</v>
      </c>
      <c r="H885" s="34">
        <v>0</v>
      </c>
      <c r="I885" s="34"/>
      <c r="J885" s="34">
        <v>17.39</v>
      </c>
      <c r="K885" s="34">
        <v>1</v>
      </c>
      <c r="L885" s="34">
        <v>0.2266</v>
      </c>
      <c r="M885" s="34">
        <v>3.8E-3</v>
      </c>
      <c r="N885" s="34">
        <v>32.780200000000001</v>
      </c>
      <c r="O885" s="34">
        <v>15.279199999999999</v>
      </c>
      <c r="P885" s="34">
        <v>48.1</v>
      </c>
      <c r="Q885" s="34">
        <v>26.227599999999999</v>
      </c>
      <c r="R885" s="34">
        <v>12.2249</v>
      </c>
      <c r="S885" s="34">
        <v>38.5</v>
      </c>
      <c r="T885" s="34">
        <v>0</v>
      </c>
      <c r="U885" s="34"/>
      <c r="V885" s="34"/>
      <c r="W885" s="34">
        <v>0</v>
      </c>
      <c r="X885" s="34">
        <v>17.386800000000001</v>
      </c>
      <c r="Y885" s="34">
        <v>12</v>
      </c>
      <c r="Z885" s="34">
        <v>844</v>
      </c>
      <c r="AA885" s="34">
        <v>844</v>
      </c>
      <c r="AB885" s="34">
        <v>884</v>
      </c>
      <c r="AC885" s="34">
        <v>80.099999999999994</v>
      </c>
      <c r="AD885" s="34">
        <v>21.84</v>
      </c>
      <c r="AE885" s="34">
        <v>0.5</v>
      </c>
      <c r="AF885" s="34">
        <v>979</v>
      </c>
      <c r="AG885" s="34">
        <v>0</v>
      </c>
      <c r="AH885" s="34">
        <v>28</v>
      </c>
      <c r="AI885" s="34">
        <v>35</v>
      </c>
      <c r="AJ885" s="34">
        <v>191</v>
      </c>
      <c r="AK885" s="34">
        <v>169</v>
      </c>
      <c r="AL885" s="34">
        <v>4.4000000000000004</v>
      </c>
      <c r="AM885" s="34">
        <v>174.6</v>
      </c>
      <c r="AN885" s="34" t="s">
        <v>155</v>
      </c>
      <c r="AO885" s="34">
        <v>2</v>
      </c>
      <c r="AP885" s="37">
        <v>0.62386574074074075</v>
      </c>
      <c r="AQ885" s="34">
        <v>47.159044000000002</v>
      </c>
      <c r="AR885" s="34">
        <v>-88.489176999999998</v>
      </c>
      <c r="AS885" s="34">
        <v>309.3</v>
      </c>
      <c r="AT885" s="34">
        <v>24.2</v>
      </c>
      <c r="AU885" s="34">
        <v>12</v>
      </c>
      <c r="AV885" s="34">
        <v>6</v>
      </c>
      <c r="AW885" s="34" t="s">
        <v>227</v>
      </c>
      <c r="AX885" s="34">
        <v>1.6</v>
      </c>
      <c r="AY885" s="34">
        <v>1.0684</v>
      </c>
      <c r="AZ885" s="34">
        <v>2.2684000000000002</v>
      </c>
      <c r="BA885" s="34">
        <v>14.186999999999999</v>
      </c>
      <c r="BB885" s="34">
        <v>450</v>
      </c>
      <c r="BC885" s="34">
        <v>31.72</v>
      </c>
      <c r="BD885" s="34">
        <v>0.502</v>
      </c>
      <c r="BE885" s="34">
        <v>0</v>
      </c>
      <c r="BF885" s="34">
        <v>0</v>
      </c>
      <c r="BG885" s="34">
        <v>0</v>
      </c>
      <c r="BH885" s="34">
        <v>0</v>
      </c>
      <c r="BI885" s="34">
        <v>0</v>
      </c>
      <c r="BJ885" s="34">
        <v>0</v>
      </c>
      <c r="BK885" s="34">
        <v>0</v>
      </c>
      <c r="BL885" s="34">
        <v>0</v>
      </c>
      <c r="BM885" s="34">
        <v>0</v>
      </c>
      <c r="BN885" s="34">
        <v>0</v>
      </c>
      <c r="BO885" s="34">
        <v>0</v>
      </c>
      <c r="BP885" s="34"/>
      <c r="BQ885" s="34">
        <v>0</v>
      </c>
      <c r="BR885" s="34">
        <v>-3.6240000000000001E-3</v>
      </c>
      <c r="BS885" s="34">
        <v>-5</v>
      </c>
      <c r="BT885" s="34">
        <v>8.0000000000000002E-3</v>
      </c>
      <c r="BU885" s="34">
        <v>-8.8562000000000002E-2</v>
      </c>
      <c r="BV885" s="34">
        <v>0</v>
      </c>
      <c r="BW885" s="34" t="s">
        <v>155</v>
      </c>
      <c r="BX885" s="34">
        <v>0.8</v>
      </c>
    </row>
    <row r="886" spans="1:76" x14ac:dyDescent="0.25">
      <c r="A886" s="35">
        <v>43165</v>
      </c>
      <c r="B886" s="36">
        <v>0.41474840277777775</v>
      </c>
      <c r="C886" s="34">
        <v>0.53500000000000003</v>
      </c>
      <c r="D886" s="34">
        <v>9.9000000000000008E-3</v>
      </c>
      <c r="E886" s="34">
        <v>99.066666999999995</v>
      </c>
      <c r="F886" s="34">
        <v>27.6</v>
      </c>
      <c r="G886" s="34">
        <v>9.6999999999999993</v>
      </c>
      <c r="H886" s="34">
        <v>0</v>
      </c>
      <c r="I886" s="34"/>
      <c r="J886" s="34">
        <v>18.14</v>
      </c>
      <c r="K886" s="34">
        <v>0.99819999999999998</v>
      </c>
      <c r="L886" s="34">
        <v>0.53380000000000005</v>
      </c>
      <c r="M886" s="34">
        <v>9.9000000000000008E-3</v>
      </c>
      <c r="N886" s="34">
        <v>27.5731</v>
      </c>
      <c r="O886" s="34">
        <v>9.7303999999999995</v>
      </c>
      <c r="P886" s="34">
        <v>37.299999999999997</v>
      </c>
      <c r="Q886" s="34">
        <v>22.059200000000001</v>
      </c>
      <c r="R886" s="34">
        <v>7.7846000000000002</v>
      </c>
      <c r="S886" s="34">
        <v>29.8</v>
      </c>
      <c r="T886" s="34">
        <v>0</v>
      </c>
      <c r="U886" s="34"/>
      <c r="V886" s="34"/>
      <c r="W886" s="34">
        <v>0</v>
      </c>
      <c r="X886" s="34">
        <v>18.1098</v>
      </c>
      <c r="Y886" s="34">
        <v>11.9</v>
      </c>
      <c r="Z886" s="34">
        <v>844</v>
      </c>
      <c r="AA886" s="34">
        <v>845</v>
      </c>
      <c r="AB886" s="34">
        <v>884</v>
      </c>
      <c r="AC886" s="34">
        <v>80</v>
      </c>
      <c r="AD886" s="34">
        <v>21.82</v>
      </c>
      <c r="AE886" s="34">
        <v>0.5</v>
      </c>
      <c r="AF886" s="34">
        <v>979</v>
      </c>
      <c r="AG886" s="34">
        <v>0</v>
      </c>
      <c r="AH886" s="34">
        <v>28</v>
      </c>
      <c r="AI886" s="34">
        <v>35</v>
      </c>
      <c r="AJ886" s="34">
        <v>191</v>
      </c>
      <c r="AK886" s="34">
        <v>169</v>
      </c>
      <c r="AL886" s="34">
        <v>4.4000000000000004</v>
      </c>
      <c r="AM886" s="34">
        <v>174.9</v>
      </c>
      <c r="AN886" s="34" t="s">
        <v>155</v>
      </c>
      <c r="AO886" s="34">
        <v>2</v>
      </c>
      <c r="AP886" s="37">
        <v>0.62387731481481479</v>
      </c>
      <c r="AQ886" s="34">
        <v>47.159025</v>
      </c>
      <c r="AR886" s="34">
        <v>-88.489108000000002</v>
      </c>
      <c r="AS886" s="34">
        <v>309.39999999999998</v>
      </c>
      <c r="AT886" s="34">
        <v>19.2</v>
      </c>
      <c r="AU886" s="34">
        <v>12</v>
      </c>
      <c r="AV886" s="34">
        <v>8</v>
      </c>
      <c r="AW886" s="34" t="s">
        <v>228</v>
      </c>
      <c r="AX886" s="34">
        <v>1.5316000000000001</v>
      </c>
      <c r="AY886" s="34">
        <v>1.1684000000000001</v>
      </c>
      <c r="AZ886" s="34">
        <v>2.2999999999999998</v>
      </c>
      <c r="BA886" s="34">
        <v>14.186999999999999</v>
      </c>
      <c r="BB886" s="34">
        <v>383.39</v>
      </c>
      <c r="BC886" s="34">
        <v>27.02</v>
      </c>
      <c r="BD886" s="34">
        <v>0.17699999999999999</v>
      </c>
      <c r="BE886" s="34">
        <v>3352.643</v>
      </c>
      <c r="BF886" s="34">
        <v>39.534999999999997</v>
      </c>
      <c r="BG886" s="34">
        <v>18.137</v>
      </c>
      <c r="BH886" s="34">
        <v>6.4</v>
      </c>
      <c r="BI886" s="34">
        <v>24.536999999999999</v>
      </c>
      <c r="BJ886" s="34">
        <v>14.51</v>
      </c>
      <c r="BK886" s="34">
        <v>5.1210000000000004</v>
      </c>
      <c r="BL886" s="34">
        <v>19.631</v>
      </c>
      <c r="BM886" s="34">
        <v>0</v>
      </c>
      <c r="BN886" s="34"/>
      <c r="BO886" s="34"/>
      <c r="BP886" s="34"/>
      <c r="BQ886" s="34">
        <v>82709.709000000003</v>
      </c>
      <c r="BR886" s="34">
        <v>-1.4872E-2</v>
      </c>
      <c r="BS886" s="34">
        <v>-5</v>
      </c>
      <c r="BT886" s="34">
        <v>8.0000000000000002E-3</v>
      </c>
      <c r="BU886" s="34">
        <v>-0.36343399999999998</v>
      </c>
      <c r="BV886" s="34">
        <v>0</v>
      </c>
      <c r="BW886" s="34" t="s">
        <v>155</v>
      </c>
      <c r="BX886" s="34">
        <v>0.8</v>
      </c>
    </row>
    <row r="887" spans="1:76" x14ac:dyDescent="0.25">
      <c r="A887" s="35">
        <v>43165</v>
      </c>
      <c r="B887" s="36">
        <v>0.4147599768518519</v>
      </c>
      <c r="C887" s="34">
        <v>1.2150000000000001</v>
      </c>
      <c r="D887" s="34">
        <v>1.3100000000000001E-2</v>
      </c>
      <c r="E887" s="34">
        <v>131.00240600000001</v>
      </c>
      <c r="F887" s="34">
        <v>70.2</v>
      </c>
      <c r="G887" s="34">
        <v>12.4</v>
      </c>
      <c r="H887" s="34">
        <v>-3.3</v>
      </c>
      <c r="I887" s="34"/>
      <c r="J887" s="34">
        <v>18.57</v>
      </c>
      <c r="K887" s="34">
        <v>0.99239999999999995</v>
      </c>
      <c r="L887" s="34">
        <v>1.2056</v>
      </c>
      <c r="M887" s="34">
        <v>1.2999999999999999E-2</v>
      </c>
      <c r="N887" s="34">
        <v>69.674499999999995</v>
      </c>
      <c r="O887" s="34">
        <v>12.304500000000001</v>
      </c>
      <c r="P887" s="34">
        <v>82</v>
      </c>
      <c r="Q887" s="34">
        <v>55.741500000000002</v>
      </c>
      <c r="R887" s="34">
        <v>9.8438999999999997</v>
      </c>
      <c r="S887" s="34">
        <v>65.599999999999994</v>
      </c>
      <c r="T887" s="34">
        <v>0</v>
      </c>
      <c r="U887" s="34"/>
      <c r="V887" s="34"/>
      <c r="W887" s="34">
        <v>0</v>
      </c>
      <c r="X887" s="34">
        <v>18.427700000000002</v>
      </c>
      <c r="Y887" s="34">
        <v>12</v>
      </c>
      <c r="Z887" s="34">
        <v>845</v>
      </c>
      <c r="AA887" s="34">
        <v>847</v>
      </c>
      <c r="AB887" s="34">
        <v>884</v>
      </c>
      <c r="AC887" s="34">
        <v>80</v>
      </c>
      <c r="AD887" s="34">
        <v>21.82</v>
      </c>
      <c r="AE887" s="34">
        <v>0.5</v>
      </c>
      <c r="AF887" s="34">
        <v>979</v>
      </c>
      <c r="AG887" s="34">
        <v>0</v>
      </c>
      <c r="AH887" s="34">
        <v>28</v>
      </c>
      <c r="AI887" s="34">
        <v>35</v>
      </c>
      <c r="AJ887" s="34">
        <v>191</v>
      </c>
      <c r="AK887" s="34">
        <v>169</v>
      </c>
      <c r="AL887" s="34">
        <v>4.4000000000000004</v>
      </c>
      <c r="AM887" s="34">
        <v>175</v>
      </c>
      <c r="AN887" s="34" t="s">
        <v>155</v>
      </c>
      <c r="AO887" s="34">
        <v>2</v>
      </c>
      <c r="AP887" s="37">
        <v>0.62388888888888883</v>
      </c>
      <c r="AQ887" s="34">
        <v>47.158999000000001</v>
      </c>
      <c r="AR887" s="34">
        <v>-88.489047999999997</v>
      </c>
      <c r="AS887" s="34">
        <v>309.39999999999998</v>
      </c>
      <c r="AT887" s="34">
        <v>16.3</v>
      </c>
      <c r="AU887" s="34">
        <v>12</v>
      </c>
      <c r="AV887" s="34">
        <v>8</v>
      </c>
      <c r="AW887" s="34" t="s">
        <v>228</v>
      </c>
      <c r="AX887" s="34">
        <v>1.5</v>
      </c>
      <c r="AY887" s="34">
        <v>1.2342</v>
      </c>
      <c r="AZ887" s="34">
        <v>2.3342000000000001</v>
      </c>
      <c r="BA887" s="34">
        <v>14.186999999999999</v>
      </c>
      <c r="BB887" s="34">
        <v>170.54</v>
      </c>
      <c r="BC887" s="34">
        <v>12.02</v>
      </c>
      <c r="BD887" s="34">
        <v>0.76700000000000002</v>
      </c>
      <c r="BE887" s="34">
        <v>3236.723</v>
      </c>
      <c r="BF887" s="34">
        <v>22.216000000000001</v>
      </c>
      <c r="BG887" s="34">
        <v>19.59</v>
      </c>
      <c r="BH887" s="34">
        <v>3.46</v>
      </c>
      <c r="BI887" s="34">
        <v>23.048999999999999</v>
      </c>
      <c r="BJ887" s="34">
        <v>15.672000000000001</v>
      </c>
      <c r="BK887" s="34">
        <v>2.7679999999999998</v>
      </c>
      <c r="BL887" s="34">
        <v>18.440000000000001</v>
      </c>
      <c r="BM887" s="34">
        <v>0</v>
      </c>
      <c r="BN887" s="34"/>
      <c r="BO887" s="34"/>
      <c r="BP887" s="34"/>
      <c r="BQ887" s="34">
        <v>35974.044000000002</v>
      </c>
      <c r="BR887" s="34">
        <v>-3.3159999999999999E-3</v>
      </c>
      <c r="BS887" s="34">
        <v>-5</v>
      </c>
      <c r="BT887" s="34">
        <v>8.0000000000000002E-3</v>
      </c>
      <c r="BU887" s="34">
        <v>-8.1034999999999996E-2</v>
      </c>
      <c r="BV887" s="34">
        <v>0</v>
      </c>
      <c r="BW887" s="34" t="s">
        <v>155</v>
      </c>
      <c r="BX887" s="34">
        <v>0.8</v>
      </c>
    </row>
    <row r="888" spans="1:76" x14ac:dyDescent="0.25">
      <c r="A888" s="35">
        <v>43165</v>
      </c>
      <c r="B888" s="36">
        <v>0.41477155092592594</v>
      </c>
      <c r="C888" s="34">
        <v>1.9950000000000001</v>
      </c>
      <c r="D888" s="34">
        <v>1.29E-2</v>
      </c>
      <c r="E888" s="34">
        <v>128.80101999999999</v>
      </c>
      <c r="F888" s="34">
        <v>181.2</v>
      </c>
      <c r="G888" s="34">
        <v>49.9</v>
      </c>
      <c r="H888" s="34">
        <v>-6.4</v>
      </c>
      <c r="I888" s="34"/>
      <c r="J888" s="34">
        <v>18.68</v>
      </c>
      <c r="K888" s="34">
        <v>0.98580000000000001</v>
      </c>
      <c r="L888" s="34">
        <v>1.9669000000000001</v>
      </c>
      <c r="M888" s="34">
        <v>1.2699999999999999E-2</v>
      </c>
      <c r="N888" s="34">
        <v>178.57329999999999</v>
      </c>
      <c r="O888" s="34">
        <v>49.197000000000003</v>
      </c>
      <c r="P888" s="34">
        <v>227.8</v>
      </c>
      <c r="Q888" s="34">
        <v>142.86349999999999</v>
      </c>
      <c r="R888" s="34">
        <v>39.359000000000002</v>
      </c>
      <c r="S888" s="34">
        <v>182.2</v>
      </c>
      <c r="T888" s="34">
        <v>0</v>
      </c>
      <c r="U888" s="34"/>
      <c r="V888" s="34"/>
      <c r="W888" s="34">
        <v>0</v>
      </c>
      <c r="X888" s="34">
        <v>18.416599999999999</v>
      </c>
      <c r="Y888" s="34">
        <v>12</v>
      </c>
      <c r="Z888" s="34">
        <v>845</v>
      </c>
      <c r="AA888" s="34">
        <v>845</v>
      </c>
      <c r="AB888" s="34">
        <v>884</v>
      </c>
      <c r="AC888" s="34">
        <v>80</v>
      </c>
      <c r="AD888" s="34">
        <v>21.82</v>
      </c>
      <c r="AE888" s="34">
        <v>0.5</v>
      </c>
      <c r="AF888" s="34">
        <v>979</v>
      </c>
      <c r="AG888" s="34">
        <v>0</v>
      </c>
      <c r="AH888" s="34">
        <v>28</v>
      </c>
      <c r="AI888" s="34">
        <v>35</v>
      </c>
      <c r="AJ888" s="34">
        <v>191</v>
      </c>
      <c r="AK888" s="34">
        <v>169</v>
      </c>
      <c r="AL888" s="34">
        <v>4.3</v>
      </c>
      <c r="AM888" s="34">
        <v>175</v>
      </c>
      <c r="AN888" s="34" t="s">
        <v>155</v>
      </c>
      <c r="AO888" s="34">
        <v>2</v>
      </c>
      <c r="AP888" s="37">
        <v>0.62388888888888883</v>
      </c>
      <c r="AQ888" s="34">
        <v>47.158968999999999</v>
      </c>
      <c r="AR888" s="34">
        <v>-88.488990000000001</v>
      </c>
      <c r="AS888" s="34">
        <v>309.3</v>
      </c>
      <c r="AT888" s="34">
        <v>14.6</v>
      </c>
      <c r="AU888" s="34">
        <v>12</v>
      </c>
      <c r="AV888" s="34">
        <v>8</v>
      </c>
      <c r="AW888" s="34" t="s">
        <v>228</v>
      </c>
      <c r="AX888" s="34">
        <v>1.5</v>
      </c>
      <c r="AY888" s="34">
        <v>1.2842</v>
      </c>
      <c r="AZ888" s="34">
        <v>2.3841999999999999</v>
      </c>
      <c r="BA888" s="34">
        <v>14.186999999999999</v>
      </c>
      <c r="BB888" s="34">
        <v>104.62</v>
      </c>
      <c r="BC888" s="34">
        <v>7.37</v>
      </c>
      <c r="BD888" s="34">
        <v>1.444</v>
      </c>
      <c r="BE888" s="34">
        <v>3208.9920000000002</v>
      </c>
      <c r="BF888" s="34">
        <v>13.183999999999999</v>
      </c>
      <c r="BG888" s="34">
        <v>30.51</v>
      </c>
      <c r="BH888" s="34">
        <v>8.4049999999999994</v>
      </c>
      <c r="BI888" s="34">
        <v>38.914999999999999</v>
      </c>
      <c r="BJ888" s="34">
        <v>24.408000000000001</v>
      </c>
      <c r="BK888" s="34">
        <v>6.7249999999999996</v>
      </c>
      <c r="BL888" s="34">
        <v>31.132999999999999</v>
      </c>
      <c r="BM888" s="34">
        <v>0</v>
      </c>
      <c r="BN888" s="34"/>
      <c r="BO888" s="34"/>
      <c r="BP888" s="34"/>
      <c r="BQ888" s="34">
        <v>21846.978999999999</v>
      </c>
      <c r="BR888" s="34">
        <v>7.18E-4</v>
      </c>
      <c r="BS888" s="34">
        <v>-5</v>
      </c>
      <c r="BT888" s="34">
        <v>7.0939999999999996E-3</v>
      </c>
      <c r="BU888" s="34">
        <v>1.7547E-2</v>
      </c>
      <c r="BV888" s="34">
        <v>0</v>
      </c>
      <c r="BW888" s="34" t="s">
        <v>155</v>
      </c>
      <c r="BX888" s="34">
        <v>0.8</v>
      </c>
    </row>
    <row r="889" spans="1:76" x14ac:dyDescent="0.25">
      <c r="A889" s="35">
        <v>43165</v>
      </c>
      <c r="B889" s="36">
        <v>0.41478312500000003</v>
      </c>
      <c r="C889" s="34">
        <v>2.8340000000000001</v>
      </c>
      <c r="D889" s="34">
        <v>1.21E-2</v>
      </c>
      <c r="E889" s="34">
        <v>120.725938</v>
      </c>
      <c r="F889" s="34">
        <v>278.7</v>
      </c>
      <c r="G889" s="34">
        <v>88.2</v>
      </c>
      <c r="H889" s="34">
        <v>-9.1</v>
      </c>
      <c r="I889" s="34"/>
      <c r="J889" s="34">
        <v>18.36</v>
      </c>
      <c r="K889" s="34">
        <v>0.9788</v>
      </c>
      <c r="L889" s="34">
        <v>2.7734999999999999</v>
      </c>
      <c r="M889" s="34">
        <v>1.18E-2</v>
      </c>
      <c r="N889" s="34">
        <v>272.77319999999997</v>
      </c>
      <c r="O889" s="34">
        <v>86.295000000000002</v>
      </c>
      <c r="P889" s="34">
        <v>359.1</v>
      </c>
      <c r="Q889" s="34">
        <v>218.226</v>
      </c>
      <c r="R889" s="34">
        <v>69.038300000000007</v>
      </c>
      <c r="S889" s="34">
        <v>287.3</v>
      </c>
      <c r="T889" s="34">
        <v>0</v>
      </c>
      <c r="U889" s="34"/>
      <c r="V889" s="34"/>
      <c r="W889" s="34">
        <v>0</v>
      </c>
      <c r="X889" s="34">
        <v>17.9712</v>
      </c>
      <c r="Y889" s="34">
        <v>11.9</v>
      </c>
      <c r="Z889" s="34">
        <v>845</v>
      </c>
      <c r="AA889" s="34">
        <v>847</v>
      </c>
      <c r="AB889" s="34">
        <v>884</v>
      </c>
      <c r="AC889" s="34">
        <v>80</v>
      </c>
      <c r="AD889" s="34">
        <v>21.82</v>
      </c>
      <c r="AE889" s="34">
        <v>0.5</v>
      </c>
      <c r="AF889" s="34">
        <v>979</v>
      </c>
      <c r="AG889" s="34">
        <v>0</v>
      </c>
      <c r="AH889" s="34">
        <v>28</v>
      </c>
      <c r="AI889" s="34">
        <v>35</v>
      </c>
      <c r="AJ889" s="34">
        <v>191</v>
      </c>
      <c r="AK889" s="34">
        <v>169</v>
      </c>
      <c r="AL889" s="34">
        <v>4.3</v>
      </c>
      <c r="AM889" s="34">
        <v>175</v>
      </c>
      <c r="AN889" s="34" t="s">
        <v>155</v>
      </c>
      <c r="AO889" s="34">
        <v>2</v>
      </c>
      <c r="AP889" s="37">
        <v>0.62391203703703701</v>
      </c>
      <c r="AQ889" s="34">
        <v>47.158952999999997</v>
      </c>
      <c r="AR889" s="34">
        <v>-88.488957999999997</v>
      </c>
      <c r="AS889" s="34">
        <v>309.39999999999998</v>
      </c>
      <c r="AT889" s="34">
        <v>11.7</v>
      </c>
      <c r="AU889" s="34">
        <v>12</v>
      </c>
      <c r="AV889" s="34">
        <v>8</v>
      </c>
      <c r="AW889" s="34" t="s">
        <v>228</v>
      </c>
      <c r="AX889" s="34">
        <v>1.5</v>
      </c>
      <c r="AY889" s="34">
        <v>1.3</v>
      </c>
      <c r="AZ889" s="34">
        <v>2.4</v>
      </c>
      <c r="BA889" s="34">
        <v>14.186999999999999</v>
      </c>
      <c r="BB889" s="34">
        <v>74.099999999999994</v>
      </c>
      <c r="BC889" s="34">
        <v>5.22</v>
      </c>
      <c r="BD889" s="34">
        <v>2.1680000000000001</v>
      </c>
      <c r="BE889" s="34">
        <v>3197.0320000000002</v>
      </c>
      <c r="BF889" s="34">
        <v>8.6690000000000005</v>
      </c>
      <c r="BG889" s="34">
        <v>32.927999999999997</v>
      </c>
      <c r="BH889" s="34">
        <v>10.417</v>
      </c>
      <c r="BI889" s="34">
        <v>43.344999999999999</v>
      </c>
      <c r="BJ889" s="34">
        <v>26.343</v>
      </c>
      <c r="BK889" s="34">
        <v>8.3339999999999996</v>
      </c>
      <c r="BL889" s="34">
        <v>34.677</v>
      </c>
      <c r="BM889" s="34">
        <v>0</v>
      </c>
      <c r="BN889" s="34"/>
      <c r="BO889" s="34"/>
      <c r="BP889" s="34"/>
      <c r="BQ889" s="34">
        <v>15062.598</v>
      </c>
      <c r="BR889" s="34">
        <v>1E-3</v>
      </c>
      <c r="BS889" s="34">
        <v>-5</v>
      </c>
      <c r="BT889" s="34">
        <v>7.9059999999999998E-3</v>
      </c>
      <c r="BU889" s="34">
        <v>2.4438000000000001E-2</v>
      </c>
      <c r="BV889" s="34">
        <v>0</v>
      </c>
      <c r="BW889" s="34" t="s">
        <v>155</v>
      </c>
      <c r="BX889" s="34">
        <v>0.8</v>
      </c>
    </row>
    <row r="890" spans="1:76" x14ac:dyDescent="0.25">
      <c r="A890" s="35">
        <v>43165</v>
      </c>
      <c r="B890" s="36">
        <v>0.41479469907407407</v>
      </c>
      <c r="C890" s="34">
        <v>4.05</v>
      </c>
      <c r="D890" s="34">
        <v>1.5699999999999999E-2</v>
      </c>
      <c r="E890" s="34">
        <v>157.432784</v>
      </c>
      <c r="F890" s="34">
        <v>337.7</v>
      </c>
      <c r="G890" s="34">
        <v>106.8</v>
      </c>
      <c r="H890" s="34">
        <v>0</v>
      </c>
      <c r="I890" s="34"/>
      <c r="J890" s="34">
        <v>17.87</v>
      </c>
      <c r="K890" s="34">
        <v>0.96879999999999999</v>
      </c>
      <c r="L890" s="34">
        <v>3.9241000000000001</v>
      </c>
      <c r="M890" s="34">
        <v>1.5299999999999999E-2</v>
      </c>
      <c r="N890" s="34">
        <v>327.21390000000002</v>
      </c>
      <c r="O890" s="34">
        <v>103.4723</v>
      </c>
      <c r="P890" s="34">
        <v>430.7</v>
      </c>
      <c r="Q890" s="34">
        <v>261.77999999999997</v>
      </c>
      <c r="R890" s="34">
        <v>82.780699999999996</v>
      </c>
      <c r="S890" s="34">
        <v>344.6</v>
      </c>
      <c r="T890" s="34">
        <v>0</v>
      </c>
      <c r="U890" s="34"/>
      <c r="V890" s="34"/>
      <c r="W890" s="34">
        <v>0</v>
      </c>
      <c r="X890" s="34">
        <v>17.314900000000002</v>
      </c>
      <c r="Y890" s="34">
        <v>12</v>
      </c>
      <c r="Z890" s="34">
        <v>845</v>
      </c>
      <c r="AA890" s="34">
        <v>845</v>
      </c>
      <c r="AB890" s="34">
        <v>884</v>
      </c>
      <c r="AC890" s="34">
        <v>80</v>
      </c>
      <c r="AD890" s="34">
        <v>21.82</v>
      </c>
      <c r="AE890" s="34">
        <v>0.5</v>
      </c>
      <c r="AF890" s="34">
        <v>979</v>
      </c>
      <c r="AG890" s="34">
        <v>0</v>
      </c>
      <c r="AH890" s="34">
        <v>28</v>
      </c>
      <c r="AI890" s="34">
        <v>35</v>
      </c>
      <c r="AJ890" s="34">
        <v>191</v>
      </c>
      <c r="AK890" s="34">
        <v>169</v>
      </c>
      <c r="AL890" s="34">
        <v>4.4000000000000004</v>
      </c>
      <c r="AM890" s="34">
        <v>175</v>
      </c>
      <c r="AN890" s="34" t="s">
        <v>155</v>
      </c>
      <c r="AO890" s="34">
        <v>2</v>
      </c>
      <c r="AP890" s="37">
        <v>0.62392361111111116</v>
      </c>
      <c r="AQ890" s="34">
        <v>47.158954999999999</v>
      </c>
      <c r="AR890" s="34">
        <v>-88.488960000000006</v>
      </c>
      <c r="AS890" s="34">
        <v>309.5</v>
      </c>
      <c r="AT890" s="34">
        <v>7.6</v>
      </c>
      <c r="AU890" s="34">
        <v>12</v>
      </c>
      <c r="AV890" s="34">
        <v>9</v>
      </c>
      <c r="AW890" s="34" t="s">
        <v>229</v>
      </c>
      <c r="AX890" s="34">
        <v>1.5</v>
      </c>
      <c r="AY890" s="34">
        <v>1.3684000000000001</v>
      </c>
      <c r="AZ890" s="34">
        <v>2.4</v>
      </c>
      <c r="BA890" s="34">
        <v>14.186999999999999</v>
      </c>
      <c r="BB890" s="34">
        <v>52.12</v>
      </c>
      <c r="BC890" s="34">
        <v>3.67</v>
      </c>
      <c r="BD890" s="34">
        <v>3.2189999999999999</v>
      </c>
      <c r="BE890" s="34">
        <v>3184.6959999999999</v>
      </c>
      <c r="BF890" s="34">
        <v>7.8780000000000001</v>
      </c>
      <c r="BG890" s="34">
        <v>27.809000000000001</v>
      </c>
      <c r="BH890" s="34">
        <v>8.7940000000000005</v>
      </c>
      <c r="BI890" s="34">
        <v>36.603000000000002</v>
      </c>
      <c r="BJ890" s="34">
        <v>22.248000000000001</v>
      </c>
      <c r="BK890" s="34">
        <v>7.0350000000000001</v>
      </c>
      <c r="BL890" s="34">
        <v>29.283999999999999</v>
      </c>
      <c r="BM890" s="34">
        <v>0</v>
      </c>
      <c r="BN890" s="34"/>
      <c r="BO890" s="34"/>
      <c r="BP890" s="34"/>
      <c r="BQ890" s="34">
        <v>10217.495999999999</v>
      </c>
      <c r="BR890" s="34">
        <v>-2.624E-3</v>
      </c>
      <c r="BS890" s="34">
        <v>-5</v>
      </c>
      <c r="BT890" s="34">
        <v>8.0000000000000002E-3</v>
      </c>
      <c r="BU890" s="34">
        <v>-6.4124E-2</v>
      </c>
      <c r="BV890" s="34">
        <v>0</v>
      </c>
      <c r="BW890" s="34" t="s">
        <v>155</v>
      </c>
      <c r="BX890" s="34">
        <v>0.8</v>
      </c>
    </row>
    <row r="891" spans="1:76" x14ac:dyDescent="0.25">
      <c r="A891" s="35">
        <v>43165</v>
      </c>
      <c r="B891" s="36">
        <v>0.41480627314814816</v>
      </c>
      <c r="C891" s="34">
        <v>4.42</v>
      </c>
      <c r="D891" s="34">
        <v>8.8000000000000005E-3</v>
      </c>
      <c r="E891" s="34">
        <v>88.048569000000001</v>
      </c>
      <c r="F891" s="34">
        <v>361.9</v>
      </c>
      <c r="G891" s="34">
        <v>104.5</v>
      </c>
      <c r="H891" s="34">
        <v>-6.8</v>
      </c>
      <c r="I891" s="34"/>
      <c r="J891" s="34">
        <v>17.100000000000001</v>
      </c>
      <c r="K891" s="34">
        <v>0.96589999999999998</v>
      </c>
      <c r="L891" s="34">
        <v>4.2687999999999997</v>
      </c>
      <c r="M891" s="34">
        <v>8.5000000000000006E-3</v>
      </c>
      <c r="N891" s="34">
        <v>349.55930000000001</v>
      </c>
      <c r="O891" s="34">
        <v>100.9671</v>
      </c>
      <c r="P891" s="34">
        <v>450.5</v>
      </c>
      <c r="Q891" s="34">
        <v>279.65690000000001</v>
      </c>
      <c r="R891" s="34">
        <v>80.776399999999995</v>
      </c>
      <c r="S891" s="34">
        <v>360.4</v>
      </c>
      <c r="T891" s="34">
        <v>0</v>
      </c>
      <c r="U891" s="34"/>
      <c r="V891" s="34"/>
      <c r="W891" s="34">
        <v>0</v>
      </c>
      <c r="X891" s="34">
        <v>16.5137</v>
      </c>
      <c r="Y891" s="34">
        <v>11.9</v>
      </c>
      <c r="Z891" s="34">
        <v>845</v>
      </c>
      <c r="AA891" s="34">
        <v>844</v>
      </c>
      <c r="AB891" s="34">
        <v>884</v>
      </c>
      <c r="AC891" s="34">
        <v>80</v>
      </c>
      <c r="AD891" s="34">
        <v>21.82</v>
      </c>
      <c r="AE891" s="34">
        <v>0.5</v>
      </c>
      <c r="AF891" s="34">
        <v>979</v>
      </c>
      <c r="AG891" s="34">
        <v>0</v>
      </c>
      <c r="AH891" s="34">
        <v>28</v>
      </c>
      <c r="AI891" s="34">
        <v>35</v>
      </c>
      <c r="AJ891" s="34">
        <v>190.1</v>
      </c>
      <c r="AK891" s="34">
        <v>169</v>
      </c>
      <c r="AL891" s="34">
        <v>4.3</v>
      </c>
      <c r="AM891" s="34">
        <v>175</v>
      </c>
      <c r="AN891" s="34" t="s">
        <v>155</v>
      </c>
      <c r="AO891" s="34">
        <v>2</v>
      </c>
      <c r="AP891" s="37">
        <v>0.6239351851851852</v>
      </c>
      <c r="AQ891" s="34">
        <v>47.15896</v>
      </c>
      <c r="AR891" s="34">
        <v>-88.488969999999995</v>
      </c>
      <c r="AS891" s="34">
        <v>309.5</v>
      </c>
      <c r="AT891" s="34">
        <v>3.4</v>
      </c>
      <c r="AU891" s="34">
        <v>12</v>
      </c>
      <c r="AV891" s="34">
        <v>10</v>
      </c>
      <c r="AW891" s="34" t="s">
        <v>230</v>
      </c>
      <c r="AX891" s="34">
        <v>1.5684</v>
      </c>
      <c r="AY891" s="34">
        <v>1.4683999999999999</v>
      </c>
      <c r="AZ891" s="34">
        <v>2.4683999999999999</v>
      </c>
      <c r="BA891" s="34">
        <v>14.186999999999999</v>
      </c>
      <c r="BB891" s="34">
        <v>47.93</v>
      </c>
      <c r="BC891" s="34">
        <v>3.38</v>
      </c>
      <c r="BD891" s="34">
        <v>3.5350000000000001</v>
      </c>
      <c r="BE891" s="34">
        <v>3188.1480000000001</v>
      </c>
      <c r="BF891" s="34">
        <v>4.0419999999999998</v>
      </c>
      <c r="BG891" s="34">
        <v>27.338999999999999</v>
      </c>
      <c r="BH891" s="34">
        <v>7.8970000000000002</v>
      </c>
      <c r="BI891" s="34">
        <v>35.235999999999997</v>
      </c>
      <c r="BJ891" s="34">
        <v>21.872</v>
      </c>
      <c r="BK891" s="34">
        <v>6.3179999999999996</v>
      </c>
      <c r="BL891" s="34">
        <v>28.19</v>
      </c>
      <c r="BM891" s="34">
        <v>0</v>
      </c>
      <c r="BN891" s="34"/>
      <c r="BO891" s="34"/>
      <c r="BP891" s="34"/>
      <c r="BQ891" s="34">
        <v>8967.4860000000008</v>
      </c>
      <c r="BR891" s="34">
        <v>2.9616E-2</v>
      </c>
      <c r="BS891" s="34">
        <v>-5</v>
      </c>
      <c r="BT891" s="34">
        <v>8.0000000000000002E-3</v>
      </c>
      <c r="BU891" s="34">
        <v>0.72374099999999997</v>
      </c>
      <c r="BV891" s="34">
        <v>0</v>
      </c>
      <c r="BW891" s="34" t="s">
        <v>155</v>
      </c>
      <c r="BX891" s="34">
        <v>0.8</v>
      </c>
    </row>
    <row r="892" spans="1:76" x14ac:dyDescent="0.25">
      <c r="A892" s="35">
        <v>43165</v>
      </c>
      <c r="B892" s="36">
        <v>0.4148178472222222</v>
      </c>
      <c r="C892" s="34">
        <v>4.202</v>
      </c>
      <c r="D892" s="34">
        <v>8.6999999999999994E-3</v>
      </c>
      <c r="E892" s="34">
        <v>87.378964999999994</v>
      </c>
      <c r="F892" s="34">
        <v>378.2</v>
      </c>
      <c r="G892" s="34">
        <v>96.6</v>
      </c>
      <c r="H892" s="34">
        <v>-3.3</v>
      </c>
      <c r="I892" s="34"/>
      <c r="J892" s="34">
        <v>16.16</v>
      </c>
      <c r="K892" s="34">
        <v>0.96760000000000002</v>
      </c>
      <c r="L892" s="34">
        <v>4.0654000000000003</v>
      </c>
      <c r="M892" s="34">
        <v>8.5000000000000006E-3</v>
      </c>
      <c r="N892" s="34">
        <v>365.91410000000002</v>
      </c>
      <c r="O892" s="34">
        <v>93.451700000000002</v>
      </c>
      <c r="P892" s="34">
        <v>459.4</v>
      </c>
      <c r="Q892" s="34">
        <v>292.74119999999999</v>
      </c>
      <c r="R892" s="34">
        <v>74.763900000000007</v>
      </c>
      <c r="S892" s="34">
        <v>367.5</v>
      </c>
      <c r="T892" s="34">
        <v>0</v>
      </c>
      <c r="U892" s="34"/>
      <c r="V892" s="34"/>
      <c r="W892" s="34">
        <v>0</v>
      </c>
      <c r="X892" s="34">
        <v>15.6411</v>
      </c>
      <c r="Y892" s="34">
        <v>11.9</v>
      </c>
      <c r="Z892" s="34">
        <v>845</v>
      </c>
      <c r="AA892" s="34">
        <v>847</v>
      </c>
      <c r="AB892" s="34">
        <v>883</v>
      </c>
      <c r="AC892" s="34">
        <v>80</v>
      </c>
      <c r="AD892" s="34">
        <v>21.82</v>
      </c>
      <c r="AE892" s="34">
        <v>0.5</v>
      </c>
      <c r="AF892" s="34">
        <v>979</v>
      </c>
      <c r="AG892" s="34">
        <v>0</v>
      </c>
      <c r="AH892" s="34">
        <v>28</v>
      </c>
      <c r="AI892" s="34">
        <v>35</v>
      </c>
      <c r="AJ892" s="34">
        <v>190</v>
      </c>
      <c r="AK892" s="34">
        <v>169</v>
      </c>
      <c r="AL892" s="34">
        <v>4.3</v>
      </c>
      <c r="AM892" s="34">
        <v>175</v>
      </c>
      <c r="AN892" s="34" t="s">
        <v>155</v>
      </c>
      <c r="AO892" s="34">
        <v>2</v>
      </c>
      <c r="AP892" s="37">
        <v>0.62394675925925924</v>
      </c>
      <c r="AQ892" s="34">
        <v>47.158962000000002</v>
      </c>
      <c r="AR892" s="34">
        <v>-88.488969999999995</v>
      </c>
      <c r="AS892" s="34">
        <v>309.5</v>
      </c>
      <c r="AT892" s="34">
        <v>1.6</v>
      </c>
      <c r="AU892" s="34">
        <v>12</v>
      </c>
      <c r="AV892" s="34">
        <v>11</v>
      </c>
      <c r="AW892" s="34" t="s">
        <v>231</v>
      </c>
      <c r="AX892" s="34">
        <v>1.6684000000000001</v>
      </c>
      <c r="AY892" s="34">
        <v>1.5684</v>
      </c>
      <c r="AZ892" s="34">
        <v>2.5684</v>
      </c>
      <c r="BA892" s="34">
        <v>14.186999999999999</v>
      </c>
      <c r="BB892" s="34">
        <v>50.37</v>
      </c>
      <c r="BC892" s="34">
        <v>3.55</v>
      </c>
      <c r="BD892" s="34">
        <v>3.347</v>
      </c>
      <c r="BE892" s="34">
        <v>3189.366</v>
      </c>
      <c r="BF892" s="34">
        <v>4.2220000000000004</v>
      </c>
      <c r="BG892" s="34">
        <v>30.062000000000001</v>
      </c>
      <c r="BH892" s="34">
        <v>7.6779999999999999</v>
      </c>
      <c r="BI892" s="34">
        <v>37.738999999999997</v>
      </c>
      <c r="BJ892" s="34">
        <v>24.05</v>
      </c>
      <c r="BK892" s="34">
        <v>6.1420000000000003</v>
      </c>
      <c r="BL892" s="34">
        <v>30.192</v>
      </c>
      <c r="BM892" s="34">
        <v>0</v>
      </c>
      <c r="BN892" s="34"/>
      <c r="BO892" s="34"/>
      <c r="BP892" s="34"/>
      <c r="BQ892" s="34">
        <v>8922.0280000000002</v>
      </c>
      <c r="BR892" s="34">
        <v>3.4812000000000003E-2</v>
      </c>
      <c r="BS892" s="34">
        <v>-5</v>
      </c>
      <c r="BT892" s="34">
        <v>8.0000000000000002E-3</v>
      </c>
      <c r="BU892" s="34">
        <v>0.850719</v>
      </c>
      <c r="BV892" s="34">
        <v>0</v>
      </c>
      <c r="BW892" s="34" t="s">
        <v>155</v>
      </c>
      <c r="BX892" s="34">
        <v>0.8</v>
      </c>
    </row>
    <row r="893" spans="1:76" x14ac:dyDescent="0.25">
      <c r="A893" s="35">
        <v>43165</v>
      </c>
      <c r="B893" s="36">
        <v>0.41482942129629624</v>
      </c>
      <c r="C893" s="34">
        <v>3.9119999999999999</v>
      </c>
      <c r="D893" s="34">
        <v>9.4999999999999998E-3</v>
      </c>
      <c r="E893" s="34">
        <v>95.492394000000004</v>
      </c>
      <c r="F893" s="34">
        <v>388.1</v>
      </c>
      <c r="G893" s="34">
        <v>94.3</v>
      </c>
      <c r="H893" s="34">
        <v>-6.7</v>
      </c>
      <c r="I893" s="34"/>
      <c r="J893" s="34">
        <v>15.63</v>
      </c>
      <c r="K893" s="34">
        <v>0.97</v>
      </c>
      <c r="L893" s="34">
        <v>3.7945000000000002</v>
      </c>
      <c r="M893" s="34">
        <v>9.2999999999999992E-3</v>
      </c>
      <c r="N893" s="34">
        <v>376.42790000000002</v>
      </c>
      <c r="O893" s="34">
        <v>91.445899999999995</v>
      </c>
      <c r="P893" s="34">
        <v>467.9</v>
      </c>
      <c r="Q893" s="34">
        <v>301.15260000000001</v>
      </c>
      <c r="R893" s="34">
        <v>73.159199999999998</v>
      </c>
      <c r="S893" s="34">
        <v>374.3</v>
      </c>
      <c r="T893" s="34">
        <v>0</v>
      </c>
      <c r="U893" s="34"/>
      <c r="V893" s="34"/>
      <c r="W893" s="34">
        <v>0</v>
      </c>
      <c r="X893" s="34">
        <v>15.162699999999999</v>
      </c>
      <c r="Y893" s="34">
        <v>12</v>
      </c>
      <c r="Z893" s="34">
        <v>845</v>
      </c>
      <c r="AA893" s="34">
        <v>847</v>
      </c>
      <c r="AB893" s="34">
        <v>883</v>
      </c>
      <c r="AC893" s="34">
        <v>80</v>
      </c>
      <c r="AD893" s="34">
        <v>21.82</v>
      </c>
      <c r="AE893" s="34">
        <v>0.5</v>
      </c>
      <c r="AF893" s="34">
        <v>979</v>
      </c>
      <c r="AG893" s="34">
        <v>0</v>
      </c>
      <c r="AH893" s="34">
        <v>28</v>
      </c>
      <c r="AI893" s="34">
        <v>35</v>
      </c>
      <c r="AJ893" s="34">
        <v>190</v>
      </c>
      <c r="AK893" s="34">
        <v>169</v>
      </c>
      <c r="AL893" s="34">
        <v>4.3</v>
      </c>
      <c r="AM893" s="34">
        <v>175</v>
      </c>
      <c r="AN893" s="34" t="s">
        <v>155</v>
      </c>
      <c r="AO893" s="34">
        <v>2</v>
      </c>
      <c r="AP893" s="37">
        <v>0.62395833333333328</v>
      </c>
      <c r="AQ893" s="34">
        <v>47.158959000000003</v>
      </c>
      <c r="AR893" s="34">
        <v>-88.488949000000005</v>
      </c>
      <c r="AS893" s="34">
        <v>309.60000000000002</v>
      </c>
      <c r="AT893" s="34">
        <v>2.6</v>
      </c>
      <c r="AU893" s="34">
        <v>12</v>
      </c>
      <c r="AV893" s="34">
        <v>10</v>
      </c>
      <c r="AW893" s="34" t="s">
        <v>232</v>
      </c>
      <c r="AX893" s="34">
        <v>1.8368</v>
      </c>
      <c r="AY893" s="34">
        <v>1.6684000000000001</v>
      </c>
      <c r="AZ893" s="34">
        <v>2.7368000000000001</v>
      </c>
      <c r="BA893" s="34">
        <v>14.186999999999999</v>
      </c>
      <c r="BB893" s="34">
        <v>54.01</v>
      </c>
      <c r="BC893" s="34">
        <v>3.81</v>
      </c>
      <c r="BD893" s="34">
        <v>3.0979999999999999</v>
      </c>
      <c r="BE893" s="34">
        <v>3190.451</v>
      </c>
      <c r="BF893" s="34">
        <v>4.9569999999999999</v>
      </c>
      <c r="BG893" s="34">
        <v>33.143999999999998</v>
      </c>
      <c r="BH893" s="34">
        <v>8.0519999999999996</v>
      </c>
      <c r="BI893" s="34">
        <v>41.195999999999998</v>
      </c>
      <c r="BJ893" s="34">
        <v>26.515999999999998</v>
      </c>
      <c r="BK893" s="34">
        <v>6.4420000000000002</v>
      </c>
      <c r="BL893" s="34">
        <v>32.957999999999998</v>
      </c>
      <c r="BM893" s="34">
        <v>0</v>
      </c>
      <c r="BN893" s="34"/>
      <c r="BO893" s="34"/>
      <c r="BP893" s="34"/>
      <c r="BQ893" s="34">
        <v>9269.7540000000008</v>
      </c>
      <c r="BR893" s="34">
        <v>3.9524999999999998E-2</v>
      </c>
      <c r="BS893" s="34">
        <v>-5</v>
      </c>
      <c r="BT893" s="34">
        <v>8.0000000000000002E-3</v>
      </c>
      <c r="BU893" s="34">
        <v>0.96590399999999998</v>
      </c>
      <c r="BV893" s="34">
        <v>0</v>
      </c>
      <c r="BW893" s="34" t="s">
        <v>155</v>
      </c>
      <c r="BX893" s="34">
        <v>0.8</v>
      </c>
    </row>
    <row r="894" spans="1:76" x14ac:dyDescent="0.25">
      <c r="A894" s="35">
        <v>43165</v>
      </c>
      <c r="B894" s="36">
        <v>0.41484099537037039</v>
      </c>
      <c r="C894" s="34">
        <v>3.7250000000000001</v>
      </c>
      <c r="D894" s="34">
        <v>0.01</v>
      </c>
      <c r="E894" s="34">
        <v>100</v>
      </c>
      <c r="F894" s="34">
        <v>390.9</v>
      </c>
      <c r="G894" s="34">
        <v>94.1</v>
      </c>
      <c r="H894" s="34">
        <v>-10</v>
      </c>
      <c r="I894" s="34"/>
      <c r="J894" s="34">
        <v>15.5</v>
      </c>
      <c r="K894" s="34">
        <v>0.97150000000000003</v>
      </c>
      <c r="L894" s="34">
        <v>3.6189</v>
      </c>
      <c r="M894" s="34">
        <v>9.7000000000000003E-3</v>
      </c>
      <c r="N894" s="34">
        <v>379.73680000000002</v>
      </c>
      <c r="O894" s="34">
        <v>91.415599999999998</v>
      </c>
      <c r="P894" s="34">
        <v>471.2</v>
      </c>
      <c r="Q894" s="34">
        <v>303.7998</v>
      </c>
      <c r="R894" s="34">
        <v>73.135000000000005</v>
      </c>
      <c r="S894" s="34">
        <v>376.9</v>
      </c>
      <c r="T894" s="34">
        <v>0</v>
      </c>
      <c r="U894" s="34"/>
      <c r="V894" s="34"/>
      <c r="W894" s="34">
        <v>0</v>
      </c>
      <c r="X894" s="34">
        <v>15.0578</v>
      </c>
      <c r="Y894" s="34">
        <v>11.9</v>
      </c>
      <c r="Z894" s="34">
        <v>845</v>
      </c>
      <c r="AA894" s="34">
        <v>847</v>
      </c>
      <c r="AB894" s="34">
        <v>883</v>
      </c>
      <c r="AC894" s="34">
        <v>80</v>
      </c>
      <c r="AD894" s="34">
        <v>21.82</v>
      </c>
      <c r="AE894" s="34">
        <v>0.5</v>
      </c>
      <c r="AF894" s="34">
        <v>979</v>
      </c>
      <c r="AG894" s="34">
        <v>0</v>
      </c>
      <c r="AH894" s="34">
        <v>28</v>
      </c>
      <c r="AI894" s="34">
        <v>35</v>
      </c>
      <c r="AJ894" s="34">
        <v>190</v>
      </c>
      <c r="AK894" s="34">
        <v>169</v>
      </c>
      <c r="AL894" s="34">
        <v>4.3</v>
      </c>
      <c r="AM894" s="34">
        <v>175</v>
      </c>
      <c r="AN894" s="34" t="s">
        <v>155</v>
      </c>
      <c r="AO894" s="34">
        <v>2</v>
      </c>
      <c r="AP894" s="37">
        <v>0.62396990740740743</v>
      </c>
      <c r="AQ894" s="34">
        <v>47.158960999999998</v>
      </c>
      <c r="AR894" s="34">
        <v>-88.488921000000005</v>
      </c>
      <c r="AS894" s="34">
        <v>309.5</v>
      </c>
      <c r="AT894" s="34">
        <v>3.6</v>
      </c>
      <c r="AU894" s="34">
        <v>12</v>
      </c>
      <c r="AV894" s="34">
        <v>10</v>
      </c>
      <c r="AW894" s="34" t="s">
        <v>232</v>
      </c>
      <c r="AX894" s="34">
        <v>1.9</v>
      </c>
      <c r="AY894" s="34">
        <v>1.7</v>
      </c>
      <c r="AZ894" s="34">
        <v>2.8</v>
      </c>
      <c r="BA894" s="34">
        <v>14.186999999999999</v>
      </c>
      <c r="BB894" s="34">
        <v>56.66</v>
      </c>
      <c r="BC894" s="34">
        <v>3.99</v>
      </c>
      <c r="BD894" s="34">
        <v>2.9359999999999999</v>
      </c>
      <c r="BE894" s="34">
        <v>3191.306</v>
      </c>
      <c r="BF894" s="34">
        <v>5.4530000000000003</v>
      </c>
      <c r="BG894" s="34">
        <v>35.067999999999998</v>
      </c>
      <c r="BH894" s="34">
        <v>8.4420000000000002</v>
      </c>
      <c r="BI894" s="34">
        <v>43.51</v>
      </c>
      <c r="BJ894" s="34">
        <v>28.055</v>
      </c>
      <c r="BK894" s="34">
        <v>6.7539999999999996</v>
      </c>
      <c r="BL894" s="34">
        <v>34.808999999999997</v>
      </c>
      <c r="BM894" s="34">
        <v>0</v>
      </c>
      <c r="BN894" s="34"/>
      <c r="BO894" s="34"/>
      <c r="BP894" s="34"/>
      <c r="BQ894" s="34">
        <v>9655.0460000000003</v>
      </c>
      <c r="BR894" s="34">
        <v>2.9128999999999999E-2</v>
      </c>
      <c r="BS894" s="34">
        <v>-5</v>
      </c>
      <c r="BT894" s="34">
        <v>8.9060000000000007E-3</v>
      </c>
      <c r="BU894" s="34">
        <v>0.711843</v>
      </c>
      <c r="BV894" s="34">
        <v>0</v>
      </c>
      <c r="BW894" s="34" t="s">
        <v>155</v>
      </c>
      <c r="BX894" s="34">
        <v>0.8</v>
      </c>
    </row>
    <row r="895" spans="1:76" x14ac:dyDescent="0.25">
      <c r="A895" s="35">
        <v>43165</v>
      </c>
      <c r="B895" s="36">
        <v>0.41485256944444443</v>
      </c>
      <c r="C895" s="34">
        <v>3.8370000000000002</v>
      </c>
      <c r="D895" s="34">
        <v>9.7999999999999997E-3</v>
      </c>
      <c r="E895" s="34">
        <v>97.955517999999998</v>
      </c>
      <c r="F895" s="34">
        <v>391.5</v>
      </c>
      <c r="G895" s="34">
        <v>94.2</v>
      </c>
      <c r="H895" s="34">
        <v>-2.4</v>
      </c>
      <c r="I895" s="34"/>
      <c r="J895" s="34">
        <v>15.5</v>
      </c>
      <c r="K895" s="34">
        <v>0.97060000000000002</v>
      </c>
      <c r="L895" s="34">
        <v>3.7242999999999999</v>
      </c>
      <c r="M895" s="34">
        <v>9.4999999999999998E-3</v>
      </c>
      <c r="N895" s="34">
        <v>380.01769999999999</v>
      </c>
      <c r="O895" s="34">
        <v>91.448300000000003</v>
      </c>
      <c r="P895" s="34">
        <v>471.5</v>
      </c>
      <c r="Q895" s="34">
        <v>304.02449999999999</v>
      </c>
      <c r="R895" s="34">
        <v>73.161100000000005</v>
      </c>
      <c r="S895" s="34">
        <v>377.2</v>
      </c>
      <c r="T895" s="34">
        <v>0</v>
      </c>
      <c r="U895" s="34"/>
      <c r="V895" s="34"/>
      <c r="W895" s="34">
        <v>0</v>
      </c>
      <c r="X895" s="34">
        <v>15.043699999999999</v>
      </c>
      <c r="Y895" s="34">
        <v>12</v>
      </c>
      <c r="Z895" s="34">
        <v>845</v>
      </c>
      <c r="AA895" s="34">
        <v>845</v>
      </c>
      <c r="AB895" s="34">
        <v>883</v>
      </c>
      <c r="AC895" s="34">
        <v>80</v>
      </c>
      <c r="AD895" s="34">
        <v>21.82</v>
      </c>
      <c r="AE895" s="34">
        <v>0.5</v>
      </c>
      <c r="AF895" s="34">
        <v>979</v>
      </c>
      <c r="AG895" s="34">
        <v>0</v>
      </c>
      <c r="AH895" s="34">
        <v>28</v>
      </c>
      <c r="AI895" s="34">
        <v>35</v>
      </c>
      <c r="AJ895" s="34">
        <v>190</v>
      </c>
      <c r="AK895" s="34">
        <v>169</v>
      </c>
      <c r="AL895" s="34">
        <v>4.3</v>
      </c>
      <c r="AM895" s="34">
        <v>175</v>
      </c>
      <c r="AN895" s="34" t="s">
        <v>155</v>
      </c>
      <c r="AO895" s="34">
        <v>2</v>
      </c>
      <c r="AP895" s="37">
        <v>0.62398148148148147</v>
      </c>
      <c r="AQ895" s="34">
        <v>47.158977</v>
      </c>
      <c r="AR895" s="34">
        <v>-88.488898000000006</v>
      </c>
      <c r="AS895" s="34">
        <v>309.39999999999998</v>
      </c>
      <c r="AT895" s="34">
        <v>4.3</v>
      </c>
      <c r="AU895" s="34">
        <v>12</v>
      </c>
      <c r="AV895" s="34">
        <v>10</v>
      </c>
      <c r="AW895" s="34" t="s">
        <v>232</v>
      </c>
      <c r="AX895" s="34">
        <v>1.9683999999999999</v>
      </c>
      <c r="AY895" s="34">
        <v>1.8368</v>
      </c>
      <c r="AZ895" s="34">
        <v>2.8683999999999998</v>
      </c>
      <c r="BA895" s="34">
        <v>14.186999999999999</v>
      </c>
      <c r="BB895" s="34">
        <v>55.04</v>
      </c>
      <c r="BC895" s="34">
        <v>3.88</v>
      </c>
      <c r="BD895" s="34">
        <v>3.0329999999999999</v>
      </c>
      <c r="BE895" s="34">
        <v>3190.7280000000001</v>
      </c>
      <c r="BF895" s="34">
        <v>5.1840000000000002</v>
      </c>
      <c r="BG895" s="34">
        <v>34.094999999999999</v>
      </c>
      <c r="BH895" s="34">
        <v>8.2050000000000001</v>
      </c>
      <c r="BI895" s="34">
        <v>42.3</v>
      </c>
      <c r="BJ895" s="34">
        <v>27.277000000000001</v>
      </c>
      <c r="BK895" s="34">
        <v>6.5640000000000001</v>
      </c>
      <c r="BL895" s="34">
        <v>33.841000000000001</v>
      </c>
      <c r="BM895" s="34">
        <v>0</v>
      </c>
      <c r="BN895" s="34"/>
      <c r="BO895" s="34"/>
      <c r="BP895" s="34"/>
      <c r="BQ895" s="34">
        <v>9371.3670000000002</v>
      </c>
      <c r="BR895" s="34">
        <v>2.0752E-2</v>
      </c>
      <c r="BS895" s="34">
        <v>-5</v>
      </c>
      <c r="BT895" s="34">
        <v>7.1879999999999999E-3</v>
      </c>
      <c r="BU895" s="34">
        <v>0.50712699999999999</v>
      </c>
      <c r="BV895" s="34">
        <v>0</v>
      </c>
      <c r="BW895" s="34" t="s">
        <v>155</v>
      </c>
      <c r="BX895" s="34">
        <v>0.8</v>
      </c>
    </row>
    <row r="896" spans="1:76" x14ac:dyDescent="0.25">
      <c r="A896" s="35">
        <v>43165</v>
      </c>
      <c r="B896" s="36">
        <v>0.41486414351851852</v>
      </c>
      <c r="C896" s="34">
        <v>4.5510000000000002</v>
      </c>
      <c r="D896" s="34">
        <v>9.1999999999999998E-3</v>
      </c>
      <c r="E896" s="34">
        <v>92.310231000000002</v>
      </c>
      <c r="F896" s="34">
        <v>393.3</v>
      </c>
      <c r="G896" s="34">
        <v>94.3</v>
      </c>
      <c r="H896" s="34">
        <v>-6.9</v>
      </c>
      <c r="I896" s="34"/>
      <c r="J896" s="34">
        <v>15.5</v>
      </c>
      <c r="K896" s="34">
        <v>0.96479999999999999</v>
      </c>
      <c r="L896" s="34">
        <v>4.3912000000000004</v>
      </c>
      <c r="M896" s="34">
        <v>8.8999999999999999E-3</v>
      </c>
      <c r="N896" s="34">
        <v>379.48630000000003</v>
      </c>
      <c r="O896" s="34">
        <v>90.937399999999997</v>
      </c>
      <c r="P896" s="34">
        <v>470.4</v>
      </c>
      <c r="Q896" s="34">
        <v>303.5994</v>
      </c>
      <c r="R896" s="34">
        <v>72.752399999999994</v>
      </c>
      <c r="S896" s="34">
        <v>376.4</v>
      </c>
      <c r="T896" s="34">
        <v>0</v>
      </c>
      <c r="U896" s="34"/>
      <c r="V896" s="34"/>
      <c r="W896" s="34">
        <v>0</v>
      </c>
      <c r="X896" s="34">
        <v>14.9542</v>
      </c>
      <c r="Y896" s="34">
        <v>12</v>
      </c>
      <c r="Z896" s="34">
        <v>844</v>
      </c>
      <c r="AA896" s="34">
        <v>847</v>
      </c>
      <c r="AB896" s="34">
        <v>883</v>
      </c>
      <c r="AC896" s="34">
        <v>80</v>
      </c>
      <c r="AD896" s="34">
        <v>21.82</v>
      </c>
      <c r="AE896" s="34">
        <v>0.5</v>
      </c>
      <c r="AF896" s="34">
        <v>979</v>
      </c>
      <c r="AG896" s="34">
        <v>0</v>
      </c>
      <c r="AH896" s="34">
        <v>28</v>
      </c>
      <c r="AI896" s="34">
        <v>35</v>
      </c>
      <c r="AJ896" s="34">
        <v>190</v>
      </c>
      <c r="AK896" s="34">
        <v>169</v>
      </c>
      <c r="AL896" s="34">
        <v>4.3</v>
      </c>
      <c r="AM896" s="34">
        <v>175</v>
      </c>
      <c r="AN896" s="34" t="s">
        <v>155</v>
      </c>
      <c r="AO896" s="34">
        <v>1</v>
      </c>
      <c r="AP896" s="37">
        <v>0.62399305555555562</v>
      </c>
      <c r="AQ896" s="34">
        <v>47.158994999999997</v>
      </c>
      <c r="AR896" s="34">
        <v>-88.488895999999997</v>
      </c>
      <c r="AS896" s="34">
        <v>309.2</v>
      </c>
      <c r="AT896" s="34">
        <v>3.9</v>
      </c>
      <c r="AU896" s="34">
        <v>12</v>
      </c>
      <c r="AV896" s="34">
        <v>10</v>
      </c>
      <c r="AW896" s="34" t="s">
        <v>232</v>
      </c>
      <c r="AX896" s="34">
        <v>2</v>
      </c>
      <c r="AY896" s="34">
        <v>1.9</v>
      </c>
      <c r="AZ896" s="34">
        <v>2.9</v>
      </c>
      <c r="BA896" s="34">
        <v>14.186999999999999</v>
      </c>
      <c r="BB896" s="34">
        <v>46.57</v>
      </c>
      <c r="BC896" s="34">
        <v>3.28</v>
      </c>
      <c r="BD896" s="34">
        <v>3.65</v>
      </c>
      <c r="BE896" s="34">
        <v>3187.1990000000001</v>
      </c>
      <c r="BF896" s="34">
        <v>4.1139999999999999</v>
      </c>
      <c r="BG896" s="34">
        <v>28.844999999999999</v>
      </c>
      <c r="BH896" s="34">
        <v>6.9119999999999999</v>
      </c>
      <c r="BI896" s="34">
        <v>35.756999999999998</v>
      </c>
      <c r="BJ896" s="34">
        <v>23.076000000000001</v>
      </c>
      <c r="BK896" s="34">
        <v>5.53</v>
      </c>
      <c r="BL896" s="34">
        <v>28.606000000000002</v>
      </c>
      <c r="BM896" s="34">
        <v>0</v>
      </c>
      <c r="BN896" s="34"/>
      <c r="BO896" s="34"/>
      <c r="BP896" s="34"/>
      <c r="BQ896" s="34">
        <v>7892.1059999999998</v>
      </c>
      <c r="BR896" s="34">
        <v>7.3159999999999996E-3</v>
      </c>
      <c r="BS896" s="34">
        <v>-5</v>
      </c>
      <c r="BT896" s="34">
        <v>7.9059999999999998E-3</v>
      </c>
      <c r="BU896" s="34">
        <v>0.178785</v>
      </c>
      <c r="BV896" s="34">
        <v>0</v>
      </c>
      <c r="BW896" s="34" t="s">
        <v>155</v>
      </c>
      <c r="BX896" s="34">
        <v>0.8</v>
      </c>
    </row>
    <row r="897" spans="1:76" x14ac:dyDescent="0.25">
      <c r="A897" s="35">
        <v>43165</v>
      </c>
      <c r="B897" s="36">
        <v>0.41487571759259256</v>
      </c>
      <c r="C897" s="34">
        <v>5.2679999999999998</v>
      </c>
      <c r="D897" s="34">
        <v>1.2500000000000001E-2</v>
      </c>
      <c r="E897" s="34">
        <v>125.313531</v>
      </c>
      <c r="F897" s="34">
        <v>398.5</v>
      </c>
      <c r="G897" s="34">
        <v>91</v>
      </c>
      <c r="H897" s="34">
        <v>-10</v>
      </c>
      <c r="I897" s="34"/>
      <c r="J897" s="34">
        <v>15.5</v>
      </c>
      <c r="K897" s="34">
        <v>0.95899999999999996</v>
      </c>
      <c r="L897" s="34">
        <v>5.0519999999999996</v>
      </c>
      <c r="M897" s="34">
        <v>1.2E-2</v>
      </c>
      <c r="N897" s="34">
        <v>382.20650000000001</v>
      </c>
      <c r="O897" s="34">
        <v>87.287800000000004</v>
      </c>
      <c r="P897" s="34">
        <v>469.5</v>
      </c>
      <c r="Q897" s="34">
        <v>305.7756</v>
      </c>
      <c r="R897" s="34">
        <v>69.832700000000003</v>
      </c>
      <c r="S897" s="34">
        <v>375.6</v>
      </c>
      <c r="T897" s="34">
        <v>0</v>
      </c>
      <c r="U897" s="34"/>
      <c r="V897" s="34"/>
      <c r="W897" s="34">
        <v>0</v>
      </c>
      <c r="X897" s="34">
        <v>14.8644</v>
      </c>
      <c r="Y897" s="34">
        <v>11.9</v>
      </c>
      <c r="Z897" s="34">
        <v>845</v>
      </c>
      <c r="AA897" s="34">
        <v>846</v>
      </c>
      <c r="AB897" s="34">
        <v>883</v>
      </c>
      <c r="AC897" s="34">
        <v>80</v>
      </c>
      <c r="AD897" s="34">
        <v>21.82</v>
      </c>
      <c r="AE897" s="34">
        <v>0.5</v>
      </c>
      <c r="AF897" s="34">
        <v>979</v>
      </c>
      <c r="AG897" s="34">
        <v>0</v>
      </c>
      <c r="AH897" s="34">
        <v>28</v>
      </c>
      <c r="AI897" s="34">
        <v>35</v>
      </c>
      <c r="AJ897" s="34">
        <v>190</v>
      </c>
      <c r="AK897" s="34">
        <v>169</v>
      </c>
      <c r="AL897" s="34">
        <v>4.2</v>
      </c>
      <c r="AM897" s="34">
        <v>175</v>
      </c>
      <c r="AN897" s="34" t="s">
        <v>155</v>
      </c>
      <c r="AO897" s="34">
        <v>1</v>
      </c>
      <c r="AP897" s="37">
        <v>0.62400462962962966</v>
      </c>
      <c r="AQ897" s="34">
        <v>47.159008999999998</v>
      </c>
      <c r="AR897" s="34">
        <v>-88.488894000000002</v>
      </c>
      <c r="AS897" s="34">
        <v>309.10000000000002</v>
      </c>
      <c r="AT897" s="34">
        <v>3.6</v>
      </c>
      <c r="AU897" s="34">
        <v>12</v>
      </c>
      <c r="AV897" s="34">
        <v>10</v>
      </c>
      <c r="AW897" s="34" t="s">
        <v>232</v>
      </c>
      <c r="AX897" s="34">
        <v>2.0684</v>
      </c>
      <c r="AY897" s="34">
        <v>1.9683999999999999</v>
      </c>
      <c r="AZ897" s="34">
        <v>3.0367999999999999</v>
      </c>
      <c r="BA897" s="34">
        <v>14.186999999999999</v>
      </c>
      <c r="BB897" s="34">
        <v>40.340000000000003</v>
      </c>
      <c r="BC897" s="34">
        <v>2.84</v>
      </c>
      <c r="BD897" s="34">
        <v>4.2759999999999998</v>
      </c>
      <c r="BE897" s="34">
        <v>3182.2759999999998</v>
      </c>
      <c r="BF897" s="34">
        <v>4.8179999999999996</v>
      </c>
      <c r="BG897" s="34">
        <v>25.212</v>
      </c>
      <c r="BH897" s="34">
        <v>5.758</v>
      </c>
      <c r="BI897" s="34">
        <v>30.97</v>
      </c>
      <c r="BJ897" s="34">
        <v>20.170000000000002</v>
      </c>
      <c r="BK897" s="34">
        <v>4.6070000000000002</v>
      </c>
      <c r="BL897" s="34">
        <v>24.777000000000001</v>
      </c>
      <c r="BM897" s="34">
        <v>0</v>
      </c>
      <c r="BN897" s="34"/>
      <c r="BO897" s="34"/>
      <c r="BP897" s="34"/>
      <c r="BQ897" s="34">
        <v>6808.0609999999997</v>
      </c>
      <c r="BR897" s="34">
        <v>1.8683999999999999E-2</v>
      </c>
      <c r="BS897" s="34">
        <v>-5</v>
      </c>
      <c r="BT897" s="34">
        <v>8.0000000000000002E-3</v>
      </c>
      <c r="BU897" s="34">
        <v>0.45659</v>
      </c>
      <c r="BV897" s="34">
        <v>0</v>
      </c>
      <c r="BW897" s="34" t="s">
        <v>155</v>
      </c>
      <c r="BX897" s="34">
        <v>0.8</v>
      </c>
    </row>
    <row r="898" spans="1:76" x14ac:dyDescent="0.25">
      <c r="A898" s="35">
        <v>43165</v>
      </c>
      <c r="B898" s="36">
        <v>0.41488729166666666</v>
      </c>
      <c r="C898" s="34">
        <v>5.4649999999999999</v>
      </c>
      <c r="D898" s="34">
        <v>8.6E-3</v>
      </c>
      <c r="E898" s="34">
        <v>86.075085000000001</v>
      </c>
      <c r="F898" s="34">
        <v>404.3</v>
      </c>
      <c r="G898" s="34">
        <v>82.7</v>
      </c>
      <c r="H898" s="34">
        <v>0</v>
      </c>
      <c r="I898" s="34"/>
      <c r="J898" s="34">
        <v>14.97</v>
      </c>
      <c r="K898" s="34">
        <v>0.95750000000000002</v>
      </c>
      <c r="L898" s="34">
        <v>5.2324999999999999</v>
      </c>
      <c r="M898" s="34">
        <v>8.2000000000000007E-3</v>
      </c>
      <c r="N898" s="34">
        <v>387.1311</v>
      </c>
      <c r="O898" s="34">
        <v>79.204300000000003</v>
      </c>
      <c r="P898" s="34">
        <v>466.3</v>
      </c>
      <c r="Q898" s="34">
        <v>309.71539999999999</v>
      </c>
      <c r="R898" s="34">
        <v>63.365600000000001</v>
      </c>
      <c r="S898" s="34">
        <v>373.1</v>
      </c>
      <c r="T898" s="34">
        <v>0</v>
      </c>
      <c r="U898" s="34"/>
      <c r="V898" s="34"/>
      <c r="W898" s="34">
        <v>0</v>
      </c>
      <c r="X898" s="34">
        <v>14.3302</v>
      </c>
      <c r="Y898" s="34">
        <v>12</v>
      </c>
      <c r="Z898" s="34">
        <v>845</v>
      </c>
      <c r="AA898" s="34">
        <v>846</v>
      </c>
      <c r="AB898" s="34">
        <v>883</v>
      </c>
      <c r="AC898" s="34">
        <v>80</v>
      </c>
      <c r="AD898" s="34">
        <v>21.82</v>
      </c>
      <c r="AE898" s="34">
        <v>0.5</v>
      </c>
      <c r="AF898" s="34">
        <v>979</v>
      </c>
      <c r="AG898" s="34">
        <v>0</v>
      </c>
      <c r="AH898" s="34">
        <v>28</v>
      </c>
      <c r="AI898" s="34">
        <v>35</v>
      </c>
      <c r="AJ898" s="34">
        <v>190</v>
      </c>
      <c r="AK898" s="34">
        <v>169</v>
      </c>
      <c r="AL898" s="34">
        <v>4.2</v>
      </c>
      <c r="AM898" s="34">
        <v>175</v>
      </c>
      <c r="AN898" s="34" t="s">
        <v>155</v>
      </c>
      <c r="AO898" s="34">
        <v>1</v>
      </c>
      <c r="AP898" s="37">
        <v>0.6240162037037037</v>
      </c>
      <c r="AQ898" s="34">
        <v>47.159022999999998</v>
      </c>
      <c r="AR898" s="34">
        <v>-88.488889</v>
      </c>
      <c r="AS898" s="34">
        <v>309</v>
      </c>
      <c r="AT898" s="34">
        <v>3.6</v>
      </c>
      <c r="AU898" s="34">
        <v>12</v>
      </c>
      <c r="AV898" s="34">
        <v>10</v>
      </c>
      <c r="AW898" s="34" t="s">
        <v>232</v>
      </c>
      <c r="AX898" s="34">
        <v>2.1684000000000001</v>
      </c>
      <c r="AY898" s="34">
        <v>1.3160000000000001</v>
      </c>
      <c r="AZ898" s="34">
        <v>3.0316000000000001</v>
      </c>
      <c r="BA898" s="34">
        <v>14.186999999999999</v>
      </c>
      <c r="BB898" s="34">
        <v>38.950000000000003</v>
      </c>
      <c r="BC898" s="34">
        <v>2.75</v>
      </c>
      <c r="BD898" s="34">
        <v>4.4429999999999996</v>
      </c>
      <c r="BE898" s="34">
        <v>3183.9789999999998</v>
      </c>
      <c r="BF898" s="34">
        <v>3.1920000000000002</v>
      </c>
      <c r="BG898" s="34">
        <v>24.669</v>
      </c>
      <c r="BH898" s="34">
        <v>5.0469999999999997</v>
      </c>
      <c r="BI898" s="34">
        <v>29.716000000000001</v>
      </c>
      <c r="BJ898" s="34">
        <v>19.736000000000001</v>
      </c>
      <c r="BK898" s="34">
        <v>4.0380000000000003</v>
      </c>
      <c r="BL898" s="34">
        <v>23.774000000000001</v>
      </c>
      <c r="BM898" s="34">
        <v>0</v>
      </c>
      <c r="BN898" s="34"/>
      <c r="BO898" s="34"/>
      <c r="BP898" s="34"/>
      <c r="BQ898" s="34">
        <v>6340.2629999999999</v>
      </c>
      <c r="BR898" s="34">
        <v>5.4427999999999997E-2</v>
      </c>
      <c r="BS898" s="34">
        <v>-5</v>
      </c>
      <c r="BT898" s="34">
        <v>7.0939999999999996E-3</v>
      </c>
      <c r="BU898" s="34">
        <v>1.330084</v>
      </c>
      <c r="BV898" s="34">
        <v>0</v>
      </c>
      <c r="BW898" s="34" t="s">
        <v>155</v>
      </c>
      <c r="BX898" s="34">
        <v>0.8</v>
      </c>
    </row>
    <row r="899" spans="1:76" x14ac:dyDescent="0.25">
      <c r="A899" s="35">
        <v>43165</v>
      </c>
      <c r="B899" s="36">
        <v>0.4148988657407407</v>
      </c>
      <c r="C899" s="34">
        <v>5.0979999999999999</v>
      </c>
      <c r="D899" s="34">
        <v>5.4000000000000003E-3</v>
      </c>
      <c r="E899" s="34">
        <v>53.536000000000001</v>
      </c>
      <c r="F899" s="34">
        <v>406.1</v>
      </c>
      <c r="G899" s="34">
        <v>78.3</v>
      </c>
      <c r="H899" s="34">
        <v>-10</v>
      </c>
      <c r="I899" s="34"/>
      <c r="J899" s="34">
        <v>14.31</v>
      </c>
      <c r="K899" s="34">
        <v>0.96040000000000003</v>
      </c>
      <c r="L899" s="34">
        <v>4.8960999999999997</v>
      </c>
      <c r="M899" s="34">
        <v>5.1000000000000004E-3</v>
      </c>
      <c r="N899" s="34">
        <v>389.9821</v>
      </c>
      <c r="O899" s="34">
        <v>75.187899999999999</v>
      </c>
      <c r="P899" s="34">
        <v>465.2</v>
      </c>
      <c r="Q899" s="34">
        <v>311.99630000000002</v>
      </c>
      <c r="R899" s="34">
        <v>60.1524</v>
      </c>
      <c r="S899" s="34">
        <v>372.1</v>
      </c>
      <c r="T899" s="34">
        <v>0</v>
      </c>
      <c r="U899" s="34"/>
      <c r="V899" s="34"/>
      <c r="W899" s="34">
        <v>0</v>
      </c>
      <c r="X899" s="34">
        <v>13.7438</v>
      </c>
      <c r="Y899" s="34">
        <v>12</v>
      </c>
      <c r="Z899" s="34">
        <v>845</v>
      </c>
      <c r="AA899" s="34">
        <v>846</v>
      </c>
      <c r="AB899" s="34">
        <v>884</v>
      </c>
      <c r="AC899" s="34">
        <v>80</v>
      </c>
      <c r="AD899" s="34">
        <v>21.82</v>
      </c>
      <c r="AE899" s="34">
        <v>0.5</v>
      </c>
      <c r="AF899" s="34">
        <v>979</v>
      </c>
      <c r="AG899" s="34">
        <v>0</v>
      </c>
      <c r="AH899" s="34">
        <v>28</v>
      </c>
      <c r="AI899" s="34">
        <v>35</v>
      </c>
      <c r="AJ899" s="34">
        <v>190</v>
      </c>
      <c r="AK899" s="34">
        <v>169</v>
      </c>
      <c r="AL899" s="34">
        <v>4.2</v>
      </c>
      <c r="AM899" s="34">
        <v>175</v>
      </c>
      <c r="AN899" s="34" t="s">
        <v>155</v>
      </c>
      <c r="AO899" s="34">
        <v>1</v>
      </c>
      <c r="AP899" s="37">
        <v>0.62402777777777774</v>
      </c>
      <c r="AQ899" s="34">
        <v>47.159027000000002</v>
      </c>
      <c r="AR899" s="34">
        <v>-88.488887000000005</v>
      </c>
      <c r="AS899" s="34">
        <v>309</v>
      </c>
      <c r="AT899" s="34">
        <v>3.3</v>
      </c>
      <c r="AU899" s="34">
        <v>12</v>
      </c>
      <c r="AV899" s="34">
        <v>10</v>
      </c>
      <c r="AW899" s="34" t="s">
        <v>232</v>
      </c>
      <c r="AX899" s="34">
        <v>2.2000000000000002</v>
      </c>
      <c r="AY899" s="34">
        <v>1</v>
      </c>
      <c r="AZ899" s="34">
        <v>3</v>
      </c>
      <c r="BA899" s="34">
        <v>14.186999999999999</v>
      </c>
      <c r="BB899" s="34">
        <v>41.71</v>
      </c>
      <c r="BC899" s="34">
        <v>2.94</v>
      </c>
      <c r="BD899" s="34">
        <v>4.1230000000000002</v>
      </c>
      <c r="BE899" s="34">
        <v>3187.3380000000002</v>
      </c>
      <c r="BF899" s="34">
        <v>2.13</v>
      </c>
      <c r="BG899" s="34">
        <v>26.585999999999999</v>
      </c>
      <c r="BH899" s="34">
        <v>5.1260000000000003</v>
      </c>
      <c r="BI899" s="34">
        <v>31.712</v>
      </c>
      <c r="BJ899" s="34">
        <v>21.27</v>
      </c>
      <c r="BK899" s="34">
        <v>4.101</v>
      </c>
      <c r="BL899" s="34">
        <v>25.370999999999999</v>
      </c>
      <c r="BM899" s="34">
        <v>0</v>
      </c>
      <c r="BN899" s="34"/>
      <c r="BO899" s="34"/>
      <c r="BP899" s="34"/>
      <c r="BQ899" s="34">
        <v>6505.527</v>
      </c>
      <c r="BR899" s="34">
        <v>6.2530000000000002E-2</v>
      </c>
      <c r="BS899" s="34">
        <v>-5</v>
      </c>
      <c r="BT899" s="34">
        <v>8.8120000000000004E-3</v>
      </c>
      <c r="BU899" s="34">
        <v>1.528076</v>
      </c>
      <c r="BV899" s="34">
        <v>0</v>
      </c>
      <c r="BW899" s="34" t="s">
        <v>155</v>
      </c>
      <c r="BX899" s="34">
        <v>0.8</v>
      </c>
    </row>
    <row r="900" spans="1:76" x14ac:dyDescent="0.25">
      <c r="A900" s="35">
        <v>43165</v>
      </c>
      <c r="B900" s="36">
        <v>0.41491043981481485</v>
      </c>
      <c r="C900" s="34">
        <v>4.6120000000000001</v>
      </c>
      <c r="D900" s="34">
        <v>5.4999999999999997E-3</v>
      </c>
      <c r="E900" s="34">
        <v>54.533332999999999</v>
      </c>
      <c r="F900" s="34">
        <v>394.2</v>
      </c>
      <c r="G900" s="34">
        <v>76.900000000000006</v>
      </c>
      <c r="H900" s="34">
        <v>0</v>
      </c>
      <c r="I900" s="34"/>
      <c r="J900" s="34">
        <v>14</v>
      </c>
      <c r="K900" s="34">
        <v>0.96430000000000005</v>
      </c>
      <c r="L900" s="34">
        <v>4.4473000000000003</v>
      </c>
      <c r="M900" s="34">
        <v>5.3E-3</v>
      </c>
      <c r="N900" s="34">
        <v>380.16140000000001</v>
      </c>
      <c r="O900" s="34">
        <v>74.112300000000005</v>
      </c>
      <c r="P900" s="34">
        <v>454.3</v>
      </c>
      <c r="Q900" s="34">
        <v>304.1395</v>
      </c>
      <c r="R900" s="34">
        <v>59.291899999999998</v>
      </c>
      <c r="S900" s="34">
        <v>363.4</v>
      </c>
      <c r="T900" s="34">
        <v>0</v>
      </c>
      <c r="U900" s="34"/>
      <c r="V900" s="34"/>
      <c r="W900" s="34">
        <v>0</v>
      </c>
      <c r="X900" s="34">
        <v>13.5001</v>
      </c>
      <c r="Y900" s="34">
        <v>12</v>
      </c>
      <c r="Z900" s="34">
        <v>846</v>
      </c>
      <c r="AA900" s="34">
        <v>848</v>
      </c>
      <c r="AB900" s="34">
        <v>884</v>
      </c>
      <c r="AC900" s="34">
        <v>80</v>
      </c>
      <c r="AD900" s="34">
        <v>21.82</v>
      </c>
      <c r="AE900" s="34">
        <v>0.5</v>
      </c>
      <c r="AF900" s="34">
        <v>979</v>
      </c>
      <c r="AG900" s="34">
        <v>0</v>
      </c>
      <c r="AH900" s="34">
        <v>28</v>
      </c>
      <c r="AI900" s="34">
        <v>35</v>
      </c>
      <c r="AJ900" s="34">
        <v>190</v>
      </c>
      <c r="AK900" s="34">
        <v>169</v>
      </c>
      <c r="AL900" s="34">
        <v>4.2</v>
      </c>
      <c r="AM900" s="34">
        <v>175</v>
      </c>
      <c r="AN900" s="34" t="s">
        <v>155</v>
      </c>
      <c r="AO900" s="34">
        <v>1</v>
      </c>
      <c r="AP900" s="37">
        <v>0.62402777777777774</v>
      </c>
      <c r="AQ900" s="34">
        <v>47.159041000000002</v>
      </c>
      <c r="AR900" s="34">
        <v>-88.488910000000004</v>
      </c>
      <c r="AS900" s="34">
        <v>308.89999999999998</v>
      </c>
      <c r="AT900" s="34">
        <v>3.2</v>
      </c>
      <c r="AU900" s="34">
        <v>12</v>
      </c>
      <c r="AV900" s="34">
        <v>10</v>
      </c>
      <c r="AW900" s="34" t="s">
        <v>232</v>
      </c>
      <c r="AX900" s="34">
        <v>2.2000000000000002</v>
      </c>
      <c r="AY900" s="34">
        <v>1</v>
      </c>
      <c r="AZ900" s="34">
        <v>3</v>
      </c>
      <c r="BA900" s="34">
        <v>14.186999999999999</v>
      </c>
      <c r="BB900" s="34">
        <v>46.01</v>
      </c>
      <c r="BC900" s="34">
        <v>3.24</v>
      </c>
      <c r="BD900" s="34">
        <v>3.7029999999999998</v>
      </c>
      <c r="BE900" s="34">
        <v>3189.549</v>
      </c>
      <c r="BF900" s="34">
        <v>2.4</v>
      </c>
      <c r="BG900" s="34">
        <v>28.552</v>
      </c>
      <c r="BH900" s="34">
        <v>5.5659999999999998</v>
      </c>
      <c r="BI900" s="34">
        <v>34.118000000000002</v>
      </c>
      <c r="BJ900" s="34">
        <v>22.841999999999999</v>
      </c>
      <c r="BK900" s="34">
        <v>4.4530000000000003</v>
      </c>
      <c r="BL900" s="34">
        <v>27.295999999999999</v>
      </c>
      <c r="BM900" s="34">
        <v>0</v>
      </c>
      <c r="BN900" s="34"/>
      <c r="BO900" s="34"/>
      <c r="BP900" s="34"/>
      <c r="BQ900" s="34">
        <v>7039.9359999999997</v>
      </c>
      <c r="BR900" s="34">
        <v>5.3033999999999998E-2</v>
      </c>
      <c r="BS900" s="34">
        <v>-5</v>
      </c>
      <c r="BT900" s="34">
        <v>8.0940000000000005E-3</v>
      </c>
      <c r="BU900" s="34">
        <v>1.2960179999999999</v>
      </c>
      <c r="BV900" s="34">
        <v>0</v>
      </c>
      <c r="BW900" s="34" t="s">
        <v>155</v>
      </c>
      <c r="BX900" s="34">
        <v>0.8</v>
      </c>
    </row>
    <row r="901" spans="1:76" x14ac:dyDescent="0.25">
      <c r="A901" s="35">
        <v>43165</v>
      </c>
      <c r="B901" s="36">
        <v>0.41492201388888889</v>
      </c>
      <c r="C901" s="34">
        <v>4.3949999999999996</v>
      </c>
      <c r="D901" s="34">
        <v>8.3999999999999995E-3</v>
      </c>
      <c r="E901" s="34">
        <v>84.061961999999994</v>
      </c>
      <c r="F901" s="34">
        <v>379.7</v>
      </c>
      <c r="G901" s="34">
        <v>76.400000000000006</v>
      </c>
      <c r="H901" s="34">
        <v>0</v>
      </c>
      <c r="I901" s="34"/>
      <c r="J901" s="34">
        <v>14.07</v>
      </c>
      <c r="K901" s="34">
        <v>0.96599999999999997</v>
      </c>
      <c r="L901" s="34">
        <v>4.2458999999999998</v>
      </c>
      <c r="M901" s="34">
        <v>8.0999999999999996E-3</v>
      </c>
      <c r="N901" s="34">
        <v>366.80520000000001</v>
      </c>
      <c r="O901" s="34">
        <v>73.819299999999998</v>
      </c>
      <c r="P901" s="34">
        <v>440.6</v>
      </c>
      <c r="Q901" s="34">
        <v>293.45420000000001</v>
      </c>
      <c r="R901" s="34">
        <v>59.057499999999997</v>
      </c>
      <c r="S901" s="34">
        <v>352.5</v>
      </c>
      <c r="T901" s="34">
        <v>0</v>
      </c>
      <c r="U901" s="34"/>
      <c r="V901" s="34"/>
      <c r="W901" s="34">
        <v>0</v>
      </c>
      <c r="X901" s="34">
        <v>13.589499999999999</v>
      </c>
      <c r="Y901" s="34">
        <v>12</v>
      </c>
      <c r="Z901" s="34">
        <v>845</v>
      </c>
      <c r="AA901" s="34">
        <v>846</v>
      </c>
      <c r="AB901" s="34">
        <v>884</v>
      </c>
      <c r="AC901" s="34">
        <v>80</v>
      </c>
      <c r="AD901" s="34">
        <v>21.82</v>
      </c>
      <c r="AE901" s="34">
        <v>0.5</v>
      </c>
      <c r="AF901" s="34">
        <v>979</v>
      </c>
      <c r="AG901" s="34">
        <v>0</v>
      </c>
      <c r="AH901" s="34">
        <v>28</v>
      </c>
      <c r="AI901" s="34">
        <v>35</v>
      </c>
      <c r="AJ901" s="34">
        <v>190</v>
      </c>
      <c r="AK901" s="34">
        <v>169</v>
      </c>
      <c r="AL901" s="34">
        <v>4.3</v>
      </c>
      <c r="AM901" s="34">
        <v>175</v>
      </c>
      <c r="AN901" s="34" t="s">
        <v>155</v>
      </c>
      <c r="AO901" s="34">
        <v>1</v>
      </c>
      <c r="AP901" s="37">
        <v>0.62405092592592593</v>
      </c>
      <c r="AQ901" s="34">
        <v>47.159050999999998</v>
      </c>
      <c r="AR901" s="34">
        <v>-88.488994000000005</v>
      </c>
      <c r="AS901" s="34">
        <v>309</v>
      </c>
      <c r="AT901" s="34">
        <v>7.4</v>
      </c>
      <c r="AU901" s="34">
        <v>12</v>
      </c>
      <c r="AV901" s="34">
        <v>11</v>
      </c>
      <c r="AW901" s="34" t="s">
        <v>231</v>
      </c>
      <c r="AX901" s="34">
        <v>2.2000000000000002</v>
      </c>
      <c r="AY901" s="34">
        <v>1</v>
      </c>
      <c r="AZ901" s="34">
        <v>3</v>
      </c>
      <c r="BA901" s="34">
        <v>14.186999999999999</v>
      </c>
      <c r="BB901" s="34">
        <v>48.2</v>
      </c>
      <c r="BC901" s="34">
        <v>3.4</v>
      </c>
      <c r="BD901" s="34">
        <v>3.5139999999999998</v>
      </c>
      <c r="BE901" s="34">
        <v>3188.5659999999998</v>
      </c>
      <c r="BF901" s="34">
        <v>3.8809999999999998</v>
      </c>
      <c r="BG901" s="34">
        <v>28.847000000000001</v>
      </c>
      <c r="BH901" s="34">
        <v>5.8049999999999997</v>
      </c>
      <c r="BI901" s="34">
        <v>34.652000000000001</v>
      </c>
      <c r="BJ901" s="34">
        <v>23.077999999999999</v>
      </c>
      <c r="BK901" s="34">
        <v>4.6440000000000001</v>
      </c>
      <c r="BL901" s="34">
        <v>27.722000000000001</v>
      </c>
      <c r="BM901" s="34">
        <v>0</v>
      </c>
      <c r="BN901" s="34"/>
      <c r="BO901" s="34"/>
      <c r="BP901" s="34"/>
      <c r="BQ901" s="34">
        <v>7420.326</v>
      </c>
      <c r="BR901" s="34">
        <v>5.5624E-2</v>
      </c>
      <c r="BS901" s="34">
        <v>-5</v>
      </c>
      <c r="BT901" s="34">
        <v>8.0000000000000002E-3</v>
      </c>
      <c r="BU901" s="34">
        <v>1.3593120000000001</v>
      </c>
      <c r="BV901" s="34">
        <v>0</v>
      </c>
      <c r="BW901" s="34" t="s">
        <v>155</v>
      </c>
      <c r="BX901" s="34">
        <v>0.8</v>
      </c>
    </row>
    <row r="902" spans="1:76" x14ac:dyDescent="0.25">
      <c r="A902" s="35">
        <v>43165</v>
      </c>
      <c r="B902" s="36">
        <v>0.41493358796296298</v>
      </c>
      <c r="C902" s="34">
        <v>4.681</v>
      </c>
      <c r="D902" s="34">
        <v>9.7999999999999997E-3</v>
      </c>
      <c r="E902" s="34">
        <v>97.535387</v>
      </c>
      <c r="F902" s="34">
        <v>371.2</v>
      </c>
      <c r="G902" s="34">
        <v>75.599999999999994</v>
      </c>
      <c r="H902" s="34">
        <v>-7</v>
      </c>
      <c r="I902" s="34"/>
      <c r="J902" s="34">
        <v>14.22</v>
      </c>
      <c r="K902" s="34">
        <v>0.9637</v>
      </c>
      <c r="L902" s="34">
        <v>4.5114999999999998</v>
      </c>
      <c r="M902" s="34">
        <v>9.4000000000000004E-3</v>
      </c>
      <c r="N902" s="34">
        <v>357.74669999999998</v>
      </c>
      <c r="O902" s="34">
        <v>72.866</v>
      </c>
      <c r="P902" s="34">
        <v>430.6</v>
      </c>
      <c r="Q902" s="34">
        <v>286.20710000000003</v>
      </c>
      <c r="R902" s="34">
        <v>58.294800000000002</v>
      </c>
      <c r="S902" s="34">
        <v>344.5</v>
      </c>
      <c r="T902" s="34">
        <v>0</v>
      </c>
      <c r="U902" s="34"/>
      <c r="V902" s="34"/>
      <c r="W902" s="34">
        <v>0</v>
      </c>
      <c r="X902" s="34">
        <v>13.700799999999999</v>
      </c>
      <c r="Y902" s="34">
        <v>11.9</v>
      </c>
      <c r="Z902" s="34">
        <v>846</v>
      </c>
      <c r="AA902" s="34">
        <v>846</v>
      </c>
      <c r="AB902" s="34">
        <v>884</v>
      </c>
      <c r="AC902" s="34">
        <v>80</v>
      </c>
      <c r="AD902" s="34">
        <v>21.82</v>
      </c>
      <c r="AE902" s="34">
        <v>0.5</v>
      </c>
      <c r="AF902" s="34">
        <v>979</v>
      </c>
      <c r="AG902" s="34">
        <v>0</v>
      </c>
      <c r="AH902" s="34">
        <v>28</v>
      </c>
      <c r="AI902" s="34">
        <v>35</v>
      </c>
      <c r="AJ902" s="34">
        <v>190</v>
      </c>
      <c r="AK902" s="34">
        <v>169</v>
      </c>
      <c r="AL902" s="34">
        <v>4.2</v>
      </c>
      <c r="AM902" s="34">
        <v>175</v>
      </c>
      <c r="AN902" s="34" t="s">
        <v>155</v>
      </c>
      <c r="AO902" s="34">
        <v>1</v>
      </c>
      <c r="AP902" s="37">
        <v>0.62406249999999996</v>
      </c>
      <c r="AQ902" s="34">
        <v>47.159056999999997</v>
      </c>
      <c r="AR902" s="34">
        <v>-88.489064999999997</v>
      </c>
      <c r="AS902" s="34">
        <v>309.10000000000002</v>
      </c>
      <c r="AT902" s="34">
        <v>9.4</v>
      </c>
      <c r="AU902" s="34">
        <v>12</v>
      </c>
      <c r="AV902" s="34">
        <v>11</v>
      </c>
      <c r="AW902" s="34" t="s">
        <v>231</v>
      </c>
      <c r="AX902" s="34">
        <v>1.516</v>
      </c>
      <c r="AY902" s="34">
        <v>1.0684</v>
      </c>
      <c r="AZ902" s="34">
        <v>2.5895999999999999</v>
      </c>
      <c r="BA902" s="34">
        <v>14.186999999999999</v>
      </c>
      <c r="BB902" s="34">
        <v>45.3</v>
      </c>
      <c r="BC902" s="34">
        <v>3.19</v>
      </c>
      <c r="BD902" s="34">
        <v>3.766</v>
      </c>
      <c r="BE902" s="34">
        <v>3186.2460000000001</v>
      </c>
      <c r="BF902" s="34">
        <v>4.2249999999999996</v>
      </c>
      <c r="BG902" s="34">
        <v>26.459</v>
      </c>
      <c r="BH902" s="34">
        <v>5.3890000000000002</v>
      </c>
      <c r="BI902" s="34">
        <v>31.847999999999999</v>
      </c>
      <c r="BJ902" s="34">
        <v>21.167999999999999</v>
      </c>
      <c r="BK902" s="34">
        <v>4.3109999999999999</v>
      </c>
      <c r="BL902" s="34">
        <v>25.478999999999999</v>
      </c>
      <c r="BM902" s="34">
        <v>0</v>
      </c>
      <c r="BN902" s="34"/>
      <c r="BO902" s="34"/>
      <c r="BP902" s="34"/>
      <c r="BQ902" s="34">
        <v>7035.6480000000001</v>
      </c>
      <c r="BR902" s="34">
        <v>3.8786000000000001E-2</v>
      </c>
      <c r="BS902" s="34">
        <v>-5</v>
      </c>
      <c r="BT902" s="34">
        <v>8.9060000000000007E-3</v>
      </c>
      <c r="BU902" s="34">
        <v>0.94783200000000001</v>
      </c>
      <c r="BV902" s="34">
        <v>0</v>
      </c>
      <c r="BW902" s="34" t="s">
        <v>155</v>
      </c>
      <c r="BX902" s="34">
        <v>0.8</v>
      </c>
    </row>
    <row r="903" spans="1:76" x14ac:dyDescent="0.25">
      <c r="A903" s="35">
        <v>43165</v>
      </c>
      <c r="B903" s="36">
        <v>0.41494516203703702</v>
      </c>
      <c r="C903" s="34">
        <v>4.6929999999999996</v>
      </c>
      <c r="D903" s="34">
        <v>6.4000000000000003E-3</v>
      </c>
      <c r="E903" s="34">
        <v>64.229808000000006</v>
      </c>
      <c r="F903" s="34">
        <v>371</v>
      </c>
      <c r="G903" s="34">
        <v>74.7</v>
      </c>
      <c r="H903" s="34">
        <v>0</v>
      </c>
      <c r="I903" s="34"/>
      <c r="J903" s="34">
        <v>14.4</v>
      </c>
      <c r="K903" s="34">
        <v>0.9637</v>
      </c>
      <c r="L903" s="34">
        <v>4.5229999999999997</v>
      </c>
      <c r="M903" s="34">
        <v>6.1999999999999998E-3</v>
      </c>
      <c r="N903" s="34">
        <v>357.53129999999999</v>
      </c>
      <c r="O903" s="34">
        <v>72.028599999999997</v>
      </c>
      <c r="P903" s="34">
        <v>429.6</v>
      </c>
      <c r="Q903" s="34">
        <v>286.03480000000002</v>
      </c>
      <c r="R903" s="34">
        <v>57.6248</v>
      </c>
      <c r="S903" s="34">
        <v>343.7</v>
      </c>
      <c r="T903" s="34">
        <v>0</v>
      </c>
      <c r="U903" s="34"/>
      <c r="V903" s="34"/>
      <c r="W903" s="34">
        <v>0</v>
      </c>
      <c r="X903" s="34">
        <v>13.876799999999999</v>
      </c>
      <c r="Y903" s="34">
        <v>12</v>
      </c>
      <c r="Z903" s="34">
        <v>846</v>
      </c>
      <c r="AA903" s="34">
        <v>847</v>
      </c>
      <c r="AB903" s="34">
        <v>884</v>
      </c>
      <c r="AC903" s="34">
        <v>80</v>
      </c>
      <c r="AD903" s="34">
        <v>21.82</v>
      </c>
      <c r="AE903" s="34">
        <v>0.5</v>
      </c>
      <c r="AF903" s="34">
        <v>979</v>
      </c>
      <c r="AG903" s="34">
        <v>0</v>
      </c>
      <c r="AH903" s="34">
        <v>28</v>
      </c>
      <c r="AI903" s="34">
        <v>35</v>
      </c>
      <c r="AJ903" s="34">
        <v>190</v>
      </c>
      <c r="AK903" s="34">
        <v>169</v>
      </c>
      <c r="AL903" s="34">
        <v>4.3</v>
      </c>
      <c r="AM903" s="34">
        <v>175</v>
      </c>
      <c r="AN903" s="34" t="s">
        <v>155</v>
      </c>
      <c r="AO903" s="34">
        <v>1</v>
      </c>
      <c r="AP903" s="37">
        <v>0.62407407407407411</v>
      </c>
      <c r="AQ903" s="34">
        <v>47.159084</v>
      </c>
      <c r="AR903" s="34">
        <v>-88.489131</v>
      </c>
      <c r="AS903" s="34">
        <v>309.2</v>
      </c>
      <c r="AT903" s="34">
        <v>11</v>
      </c>
      <c r="AU903" s="34">
        <v>12</v>
      </c>
      <c r="AV903" s="34">
        <v>11</v>
      </c>
      <c r="AW903" s="34" t="s">
        <v>231</v>
      </c>
      <c r="AX903" s="34">
        <v>1.268332</v>
      </c>
      <c r="AY903" s="34">
        <v>1.1683319999999999</v>
      </c>
      <c r="AZ903" s="34">
        <v>2.4683320000000002</v>
      </c>
      <c r="BA903" s="34">
        <v>14.186999999999999</v>
      </c>
      <c r="BB903" s="34">
        <v>45.22</v>
      </c>
      <c r="BC903" s="34">
        <v>3.19</v>
      </c>
      <c r="BD903" s="34">
        <v>3.77</v>
      </c>
      <c r="BE903" s="34">
        <v>3188.47</v>
      </c>
      <c r="BF903" s="34">
        <v>2.7770000000000001</v>
      </c>
      <c r="BG903" s="34">
        <v>26.393999999999998</v>
      </c>
      <c r="BH903" s="34">
        <v>5.3170000000000002</v>
      </c>
      <c r="BI903" s="34">
        <v>31.712</v>
      </c>
      <c r="BJ903" s="34">
        <v>21.116</v>
      </c>
      <c r="BK903" s="34">
        <v>4.2539999999999996</v>
      </c>
      <c r="BL903" s="34">
        <v>25.37</v>
      </c>
      <c r="BM903" s="34">
        <v>0</v>
      </c>
      <c r="BN903" s="34"/>
      <c r="BO903" s="34"/>
      <c r="BP903" s="34"/>
      <c r="BQ903" s="34">
        <v>7112.9179999999997</v>
      </c>
      <c r="BR903" s="34">
        <v>5.8743999999999998E-2</v>
      </c>
      <c r="BS903" s="34">
        <v>-5</v>
      </c>
      <c r="BT903" s="34">
        <v>8.0940000000000005E-3</v>
      </c>
      <c r="BU903" s="34">
        <v>1.4355560000000001</v>
      </c>
      <c r="BV903" s="34">
        <v>0</v>
      </c>
      <c r="BW903" s="34" t="s">
        <v>155</v>
      </c>
      <c r="BX903" s="34">
        <v>0.8</v>
      </c>
    </row>
    <row r="904" spans="1:76" x14ac:dyDescent="0.25">
      <c r="A904" s="35">
        <v>43165</v>
      </c>
      <c r="B904" s="36">
        <v>0.41495673611111111</v>
      </c>
      <c r="C904" s="34">
        <v>4.0780000000000003</v>
      </c>
      <c r="D904" s="34">
        <v>6.7000000000000002E-3</v>
      </c>
      <c r="E904" s="34">
        <v>67.214876000000004</v>
      </c>
      <c r="F904" s="34">
        <v>371.1</v>
      </c>
      <c r="G904" s="34">
        <v>73.400000000000006</v>
      </c>
      <c r="H904" s="34">
        <v>0</v>
      </c>
      <c r="I904" s="34"/>
      <c r="J904" s="34">
        <v>14.39</v>
      </c>
      <c r="K904" s="34">
        <v>0.96860000000000002</v>
      </c>
      <c r="L904" s="34">
        <v>3.9498000000000002</v>
      </c>
      <c r="M904" s="34">
        <v>6.4999999999999997E-3</v>
      </c>
      <c r="N904" s="34">
        <v>359.48129999999998</v>
      </c>
      <c r="O904" s="34">
        <v>71.131500000000003</v>
      </c>
      <c r="P904" s="34">
        <v>430.6</v>
      </c>
      <c r="Q904" s="34">
        <v>287.59480000000002</v>
      </c>
      <c r="R904" s="34">
        <v>56.9071</v>
      </c>
      <c r="S904" s="34">
        <v>344.5</v>
      </c>
      <c r="T904" s="34">
        <v>0</v>
      </c>
      <c r="U904" s="34"/>
      <c r="V904" s="34"/>
      <c r="W904" s="34">
        <v>0</v>
      </c>
      <c r="X904" s="34">
        <v>13.9381</v>
      </c>
      <c r="Y904" s="34">
        <v>11.9</v>
      </c>
      <c r="Z904" s="34">
        <v>847</v>
      </c>
      <c r="AA904" s="34">
        <v>848</v>
      </c>
      <c r="AB904" s="34">
        <v>884</v>
      </c>
      <c r="AC904" s="34">
        <v>80</v>
      </c>
      <c r="AD904" s="34">
        <v>21.82</v>
      </c>
      <c r="AE904" s="34">
        <v>0.5</v>
      </c>
      <c r="AF904" s="34">
        <v>979</v>
      </c>
      <c r="AG904" s="34">
        <v>0</v>
      </c>
      <c r="AH904" s="34">
        <v>28</v>
      </c>
      <c r="AI904" s="34">
        <v>35</v>
      </c>
      <c r="AJ904" s="34">
        <v>190</v>
      </c>
      <c r="AK904" s="34">
        <v>169</v>
      </c>
      <c r="AL904" s="34">
        <v>4.3</v>
      </c>
      <c r="AM904" s="34">
        <v>175</v>
      </c>
      <c r="AN904" s="34" t="s">
        <v>155</v>
      </c>
      <c r="AO904" s="34">
        <v>2</v>
      </c>
      <c r="AP904" s="37">
        <v>0.62408564814814815</v>
      </c>
      <c r="AQ904" s="34">
        <v>47.159123999999998</v>
      </c>
      <c r="AR904" s="34">
        <v>-88.489204000000001</v>
      </c>
      <c r="AS904" s="34">
        <v>309.5</v>
      </c>
      <c r="AT904" s="34">
        <v>12.5</v>
      </c>
      <c r="AU904" s="34">
        <v>12</v>
      </c>
      <c r="AV904" s="34">
        <v>11</v>
      </c>
      <c r="AW904" s="34" t="s">
        <v>231</v>
      </c>
      <c r="AX904" s="34">
        <v>1.3</v>
      </c>
      <c r="AY904" s="34">
        <v>1.2683679999999999</v>
      </c>
      <c r="AZ904" s="34">
        <v>2.568368</v>
      </c>
      <c r="BA904" s="34">
        <v>14.186999999999999</v>
      </c>
      <c r="BB904" s="34">
        <v>51.9</v>
      </c>
      <c r="BC904" s="34">
        <v>3.66</v>
      </c>
      <c r="BD904" s="34">
        <v>3.238</v>
      </c>
      <c r="BE904" s="34">
        <v>3191.6759999999999</v>
      </c>
      <c r="BF904" s="34">
        <v>3.3479999999999999</v>
      </c>
      <c r="BG904" s="34">
        <v>30.42</v>
      </c>
      <c r="BH904" s="34">
        <v>6.0190000000000001</v>
      </c>
      <c r="BI904" s="34">
        <v>36.439</v>
      </c>
      <c r="BJ904" s="34">
        <v>24.337</v>
      </c>
      <c r="BK904" s="34">
        <v>4.8159999999999998</v>
      </c>
      <c r="BL904" s="34">
        <v>29.152000000000001</v>
      </c>
      <c r="BM904" s="34">
        <v>0</v>
      </c>
      <c r="BN904" s="34"/>
      <c r="BO904" s="34"/>
      <c r="BP904" s="34"/>
      <c r="BQ904" s="34">
        <v>8189.2560000000003</v>
      </c>
      <c r="BR904" s="34">
        <v>5.2845999999999997E-2</v>
      </c>
      <c r="BS904" s="34">
        <v>-5</v>
      </c>
      <c r="BT904" s="34">
        <v>8.9060000000000007E-3</v>
      </c>
      <c r="BU904" s="34">
        <v>1.2914239999999999</v>
      </c>
      <c r="BV904" s="34">
        <v>0</v>
      </c>
      <c r="BW904" s="34" t="s">
        <v>155</v>
      </c>
      <c r="BX904" s="34">
        <v>0.8</v>
      </c>
    </row>
    <row r="905" spans="1:76" x14ac:dyDescent="0.25">
      <c r="A905" s="35">
        <v>43165</v>
      </c>
      <c r="B905" s="36">
        <v>0.41496831018518515</v>
      </c>
      <c r="C905" s="34">
        <v>3.0659999999999998</v>
      </c>
      <c r="D905" s="34">
        <v>7.0000000000000001E-3</v>
      </c>
      <c r="E905" s="34">
        <v>70</v>
      </c>
      <c r="F905" s="34">
        <v>338.6</v>
      </c>
      <c r="G905" s="34">
        <v>72.7</v>
      </c>
      <c r="H905" s="34">
        <v>0</v>
      </c>
      <c r="I905" s="34"/>
      <c r="J905" s="34">
        <v>14.3</v>
      </c>
      <c r="K905" s="34">
        <v>0.9768</v>
      </c>
      <c r="L905" s="34">
        <v>2.9950000000000001</v>
      </c>
      <c r="M905" s="34">
        <v>6.7999999999999996E-3</v>
      </c>
      <c r="N905" s="34">
        <v>330.79360000000003</v>
      </c>
      <c r="O905" s="34">
        <v>71.0625</v>
      </c>
      <c r="P905" s="34">
        <v>401.9</v>
      </c>
      <c r="Q905" s="34">
        <v>264.89120000000003</v>
      </c>
      <c r="R905" s="34">
        <v>56.905099999999997</v>
      </c>
      <c r="S905" s="34">
        <v>321.8</v>
      </c>
      <c r="T905" s="34">
        <v>0</v>
      </c>
      <c r="U905" s="34"/>
      <c r="V905" s="34"/>
      <c r="W905" s="34">
        <v>0</v>
      </c>
      <c r="X905" s="34">
        <v>13.9689</v>
      </c>
      <c r="Y905" s="34">
        <v>11.9</v>
      </c>
      <c r="Z905" s="34">
        <v>847</v>
      </c>
      <c r="AA905" s="34">
        <v>848</v>
      </c>
      <c r="AB905" s="34">
        <v>884</v>
      </c>
      <c r="AC905" s="34">
        <v>80.900000000000006</v>
      </c>
      <c r="AD905" s="34">
        <v>22.07</v>
      </c>
      <c r="AE905" s="34">
        <v>0.51</v>
      </c>
      <c r="AF905" s="34">
        <v>979</v>
      </c>
      <c r="AG905" s="34">
        <v>0</v>
      </c>
      <c r="AH905" s="34">
        <v>28</v>
      </c>
      <c r="AI905" s="34">
        <v>35</v>
      </c>
      <c r="AJ905" s="34">
        <v>190</v>
      </c>
      <c r="AK905" s="34">
        <v>169</v>
      </c>
      <c r="AL905" s="34">
        <v>4.3</v>
      </c>
      <c r="AM905" s="34">
        <v>175</v>
      </c>
      <c r="AN905" s="34" t="s">
        <v>155</v>
      </c>
      <c r="AO905" s="34">
        <v>2</v>
      </c>
      <c r="AP905" s="37">
        <v>0.62409722222222219</v>
      </c>
      <c r="AQ905" s="34">
        <v>47.159157999999998</v>
      </c>
      <c r="AR905" s="34">
        <v>-88.489270000000005</v>
      </c>
      <c r="AS905" s="34">
        <v>309.60000000000002</v>
      </c>
      <c r="AT905" s="34">
        <v>12.9</v>
      </c>
      <c r="AU905" s="34">
        <v>12</v>
      </c>
      <c r="AV905" s="34">
        <v>11</v>
      </c>
      <c r="AW905" s="34" t="s">
        <v>231</v>
      </c>
      <c r="AX905" s="34">
        <v>1.3</v>
      </c>
      <c r="AY905" s="34">
        <v>1.3</v>
      </c>
      <c r="AZ905" s="34">
        <v>2.6</v>
      </c>
      <c r="BA905" s="34">
        <v>14.186999999999999</v>
      </c>
      <c r="BB905" s="34">
        <v>68.680000000000007</v>
      </c>
      <c r="BC905" s="34">
        <v>4.84</v>
      </c>
      <c r="BD905" s="34">
        <v>2.37</v>
      </c>
      <c r="BE905" s="34">
        <v>3199.991</v>
      </c>
      <c r="BF905" s="34">
        <v>4.6500000000000004</v>
      </c>
      <c r="BG905" s="34">
        <v>37.012</v>
      </c>
      <c r="BH905" s="34">
        <v>7.9509999999999996</v>
      </c>
      <c r="BI905" s="34">
        <v>44.963000000000001</v>
      </c>
      <c r="BJ905" s="34">
        <v>29.638000000000002</v>
      </c>
      <c r="BK905" s="34">
        <v>6.367</v>
      </c>
      <c r="BL905" s="34">
        <v>36.005000000000003</v>
      </c>
      <c r="BM905" s="34">
        <v>0</v>
      </c>
      <c r="BN905" s="34"/>
      <c r="BO905" s="34"/>
      <c r="BP905" s="34"/>
      <c r="BQ905" s="34">
        <v>10851.936</v>
      </c>
      <c r="BR905" s="34">
        <v>3.2067999999999999E-2</v>
      </c>
      <c r="BS905" s="34">
        <v>-5</v>
      </c>
      <c r="BT905" s="34">
        <v>8.9999999999999993E-3</v>
      </c>
      <c r="BU905" s="34">
        <v>0.78366199999999997</v>
      </c>
      <c r="BV905" s="34">
        <v>0</v>
      </c>
      <c r="BW905" s="34" t="s">
        <v>155</v>
      </c>
      <c r="BX905" s="34">
        <v>0.80100000000000005</v>
      </c>
    </row>
    <row r="906" spans="1:76" x14ac:dyDescent="0.25">
      <c r="A906" s="35">
        <v>43165</v>
      </c>
      <c r="B906" s="36">
        <v>0.4149798842592593</v>
      </c>
      <c r="C906" s="34">
        <v>2.6070000000000002</v>
      </c>
      <c r="D906" s="34">
        <v>8.5000000000000006E-3</v>
      </c>
      <c r="E906" s="34">
        <v>84.987080000000006</v>
      </c>
      <c r="F906" s="34">
        <v>293.89999999999998</v>
      </c>
      <c r="G906" s="34">
        <v>71</v>
      </c>
      <c r="H906" s="34">
        <v>0</v>
      </c>
      <c r="I906" s="34"/>
      <c r="J906" s="34">
        <v>14.64</v>
      </c>
      <c r="K906" s="34">
        <v>0.98070000000000002</v>
      </c>
      <c r="L906" s="34">
        <v>2.5571000000000002</v>
      </c>
      <c r="M906" s="34">
        <v>8.3000000000000001E-3</v>
      </c>
      <c r="N906" s="34">
        <v>288.21629999999999</v>
      </c>
      <c r="O906" s="34">
        <v>69.596599999999995</v>
      </c>
      <c r="P906" s="34">
        <v>357.8</v>
      </c>
      <c r="Q906" s="34">
        <v>230.81880000000001</v>
      </c>
      <c r="R906" s="34">
        <v>55.736600000000003</v>
      </c>
      <c r="S906" s="34">
        <v>286.60000000000002</v>
      </c>
      <c r="T906" s="34">
        <v>0</v>
      </c>
      <c r="U906" s="34"/>
      <c r="V906" s="34"/>
      <c r="W906" s="34">
        <v>0</v>
      </c>
      <c r="X906" s="34">
        <v>14.356999999999999</v>
      </c>
      <c r="Y906" s="34">
        <v>12</v>
      </c>
      <c r="Z906" s="34">
        <v>846</v>
      </c>
      <c r="AA906" s="34">
        <v>847</v>
      </c>
      <c r="AB906" s="34">
        <v>884</v>
      </c>
      <c r="AC906" s="34">
        <v>81</v>
      </c>
      <c r="AD906" s="34">
        <v>22.09</v>
      </c>
      <c r="AE906" s="34">
        <v>0.51</v>
      </c>
      <c r="AF906" s="34">
        <v>979</v>
      </c>
      <c r="AG906" s="34">
        <v>0</v>
      </c>
      <c r="AH906" s="34">
        <v>28</v>
      </c>
      <c r="AI906" s="34">
        <v>35</v>
      </c>
      <c r="AJ906" s="34">
        <v>190</v>
      </c>
      <c r="AK906" s="34">
        <v>169</v>
      </c>
      <c r="AL906" s="34">
        <v>4.4000000000000004</v>
      </c>
      <c r="AM906" s="34">
        <v>175</v>
      </c>
      <c r="AN906" s="34" t="s">
        <v>155</v>
      </c>
      <c r="AO906" s="34">
        <v>2</v>
      </c>
      <c r="AP906" s="37">
        <v>0.62410879629629623</v>
      </c>
      <c r="AQ906" s="34">
        <v>47.159198000000004</v>
      </c>
      <c r="AR906" s="34">
        <v>-88.489343000000005</v>
      </c>
      <c r="AS906" s="34">
        <v>309.7</v>
      </c>
      <c r="AT906" s="34">
        <v>13.9</v>
      </c>
      <c r="AU906" s="34">
        <v>12</v>
      </c>
      <c r="AV906" s="34">
        <v>11</v>
      </c>
      <c r="AW906" s="34" t="s">
        <v>231</v>
      </c>
      <c r="AX906" s="34">
        <v>1.3684000000000001</v>
      </c>
      <c r="AY906" s="34">
        <v>1.3684000000000001</v>
      </c>
      <c r="AZ906" s="34">
        <v>2.6</v>
      </c>
      <c r="BA906" s="34">
        <v>14.186999999999999</v>
      </c>
      <c r="BB906" s="34">
        <v>80.52</v>
      </c>
      <c r="BC906" s="34">
        <v>5.68</v>
      </c>
      <c r="BD906" s="34">
        <v>1.972</v>
      </c>
      <c r="BE906" s="34">
        <v>3204.201</v>
      </c>
      <c r="BF906" s="34">
        <v>6.6470000000000002</v>
      </c>
      <c r="BG906" s="34">
        <v>37.820999999999998</v>
      </c>
      <c r="BH906" s="34">
        <v>9.1329999999999991</v>
      </c>
      <c r="BI906" s="34">
        <v>46.954000000000001</v>
      </c>
      <c r="BJ906" s="34">
        <v>30.289000000000001</v>
      </c>
      <c r="BK906" s="34">
        <v>7.3140000000000001</v>
      </c>
      <c r="BL906" s="34">
        <v>37.603000000000002</v>
      </c>
      <c r="BM906" s="34">
        <v>0</v>
      </c>
      <c r="BN906" s="34"/>
      <c r="BO906" s="34"/>
      <c r="BP906" s="34"/>
      <c r="BQ906" s="34">
        <v>13080.968999999999</v>
      </c>
      <c r="BR906" s="34">
        <v>2.1846000000000001E-2</v>
      </c>
      <c r="BS906" s="34">
        <v>-5</v>
      </c>
      <c r="BT906" s="34">
        <v>7.1879999999999999E-3</v>
      </c>
      <c r="BU906" s="34">
        <v>0.53386199999999995</v>
      </c>
      <c r="BV906" s="34">
        <v>0</v>
      </c>
      <c r="BW906" s="34" t="s">
        <v>155</v>
      </c>
      <c r="BX906" s="34">
        <v>0.80100000000000005</v>
      </c>
    </row>
    <row r="907" spans="1:76" x14ac:dyDescent="0.25">
      <c r="A907" s="35">
        <v>43165</v>
      </c>
      <c r="B907" s="36">
        <v>0.41499145833333334</v>
      </c>
      <c r="C907" s="34">
        <v>2.8220000000000001</v>
      </c>
      <c r="D907" s="34">
        <v>1.06E-2</v>
      </c>
      <c r="E907" s="34">
        <v>105.577078</v>
      </c>
      <c r="F907" s="34">
        <v>278.3</v>
      </c>
      <c r="G907" s="34">
        <v>70.5</v>
      </c>
      <c r="H907" s="34">
        <v>-10</v>
      </c>
      <c r="I907" s="34"/>
      <c r="J907" s="34">
        <v>15.43</v>
      </c>
      <c r="K907" s="34">
        <v>0.9788</v>
      </c>
      <c r="L907" s="34">
        <v>2.7618</v>
      </c>
      <c r="M907" s="34">
        <v>1.03E-2</v>
      </c>
      <c r="N907" s="34">
        <v>272.42360000000002</v>
      </c>
      <c r="O907" s="34">
        <v>69.038799999999995</v>
      </c>
      <c r="P907" s="34">
        <v>341.5</v>
      </c>
      <c r="Q907" s="34">
        <v>218.1712</v>
      </c>
      <c r="R907" s="34">
        <v>55.289900000000003</v>
      </c>
      <c r="S907" s="34">
        <v>273.5</v>
      </c>
      <c r="T907" s="34">
        <v>0</v>
      </c>
      <c r="U907" s="34"/>
      <c r="V907" s="34"/>
      <c r="W907" s="34">
        <v>0</v>
      </c>
      <c r="X907" s="34">
        <v>15.108000000000001</v>
      </c>
      <c r="Y907" s="34">
        <v>11.9</v>
      </c>
      <c r="Z907" s="34">
        <v>845</v>
      </c>
      <c r="AA907" s="34">
        <v>846</v>
      </c>
      <c r="AB907" s="34">
        <v>884</v>
      </c>
      <c r="AC907" s="34">
        <v>81</v>
      </c>
      <c r="AD907" s="34">
        <v>22.09</v>
      </c>
      <c r="AE907" s="34">
        <v>0.51</v>
      </c>
      <c r="AF907" s="34">
        <v>979</v>
      </c>
      <c r="AG907" s="34">
        <v>0</v>
      </c>
      <c r="AH907" s="34">
        <v>28</v>
      </c>
      <c r="AI907" s="34">
        <v>35</v>
      </c>
      <c r="AJ907" s="34">
        <v>190</v>
      </c>
      <c r="AK907" s="34">
        <v>169</v>
      </c>
      <c r="AL907" s="34">
        <v>4.3</v>
      </c>
      <c r="AM907" s="34">
        <v>175</v>
      </c>
      <c r="AN907" s="34" t="s">
        <v>155</v>
      </c>
      <c r="AO907" s="34">
        <v>2</v>
      </c>
      <c r="AP907" s="37">
        <v>0.62412037037037038</v>
      </c>
      <c r="AQ907" s="34">
        <v>47.159236999999997</v>
      </c>
      <c r="AR907" s="34">
        <v>-88.489416000000006</v>
      </c>
      <c r="AS907" s="34">
        <v>309.7</v>
      </c>
      <c r="AT907" s="34">
        <v>14.4</v>
      </c>
      <c r="AU907" s="34">
        <v>12</v>
      </c>
      <c r="AV907" s="34">
        <v>10</v>
      </c>
      <c r="AW907" s="34" t="s">
        <v>233</v>
      </c>
      <c r="AX907" s="34">
        <v>1.4683999999999999</v>
      </c>
      <c r="AY907" s="34">
        <v>1.4683999999999999</v>
      </c>
      <c r="AZ907" s="34">
        <v>2.6684000000000001</v>
      </c>
      <c r="BA907" s="34">
        <v>14.186999999999999</v>
      </c>
      <c r="BB907" s="34">
        <v>74.45</v>
      </c>
      <c r="BC907" s="34">
        <v>5.25</v>
      </c>
      <c r="BD907" s="34">
        <v>2.1619999999999999</v>
      </c>
      <c r="BE907" s="34">
        <v>3198.9009999999998</v>
      </c>
      <c r="BF907" s="34">
        <v>7.6180000000000003</v>
      </c>
      <c r="BG907" s="34">
        <v>33.043999999999997</v>
      </c>
      <c r="BH907" s="34">
        <v>8.3740000000000006</v>
      </c>
      <c r="BI907" s="34">
        <v>41.417999999999999</v>
      </c>
      <c r="BJ907" s="34">
        <v>26.463000000000001</v>
      </c>
      <c r="BK907" s="34">
        <v>6.7060000000000004</v>
      </c>
      <c r="BL907" s="34">
        <v>33.168999999999997</v>
      </c>
      <c r="BM907" s="34">
        <v>0</v>
      </c>
      <c r="BN907" s="34"/>
      <c r="BO907" s="34"/>
      <c r="BP907" s="34"/>
      <c r="BQ907" s="34">
        <v>12723.627</v>
      </c>
      <c r="BR907" s="34">
        <v>1.4657999999999999E-2</v>
      </c>
      <c r="BS907" s="34">
        <v>-5</v>
      </c>
      <c r="BT907" s="34">
        <v>7.9059999999999998E-3</v>
      </c>
      <c r="BU907" s="34">
        <v>0.358205</v>
      </c>
      <c r="BV907" s="34">
        <v>0</v>
      </c>
      <c r="BW907" s="34" t="s">
        <v>155</v>
      </c>
      <c r="BX907" s="34">
        <v>0.80100000000000005</v>
      </c>
    </row>
    <row r="908" spans="1:76" x14ac:dyDescent="0.25">
      <c r="A908" s="35">
        <v>43165</v>
      </c>
      <c r="B908" s="36">
        <v>0.41500303240740744</v>
      </c>
      <c r="C908" s="34">
        <v>2.92</v>
      </c>
      <c r="D908" s="34">
        <v>8.9999999999999993E-3</v>
      </c>
      <c r="E908" s="34">
        <v>89.695916999999994</v>
      </c>
      <c r="F908" s="34">
        <v>302.3</v>
      </c>
      <c r="G908" s="34">
        <v>74.5</v>
      </c>
      <c r="H908" s="34">
        <v>0</v>
      </c>
      <c r="I908" s="34"/>
      <c r="J908" s="34">
        <v>15.91</v>
      </c>
      <c r="K908" s="34">
        <v>0.97809999999999997</v>
      </c>
      <c r="L908" s="34">
        <v>2.8563000000000001</v>
      </c>
      <c r="M908" s="34">
        <v>8.8000000000000005E-3</v>
      </c>
      <c r="N908" s="34">
        <v>295.70569999999998</v>
      </c>
      <c r="O908" s="34">
        <v>72.835800000000006</v>
      </c>
      <c r="P908" s="34">
        <v>368.5</v>
      </c>
      <c r="Q908" s="34">
        <v>236.8167</v>
      </c>
      <c r="R908" s="34">
        <v>58.3307</v>
      </c>
      <c r="S908" s="34">
        <v>295.10000000000002</v>
      </c>
      <c r="T908" s="34">
        <v>0</v>
      </c>
      <c r="U908" s="34"/>
      <c r="V908" s="34"/>
      <c r="W908" s="34">
        <v>0</v>
      </c>
      <c r="X908" s="34">
        <v>15.559799999999999</v>
      </c>
      <c r="Y908" s="34">
        <v>12</v>
      </c>
      <c r="Z908" s="34">
        <v>845</v>
      </c>
      <c r="AA908" s="34">
        <v>847</v>
      </c>
      <c r="AB908" s="34">
        <v>884</v>
      </c>
      <c r="AC908" s="34">
        <v>81</v>
      </c>
      <c r="AD908" s="34">
        <v>22.09</v>
      </c>
      <c r="AE908" s="34">
        <v>0.51</v>
      </c>
      <c r="AF908" s="34">
        <v>979</v>
      </c>
      <c r="AG908" s="34">
        <v>0</v>
      </c>
      <c r="AH908" s="34">
        <v>28</v>
      </c>
      <c r="AI908" s="34">
        <v>35</v>
      </c>
      <c r="AJ908" s="34">
        <v>190</v>
      </c>
      <c r="AK908" s="34">
        <v>169</v>
      </c>
      <c r="AL908" s="34">
        <v>4.4000000000000004</v>
      </c>
      <c r="AM908" s="34">
        <v>175</v>
      </c>
      <c r="AN908" s="34" t="s">
        <v>155</v>
      </c>
      <c r="AO908" s="34">
        <v>2</v>
      </c>
      <c r="AP908" s="37">
        <v>0.62413194444444442</v>
      </c>
      <c r="AQ908" s="34">
        <v>47.159258000000001</v>
      </c>
      <c r="AR908" s="34">
        <v>-88.48948</v>
      </c>
      <c r="AS908" s="34">
        <v>309.8</v>
      </c>
      <c r="AT908" s="34">
        <v>13</v>
      </c>
      <c r="AU908" s="34">
        <v>12</v>
      </c>
      <c r="AV908" s="34">
        <v>11</v>
      </c>
      <c r="AW908" s="34" t="s">
        <v>231</v>
      </c>
      <c r="AX908" s="34">
        <v>1.5</v>
      </c>
      <c r="AY908" s="34">
        <v>1.5684</v>
      </c>
      <c r="AZ908" s="34">
        <v>2.7</v>
      </c>
      <c r="BA908" s="34">
        <v>14.186999999999999</v>
      </c>
      <c r="BB908" s="34">
        <v>72.010000000000005</v>
      </c>
      <c r="BC908" s="34">
        <v>5.08</v>
      </c>
      <c r="BD908" s="34">
        <v>2.2429999999999999</v>
      </c>
      <c r="BE908" s="34">
        <v>3199.5279999999998</v>
      </c>
      <c r="BF908" s="34">
        <v>6.2549999999999999</v>
      </c>
      <c r="BG908" s="34">
        <v>34.688000000000002</v>
      </c>
      <c r="BH908" s="34">
        <v>8.5440000000000005</v>
      </c>
      <c r="BI908" s="34">
        <v>43.232999999999997</v>
      </c>
      <c r="BJ908" s="34">
        <v>27.78</v>
      </c>
      <c r="BK908" s="34">
        <v>6.843</v>
      </c>
      <c r="BL908" s="34">
        <v>34.622999999999998</v>
      </c>
      <c r="BM908" s="34">
        <v>0</v>
      </c>
      <c r="BN908" s="34"/>
      <c r="BO908" s="34"/>
      <c r="BP908" s="34"/>
      <c r="BQ908" s="34">
        <v>12673.312</v>
      </c>
      <c r="BR908" s="34">
        <v>1.7624000000000001E-2</v>
      </c>
      <c r="BS908" s="34">
        <v>-5</v>
      </c>
      <c r="BT908" s="34">
        <v>8.0000000000000002E-3</v>
      </c>
      <c r="BU908" s="34">
        <v>0.43068699999999999</v>
      </c>
      <c r="BV908" s="34">
        <v>0</v>
      </c>
      <c r="BW908" s="34" t="s">
        <v>155</v>
      </c>
      <c r="BX908" s="34">
        <v>0.80100000000000005</v>
      </c>
    </row>
    <row r="909" spans="1:76" x14ac:dyDescent="0.25">
      <c r="A909" s="35">
        <v>43165</v>
      </c>
      <c r="B909" s="36">
        <v>0.41501460648148147</v>
      </c>
      <c r="C909" s="34">
        <v>2.7120000000000002</v>
      </c>
      <c r="D909" s="34">
        <v>8.0999999999999996E-3</v>
      </c>
      <c r="E909" s="34">
        <v>81.007818999999998</v>
      </c>
      <c r="F909" s="34">
        <v>331.4</v>
      </c>
      <c r="G909" s="34">
        <v>80.900000000000006</v>
      </c>
      <c r="H909" s="34">
        <v>-16.7</v>
      </c>
      <c r="I909" s="34"/>
      <c r="J909" s="34">
        <v>16</v>
      </c>
      <c r="K909" s="34">
        <v>0.9798</v>
      </c>
      <c r="L909" s="34">
        <v>2.6572</v>
      </c>
      <c r="M909" s="34">
        <v>7.9000000000000008E-3</v>
      </c>
      <c r="N909" s="34">
        <v>324.72669999999999</v>
      </c>
      <c r="O909" s="34">
        <v>79.252799999999993</v>
      </c>
      <c r="P909" s="34">
        <v>404</v>
      </c>
      <c r="Q909" s="34">
        <v>260.0582</v>
      </c>
      <c r="R909" s="34">
        <v>63.469799999999999</v>
      </c>
      <c r="S909" s="34">
        <v>323.5</v>
      </c>
      <c r="T909" s="34">
        <v>0</v>
      </c>
      <c r="U909" s="34"/>
      <c r="V909" s="34"/>
      <c r="W909" s="34">
        <v>0</v>
      </c>
      <c r="X909" s="34">
        <v>15.6762</v>
      </c>
      <c r="Y909" s="34">
        <v>11.9</v>
      </c>
      <c r="Z909" s="34">
        <v>845</v>
      </c>
      <c r="AA909" s="34">
        <v>846</v>
      </c>
      <c r="AB909" s="34">
        <v>883</v>
      </c>
      <c r="AC909" s="34">
        <v>81</v>
      </c>
      <c r="AD909" s="34">
        <v>22.09</v>
      </c>
      <c r="AE909" s="34">
        <v>0.51</v>
      </c>
      <c r="AF909" s="34">
        <v>979</v>
      </c>
      <c r="AG909" s="34">
        <v>0</v>
      </c>
      <c r="AH909" s="34">
        <v>27.094905000000001</v>
      </c>
      <c r="AI909" s="34">
        <v>35</v>
      </c>
      <c r="AJ909" s="34">
        <v>190</v>
      </c>
      <c r="AK909" s="34">
        <v>169</v>
      </c>
      <c r="AL909" s="34">
        <v>4.3</v>
      </c>
      <c r="AM909" s="34">
        <v>175</v>
      </c>
      <c r="AN909" s="34" t="s">
        <v>155</v>
      </c>
      <c r="AO909" s="34">
        <v>2</v>
      </c>
      <c r="AP909" s="37">
        <v>0.62414351851851857</v>
      </c>
      <c r="AQ909" s="34">
        <v>47.159266000000002</v>
      </c>
      <c r="AR909" s="34">
        <v>-88.489530999999999</v>
      </c>
      <c r="AS909" s="34">
        <v>310.10000000000002</v>
      </c>
      <c r="AT909" s="34">
        <v>10.5</v>
      </c>
      <c r="AU909" s="34">
        <v>12</v>
      </c>
      <c r="AV909" s="34">
        <v>11</v>
      </c>
      <c r="AW909" s="34" t="s">
        <v>231</v>
      </c>
      <c r="AX909" s="34">
        <v>1.5684</v>
      </c>
      <c r="AY909" s="34">
        <v>1.8051999999999999</v>
      </c>
      <c r="AZ909" s="34">
        <v>2.9051999999999998</v>
      </c>
      <c r="BA909" s="34">
        <v>14.186999999999999</v>
      </c>
      <c r="BB909" s="34">
        <v>77.48</v>
      </c>
      <c r="BC909" s="34">
        <v>5.46</v>
      </c>
      <c r="BD909" s="34">
        <v>2.0649999999999999</v>
      </c>
      <c r="BE909" s="34">
        <v>3203.183</v>
      </c>
      <c r="BF909" s="34">
        <v>6.09</v>
      </c>
      <c r="BG909" s="34">
        <v>40.994</v>
      </c>
      <c r="BH909" s="34">
        <v>10.005000000000001</v>
      </c>
      <c r="BI909" s="34">
        <v>50.999000000000002</v>
      </c>
      <c r="BJ909" s="34">
        <v>32.83</v>
      </c>
      <c r="BK909" s="34">
        <v>8.0120000000000005</v>
      </c>
      <c r="BL909" s="34">
        <v>40.841999999999999</v>
      </c>
      <c r="BM909" s="34">
        <v>0</v>
      </c>
      <c r="BN909" s="34"/>
      <c r="BO909" s="34"/>
      <c r="BP909" s="34"/>
      <c r="BQ909" s="34">
        <v>13740.494000000001</v>
      </c>
      <c r="BR909" s="34">
        <v>8.0440000000000008E-3</v>
      </c>
      <c r="BS909" s="34">
        <v>-5</v>
      </c>
      <c r="BT909" s="34">
        <v>8.0000000000000002E-3</v>
      </c>
      <c r="BU909" s="34">
        <v>0.196575</v>
      </c>
      <c r="BV909" s="34">
        <v>0</v>
      </c>
      <c r="BW909" s="34" t="s">
        <v>155</v>
      </c>
      <c r="BX909" s="34">
        <v>0.80100000000000005</v>
      </c>
    </row>
    <row r="910" spans="1:76" x14ac:dyDescent="0.25">
      <c r="A910" s="35">
        <v>43165</v>
      </c>
      <c r="B910" s="36">
        <v>0.41502618055555557</v>
      </c>
      <c r="C910" s="34">
        <v>2.4620000000000002</v>
      </c>
      <c r="D910" s="34">
        <v>8.0000000000000002E-3</v>
      </c>
      <c r="E910" s="34">
        <v>80</v>
      </c>
      <c r="F910" s="34">
        <v>347.5</v>
      </c>
      <c r="G910" s="34">
        <v>88</v>
      </c>
      <c r="H910" s="34">
        <v>-11.7</v>
      </c>
      <c r="I910" s="34"/>
      <c r="J910" s="34">
        <v>16.02</v>
      </c>
      <c r="K910" s="34">
        <v>0.98180000000000001</v>
      </c>
      <c r="L910" s="34">
        <v>2.4177</v>
      </c>
      <c r="M910" s="34">
        <v>7.9000000000000008E-3</v>
      </c>
      <c r="N910" s="34">
        <v>341.1585</v>
      </c>
      <c r="O910" s="34">
        <v>86.380700000000004</v>
      </c>
      <c r="P910" s="34">
        <v>427.5</v>
      </c>
      <c r="Q910" s="34">
        <v>273.21769999999998</v>
      </c>
      <c r="R910" s="34">
        <v>69.178200000000004</v>
      </c>
      <c r="S910" s="34">
        <v>342.4</v>
      </c>
      <c r="T910" s="34">
        <v>0</v>
      </c>
      <c r="U910" s="34"/>
      <c r="V910" s="34"/>
      <c r="W910" s="34">
        <v>0</v>
      </c>
      <c r="X910" s="34">
        <v>15.7247</v>
      </c>
      <c r="Y910" s="34">
        <v>11.9</v>
      </c>
      <c r="Z910" s="34">
        <v>845</v>
      </c>
      <c r="AA910" s="34">
        <v>848</v>
      </c>
      <c r="AB910" s="34">
        <v>884</v>
      </c>
      <c r="AC910" s="34">
        <v>81</v>
      </c>
      <c r="AD910" s="34">
        <v>22.09</v>
      </c>
      <c r="AE910" s="34">
        <v>0.51</v>
      </c>
      <c r="AF910" s="34">
        <v>979</v>
      </c>
      <c r="AG910" s="34">
        <v>0</v>
      </c>
      <c r="AH910" s="34">
        <v>27</v>
      </c>
      <c r="AI910" s="34">
        <v>35</v>
      </c>
      <c r="AJ910" s="34">
        <v>190</v>
      </c>
      <c r="AK910" s="34">
        <v>169</v>
      </c>
      <c r="AL910" s="34">
        <v>4.3</v>
      </c>
      <c r="AM910" s="34">
        <v>175</v>
      </c>
      <c r="AN910" s="34" t="s">
        <v>155</v>
      </c>
      <c r="AO910" s="34">
        <v>2</v>
      </c>
      <c r="AP910" s="37">
        <v>0.62415509259259261</v>
      </c>
      <c r="AQ910" s="34">
        <v>47.159264</v>
      </c>
      <c r="AR910" s="34">
        <v>-88.489569000000003</v>
      </c>
      <c r="AS910" s="34">
        <v>310.2</v>
      </c>
      <c r="AT910" s="34">
        <v>8.6999999999999993</v>
      </c>
      <c r="AU910" s="34">
        <v>12</v>
      </c>
      <c r="AV910" s="34">
        <v>11</v>
      </c>
      <c r="AW910" s="34" t="s">
        <v>231</v>
      </c>
      <c r="AX910" s="34">
        <v>1.7025999999999999</v>
      </c>
      <c r="AY910" s="34">
        <v>2.1052</v>
      </c>
      <c r="AZ910" s="34">
        <v>3.1709999999999998</v>
      </c>
      <c r="BA910" s="34">
        <v>14.186999999999999</v>
      </c>
      <c r="BB910" s="34">
        <v>85.22</v>
      </c>
      <c r="BC910" s="34">
        <v>6.01</v>
      </c>
      <c r="BD910" s="34">
        <v>1.85</v>
      </c>
      <c r="BE910" s="34">
        <v>3207.1489999999999</v>
      </c>
      <c r="BF910" s="34">
        <v>6.6319999999999997</v>
      </c>
      <c r="BG910" s="34">
        <v>47.393000000000001</v>
      </c>
      <c r="BH910" s="34">
        <v>12</v>
      </c>
      <c r="BI910" s="34">
        <v>59.393000000000001</v>
      </c>
      <c r="BJ910" s="34">
        <v>37.954999999999998</v>
      </c>
      <c r="BK910" s="34">
        <v>9.61</v>
      </c>
      <c r="BL910" s="34">
        <v>47.564999999999998</v>
      </c>
      <c r="BM910" s="34">
        <v>0</v>
      </c>
      <c r="BN910" s="34"/>
      <c r="BO910" s="34"/>
      <c r="BP910" s="34"/>
      <c r="BQ910" s="34">
        <v>15167.138999999999</v>
      </c>
      <c r="BR910" s="34">
        <v>-1.1529999999999999E-3</v>
      </c>
      <c r="BS910" s="34">
        <v>-5</v>
      </c>
      <c r="BT910" s="34">
        <v>8.9060000000000007E-3</v>
      </c>
      <c r="BU910" s="34">
        <v>-2.818E-2</v>
      </c>
      <c r="BV910" s="34">
        <v>0</v>
      </c>
      <c r="BW910" s="34" t="s">
        <v>155</v>
      </c>
      <c r="BX910" s="34">
        <v>0.80100000000000005</v>
      </c>
    </row>
    <row r="911" spans="1:76" x14ac:dyDescent="0.25">
      <c r="A911" s="35">
        <v>43165</v>
      </c>
      <c r="B911" s="36">
        <v>0.41503775462962961</v>
      </c>
      <c r="C911" s="34">
        <v>2.4249999999999998</v>
      </c>
      <c r="D911" s="34">
        <v>8.5000000000000006E-3</v>
      </c>
      <c r="E911" s="34">
        <v>85.287739999999999</v>
      </c>
      <c r="F911" s="34">
        <v>360.9</v>
      </c>
      <c r="G911" s="34">
        <v>97.7</v>
      </c>
      <c r="H911" s="34">
        <v>-0.5</v>
      </c>
      <c r="I911" s="34"/>
      <c r="J911" s="34">
        <v>16.27</v>
      </c>
      <c r="K911" s="34">
        <v>0.98219999999999996</v>
      </c>
      <c r="L911" s="34">
        <v>2.3814000000000002</v>
      </c>
      <c r="M911" s="34">
        <v>8.3999999999999995E-3</v>
      </c>
      <c r="N911" s="34">
        <v>354.48820000000001</v>
      </c>
      <c r="O911" s="34">
        <v>95.993399999999994</v>
      </c>
      <c r="P911" s="34">
        <v>450.5</v>
      </c>
      <c r="Q911" s="34">
        <v>283.89280000000002</v>
      </c>
      <c r="R911" s="34">
        <v>76.876499999999993</v>
      </c>
      <c r="S911" s="34">
        <v>360.8</v>
      </c>
      <c r="T911" s="34">
        <v>0</v>
      </c>
      <c r="U911" s="34"/>
      <c r="V911" s="34"/>
      <c r="W911" s="34">
        <v>0</v>
      </c>
      <c r="X911" s="34">
        <v>15.980700000000001</v>
      </c>
      <c r="Y911" s="34">
        <v>12</v>
      </c>
      <c r="Z911" s="34">
        <v>845</v>
      </c>
      <c r="AA911" s="34">
        <v>846</v>
      </c>
      <c r="AB911" s="34">
        <v>883</v>
      </c>
      <c r="AC911" s="34">
        <v>81</v>
      </c>
      <c r="AD911" s="34">
        <v>22.09</v>
      </c>
      <c r="AE911" s="34">
        <v>0.51</v>
      </c>
      <c r="AF911" s="34">
        <v>979</v>
      </c>
      <c r="AG911" s="34">
        <v>0</v>
      </c>
      <c r="AH911" s="34">
        <v>27</v>
      </c>
      <c r="AI911" s="34">
        <v>35</v>
      </c>
      <c r="AJ911" s="34">
        <v>190</v>
      </c>
      <c r="AK911" s="34">
        <v>169</v>
      </c>
      <c r="AL911" s="34">
        <v>4.4000000000000004</v>
      </c>
      <c r="AM911" s="34">
        <v>175</v>
      </c>
      <c r="AN911" s="34" t="s">
        <v>155</v>
      </c>
      <c r="AO911" s="34">
        <v>2</v>
      </c>
      <c r="AP911" s="37">
        <v>0.62415509259259261</v>
      </c>
      <c r="AQ911" s="34">
        <v>47.159258999999999</v>
      </c>
      <c r="AR911" s="34">
        <v>-88.489604</v>
      </c>
      <c r="AS911" s="34">
        <v>310.2</v>
      </c>
      <c r="AT911" s="34">
        <v>7.3</v>
      </c>
      <c r="AU911" s="34">
        <v>12</v>
      </c>
      <c r="AV911" s="34">
        <v>11</v>
      </c>
      <c r="AW911" s="34" t="s">
        <v>231</v>
      </c>
      <c r="AX911" s="34">
        <v>1.8526</v>
      </c>
      <c r="AY911" s="34">
        <v>2.4051999999999998</v>
      </c>
      <c r="AZ911" s="34">
        <v>3.4209999999999998</v>
      </c>
      <c r="BA911" s="34">
        <v>14.186999999999999</v>
      </c>
      <c r="BB911" s="34">
        <v>86.51</v>
      </c>
      <c r="BC911" s="34">
        <v>6.1</v>
      </c>
      <c r="BD911" s="34">
        <v>1.8140000000000001</v>
      </c>
      <c r="BE911" s="34">
        <v>3207.09</v>
      </c>
      <c r="BF911" s="34">
        <v>7.18</v>
      </c>
      <c r="BG911" s="34">
        <v>49.993000000000002</v>
      </c>
      <c r="BH911" s="34">
        <v>13.538</v>
      </c>
      <c r="BI911" s="34">
        <v>63.530999999999999</v>
      </c>
      <c r="BJ911" s="34">
        <v>40.036999999999999</v>
      </c>
      <c r="BK911" s="34">
        <v>10.842000000000001</v>
      </c>
      <c r="BL911" s="34">
        <v>50.878999999999998</v>
      </c>
      <c r="BM911" s="34">
        <v>0</v>
      </c>
      <c r="BN911" s="34"/>
      <c r="BO911" s="34"/>
      <c r="BP911" s="34"/>
      <c r="BQ911" s="34">
        <v>15648.337</v>
      </c>
      <c r="BR911" s="34">
        <v>-9.2479999999999993E-3</v>
      </c>
      <c r="BS911" s="34">
        <v>-5</v>
      </c>
      <c r="BT911" s="34">
        <v>8.9999999999999993E-3</v>
      </c>
      <c r="BU911" s="34">
        <v>-0.225998</v>
      </c>
      <c r="BV911" s="34">
        <v>0</v>
      </c>
      <c r="BW911" s="34" t="s">
        <v>155</v>
      </c>
      <c r="BX911" s="34">
        <v>0.80100000000000005</v>
      </c>
    </row>
    <row r="912" spans="1:76" x14ac:dyDescent="0.25">
      <c r="A912" s="35">
        <v>43165</v>
      </c>
      <c r="B912" s="36">
        <v>0.41504932870370376</v>
      </c>
      <c r="C912" s="34">
        <v>2.5110000000000001</v>
      </c>
      <c r="D912" s="34">
        <v>8.6E-3</v>
      </c>
      <c r="E912" s="34">
        <v>86.381032000000005</v>
      </c>
      <c r="F912" s="34">
        <v>385.3</v>
      </c>
      <c r="G912" s="34">
        <v>109.7</v>
      </c>
      <c r="H912" s="34">
        <v>-20</v>
      </c>
      <c r="I912" s="34"/>
      <c r="J912" s="34">
        <v>16.510000000000002</v>
      </c>
      <c r="K912" s="34">
        <v>0.98140000000000005</v>
      </c>
      <c r="L912" s="34">
        <v>2.4643000000000002</v>
      </c>
      <c r="M912" s="34">
        <v>8.5000000000000006E-3</v>
      </c>
      <c r="N912" s="34">
        <v>378.1112</v>
      </c>
      <c r="O912" s="34">
        <v>107.67400000000001</v>
      </c>
      <c r="P912" s="34">
        <v>485.8</v>
      </c>
      <c r="Q912" s="34">
        <v>302.81139999999999</v>
      </c>
      <c r="R912" s="34">
        <v>86.230999999999995</v>
      </c>
      <c r="S912" s="34">
        <v>389</v>
      </c>
      <c r="T912" s="34">
        <v>0</v>
      </c>
      <c r="U912" s="34"/>
      <c r="V912" s="34"/>
      <c r="W912" s="34">
        <v>0</v>
      </c>
      <c r="X912" s="34">
        <v>16.203700000000001</v>
      </c>
      <c r="Y912" s="34">
        <v>11.9</v>
      </c>
      <c r="Z912" s="34">
        <v>845</v>
      </c>
      <c r="AA912" s="34">
        <v>846</v>
      </c>
      <c r="AB912" s="34">
        <v>883</v>
      </c>
      <c r="AC912" s="34">
        <v>81</v>
      </c>
      <c r="AD912" s="34">
        <v>22.09</v>
      </c>
      <c r="AE912" s="34">
        <v>0.51</v>
      </c>
      <c r="AF912" s="34">
        <v>979</v>
      </c>
      <c r="AG912" s="34">
        <v>0</v>
      </c>
      <c r="AH912" s="34">
        <v>27</v>
      </c>
      <c r="AI912" s="34">
        <v>35</v>
      </c>
      <c r="AJ912" s="34">
        <v>190</v>
      </c>
      <c r="AK912" s="34">
        <v>169</v>
      </c>
      <c r="AL912" s="34">
        <v>4.3</v>
      </c>
      <c r="AM912" s="34">
        <v>175</v>
      </c>
      <c r="AN912" s="34" t="s">
        <v>155</v>
      </c>
      <c r="AO912" s="34">
        <v>2</v>
      </c>
      <c r="AP912" s="37">
        <v>0.62417824074074069</v>
      </c>
      <c r="AQ912" s="34">
        <v>47.159250999999998</v>
      </c>
      <c r="AR912" s="34">
        <v>-88.489603000000002</v>
      </c>
      <c r="AS912" s="34">
        <v>310.5</v>
      </c>
      <c r="AT912" s="34">
        <v>4.5</v>
      </c>
      <c r="AU912" s="34">
        <v>12</v>
      </c>
      <c r="AV912" s="34">
        <v>11</v>
      </c>
      <c r="AW912" s="34" t="s">
        <v>231</v>
      </c>
      <c r="AX912" s="34">
        <v>1.4212</v>
      </c>
      <c r="AY912" s="34">
        <v>2.2948</v>
      </c>
      <c r="AZ912" s="34">
        <v>2.8159999999999998</v>
      </c>
      <c r="BA912" s="34">
        <v>14.186999999999999</v>
      </c>
      <c r="BB912" s="34">
        <v>83.57</v>
      </c>
      <c r="BC912" s="34">
        <v>5.89</v>
      </c>
      <c r="BD912" s="34">
        <v>1.8919999999999999</v>
      </c>
      <c r="BE912" s="34">
        <v>3205.5160000000001</v>
      </c>
      <c r="BF912" s="34">
        <v>7.0190000000000001</v>
      </c>
      <c r="BG912" s="34">
        <v>51.506999999999998</v>
      </c>
      <c r="BH912" s="34">
        <v>14.667</v>
      </c>
      <c r="BI912" s="34">
        <v>66.174000000000007</v>
      </c>
      <c r="BJ912" s="34">
        <v>41.249000000000002</v>
      </c>
      <c r="BK912" s="34">
        <v>11.746</v>
      </c>
      <c r="BL912" s="34">
        <v>52.996000000000002</v>
      </c>
      <c r="BM912" s="34">
        <v>0</v>
      </c>
      <c r="BN912" s="34"/>
      <c r="BO912" s="34"/>
      <c r="BP912" s="34"/>
      <c r="BQ912" s="34">
        <v>15325.715</v>
      </c>
      <c r="BR912" s="34">
        <v>-1.5436E-2</v>
      </c>
      <c r="BS912" s="34">
        <v>-5</v>
      </c>
      <c r="BT912" s="34">
        <v>8.0940000000000005E-3</v>
      </c>
      <c r="BU912" s="34">
        <v>-0.37721700000000002</v>
      </c>
      <c r="BV912" s="34">
        <v>0</v>
      </c>
      <c r="BW912" s="34" t="s">
        <v>155</v>
      </c>
      <c r="BX912" s="34">
        <v>0.80100000000000005</v>
      </c>
    </row>
    <row r="913" spans="1:76" x14ac:dyDescent="0.25">
      <c r="A913" s="35">
        <v>43165</v>
      </c>
      <c r="B913" s="36">
        <v>0.4150609027777778</v>
      </c>
      <c r="C913" s="34">
        <v>2.536</v>
      </c>
      <c r="D913" s="34">
        <v>8.0000000000000002E-3</v>
      </c>
      <c r="E913" s="34">
        <v>80</v>
      </c>
      <c r="F913" s="34">
        <v>411.1</v>
      </c>
      <c r="G913" s="34">
        <v>119.3</v>
      </c>
      <c r="H913" s="34">
        <v>-3.4</v>
      </c>
      <c r="I913" s="34"/>
      <c r="J913" s="34">
        <v>16.66</v>
      </c>
      <c r="K913" s="34">
        <v>0.98119999999999996</v>
      </c>
      <c r="L913" s="34">
        <v>2.4883000000000002</v>
      </c>
      <c r="M913" s="34">
        <v>7.7999999999999996E-3</v>
      </c>
      <c r="N913" s="34">
        <v>403.3159</v>
      </c>
      <c r="O913" s="34">
        <v>117.0425</v>
      </c>
      <c r="P913" s="34">
        <v>520.4</v>
      </c>
      <c r="Q913" s="34">
        <v>322.9966</v>
      </c>
      <c r="R913" s="34">
        <v>93.733800000000002</v>
      </c>
      <c r="S913" s="34">
        <v>416.7</v>
      </c>
      <c r="T913" s="34">
        <v>0</v>
      </c>
      <c r="U913" s="34"/>
      <c r="V913" s="34"/>
      <c r="W913" s="34">
        <v>0</v>
      </c>
      <c r="X913" s="34">
        <v>16.346299999999999</v>
      </c>
      <c r="Y913" s="34">
        <v>12</v>
      </c>
      <c r="Z913" s="34">
        <v>845</v>
      </c>
      <c r="AA913" s="34">
        <v>847</v>
      </c>
      <c r="AB913" s="34">
        <v>883</v>
      </c>
      <c r="AC913" s="34">
        <v>81</v>
      </c>
      <c r="AD913" s="34">
        <v>22.09</v>
      </c>
      <c r="AE913" s="34">
        <v>0.51</v>
      </c>
      <c r="AF913" s="34">
        <v>979</v>
      </c>
      <c r="AG913" s="34">
        <v>0</v>
      </c>
      <c r="AH913" s="34">
        <v>27</v>
      </c>
      <c r="AI913" s="34">
        <v>35</v>
      </c>
      <c r="AJ913" s="34">
        <v>190</v>
      </c>
      <c r="AK913" s="34">
        <v>169</v>
      </c>
      <c r="AL913" s="34">
        <v>4.2</v>
      </c>
      <c r="AM913" s="34">
        <v>175</v>
      </c>
      <c r="AN913" s="34" t="s">
        <v>155</v>
      </c>
      <c r="AO913" s="34">
        <v>2</v>
      </c>
      <c r="AP913" s="37">
        <v>0.62418981481481484</v>
      </c>
      <c r="AQ913" s="34">
        <v>47.159250999999998</v>
      </c>
      <c r="AR913" s="34">
        <v>-88.489575000000002</v>
      </c>
      <c r="AS913" s="34">
        <v>310.5</v>
      </c>
      <c r="AT913" s="34">
        <v>1.2</v>
      </c>
      <c r="AU913" s="34">
        <v>12</v>
      </c>
      <c r="AV913" s="34">
        <v>11</v>
      </c>
      <c r="AW913" s="34" t="s">
        <v>231</v>
      </c>
      <c r="AX913" s="34">
        <v>1.0631999999999999</v>
      </c>
      <c r="AY913" s="34">
        <v>1.9263999999999999</v>
      </c>
      <c r="AZ913" s="34">
        <v>2.2263999999999999</v>
      </c>
      <c r="BA913" s="34">
        <v>14.186999999999999</v>
      </c>
      <c r="BB913" s="34">
        <v>82.78</v>
      </c>
      <c r="BC913" s="34">
        <v>5.83</v>
      </c>
      <c r="BD913" s="34">
        <v>1.9179999999999999</v>
      </c>
      <c r="BE913" s="34">
        <v>3205.9360000000001</v>
      </c>
      <c r="BF913" s="34">
        <v>6.4370000000000003</v>
      </c>
      <c r="BG913" s="34">
        <v>54.415999999999997</v>
      </c>
      <c r="BH913" s="34">
        <v>15.792</v>
      </c>
      <c r="BI913" s="34">
        <v>70.207999999999998</v>
      </c>
      <c r="BJ913" s="34">
        <v>43.579000000000001</v>
      </c>
      <c r="BK913" s="34">
        <v>12.647</v>
      </c>
      <c r="BL913" s="34">
        <v>56.225999999999999</v>
      </c>
      <c r="BM913" s="34">
        <v>0</v>
      </c>
      <c r="BN913" s="34"/>
      <c r="BO913" s="34"/>
      <c r="BP913" s="34"/>
      <c r="BQ913" s="34">
        <v>15313.12</v>
      </c>
      <c r="BR913" s="34">
        <v>-1.3282E-2</v>
      </c>
      <c r="BS913" s="34">
        <v>-5</v>
      </c>
      <c r="BT913" s="34">
        <v>7.0939999999999996E-3</v>
      </c>
      <c r="BU913" s="34">
        <v>-0.32457900000000001</v>
      </c>
      <c r="BV913" s="34">
        <v>0</v>
      </c>
      <c r="BW913" s="34" t="s">
        <v>155</v>
      </c>
      <c r="BX913" s="34">
        <v>0.80100000000000005</v>
      </c>
    </row>
    <row r="914" spans="1:76" x14ac:dyDescent="0.25">
      <c r="A914" s="35">
        <v>43165</v>
      </c>
      <c r="B914" s="36">
        <v>0.41507247685185183</v>
      </c>
      <c r="C914" s="34">
        <v>2.54</v>
      </c>
      <c r="D914" s="34">
        <v>8.0000000000000002E-3</v>
      </c>
      <c r="E914" s="34">
        <v>80</v>
      </c>
      <c r="F914" s="34">
        <v>424.1</v>
      </c>
      <c r="G914" s="34">
        <v>123.6</v>
      </c>
      <c r="H914" s="34">
        <v>-19</v>
      </c>
      <c r="I914" s="34"/>
      <c r="J914" s="34">
        <v>16.7</v>
      </c>
      <c r="K914" s="34">
        <v>0.98109999999999997</v>
      </c>
      <c r="L914" s="34">
        <v>2.4921000000000002</v>
      </c>
      <c r="M914" s="34">
        <v>7.7999999999999996E-3</v>
      </c>
      <c r="N914" s="34">
        <v>416.13510000000002</v>
      </c>
      <c r="O914" s="34">
        <v>121.25530000000001</v>
      </c>
      <c r="P914" s="34">
        <v>537.4</v>
      </c>
      <c r="Q914" s="34">
        <v>333.2629</v>
      </c>
      <c r="R914" s="34">
        <v>97.107600000000005</v>
      </c>
      <c r="S914" s="34">
        <v>430.4</v>
      </c>
      <c r="T914" s="34">
        <v>0</v>
      </c>
      <c r="U914" s="34"/>
      <c r="V914" s="34"/>
      <c r="W914" s="34">
        <v>0</v>
      </c>
      <c r="X914" s="34">
        <v>16.385200000000001</v>
      </c>
      <c r="Y914" s="34">
        <v>11.9</v>
      </c>
      <c r="Z914" s="34">
        <v>845</v>
      </c>
      <c r="AA914" s="34">
        <v>846</v>
      </c>
      <c r="AB914" s="34">
        <v>883</v>
      </c>
      <c r="AC914" s="34">
        <v>81</v>
      </c>
      <c r="AD914" s="34">
        <v>22.09</v>
      </c>
      <c r="AE914" s="34">
        <v>0.51</v>
      </c>
      <c r="AF914" s="34">
        <v>979</v>
      </c>
      <c r="AG914" s="34">
        <v>0</v>
      </c>
      <c r="AH914" s="34">
        <v>27</v>
      </c>
      <c r="AI914" s="34">
        <v>35</v>
      </c>
      <c r="AJ914" s="34">
        <v>190</v>
      </c>
      <c r="AK914" s="34">
        <v>169</v>
      </c>
      <c r="AL914" s="34">
        <v>4.2</v>
      </c>
      <c r="AM914" s="34">
        <v>175</v>
      </c>
      <c r="AN914" s="34" t="s">
        <v>155</v>
      </c>
      <c r="AO914" s="34">
        <v>2</v>
      </c>
      <c r="AP914" s="37">
        <v>0.62420138888888888</v>
      </c>
      <c r="AQ914" s="34">
        <v>47.159252000000002</v>
      </c>
      <c r="AR914" s="34">
        <v>-88.489566999999994</v>
      </c>
      <c r="AS914" s="34">
        <v>310.5</v>
      </c>
      <c r="AT914" s="34">
        <v>0.1</v>
      </c>
      <c r="AU914" s="34">
        <v>12</v>
      </c>
      <c r="AV914" s="34">
        <v>11</v>
      </c>
      <c r="AW914" s="34" t="s">
        <v>231</v>
      </c>
      <c r="AX914" s="34">
        <v>0.93159999999999998</v>
      </c>
      <c r="AY914" s="34">
        <v>1.5948</v>
      </c>
      <c r="AZ914" s="34">
        <v>1.8948</v>
      </c>
      <c r="BA914" s="34">
        <v>14.186999999999999</v>
      </c>
      <c r="BB914" s="34">
        <v>82.65</v>
      </c>
      <c r="BC914" s="34">
        <v>5.83</v>
      </c>
      <c r="BD914" s="34">
        <v>1.921</v>
      </c>
      <c r="BE914" s="34">
        <v>3205.8739999999998</v>
      </c>
      <c r="BF914" s="34">
        <v>6.4269999999999996</v>
      </c>
      <c r="BG914" s="34">
        <v>56.06</v>
      </c>
      <c r="BH914" s="34">
        <v>16.335000000000001</v>
      </c>
      <c r="BI914" s="34">
        <v>72.394000000000005</v>
      </c>
      <c r="BJ914" s="34">
        <v>44.895000000000003</v>
      </c>
      <c r="BK914" s="34">
        <v>13.082000000000001</v>
      </c>
      <c r="BL914" s="34">
        <v>57.976999999999997</v>
      </c>
      <c r="BM914" s="34">
        <v>0</v>
      </c>
      <c r="BN914" s="34"/>
      <c r="BO914" s="34"/>
      <c r="BP914" s="34"/>
      <c r="BQ914" s="34">
        <v>15325.963</v>
      </c>
      <c r="BR914" s="34">
        <v>-1.2999999999999999E-2</v>
      </c>
      <c r="BS914" s="34">
        <v>-5</v>
      </c>
      <c r="BT914" s="34">
        <v>7.9059999999999998E-3</v>
      </c>
      <c r="BU914" s="34">
        <v>-0.31768800000000003</v>
      </c>
      <c r="BV914" s="34">
        <v>0</v>
      </c>
      <c r="BW914" s="34" t="s">
        <v>155</v>
      </c>
      <c r="BX914" s="34">
        <v>0.80100000000000005</v>
      </c>
    </row>
    <row r="915" spans="1:76" x14ac:dyDescent="0.25">
      <c r="A915" s="35">
        <v>43165</v>
      </c>
      <c r="B915" s="36">
        <v>0.41508405092592593</v>
      </c>
      <c r="C915" s="34">
        <v>2.54</v>
      </c>
      <c r="D915" s="34">
        <v>8.0000000000000002E-3</v>
      </c>
      <c r="E915" s="34">
        <v>80</v>
      </c>
      <c r="F915" s="34">
        <v>430.8</v>
      </c>
      <c r="G915" s="34">
        <v>125.5</v>
      </c>
      <c r="H915" s="34">
        <v>-30.1</v>
      </c>
      <c r="I915" s="34"/>
      <c r="J915" s="34">
        <v>16.7</v>
      </c>
      <c r="K915" s="34">
        <v>0.98119999999999996</v>
      </c>
      <c r="L915" s="34">
        <v>2.4922</v>
      </c>
      <c r="M915" s="34">
        <v>7.7999999999999996E-3</v>
      </c>
      <c r="N915" s="34">
        <v>422.7029</v>
      </c>
      <c r="O915" s="34">
        <v>123.1046</v>
      </c>
      <c r="P915" s="34">
        <v>545.79999999999995</v>
      </c>
      <c r="Q915" s="34">
        <v>338.52280000000002</v>
      </c>
      <c r="R915" s="34">
        <v>98.5886</v>
      </c>
      <c r="S915" s="34">
        <v>437.1</v>
      </c>
      <c r="T915" s="34">
        <v>0</v>
      </c>
      <c r="U915" s="34"/>
      <c r="V915" s="34"/>
      <c r="W915" s="34">
        <v>0</v>
      </c>
      <c r="X915" s="34">
        <v>16.3858</v>
      </c>
      <c r="Y915" s="34">
        <v>11.9</v>
      </c>
      <c r="Z915" s="34">
        <v>845</v>
      </c>
      <c r="AA915" s="34">
        <v>848</v>
      </c>
      <c r="AB915" s="34">
        <v>883</v>
      </c>
      <c r="AC915" s="34">
        <v>81</v>
      </c>
      <c r="AD915" s="34">
        <v>22.09</v>
      </c>
      <c r="AE915" s="34">
        <v>0.51</v>
      </c>
      <c r="AF915" s="34">
        <v>979</v>
      </c>
      <c r="AG915" s="34">
        <v>0</v>
      </c>
      <c r="AH915" s="34">
        <v>27</v>
      </c>
      <c r="AI915" s="34">
        <v>35</v>
      </c>
      <c r="AJ915" s="34">
        <v>190</v>
      </c>
      <c r="AK915" s="34">
        <v>169</v>
      </c>
      <c r="AL915" s="34">
        <v>4.3</v>
      </c>
      <c r="AM915" s="34">
        <v>175</v>
      </c>
      <c r="AN915" s="34" t="s">
        <v>155</v>
      </c>
      <c r="AO915" s="34">
        <v>2</v>
      </c>
      <c r="AP915" s="37">
        <v>0.62421296296296302</v>
      </c>
      <c r="AQ915" s="34">
        <v>47.159252000000002</v>
      </c>
      <c r="AR915" s="34">
        <v>-88.489568000000006</v>
      </c>
      <c r="AS915" s="34">
        <v>310.60000000000002</v>
      </c>
      <c r="AT915" s="34">
        <v>0</v>
      </c>
      <c r="AU915" s="34">
        <v>12</v>
      </c>
      <c r="AV915" s="34">
        <v>11</v>
      </c>
      <c r="AW915" s="34" t="s">
        <v>231</v>
      </c>
      <c r="AX915" s="34">
        <v>0.9</v>
      </c>
      <c r="AY915" s="34">
        <v>1.5</v>
      </c>
      <c r="AZ915" s="34">
        <v>1.8</v>
      </c>
      <c r="BA915" s="34">
        <v>14.186999999999999</v>
      </c>
      <c r="BB915" s="34">
        <v>82.65</v>
      </c>
      <c r="BC915" s="34">
        <v>5.83</v>
      </c>
      <c r="BD915" s="34">
        <v>1.9179999999999999</v>
      </c>
      <c r="BE915" s="34">
        <v>3205.8719999999998</v>
      </c>
      <c r="BF915" s="34">
        <v>6.4269999999999996</v>
      </c>
      <c r="BG915" s="34">
        <v>56.942</v>
      </c>
      <c r="BH915" s="34">
        <v>16.582999999999998</v>
      </c>
      <c r="BI915" s="34">
        <v>73.525000000000006</v>
      </c>
      <c r="BJ915" s="34">
        <v>45.601999999999997</v>
      </c>
      <c r="BK915" s="34">
        <v>13.281000000000001</v>
      </c>
      <c r="BL915" s="34">
        <v>58.883000000000003</v>
      </c>
      <c r="BM915" s="34">
        <v>0</v>
      </c>
      <c r="BN915" s="34"/>
      <c r="BO915" s="34"/>
      <c r="BP915" s="34"/>
      <c r="BQ915" s="34">
        <v>15325.953</v>
      </c>
      <c r="BR915" s="34">
        <v>-1.5717999999999999E-2</v>
      </c>
      <c r="BS915" s="34">
        <v>-5</v>
      </c>
      <c r="BT915" s="34">
        <v>8.9060000000000007E-3</v>
      </c>
      <c r="BU915" s="34">
        <v>-0.38410899999999998</v>
      </c>
      <c r="BV915" s="34">
        <v>0</v>
      </c>
      <c r="BW915" s="34" t="s">
        <v>155</v>
      </c>
      <c r="BX915" s="34">
        <v>0.80100000000000005</v>
      </c>
    </row>
    <row r="916" spans="1:76" x14ac:dyDescent="0.25">
      <c r="A916" s="35">
        <v>43165</v>
      </c>
      <c r="B916" s="36">
        <v>0.41509562499999997</v>
      </c>
      <c r="C916" s="34">
        <v>2.54</v>
      </c>
      <c r="D916" s="34">
        <v>8.0000000000000002E-3</v>
      </c>
      <c r="E916" s="34">
        <v>80</v>
      </c>
      <c r="F916" s="34">
        <v>435.6</v>
      </c>
      <c r="G916" s="34">
        <v>125.8</v>
      </c>
      <c r="H916" s="34">
        <v>-10</v>
      </c>
      <c r="I916" s="34"/>
      <c r="J916" s="34">
        <v>16.8</v>
      </c>
      <c r="K916" s="34">
        <v>0.98099999999999998</v>
      </c>
      <c r="L916" s="34">
        <v>2.4918</v>
      </c>
      <c r="M916" s="34">
        <v>7.7999999999999996E-3</v>
      </c>
      <c r="N916" s="34">
        <v>427.2946</v>
      </c>
      <c r="O916" s="34">
        <v>123.4121</v>
      </c>
      <c r="P916" s="34">
        <v>550.70000000000005</v>
      </c>
      <c r="Q916" s="34">
        <v>344.15370000000001</v>
      </c>
      <c r="R916" s="34">
        <v>99.399199999999993</v>
      </c>
      <c r="S916" s="34">
        <v>443.6</v>
      </c>
      <c r="T916" s="34">
        <v>0</v>
      </c>
      <c r="U916" s="34"/>
      <c r="V916" s="34"/>
      <c r="W916" s="34">
        <v>0</v>
      </c>
      <c r="X916" s="34">
        <v>16.481100000000001</v>
      </c>
      <c r="Y916" s="34">
        <v>12</v>
      </c>
      <c r="Z916" s="34">
        <v>844</v>
      </c>
      <c r="AA916" s="34">
        <v>848</v>
      </c>
      <c r="AB916" s="34">
        <v>883</v>
      </c>
      <c r="AC916" s="34">
        <v>81</v>
      </c>
      <c r="AD916" s="34">
        <v>23.6</v>
      </c>
      <c r="AE916" s="34">
        <v>0.54</v>
      </c>
      <c r="AF916" s="34">
        <v>979</v>
      </c>
      <c r="AG916" s="34">
        <v>0.9</v>
      </c>
      <c r="AH916" s="34">
        <v>27</v>
      </c>
      <c r="AI916" s="34">
        <v>35</v>
      </c>
      <c r="AJ916" s="34">
        <v>190</v>
      </c>
      <c r="AK916" s="34">
        <v>169</v>
      </c>
      <c r="AL916" s="34">
        <v>4.4000000000000004</v>
      </c>
      <c r="AM916" s="34">
        <v>175</v>
      </c>
      <c r="AN916" s="34" t="s">
        <v>155</v>
      </c>
      <c r="AO916" s="34">
        <v>2</v>
      </c>
      <c r="AP916" s="37">
        <v>0.62422453703703706</v>
      </c>
      <c r="AQ916" s="34">
        <v>47.159252000000002</v>
      </c>
      <c r="AR916" s="34">
        <v>-88.489568000000006</v>
      </c>
      <c r="AS916" s="34">
        <v>310.7</v>
      </c>
      <c r="AT916" s="34">
        <v>0</v>
      </c>
      <c r="AU916" s="34">
        <v>12</v>
      </c>
      <c r="AV916" s="34">
        <v>11</v>
      </c>
      <c r="AW916" s="34" t="s">
        <v>231</v>
      </c>
      <c r="AX916" s="34">
        <v>0.9</v>
      </c>
      <c r="AY916" s="34">
        <v>1.5</v>
      </c>
      <c r="AZ916" s="34">
        <v>1.8</v>
      </c>
      <c r="BA916" s="34">
        <v>14.186999999999999</v>
      </c>
      <c r="BB916" s="34">
        <v>82.65</v>
      </c>
      <c r="BC916" s="34">
        <v>5.83</v>
      </c>
      <c r="BD916" s="34">
        <v>1.9350000000000001</v>
      </c>
      <c r="BE916" s="34">
        <v>3205.8629999999998</v>
      </c>
      <c r="BF916" s="34">
        <v>6.4269999999999996</v>
      </c>
      <c r="BG916" s="34">
        <v>57.57</v>
      </c>
      <c r="BH916" s="34">
        <v>16.628</v>
      </c>
      <c r="BI916" s="34">
        <v>74.197999999999993</v>
      </c>
      <c r="BJ916" s="34">
        <v>46.369</v>
      </c>
      <c r="BK916" s="34">
        <v>13.391999999999999</v>
      </c>
      <c r="BL916" s="34">
        <v>59.761000000000003</v>
      </c>
      <c r="BM916" s="34">
        <v>0</v>
      </c>
      <c r="BN916" s="34"/>
      <c r="BO916" s="34"/>
      <c r="BP916" s="34"/>
      <c r="BQ916" s="34">
        <v>15417.683000000001</v>
      </c>
      <c r="BR916" s="34">
        <v>-1.0564E-2</v>
      </c>
      <c r="BS916" s="34">
        <v>-5</v>
      </c>
      <c r="BT916" s="34">
        <v>8.9999999999999993E-3</v>
      </c>
      <c r="BU916" s="34">
        <v>-0.258158</v>
      </c>
      <c r="BV916" s="34">
        <v>0</v>
      </c>
      <c r="BW916" s="34" t="s">
        <v>155</v>
      </c>
      <c r="BX916" s="34">
        <v>0.80500000000000005</v>
      </c>
    </row>
    <row r="917" spans="1:76" x14ac:dyDescent="0.25">
      <c r="A917" s="35">
        <v>43165</v>
      </c>
      <c r="B917" s="36">
        <v>0.41510719907407406</v>
      </c>
      <c r="C917" s="34">
        <v>2.54</v>
      </c>
      <c r="D917" s="34">
        <v>8.0000000000000002E-3</v>
      </c>
      <c r="E917" s="34">
        <v>80</v>
      </c>
      <c r="F917" s="34">
        <v>440</v>
      </c>
      <c r="G917" s="34">
        <v>125.9</v>
      </c>
      <c r="H917" s="34">
        <v>-27.4</v>
      </c>
      <c r="I917" s="34"/>
      <c r="J917" s="34">
        <v>16.8</v>
      </c>
      <c r="K917" s="34">
        <v>0.98099999999999998</v>
      </c>
      <c r="L917" s="34">
        <v>2.4916</v>
      </c>
      <c r="M917" s="34">
        <v>7.7999999999999996E-3</v>
      </c>
      <c r="N917" s="34">
        <v>431.6465</v>
      </c>
      <c r="O917" s="34">
        <v>123.503</v>
      </c>
      <c r="P917" s="34">
        <v>555.1</v>
      </c>
      <c r="Q917" s="34">
        <v>347.8716</v>
      </c>
      <c r="R917" s="34">
        <v>99.533299999999997</v>
      </c>
      <c r="S917" s="34">
        <v>447.4</v>
      </c>
      <c r="T917" s="34">
        <v>0</v>
      </c>
      <c r="U917" s="34"/>
      <c r="V917" s="34"/>
      <c r="W917" s="34">
        <v>0</v>
      </c>
      <c r="X917" s="34">
        <v>16.4801</v>
      </c>
      <c r="Y917" s="34">
        <v>11.9</v>
      </c>
      <c r="Z917" s="34">
        <v>844</v>
      </c>
      <c r="AA917" s="34">
        <v>848</v>
      </c>
      <c r="AB917" s="34">
        <v>883</v>
      </c>
      <c r="AC917" s="34">
        <v>81</v>
      </c>
      <c r="AD917" s="34">
        <v>23.76</v>
      </c>
      <c r="AE917" s="34">
        <v>0.55000000000000004</v>
      </c>
      <c r="AF917" s="34">
        <v>979</v>
      </c>
      <c r="AG917" s="34">
        <v>1</v>
      </c>
      <c r="AH917" s="34">
        <v>27</v>
      </c>
      <c r="AI917" s="34">
        <v>35</v>
      </c>
      <c r="AJ917" s="34">
        <v>190</v>
      </c>
      <c r="AK917" s="34">
        <v>169</v>
      </c>
      <c r="AL917" s="34">
        <v>4.3</v>
      </c>
      <c r="AM917" s="34">
        <v>175</v>
      </c>
      <c r="AN917" s="34" t="s">
        <v>155</v>
      </c>
      <c r="AO917" s="34">
        <v>2</v>
      </c>
      <c r="AP917" s="37">
        <v>0.62422453703703706</v>
      </c>
      <c r="AQ917" s="34">
        <v>47.159252000000002</v>
      </c>
      <c r="AR917" s="34">
        <v>-88.489570999999998</v>
      </c>
      <c r="AS917" s="34">
        <v>310.8</v>
      </c>
      <c r="AT917" s="34">
        <v>0</v>
      </c>
      <c r="AU917" s="34">
        <v>12</v>
      </c>
      <c r="AV917" s="34">
        <v>11</v>
      </c>
      <c r="AW917" s="34" t="s">
        <v>231</v>
      </c>
      <c r="AX917" s="34">
        <v>0.9</v>
      </c>
      <c r="AY917" s="34">
        <v>1.5</v>
      </c>
      <c r="AZ917" s="34">
        <v>1.8</v>
      </c>
      <c r="BA917" s="34">
        <v>14.186999999999999</v>
      </c>
      <c r="BB917" s="34">
        <v>82.65</v>
      </c>
      <c r="BC917" s="34">
        <v>5.83</v>
      </c>
      <c r="BD917" s="34">
        <v>1.9410000000000001</v>
      </c>
      <c r="BE917" s="34">
        <v>3205.864</v>
      </c>
      <c r="BF917" s="34">
        <v>6.4269999999999996</v>
      </c>
      <c r="BG917" s="34">
        <v>58.16</v>
      </c>
      <c r="BH917" s="34">
        <v>16.640999999999998</v>
      </c>
      <c r="BI917" s="34">
        <v>74.801000000000002</v>
      </c>
      <c r="BJ917" s="34">
        <v>46.872</v>
      </c>
      <c r="BK917" s="34">
        <v>13.411</v>
      </c>
      <c r="BL917" s="34">
        <v>60.283000000000001</v>
      </c>
      <c r="BM917" s="34">
        <v>0</v>
      </c>
      <c r="BN917" s="34"/>
      <c r="BO917" s="34"/>
      <c r="BP917" s="34"/>
      <c r="BQ917" s="34">
        <v>15417.688</v>
      </c>
      <c r="BR917" s="34">
        <v>-1.3624000000000001E-2</v>
      </c>
      <c r="BS917" s="34">
        <v>-5</v>
      </c>
      <c r="BT917" s="34">
        <v>8.9999999999999993E-3</v>
      </c>
      <c r="BU917" s="34">
        <v>-0.33293699999999998</v>
      </c>
      <c r="BV917" s="34">
        <v>0</v>
      </c>
      <c r="BW917" s="34" t="s">
        <v>155</v>
      </c>
      <c r="BX917" s="34">
        <v>0.80600000000000005</v>
      </c>
    </row>
    <row r="918" spans="1:76" x14ac:dyDescent="0.25">
      <c r="A918" s="35">
        <v>43165</v>
      </c>
      <c r="B918" s="36">
        <v>0.4151187731481481</v>
      </c>
      <c r="C918" s="34">
        <v>2.54</v>
      </c>
      <c r="D918" s="34">
        <v>8.0000000000000002E-3</v>
      </c>
      <c r="E918" s="34">
        <v>80</v>
      </c>
      <c r="F918" s="34">
        <v>441.7</v>
      </c>
      <c r="G918" s="34">
        <v>125.7</v>
      </c>
      <c r="H918" s="34">
        <v>-16.600000000000001</v>
      </c>
      <c r="I918" s="34"/>
      <c r="J918" s="34">
        <v>16.8</v>
      </c>
      <c r="K918" s="34">
        <v>0.98119999999999996</v>
      </c>
      <c r="L918" s="34">
        <v>2.4922</v>
      </c>
      <c r="M918" s="34">
        <v>7.7999999999999996E-3</v>
      </c>
      <c r="N918" s="34">
        <v>433.3818</v>
      </c>
      <c r="O918" s="34">
        <v>123.3665</v>
      </c>
      <c r="P918" s="34">
        <v>556.70000000000005</v>
      </c>
      <c r="Q918" s="34">
        <v>347.27420000000001</v>
      </c>
      <c r="R918" s="34">
        <v>98.855099999999993</v>
      </c>
      <c r="S918" s="34">
        <v>446.1</v>
      </c>
      <c r="T918" s="34">
        <v>0</v>
      </c>
      <c r="U918" s="34"/>
      <c r="V918" s="34"/>
      <c r="W918" s="34">
        <v>0</v>
      </c>
      <c r="X918" s="34">
        <v>16.483599999999999</v>
      </c>
      <c r="Y918" s="34">
        <v>11.9</v>
      </c>
      <c r="Z918" s="34">
        <v>845</v>
      </c>
      <c r="AA918" s="34">
        <v>846</v>
      </c>
      <c r="AB918" s="34">
        <v>883</v>
      </c>
      <c r="AC918" s="34">
        <v>81</v>
      </c>
      <c r="AD918" s="34">
        <v>22.24</v>
      </c>
      <c r="AE918" s="34">
        <v>0.51</v>
      </c>
      <c r="AF918" s="34">
        <v>979</v>
      </c>
      <c r="AG918" s="34">
        <v>0.1</v>
      </c>
      <c r="AH918" s="34">
        <v>27</v>
      </c>
      <c r="AI918" s="34">
        <v>35</v>
      </c>
      <c r="AJ918" s="34">
        <v>190</v>
      </c>
      <c r="AK918" s="34">
        <v>169</v>
      </c>
      <c r="AL918" s="34">
        <v>4.3</v>
      </c>
      <c r="AM918" s="34">
        <v>175</v>
      </c>
      <c r="AN918" s="34" t="s">
        <v>155</v>
      </c>
      <c r="AO918" s="34">
        <v>2</v>
      </c>
      <c r="AP918" s="37">
        <v>0.62424768518518514</v>
      </c>
      <c r="AQ918" s="34">
        <v>47.159252000000002</v>
      </c>
      <c r="AR918" s="34">
        <v>-88.489572999999993</v>
      </c>
      <c r="AS918" s="34">
        <v>310.89999999999998</v>
      </c>
      <c r="AT918" s="34">
        <v>0</v>
      </c>
      <c r="AU918" s="34">
        <v>12</v>
      </c>
      <c r="AV918" s="34">
        <v>11</v>
      </c>
      <c r="AW918" s="34" t="s">
        <v>231</v>
      </c>
      <c r="AX918" s="34">
        <v>0.9</v>
      </c>
      <c r="AY918" s="34">
        <v>1.5</v>
      </c>
      <c r="AZ918" s="34">
        <v>1.8</v>
      </c>
      <c r="BA918" s="34">
        <v>14.186999999999999</v>
      </c>
      <c r="BB918" s="34">
        <v>82.65</v>
      </c>
      <c r="BC918" s="34">
        <v>5.83</v>
      </c>
      <c r="BD918" s="34">
        <v>1.919</v>
      </c>
      <c r="BE918" s="34">
        <v>3205.8710000000001</v>
      </c>
      <c r="BF918" s="34">
        <v>6.4269999999999996</v>
      </c>
      <c r="BG918" s="34">
        <v>58.381999999999998</v>
      </c>
      <c r="BH918" s="34">
        <v>16.619</v>
      </c>
      <c r="BI918" s="34">
        <v>75.001000000000005</v>
      </c>
      <c r="BJ918" s="34">
        <v>46.781999999999996</v>
      </c>
      <c r="BK918" s="34">
        <v>13.317</v>
      </c>
      <c r="BL918" s="34">
        <v>60.098999999999997</v>
      </c>
      <c r="BM918" s="34">
        <v>0</v>
      </c>
      <c r="BN918" s="34"/>
      <c r="BO918" s="34"/>
      <c r="BP918" s="34"/>
      <c r="BQ918" s="34">
        <v>15417.721</v>
      </c>
      <c r="BR918" s="34">
        <v>-1.1282E-2</v>
      </c>
      <c r="BS918" s="34">
        <v>-5</v>
      </c>
      <c r="BT918" s="34">
        <v>8.0940000000000005E-3</v>
      </c>
      <c r="BU918" s="34">
        <v>-0.275704</v>
      </c>
      <c r="BV918" s="34">
        <v>0</v>
      </c>
      <c r="BW918" s="34" t="s">
        <v>155</v>
      </c>
      <c r="BX918" s="34">
        <v>0.80100000000000005</v>
      </c>
    </row>
    <row r="919" spans="1:76" x14ac:dyDescent="0.25">
      <c r="A919" s="35">
        <v>43165</v>
      </c>
      <c r="B919" s="36">
        <v>0.41513034722222225</v>
      </c>
      <c r="C919" s="34">
        <v>2.54</v>
      </c>
      <c r="D919" s="34">
        <v>8.0000000000000002E-3</v>
      </c>
      <c r="E919" s="34">
        <v>80</v>
      </c>
      <c r="F919" s="34">
        <v>441.7</v>
      </c>
      <c r="G919" s="34">
        <v>124.4</v>
      </c>
      <c r="H919" s="34">
        <v>-6.7</v>
      </c>
      <c r="I919" s="34"/>
      <c r="J919" s="34">
        <v>16.86</v>
      </c>
      <c r="K919" s="34">
        <v>0.98119999999999996</v>
      </c>
      <c r="L919" s="34">
        <v>2.4922</v>
      </c>
      <c r="M919" s="34">
        <v>7.7999999999999996E-3</v>
      </c>
      <c r="N919" s="34">
        <v>433.3485</v>
      </c>
      <c r="O919" s="34">
        <v>122.0646</v>
      </c>
      <c r="P919" s="34">
        <v>555.4</v>
      </c>
      <c r="Q919" s="34">
        <v>347.04829999999998</v>
      </c>
      <c r="R919" s="34">
        <v>97.755799999999994</v>
      </c>
      <c r="S919" s="34">
        <v>444.8</v>
      </c>
      <c r="T919" s="34">
        <v>0</v>
      </c>
      <c r="U919" s="34"/>
      <c r="V919" s="34"/>
      <c r="W919" s="34">
        <v>0</v>
      </c>
      <c r="X919" s="34">
        <v>16.5474</v>
      </c>
      <c r="Y919" s="34">
        <v>12</v>
      </c>
      <c r="Z919" s="34">
        <v>844</v>
      </c>
      <c r="AA919" s="34">
        <v>847</v>
      </c>
      <c r="AB919" s="34">
        <v>883</v>
      </c>
      <c r="AC919" s="34">
        <v>81</v>
      </c>
      <c r="AD919" s="34">
        <v>22.09</v>
      </c>
      <c r="AE919" s="34">
        <v>0.51</v>
      </c>
      <c r="AF919" s="34">
        <v>979</v>
      </c>
      <c r="AG919" s="34">
        <v>0</v>
      </c>
      <c r="AH919" s="34">
        <v>27</v>
      </c>
      <c r="AI919" s="34">
        <v>35</v>
      </c>
      <c r="AJ919" s="34">
        <v>190</v>
      </c>
      <c r="AK919" s="34">
        <v>169.9</v>
      </c>
      <c r="AL919" s="34">
        <v>4.3</v>
      </c>
      <c r="AM919" s="34">
        <v>175</v>
      </c>
      <c r="AN919" s="34" t="s">
        <v>155</v>
      </c>
      <c r="AO919" s="34">
        <v>2</v>
      </c>
      <c r="AP919" s="37">
        <v>0.62425925925925929</v>
      </c>
      <c r="AQ919" s="34">
        <v>47.159253</v>
      </c>
      <c r="AR919" s="34">
        <v>-88.489572999999993</v>
      </c>
      <c r="AS919" s="34">
        <v>311</v>
      </c>
      <c r="AT919" s="34">
        <v>0</v>
      </c>
      <c r="AU919" s="34">
        <v>12</v>
      </c>
      <c r="AV919" s="34">
        <v>10</v>
      </c>
      <c r="AW919" s="34" t="s">
        <v>230</v>
      </c>
      <c r="AX919" s="34">
        <v>0.9</v>
      </c>
      <c r="AY919" s="34">
        <v>1.5</v>
      </c>
      <c r="AZ919" s="34">
        <v>1.8</v>
      </c>
      <c r="BA919" s="34">
        <v>14.186999999999999</v>
      </c>
      <c r="BB919" s="34">
        <v>82.65</v>
      </c>
      <c r="BC919" s="34">
        <v>5.83</v>
      </c>
      <c r="BD919" s="34">
        <v>1.917</v>
      </c>
      <c r="BE919" s="34">
        <v>3205.8710000000001</v>
      </c>
      <c r="BF919" s="34">
        <v>6.4269999999999996</v>
      </c>
      <c r="BG919" s="34">
        <v>58.375999999999998</v>
      </c>
      <c r="BH919" s="34">
        <v>16.443000000000001</v>
      </c>
      <c r="BI919" s="34">
        <v>74.819000000000003</v>
      </c>
      <c r="BJ919" s="34">
        <v>46.75</v>
      </c>
      <c r="BK919" s="34">
        <v>13.169</v>
      </c>
      <c r="BL919" s="34">
        <v>59.918999999999997</v>
      </c>
      <c r="BM919" s="34">
        <v>0</v>
      </c>
      <c r="BN919" s="34"/>
      <c r="BO919" s="34"/>
      <c r="BP919" s="34"/>
      <c r="BQ919" s="34">
        <v>15477.031000000001</v>
      </c>
      <c r="BR919" s="34">
        <v>-1.0999999999999999E-2</v>
      </c>
      <c r="BS919" s="34">
        <v>-5</v>
      </c>
      <c r="BT919" s="34">
        <v>8.0000000000000002E-3</v>
      </c>
      <c r="BU919" s="34">
        <v>-0.26881300000000002</v>
      </c>
      <c r="BV919" s="34">
        <v>0</v>
      </c>
      <c r="BW919" s="34" t="s">
        <v>155</v>
      </c>
      <c r="BX919" s="34">
        <v>0.80100000000000005</v>
      </c>
    </row>
    <row r="920" spans="1:76" x14ac:dyDescent="0.25">
      <c r="A920" s="35">
        <v>43165</v>
      </c>
      <c r="B920" s="36">
        <v>0.41514192129629629</v>
      </c>
      <c r="C920" s="34">
        <v>2.54</v>
      </c>
      <c r="D920" s="34">
        <v>8.0000000000000002E-3</v>
      </c>
      <c r="E920" s="34">
        <v>80</v>
      </c>
      <c r="F920" s="34">
        <v>441.5</v>
      </c>
      <c r="G920" s="34">
        <v>122.5</v>
      </c>
      <c r="H920" s="34">
        <v>-36.700000000000003</v>
      </c>
      <c r="I920" s="34"/>
      <c r="J920" s="34">
        <v>16.899999999999999</v>
      </c>
      <c r="K920" s="34">
        <v>0.98089999999999999</v>
      </c>
      <c r="L920" s="34">
        <v>2.4916</v>
      </c>
      <c r="M920" s="34">
        <v>7.7999999999999996E-3</v>
      </c>
      <c r="N920" s="34">
        <v>433.08589999999998</v>
      </c>
      <c r="O920" s="34">
        <v>120.16249999999999</v>
      </c>
      <c r="P920" s="34">
        <v>553.20000000000005</v>
      </c>
      <c r="Q920" s="34">
        <v>348.81819999999999</v>
      </c>
      <c r="R920" s="34">
        <v>96.781800000000004</v>
      </c>
      <c r="S920" s="34">
        <v>445.6</v>
      </c>
      <c r="T920" s="34">
        <v>0</v>
      </c>
      <c r="U920" s="34"/>
      <c r="V920" s="34"/>
      <c r="W920" s="34">
        <v>0</v>
      </c>
      <c r="X920" s="34">
        <v>16.5779</v>
      </c>
      <c r="Y920" s="34">
        <v>11.9</v>
      </c>
      <c r="Z920" s="34">
        <v>845</v>
      </c>
      <c r="AA920" s="34">
        <v>848</v>
      </c>
      <c r="AB920" s="34">
        <v>883</v>
      </c>
      <c r="AC920" s="34">
        <v>81</v>
      </c>
      <c r="AD920" s="34">
        <v>23.6</v>
      </c>
      <c r="AE920" s="34">
        <v>0.54</v>
      </c>
      <c r="AF920" s="34">
        <v>979</v>
      </c>
      <c r="AG920" s="34">
        <v>0.9</v>
      </c>
      <c r="AH920" s="34">
        <v>27</v>
      </c>
      <c r="AI920" s="34">
        <v>35</v>
      </c>
      <c r="AJ920" s="34">
        <v>190</v>
      </c>
      <c r="AK920" s="34">
        <v>170</v>
      </c>
      <c r="AL920" s="34">
        <v>4.2</v>
      </c>
      <c r="AM920" s="34">
        <v>175</v>
      </c>
      <c r="AN920" s="34" t="s">
        <v>155</v>
      </c>
      <c r="AO920" s="34">
        <v>2</v>
      </c>
      <c r="AP920" s="37">
        <v>0.62427083333333333</v>
      </c>
      <c r="AQ920" s="34">
        <v>47.159253</v>
      </c>
      <c r="AR920" s="34">
        <v>-88.489574000000005</v>
      </c>
      <c r="AS920" s="34">
        <v>311.10000000000002</v>
      </c>
      <c r="AT920" s="34">
        <v>0</v>
      </c>
      <c r="AU920" s="34">
        <v>12</v>
      </c>
      <c r="AV920" s="34">
        <v>10</v>
      </c>
      <c r="AW920" s="34" t="s">
        <v>230</v>
      </c>
      <c r="AX920" s="34">
        <v>0.9</v>
      </c>
      <c r="AY920" s="34">
        <v>1.5</v>
      </c>
      <c r="AZ920" s="34">
        <v>1.8</v>
      </c>
      <c r="BA920" s="34">
        <v>14.186999999999999</v>
      </c>
      <c r="BB920" s="34">
        <v>82.65</v>
      </c>
      <c r="BC920" s="34">
        <v>5.83</v>
      </c>
      <c r="BD920" s="34">
        <v>1.9430000000000001</v>
      </c>
      <c r="BE920" s="34">
        <v>3205.8670000000002</v>
      </c>
      <c r="BF920" s="34">
        <v>6.4269999999999996</v>
      </c>
      <c r="BG920" s="34">
        <v>58.354999999999997</v>
      </c>
      <c r="BH920" s="34">
        <v>16.190999999999999</v>
      </c>
      <c r="BI920" s="34">
        <v>74.546000000000006</v>
      </c>
      <c r="BJ920" s="34">
        <v>47.000999999999998</v>
      </c>
      <c r="BK920" s="34">
        <v>13.041</v>
      </c>
      <c r="BL920" s="34">
        <v>60.040999999999997</v>
      </c>
      <c r="BM920" s="34">
        <v>0</v>
      </c>
      <c r="BN920" s="34"/>
      <c r="BO920" s="34"/>
      <c r="BP920" s="34"/>
      <c r="BQ920" s="34">
        <v>15509.474</v>
      </c>
      <c r="BR920" s="34">
        <v>-1.3717999999999999E-2</v>
      </c>
      <c r="BS920" s="34">
        <v>-5</v>
      </c>
      <c r="BT920" s="34">
        <v>8.0000000000000002E-3</v>
      </c>
      <c r="BU920" s="34">
        <v>-0.33523399999999998</v>
      </c>
      <c r="BV920" s="34">
        <v>0</v>
      </c>
      <c r="BW920" s="34" t="s">
        <v>155</v>
      </c>
      <c r="BX920" s="34">
        <v>0.80500000000000005</v>
      </c>
    </row>
    <row r="921" spans="1:76" x14ac:dyDescent="0.25">
      <c r="A921" s="35">
        <v>43165</v>
      </c>
      <c r="B921" s="36">
        <v>0.41515349537037038</v>
      </c>
      <c r="C921" s="34">
        <v>2.54</v>
      </c>
      <c r="D921" s="34">
        <v>8.0000000000000002E-3</v>
      </c>
      <c r="E921" s="34">
        <v>80</v>
      </c>
      <c r="F921" s="34">
        <v>441.6</v>
      </c>
      <c r="G921" s="34">
        <v>120.1</v>
      </c>
      <c r="H921" s="34">
        <v>-13.6</v>
      </c>
      <c r="I921" s="34"/>
      <c r="J921" s="34">
        <v>16.899999999999999</v>
      </c>
      <c r="K921" s="34">
        <v>0.98119999999999996</v>
      </c>
      <c r="L921" s="34">
        <v>2.4922</v>
      </c>
      <c r="M921" s="34">
        <v>7.7999999999999996E-3</v>
      </c>
      <c r="N921" s="34">
        <v>433.30410000000001</v>
      </c>
      <c r="O921" s="34">
        <v>117.8254</v>
      </c>
      <c r="P921" s="34">
        <v>551.1</v>
      </c>
      <c r="Q921" s="34">
        <v>347.21190000000001</v>
      </c>
      <c r="R921" s="34">
        <v>94.414900000000003</v>
      </c>
      <c r="S921" s="34">
        <v>441.6</v>
      </c>
      <c r="T921" s="34">
        <v>0</v>
      </c>
      <c r="U921" s="34"/>
      <c r="V921" s="34"/>
      <c r="W921" s="34">
        <v>0</v>
      </c>
      <c r="X921" s="34">
        <v>16.581700000000001</v>
      </c>
      <c r="Y921" s="34">
        <v>12</v>
      </c>
      <c r="Z921" s="34">
        <v>844</v>
      </c>
      <c r="AA921" s="34">
        <v>849</v>
      </c>
      <c r="AB921" s="34">
        <v>883</v>
      </c>
      <c r="AC921" s="34">
        <v>81</v>
      </c>
      <c r="AD921" s="34">
        <v>22.24</v>
      </c>
      <c r="AE921" s="34">
        <v>0.51</v>
      </c>
      <c r="AF921" s="34">
        <v>979</v>
      </c>
      <c r="AG921" s="34">
        <v>0.1</v>
      </c>
      <c r="AH921" s="34">
        <v>27</v>
      </c>
      <c r="AI921" s="34">
        <v>35</v>
      </c>
      <c r="AJ921" s="34">
        <v>190</v>
      </c>
      <c r="AK921" s="34">
        <v>170</v>
      </c>
      <c r="AL921" s="34">
        <v>4.3</v>
      </c>
      <c r="AM921" s="34">
        <v>175</v>
      </c>
      <c r="AN921" s="34" t="s">
        <v>155</v>
      </c>
      <c r="AO921" s="34">
        <v>2</v>
      </c>
      <c r="AP921" s="37">
        <v>0.62428240740740748</v>
      </c>
      <c r="AQ921" s="34">
        <v>47.159253</v>
      </c>
      <c r="AR921" s="34">
        <v>-88.489576</v>
      </c>
      <c r="AS921" s="34">
        <v>311.10000000000002</v>
      </c>
      <c r="AT921" s="34">
        <v>0</v>
      </c>
      <c r="AU921" s="34">
        <v>12</v>
      </c>
      <c r="AV921" s="34">
        <v>10</v>
      </c>
      <c r="AW921" s="34" t="s">
        <v>230</v>
      </c>
      <c r="AX921" s="34">
        <v>0.9</v>
      </c>
      <c r="AY921" s="34">
        <v>1.5</v>
      </c>
      <c r="AZ921" s="34">
        <v>1.8</v>
      </c>
      <c r="BA921" s="34">
        <v>14.186999999999999</v>
      </c>
      <c r="BB921" s="34">
        <v>82.65</v>
      </c>
      <c r="BC921" s="34">
        <v>5.83</v>
      </c>
      <c r="BD921" s="34">
        <v>1.92</v>
      </c>
      <c r="BE921" s="34">
        <v>3205.8710000000001</v>
      </c>
      <c r="BF921" s="34">
        <v>6.4269999999999996</v>
      </c>
      <c r="BG921" s="34">
        <v>58.371000000000002</v>
      </c>
      <c r="BH921" s="34">
        <v>15.872999999999999</v>
      </c>
      <c r="BI921" s="34">
        <v>74.244</v>
      </c>
      <c r="BJ921" s="34">
        <v>46.774000000000001</v>
      </c>
      <c r="BK921" s="34">
        <v>12.718999999999999</v>
      </c>
      <c r="BL921" s="34">
        <v>59.493000000000002</v>
      </c>
      <c r="BM921" s="34">
        <v>0</v>
      </c>
      <c r="BN921" s="34"/>
      <c r="BO921" s="34"/>
      <c r="BP921" s="34"/>
      <c r="BQ921" s="34">
        <v>15509.494000000001</v>
      </c>
      <c r="BR921" s="34">
        <v>-1.0376E-2</v>
      </c>
      <c r="BS921" s="34">
        <v>-5</v>
      </c>
      <c r="BT921" s="34">
        <v>8.0000000000000002E-3</v>
      </c>
      <c r="BU921" s="34">
        <v>-0.25356400000000001</v>
      </c>
      <c r="BV921" s="34">
        <v>0</v>
      </c>
      <c r="BW921" s="34" t="s">
        <v>155</v>
      </c>
      <c r="BX921" s="34">
        <v>0.80100000000000005</v>
      </c>
    </row>
    <row r="922" spans="1:76" x14ac:dyDescent="0.25">
      <c r="A922" s="35">
        <v>43165</v>
      </c>
      <c r="B922" s="36">
        <v>0.41516506944444442</v>
      </c>
      <c r="C922" s="34">
        <v>2.54</v>
      </c>
      <c r="D922" s="34">
        <v>8.0000000000000002E-3</v>
      </c>
      <c r="E922" s="34">
        <v>80</v>
      </c>
      <c r="F922" s="34">
        <v>441.4</v>
      </c>
      <c r="G922" s="34">
        <v>117.9</v>
      </c>
      <c r="H922" s="34">
        <v>-20.7</v>
      </c>
      <c r="I922" s="34"/>
      <c r="J922" s="34">
        <v>16.899999999999999</v>
      </c>
      <c r="K922" s="34">
        <v>0.98119999999999996</v>
      </c>
      <c r="L922" s="34">
        <v>2.4923000000000002</v>
      </c>
      <c r="M922" s="34">
        <v>7.7999999999999996E-3</v>
      </c>
      <c r="N922" s="34">
        <v>433.15609999999998</v>
      </c>
      <c r="O922" s="34">
        <v>115.6961</v>
      </c>
      <c r="P922" s="34">
        <v>548.9</v>
      </c>
      <c r="Q922" s="34">
        <v>346.89420000000001</v>
      </c>
      <c r="R922" s="34">
        <v>92.655500000000004</v>
      </c>
      <c r="S922" s="34">
        <v>439.5</v>
      </c>
      <c r="T922" s="34">
        <v>0</v>
      </c>
      <c r="U922" s="34"/>
      <c r="V922" s="34"/>
      <c r="W922" s="34">
        <v>0</v>
      </c>
      <c r="X922" s="34">
        <v>16.582699999999999</v>
      </c>
      <c r="Y922" s="34">
        <v>11.9</v>
      </c>
      <c r="Z922" s="34">
        <v>845</v>
      </c>
      <c r="AA922" s="34">
        <v>848</v>
      </c>
      <c r="AB922" s="34">
        <v>883</v>
      </c>
      <c r="AC922" s="34">
        <v>81</v>
      </c>
      <c r="AD922" s="34">
        <v>22.09</v>
      </c>
      <c r="AE922" s="34">
        <v>0.51</v>
      </c>
      <c r="AF922" s="34">
        <v>979</v>
      </c>
      <c r="AG922" s="34">
        <v>0</v>
      </c>
      <c r="AH922" s="34">
        <v>27</v>
      </c>
      <c r="AI922" s="34">
        <v>35</v>
      </c>
      <c r="AJ922" s="34">
        <v>190</v>
      </c>
      <c r="AK922" s="34">
        <v>170</v>
      </c>
      <c r="AL922" s="34">
        <v>4.4000000000000004</v>
      </c>
      <c r="AM922" s="34">
        <v>175</v>
      </c>
      <c r="AN922" s="34" t="s">
        <v>155</v>
      </c>
      <c r="AO922" s="34">
        <v>2</v>
      </c>
      <c r="AP922" s="37">
        <v>0.62429398148148152</v>
      </c>
      <c r="AQ922" s="34">
        <v>47.159253</v>
      </c>
      <c r="AR922" s="34">
        <v>-88.489576999999997</v>
      </c>
      <c r="AS922" s="34">
        <v>311</v>
      </c>
      <c r="AT922" s="34">
        <v>0</v>
      </c>
      <c r="AU922" s="34">
        <v>12</v>
      </c>
      <c r="AV922" s="34">
        <v>10</v>
      </c>
      <c r="AW922" s="34" t="s">
        <v>230</v>
      </c>
      <c r="AX922" s="34">
        <v>0.93420000000000003</v>
      </c>
      <c r="AY922" s="34">
        <v>1.5</v>
      </c>
      <c r="AZ922" s="34">
        <v>1.8</v>
      </c>
      <c r="BA922" s="34">
        <v>14.186999999999999</v>
      </c>
      <c r="BB922" s="34">
        <v>82.65</v>
      </c>
      <c r="BC922" s="34">
        <v>5.83</v>
      </c>
      <c r="BD922" s="34">
        <v>1.913</v>
      </c>
      <c r="BE922" s="34">
        <v>3205.8690000000001</v>
      </c>
      <c r="BF922" s="34">
        <v>6.4269999999999996</v>
      </c>
      <c r="BG922" s="34">
        <v>58.347999999999999</v>
      </c>
      <c r="BH922" s="34">
        <v>15.585000000000001</v>
      </c>
      <c r="BI922" s="34">
        <v>73.932000000000002</v>
      </c>
      <c r="BJ922" s="34">
        <v>46.728000000000002</v>
      </c>
      <c r="BK922" s="34">
        <v>12.481</v>
      </c>
      <c r="BL922" s="34">
        <v>59.209000000000003</v>
      </c>
      <c r="BM922" s="34">
        <v>0</v>
      </c>
      <c r="BN922" s="34"/>
      <c r="BO922" s="34"/>
      <c r="BP922" s="34"/>
      <c r="BQ922" s="34">
        <v>15509.486999999999</v>
      </c>
      <c r="BR922" s="34">
        <v>-1.1812E-2</v>
      </c>
      <c r="BS922" s="34">
        <v>-5</v>
      </c>
      <c r="BT922" s="34">
        <v>8.9060000000000007E-3</v>
      </c>
      <c r="BU922" s="34">
        <v>-0.28865600000000002</v>
      </c>
      <c r="BV922" s="34">
        <v>0</v>
      </c>
      <c r="BW922" s="34" t="s">
        <v>155</v>
      </c>
      <c r="BX922" s="34">
        <v>0.80100000000000005</v>
      </c>
    </row>
    <row r="923" spans="1:76" x14ac:dyDescent="0.25">
      <c r="A923" s="35">
        <v>43165</v>
      </c>
      <c r="B923" s="36">
        <v>0.41517664351851852</v>
      </c>
      <c r="C923" s="34">
        <v>2.5379999999999998</v>
      </c>
      <c r="D923" s="34">
        <v>7.4999999999999997E-3</v>
      </c>
      <c r="E923" s="34">
        <v>74.626486</v>
      </c>
      <c r="F923" s="34">
        <v>440.1</v>
      </c>
      <c r="G923" s="34">
        <v>115.3</v>
      </c>
      <c r="H923" s="34">
        <v>-23.2</v>
      </c>
      <c r="I923" s="34"/>
      <c r="J923" s="34">
        <v>17</v>
      </c>
      <c r="K923" s="34">
        <v>0.98119999999999996</v>
      </c>
      <c r="L923" s="34">
        <v>2.4904000000000002</v>
      </c>
      <c r="M923" s="34">
        <v>7.3000000000000001E-3</v>
      </c>
      <c r="N923" s="34">
        <v>431.84280000000001</v>
      </c>
      <c r="O923" s="34">
        <v>113.1448</v>
      </c>
      <c r="P923" s="34">
        <v>545</v>
      </c>
      <c r="Q923" s="34">
        <v>345.8424</v>
      </c>
      <c r="R923" s="34">
        <v>90.612300000000005</v>
      </c>
      <c r="S923" s="34">
        <v>436.5</v>
      </c>
      <c r="T923" s="34">
        <v>0</v>
      </c>
      <c r="U923" s="34"/>
      <c r="V923" s="34"/>
      <c r="W923" s="34">
        <v>0</v>
      </c>
      <c r="X923" s="34">
        <v>16.680599999999998</v>
      </c>
      <c r="Y923" s="34">
        <v>11.9</v>
      </c>
      <c r="Z923" s="34">
        <v>845</v>
      </c>
      <c r="AA923" s="34">
        <v>849</v>
      </c>
      <c r="AB923" s="34">
        <v>883</v>
      </c>
      <c r="AC923" s="34">
        <v>81</v>
      </c>
      <c r="AD923" s="34">
        <v>22.09</v>
      </c>
      <c r="AE923" s="34">
        <v>0.51</v>
      </c>
      <c r="AF923" s="34">
        <v>979</v>
      </c>
      <c r="AG923" s="34">
        <v>0</v>
      </c>
      <c r="AH923" s="34">
        <v>27</v>
      </c>
      <c r="AI923" s="34">
        <v>35</v>
      </c>
      <c r="AJ923" s="34">
        <v>190</v>
      </c>
      <c r="AK923" s="34">
        <v>170</v>
      </c>
      <c r="AL923" s="34">
        <v>4.3</v>
      </c>
      <c r="AM923" s="34">
        <v>175</v>
      </c>
      <c r="AN923" s="34" t="s">
        <v>155</v>
      </c>
      <c r="AO923" s="34">
        <v>2</v>
      </c>
      <c r="AP923" s="37">
        <v>0.62429398148148152</v>
      </c>
      <c r="AQ923" s="34">
        <v>47.159253</v>
      </c>
      <c r="AR923" s="34">
        <v>-88.489576999999997</v>
      </c>
      <c r="AS923" s="34">
        <v>310.89999999999998</v>
      </c>
      <c r="AT923" s="34">
        <v>0</v>
      </c>
      <c r="AU923" s="34">
        <v>12</v>
      </c>
      <c r="AV923" s="34">
        <v>10</v>
      </c>
      <c r="AW923" s="34" t="s">
        <v>230</v>
      </c>
      <c r="AX923" s="34">
        <v>0.98419999999999996</v>
      </c>
      <c r="AY923" s="34">
        <v>1.5</v>
      </c>
      <c r="AZ923" s="34">
        <v>1.8</v>
      </c>
      <c r="BA923" s="34">
        <v>14.186999999999999</v>
      </c>
      <c r="BB923" s="34">
        <v>82.73</v>
      </c>
      <c r="BC923" s="34">
        <v>5.83</v>
      </c>
      <c r="BD923" s="34">
        <v>1.915</v>
      </c>
      <c r="BE923" s="34">
        <v>3206.5889999999999</v>
      </c>
      <c r="BF923" s="34">
        <v>6.0010000000000003</v>
      </c>
      <c r="BG923" s="34">
        <v>58.228999999999999</v>
      </c>
      <c r="BH923" s="34">
        <v>15.256</v>
      </c>
      <c r="BI923" s="34">
        <v>73.484999999999999</v>
      </c>
      <c r="BJ923" s="34">
        <v>46.633000000000003</v>
      </c>
      <c r="BK923" s="34">
        <v>12.218</v>
      </c>
      <c r="BL923" s="34">
        <v>58.850999999999999</v>
      </c>
      <c r="BM923" s="34">
        <v>0</v>
      </c>
      <c r="BN923" s="34"/>
      <c r="BO923" s="34"/>
      <c r="BP923" s="34"/>
      <c r="BQ923" s="34">
        <v>15616.566999999999</v>
      </c>
      <c r="BR923" s="34">
        <v>-1.2906000000000001E-2</v>
      </c>
      <c r="BS923" s="34">
        <v>-5</v>
      </c>
      <c r="BT923" s="34">
        <v>8.0940000000000005E-3</v>
      </c>
      <c r="BU923" s="34">
        <v>-0.31539099999999998</v>
      </c>
      <c r="BV923" s="34">
        <v>0</v>
      </c>
      <c r="BW923" s="34" t="s">
        <v>155</v>
      </c>
      <c r="BX923" s="34">
        <v>0.80100000000000005</v>
      </c>
    </row>
    <row r="924" spans="1:76" x14ac:dyDescent="0.25">
      <c r="A924" s="35">
        <v>43165</v>
      </c>
      <c r="B924" s="36">
        <v>0.41518821759259256</v>
      </c>
      <c r="C924" s="34">
        <v>2.5299999999999998</v>
      </c>
      <c r="D924" s="34">
        <v>7.4000000000000003E-3</v>
      </c>
      <c r="E924" s="34">
        <v>73.717320000000001</v>
      </c>
      <c r="F924" s="34">
        <v>439.9</v>
      </c>
      <c r="G924" s="34">
        <v>113.1</v>
      </c>
      <c r="H924" s="34">
        <v>-13.9</v>
      </c>
      <c r="I924" s="34"/>
      <c r="J924" s="34">
        <v>17</v>
      </c>
      <c r="K924" s="34">
        <v>0.98129999999999995</v>
      </c>
      <c r="L924" s="34">
        <v>2.4826999999999999</v>
      </c>
      <c r="M924" s="34">
        <v>7.1999999999999998E-3</v>
      </c>
      <c r="N924" s="34">
        <v>431.7122</v>
      </c>
      <c r="O924" s="34">
        <v>110.96639999999999</v>
      </c>
      <c r="P924" s="34">
        <v>542.70000000000005</v>
      </c>
      <c r="Q924" s="34">
        <v>345.73779999999999</v>
      </c>
      <c r="R924" s="34">
        <v>88.867699999999999</v>
      </c>
      <c r="S924" s="34">
        <v>434.6</v>
      </c>
      <c r="T924" s="34">
        <v>0</v>
      </c>
      <c r="U924" s="34"/>
      <c r="V924" s="34"/>
      <c r="W924" s="34">
        <v>0</v>
      </c>
      <c r="X924" s="34">
        <v>16.682400000000001</v>
      </c>
      <c r="Y924" s="34">
        <v>12</v>
      </c>
      <c r="Z924" s="34">
        <v>844</v>
      </c>
      <c r="AA924" s="34">
        <v>848</v>
      </c>
      <c r="AB924" s="34">
        <v>882</v>
      </c>
      <c r="AC924" s="34">
        <v>81</v>
      </c>
      <c r="AD924" s="34">
        <v>22.09</v>
      </c>
      <c r="AE924" s="34">
        <v>0.51</v>
      </c>
      <c r="AF924" s="34">
        <v>979</v>
      </c>
      <c r="AG924" s="34">
        <v>0</v>
      </c>
      <c r="AH924" s="34">
        <v>27</v>
      </c>
      <c r="AI924" s="34">
        <v>35</v>
      </c>
      <c r="AJ924" s="34">
        <v>190</v>
      </c>
      <c r="AK924" s="34">
        <v>170</v>
      </c>
      <c r="AL924" s="34">
        <v>4.4000000000000004</v>
      </c>
      <c r="AM924" s="34">
        <v>175</v>
      </c>
      <c r="AN924" s="34" t="s">
        <v>155</v>
      </c>
      <c r="AO924" s="34">
        <v>2</v>
      </c>
      <c r="AP924" s="37">
        <v>0.62430555555555556</v>
      </c>
      <c r="AQ924" s="34">
        <v>47.159253</v>
      </c>
      <c r="AR924" s="34">
        <v>-88.489577999999995</v>
      </c>
      <c r="AS924" s="34">
        <v>310.8</v>
      </c>
      <c r="AT924" s="34">
        <v>0</v>
      </c>
      <c r="AU924" s="34">
        <v>12</v>
      </c>
      <c r="AV924" s="34">
        <v>10</v>
      </c>
      <c r="AW924" s="34" t="s">
        <v>230</v>
      </c>
      <c r="AX924" s="34">
        <v>0.93159999999999998</v>
      </c>
      <c r="AY924" s="34">
        <v>1.5</v>
      </c>
      <c r="AZ924" s="34">
        <v>1.8</v>
      </c>
      <c r="BA924" s="34">
        <v>14.186999999999999</v>
      </c>
      <c r="BB924" s="34">
        <v>82.99</v>
      </c>
      <c r="BC924" s="34">
        <v>5.85</v>
      </c>
      <c r="BD924" s="34">
        <v>1.9039999999999999</v>
      </c>
      <c r="BE924" s="34">
        <v>3206.8359999999998</v>
      </c>
      <c r="BF924" s="34">
        <v>5.9470000000000001</v>
      </c>
      <c r="BG924" s="34">
        <v>58.395000000000003</v>
      </c>
      <c r="BH924" s="34">
        <v>15.01</v>
      </c>
      <c r="BI924" s="34">
        <v>73.405000000000001</v>
      </c>
      <c r="BJ924" s="34">
        <v>46.765999999999998</v>
      </c>
      <c r="BK924" s="34">
        <v>12.021000000000001</v>
      </c>
      <c r="BL924" s="34">
        <v>58.786999999999999</v>
      </c>
      <c r="BM924" s="34">
        <v>0</v>
      </c>
      <c r="BN924" s="34"/>
      <c r="BO924" s="34"/>
      <c r="BP924" s="34"/>
      <c r="BQ924" s="34">
        <v>15667.647000000001</v>
      </c>
      <c r="BR924" s="34">
        <v>-1.0281999999999999E-2</v>
      </c>
      <c r="BS924" s="34">
        <v>-5</v>
      </c>
      <c r="BT924" s="34">
        <v>8.0000000000000002E-3</v>
      </c>
      <c r="BU924" s="34">
        <v>-0.25126599999999999</v>
      </c>
      <c r="BV924" s="34">
        <v>0</v>
      </c>
      <c r="BW924" s="34" t="s">
        <v>155</v>
      </c>
      <c r="BX924" s="34">
        <v>0.80100000000000005</v>
      </c>
    </row>
    <row r="925" spans="1:76" x14ac:dyDescent="0.25">
      <c r="A925" s="35">
        <v>43165</v>
      </c>
      <c r="B925" s="36">
        <v>0.41519979166666671</v>
      </c>
      <c r="C925" s="34">
        <v>2.5299999999999998</v>
      </c>
      <c r="D925" s="34">
        <v>8.0000000000000002E-3</v>
      </c>
      <c r="E925" s="34">
        <v>80</v>
      </c>
      <c r="F925" s="34">
        <v>441.7</v>
      </c>
      <c r="G925" s="34">
        <v>110.9</v>
      </c>
      <c r="H925" s="34">
        <v>-27.5</v>
      </c>
      <c r="I925" s="34"/>
      <c r="J925" s="34">
        <v>17</v>
      </c>
      <c r="K925" s="34">
        <v>0.98109999999999997</v>
      </c>
      <c r="L925" s="34">
        <v>2.4821</v>
      </c>
      <c r="M925" s="34">
        <v>7.7999999999999996E-3</v>
      </c>
      <c r="N925" s="34">
        <v>433.34780000000001</v>
      </c>
      <c r="O925" s="34">
        <v>108.80110000000001</v>
      </c>
      <c r="P925" s="34">
        <v>542.1</v>
      </c>
      <c r="Q925" s="34">
        <v>349.02910000000003</v>
      </c>
      <c r="R925" s="34">
        <v>87.631100000000004</v>
      </c>
      <c r="S925" s="34">
        <v>436.7</v>
      </c>
      <c r="T925" s="34">
        <v>0</v>
      </c>
      <c r="U925" s="34"/>
      <c r="V925" s="34"/>
      <c r="W925" s="34">
        <v>0</v>
      </c>
      <c r="X925" s="34">
        <v>16.678100000000001</v>
      </c>
      <c r="Y925" s="34">
        <v>11.9</v>
      </c>
      <c r="Z925" s="34">
        <v>845</v>
      </c>
      <c r="AA925" s="34">
        <v>849</v>
      </c>
      <c r="AB925" s="34">
        <v>883</v>
      </c>
      <c r="AC925" s="34">
        <v>81</v>
      </c>
      <c r="AD925" s="34">
        <v>23.6</v>
      </c>
      <c r="AE925" s="34">
        <v>0.54</v>
      </c>
      <c r="AF925" s="34">
        <v>979</v>
      </c>
      <c r="AG925" s="34">
        <v>0.9</v>
      </c>
      <c r="AH925" s="34">
        <v>27</v>
      </c>
      <c r="AI925" s="34">
        <v>35</v>
      </c>
      <c r="AJ925" s="34">
        <v>190</v>
      </c>
      <c r="AK925" s="34">
        <v>170</v>
      </c>
      <c r="AL925" s="34">
        <v>4.3</v>
      </c>
      <c r="AM925" s="34">
        <v>175</v>
      </c>
      <c r="AN925" s="34" t="s">
        <v>155</v>
      </c>
      <c r="AO925" s="34">
        <v>2</v>
      </c>
      <c r="AP925" s="37">
        <v>0.62432870370370364</v>
      </c>
      <c r="AQ925" s="34">
        <v>47.159253</v>
      </c>
      <c r="AR925" s="34">
        <v>-88.489579000000006</v>
      </c>
      <c r="AS925" s="34">
        <v>310.7</v>
      </c>
      <c r="AT925" s="34">
        <v>0</v>
      </c>
      <c r="AU925" s="34">
        <v>12</v>
      </c>
      <c r="AV925" s="34">
        <v>10</v>
      </c>
      <c r="AW925" s="34" t="s">
        <v>230</v>
      </c>
      <c r="AX925" s="34">
        <v>0.96840000000000004</v>
      </c>
      <c r="AY925" s="34">
        <v>1.5</v>
      </c>
      <c r="AZ925" s="34">
        <v>1.8</v>
      </c>
      <c r="BA925" s="34">
        <v>14.186999999999999</v>
      </c>
      <c r="BB925" s="34">
        <v>82.97</v>
      </c>
      <c r="BC925" s="34">
        <v>5.85</v>
      </c>
      <c r="BD925" s="34">
        <v>1.93</v>
      </c>
      <c r="BE925" s="34">
        <v>3206.0250000000001</v>
      </c>
      <c r="BF925" s="34">
        <v>6.452</v>
      </c>
      <c r="BG925" s="34">
        <v>58.616999999999997</v>
      </c>
      <c r="BH925" s="34">
        <v>14.717000000000001</v>
      </c>
      <c r="BI925" s="34">
        <v>73.334000000000003</v>
      </c>
      <c r="BJ925" s="34">
        <v>47.210999999999999</v>
      </c>
      <c r="BK925" s="34">
        <v>11.853</v>
      </c>
      <c r="BL925" s="34">
        <v>59.064999999999998</v>
      </c>
      <c r="BM925" s="34">
        <v>0</v>
      </c>
      <c r="BN925" s="34"/>
      <c r="BO925" s="34"/>
      <c r="BP925" s="34"/>
      <c r="BQ925" s="34">
        <v>15663.683000000001</v>
      </c>
      <c r="BR925" s="34">
        <v>-1.2718E-2</v>
      </c>
      <c r="BS925" s="34">
        <v>-5</v>
      </c>
      <c r="BT925" s="34">
        <v>8.0000000000000002E-3</v>
      </c>
      <c r="BU925" s="34">
        <v>-0.31079699999999999</v>
      </c>
      <c r="BV925" s="34">
        <v>0</v>
      </c>
      <c r="BW925" s="34" t="s">
        <v>155</v>
      </c>
      <c r="BX925" s="34">
        <v>0.80500000000000005</v>
      </c>
    </row>
    <row r="926" spans="1:76" x14ac:dyDescent="0.25">
      <c r="A926" s="35">
        <v>43165</v>
      </c>
      <c r="B926" s="36">
        <v>0.41521136574074075</v>
      </c>
      <c r="C926" s="34">
        <v>2.5230000000000001</v>
      </c>
      <c r="D926" s="34">
        <v>8.0000000000000002E-3</v>
      </c>
      <c r="E926" s="34">
        <v>80</v>
      </c>
      <c r="F926" s="34">
        <v>442.2</v>
      </c>
      <c r="G926" s="34">
        <v>108.8</v>
      </c>
      <c r="H926" s="34">
        <v>-4.9000000000000004</v>
      </c>
      <c r="I926" s="34"/>
      <c r="J926" s="34">
        <v>17</v>
      </c>
      <c r="K926" s="34">
        <v>0.98129999999999995</v>
      </c>
      <c r="L926" s="34">
        <v>2.4756</v>
      </c>
      <c r="M926" s="34">
        <v>7.9000000000000008E-3</v>
      </c>
      <c r="N926" s="34">
        <v>433.9357</v>
      </c>
      <c r="O926" s="34">
        <v>106.8116</v>
      </c>
      <c r="P926" s="34">
        <v>540.70000000000005</v>
      </c>
      <c r="Q926" s="34">
        <v>347.71800000000002</v>
      </c>
      <c r="R926" s="34">
        <v>85.589500000000001</v>
      </c>
      <c r="S926" s="34">
        <v>433.3</v>
      </c>
      <c r="T926" s="34">
        <v>0</v>
      </c>
      <c r="U926" s="34"/>
      <c r="V926" s="34"/>
      <c r="W926" s="34">
        <v>0</v>
      </c>
      <c r="X926" s="34">
        <v>16.682300000000001</v>
      </c>
      <c r="Y926" s="34">
        <v>12</v>
      </c>
      <c r="Z926" s="34">
        <v>845</v>
      </c>
      <c r="AA926" s="34">
        <v>849</v>
      </c>
      <c r="AB926" s="34">
        <v>883</v>
      </c>
      <c r="AC926" s="34">
        <v>81</v>
      </c>
      <c r="AD926" s="34">
        <v>22.24</v>
      </c>
      <c r="AE926" s="34">
        <v>0.51</v>
      </c>
      <c r="AF926" s="34">
        <v>979</v>
      </c>
      <c r="AG926" s="34">
        <v>0.1</v>
      </c>
      <c r="AH926" s="34">
        <v>27</v>
      </c>
      <c r="AI926" s="34">
        <v>35</v>
      </c>
      <c r="AJ926" s="34">
        <v>190</v>
      </c>
      <c r="AK926" s="34">
        <v>170</v>
      </c>
      <c r="AL926" s="34">
        <v>4.3</v>
      </c>
      <c r="AM926" s="34">
        <v>175</v>
      </c>
      <c r="AN926" s="34" t="s">
        <v>155</v>
      </c>
      <c r="AO926" s="34">
        <v>2</v>
      </c>
      <c r="AP926" s="37">
        <v>0.62434027777777779</v>
      </c>
      <c r="AQ926" s="34">
        <v>47.159253</v>
      </c>
      <c r="AR926" s="34">
        <v>-88.489580000000004</v>
      </c>
      <c r="AS926" s="34">
        <v>310.5</v>
      </c>
      <c r="AT926" s="34">
        <v>0</v>
      </c>
      <c r="AU926" s="34">
        <v>12</v>
      </c>
      <c r="AV926" s="34">
        <v>10</v>
      </c>
      <c r="AW926" s="34" t="s">
        <v>230</v>
      </c>
      <c r="AX926" s="34">
        <v>1</v>
      </c>
      <c r="AY926" s="34">
        <v>1.5</v>
      </c>
      <c r="AZ926" s="34">
        <v>1.8</v>
      </c>
      <c r="BA926" s="34">
        <v>14.186999999999999</v>
      </c>
      <c r="BB926" s="34">
        <v>83.21</v>
      </c>
      <c r="BC926" s="34">
        <v>5.86</v>
      </c>
      <c r="BD926" s="34">
        <v>1.9039999999999999</v>
      </c>
      <c r="BE926" s="34">
        <v>3206.1469999999999</v>
      </c>
      <c r="BF926" s="34">
        <v>6.4710000000000001</v>
      </c>
      <c r="BG926" s="34">
        <v>58.851999999999997</v>
      </c>
      <c r="BH926" s="34">
        <v>14.486000000000001</v>
      </c>
      <c r="BI926" s="34">
        <v>73.337999999999994</v>
      </c>
      <c r="BJ926" s="34">
        <v>47.158999999999999</v>
      </c>
      <c r="BK926" s="34">
        <v>11.608000000000001</v>
      </c>
      <c r="BL926" s="34">
        <v>58.765999999999998</v>
      </c>
      <c r="BM926" s="34">
        <v>0</v>
      </c>
      <c r="BN926" s="34"/>
      <c r="BO926" s="34"/>
      <c r="BP926" s="34"/>
      <c r="BQ926" s="34">
        <v>15709.076999999999</v>
      </c>
      <c r="BR926" s="34">
        <v>-7.5640000000000004E-3</v>
      </c>
      <c r="BS926" s="34">
        <v>-5</v>
      </c>
      <c r="BT926" s="34">
        <v>8.0000000000000002E-3</v>
      </c>
      <c r="BU926" s="34">
        <v>-0.18484600000000001</v>
      </c>
      <c r="BV926" s="34">
        <v>0</v>
      </c>
      <c r="BW926" s="34" t="s">
        <v>155</v>
      </c>
      <c r="BX926" s="34">
        <v>0.80100000000000005</v>
      </c>
    </row>
    <row r="927" spans="1:76" x14ac:dyDescent="0.25">
      <c r="A927" s="35">
        <v>43165</v>
      </c>
      <c r="B927" s="36">
        <v>0.41522293981481484</v>
      </c>
      <c r="C927" s="34">
        <v>2.52</v>
      </c>
      <c r="D927" s="34">
        <v>8.0000000000000002E-3</v>
      </c>
      <c r="E927" s="34">
        <v>80</v>
      </c>
      <c r="F927" s="34">
        <v>442.4</v>
      </c>
      <c r="G927" s="34">
        <v>107.4</v>
      </c>
      <c r="H927" s="34">
        <v>-16.600000000000001</v>
      </c>
      <c r="I927" s="34"/>
      <c r="J927" s="34">
        <v>17</v>
      </c>
      <c r="K927" s="34">
        <v>0.98140000000000005</v>
      </c>
      <c r="L927" s="34">
        <v>2.4729999999999999</v>
      </c>
      <c r="M927" s="34">
        <v>7.9000000000000008E-3</v>
      </c>
      <c r="N927" s="34">
        <v>434.14789999999999</v>
      </c>
      <c r="O927" s="34">
        <v>105.3583</v>
      </c>
      <c r="P927" s="34">
        <v>539.5</v>
      </c>
      <c r="Q927" s="34">
        <v>347.68849999999998</v>
      </c>
      <c r="R927" s="34">
        <v>84.376499999999993</v>
      </c>
      <c r="S927" s="34">
        <v>432.1</v>
      </c>
      <c r="T927" s="34">
        <v>0</v>
      </c>
      <c r="U927" s="34"/>
      <c r="V927" s="34"/>
      <c r="W927" s="34">
        <v>0</v>
      </c>
      <c r="X927" s="34">
        <v>16.683</v>
      </c>
      <c r="Y927" s="34">
        <v>12</v>
      </c>
      <c r="Z927" s="34">
        <v>844</v>
      </c>
      <c r="AA927" s="34">
        <v>848</v>
      </c>
      <c r="AB927" s="34">
        <v>883</v>
      </c>
      <c r="AC927" s="34">
        <v>81</v>
      </c>
      <c r="AD927" s="34">
        <v>22.09</v>
      </c>
      <c r="AE927" s="34">
        <v>0.51</v>
      </c>
      <c r="AF927" s="34">
        <v>979</v>
      </c>
      <c r="AG927" s="34">
        <v>0</v>
      </c>
      <c r="AH927" s="34">
        <v>27</v>
      </c>
      <c r="AI927" s="34">
        <v>35</v>
      </c>
      <c r="AJ927" s="34">
        <v>190</v>
      </c>
      <c r="AK927" s="34">
        <v>170</v>
      </c>
      <c r="AL927" s="34">
        <v>4.3</v>
      </c>
      <c r="AM927" s="34">
        <v>175</v>
      </c>
      <c r="AN927" s="34" t="s">
        <v>155</v>
      </c>
      <c r="AO927" s="34">
        <v>2</v>
      </c>
      <c r="AP927" s="37">
        <v>0.62435185185185182</v>
      </c>
      <c r="AQ927" s="34">
        <v>47.159253</v>
      </c>
      <c r="AR927" s="34">
        <v>-88.489581000000001</v>
      </c>
      <c r="AS927" s="34">
        <v>310.39999999999998</v>
      </c>
      <c r="AT927" s="34">
        <v>0</v>
      </c>
      <c r="AU927" s="34">
        <v>12</v>
      </c>
      <c r="AV927" s="34">
        <v>10</v>
      </c>
      <c r="AW927" s="34" t="s">
        <v>230</v>
      </c>
      <c r="AX927" s="34">
        <v>1</v>
      </c>
      <c r="AY927" s="34">
        <v>1.5</v>
      </c>
      <c r="AZ927" s="34">
        <v>1.8</v>
      </c>
      <c r="BA927" s="34">
        <v>14.186999999999999</v>
      </c>
      <c r="BB927" s="34">
        <v>83.3</v>
      </c>
      <c r="BC927" s="34">
        <v>5.87</v>
      </c>
      <c r="BD927" s="34">
        <v>1.9</v>
      </c>
      <c r="BE927" s="34">
        <v>3206.1930000000002</v>
      </c>
      <c r="BF927" s="34">
        <v>6.4779999999999998</v>
      </c>
      <c r="BG927" s="34">
        <v>58.944000000000003</v>
      </c>
      <c r="BH927" s="34">
        <v>14.304</v>
      </c>
      <c r="BI927" s="34">
        <v>73.248000000000005</v>
      </c>
      <c r="BJ927" s="34">
        <v>47.204999999999998</v>
      </c>
      <c r="BK927" s="34">
        <v>11.456</v>
      </c>
      <c r="BL927" s="34">
        <v>58.661000000000001</v>
      </c>
      <c r="BM927" s="34">
        <v>0</v>
      </c>
      <c r="BN927" s="34"/>
      <c r="BO927" s="34"/>
      <c r="BP927" s="34"/>
      <c r="BQ927" s="34">
        <v>15726.665999999999</v>
      </c>
      <c r="BR927" s="34">
        <v>-6.0939999999999996E-3</v>
      </c>
      <c r="BS927" s="34">
        <v>-5</v>
      </c>
      <c r="BT927" s="34">
        <v>8.0000000000000002E-3</v>
      </c>
      <c r="BU927" s="34">
        <v>-0.148922</v>
      </c>
      <c r="BV927" s="34">
        <v>0</v>
      </c>
      <c r="BW927" s="34" t="s">
        <v>155</v>
      </c>
      <c r="BX927" s="34">
        <v>0.80100000000000005</v>
      </c>
    </row>
    <row r="928" spans="1:76" x14ac:dyDescent="0.25">
      <c r="A928" s="35">
        <v>43165</v>
      </c>
      <c r="B928" s="36">
        <v>0.41523451388888888</v>
      </c>
      <c r="C928" s="34">
        <v>2.516</v>
      </c>
      <c r="D928" s="34">
        <v>8.0000000000000002E-3</v>
      </c>
      <c r="E928" s="34">
        <v>80</v>
      </c>
      <c r="F928" s="34">
        <v>447.1</v>
      </c>
      <c r="G928" s="34">
        <v>105.8</v>
      </c>
      <c r="H928" s="34">
        <v>-12.3</v>
      </c>
      <c r="I928" s="34"/>
      <c r="J928" s="34">
        <v>17</v>
      </c>
      <c r="K928" s="34">
        <v>0.98140000000000005</v>
      </c>
      <c r="L928" s="34">
        <v>2.4695999999999998</v>
      </c>
      <c r="M928" s="34">
        <v>7.9000000000000008E-3</v>
      </c>
      <c r="N928" s="34">
        <v>438.78179999999998</v>
      </c>
      <c r="O928" s="34">
        <v>103.8278</v>
      </c>
      <c r="P928" s="34">
        <v>542.6</v>
      </c>
      <c r="Q928" s="34">
        <v>351.07170000000002</v>
      </c>
      <c r="R928" s="34">
        <v>83.0732</v>
      </c>
      <c r="S928" s="34">
        <v>434.1</v>
      </c>
      <c r="T928" s="34">
        <v>0</v>
      </c>
      <c r="U928" s="34"/>
      <c r="V928" s="34"/>
      <c r="W928" s="34">
        <v>0</v>
      </c>
      <c r="X928" s="34">
        <v>16.6845</v>
      </c>
      <c r="Y928" s="34">
        <v>11.9</v>
      </c>
      <c r="Z928" s="34">
        <v>845</v>
      </c>
      <c r="AA928" s="34">
        <v>848</v>
      </c>
      <c r="AB928" s="34">
        <v>883</v>
      </c>
      <c r="AC928" s="34">
        <v>80.099999999999994</v>
      </c>
      <c r="AD928" s="34">
        <v>21.84</v>
      </c>
      <c r="AE928" s="34">
        <v>0.5</v>
      </c>
      <c r="AF928" s="34">
        <v>979</v>
      </c>
      <c r="AG928" s="34">
        <v>0</v>
      </c>
      <c r="AH928" s="34">
        <v>27</v>
      </c>
      <c r="AI928" s="34">
        <v>35</v>
      </c>
      <c r="AJ928" s="34">
        <v>190</v>
      </c>
      <c r="AK928" s="34">
        <v>170</v>
      </c>
      <c r="AL928" s="34">
        <v>4.3</v>
      </c>
      <c r="AM928" s="34">
        <v>175.2</v>
      </c>
      <c r="AN928" s="34" t="s">
        <v>155</v>
      </c>
      <c r="AO928" s="34">
        <v>2</v>
      </c>
      <c r="AP928" s="37">
        <v>0.62436342592592597</v>
      </c>
      <c r="AQ928" s="34">
        <v>47.159253</v>
      </c>
      <c r="AR928" s="34">
        <v>-88.489582999999996</v>
      </c>
      <c r="AS928" s="34">
        <v>310.39999999999998</v>
      </c>
      <c r="AT928" s="34">
        <v>0</v>
      </c>
      <c r="AU928" s="34">
        <v>12</v>
      </c>
      <c r="AV928" s="34">
        <v>10</v>
      </c>
      <c r="AW928" s="34" t="s">
        <v>230</v>
      </c>
      <c r="AX928" s="34">
        <v>0.93159999999999998</v>
      </c>
      <c r="AY928" s="34">
        <v>1.5</v>
      </c>
      <c r="AZ928" s="34">
        <v>1.8</v>
      </c>
      <c r="BA928" s="34">
        <v>14.186999999999999</v>
      </c>
      <c r="BB928" s="34">
        <v>83.42</v>
      </c>
      <c r="BC928" s="34">
        <v>5.88</v>
      </c>
      <c r="BD928" s="34">
        <v>1.891</v>
      </c>
      <c r="BE928" s="34">
        <v>3206.2539999999999</v>
      </c>
      <c r="BF928" s="34">
        <v>6.4880000000000004</v>
      </c>
      <c r="BG928" s="34">
        <v>59.656999999999996</v>
      </c>
      <c r="BH928" s="34">
        <v>14.117000000000001</v>
      </c>
      <c r="BI928" s="34">
        <v>73.774000000000001</v>
      </c>
      <c r="BJ928" s="34">
        <v>47.731999999999999</v>
      </c>
      <c r="BK928" s="34">
        <v>11.295</v>
      </c>
      <c r="BL928" s="34">
        <v>59.027000000000001</v>
      </c>
      <c r="BM928" s="34">
        <v>0</v>
      </c>
      <c r="BN928" s="34"/>
      <c r="BO928" s="34"/>
      <c r="BP928" s="34"/>
      <c r="BQ928" s="34">
        <v>15750.341</v>
      </c>
      <c r="BR928" s="34">
        <v>-8.7150000000000005E-3</v>
      </c>
      <c r="BS928" s="34">
        <v>-5</v>
      </c>
      <c r="BT928" s="34">
        <v>8.9049999999999997E-3</v>
      </c>
      <c r="BU928" s="34">
        <v>-0.212979</v>
      </c>
      <c r="BV928" s="34">
        <v>0</v>
      </c>
      <c r="BW928" s="34" t="s">
        <v>155</v>
      </c>
      <c r="BX928" s="34">
        <v>0.8</v>
      </c>
    </row>
    <row r="929" spans="1:76" x14ac:dyDescent="0.25">
      <c r="A929" s="35">
        <v>43165</v>
      </c>
      <c r="B929" s="36">
        <v>0.41524608796296297</v>
      </c>
      <c r="C929" s="34">
        <v>2.5099999999999998</v>
      </c>
      <c r="D929" s="34">
        <v>8.0000000000000002E-3</v>
      </c>
      <c r="E929" s="34">
        <v>80</v>
      </c>
      <c r="F929" s="34">
        <v>449.3</v>
      </c>
      <c r="G929" s="34">
        <v>104.4</v>
      </c>
      <c r="H929" s="34">
        <v>-6.7</v>
      </c>
      <c r="I929" s="34"/>
      <c r="J929" s="34">
        <v>17</v>
      </c>
      <c r="K929" s="34">
        <v>0.98150000000000004</v>
      </c>
      <c r="L929" s="34">
        <v>2.4636</v>
      </c>
      <c r="M929" s="34">
        <v>7.9000000000000008E-3</v>
      </c>
      <c r="N929" s="34">
        <v>440.94209999999998</v>
      </c>
      <c r="O929" s="34">
        <v>102.4906</v>
      </c>
      <c r="P929" s="34">
        <v>543.4</v>
      </c>
      <c r="Q929" s="34">
        <v>352.76569999999998</v>
      </c>
      <c r="R929" s="34">
        <v>81.9953</v>
      </c>
      <c r="S929" s="34">
        <v>434.8</v>
      </c>
      <c r="T929" s="34">
        <v>0</v>
      </c>
      <c r="U929" s="34"/>
      <c r="V929" s="34"/>
      <c r="W929" s="34">
        <v>0</v>
      </c>
      <c r="X929" s="34">
        <v>16.685500000000001</v>
      </c>
      <c r="Y929" s="34">
        <v>12</v>
      </c>
      <c r="Z929" s="34">
        <v>845</v>
      </c>
      <c r="AA929" s="34">
        <v>848</v>
      </c>
      <c r="AB929" s="34">
        <v>882</v>
      </c>
      <c r="AC929" s="34">
        <v>80</v>
      </c>
      <c r="AD929" s="34">
        <v>21.82</v>
      </c>
      <c r="AE929" s="34">
        <v>0.5</v>
      </c>
      <c r="AF929" s="34">
        <v>979</v>
      </c>
      <c r="AG929" s="34">
        <v>0</v>
      </c>
      <c r="AH929" s="34">
        <v>27</v>
      </c>
      <c r="AI929" s="34">
        <v>35</v>
      </c>
      <c r="AJ929" s="34">
        <v>190.9</v>
      </c>
      <c r="AK929" s="34">
        <v>170</v>
      </c>
      <c r="AL929" s="34">
        <v>4.3</v>
      </c>
      <c r="AM929" s="34">
        <v>175.5</v>
      </c>
      <c r="AN929" s="34" t="s">
        <v>155</v>
      </c>
      <c r="AO929" s="34">
        <v>2</v>
      </c>
      <c r="AP929" s="37">
        <v>0.62437500000000001</v>
      </c>
      <c r="AQ929" s="34">
        <v>47.159253</v>
      </c>
      <c r="AR929" s="34">
        <v>-88.489582999999996</v>
      </c>
      <c r="AS929" s="34">
        <v>310.39999999999998</v>
      </c>
      <c r="AT929" s="34">
        <v>0</v>
      </c>
      <c r="AU929" s="34">
        <v>12</v>
      </c>
      <c r="AV929" s="34">
        <v>9</v>
      </c>
      <c r="AW929" s="34" t="s">
        <v>234</v>
      </c>
      <c r="AX929" s="34">
        <v>0.9</v>
      </c>
      <c r="AY929" s="34">
        <v>1.5</v>
      </c>
      <c r="AZ929" s="34">
        <v>1.8</v>
      </c>
      <c r="BA929" s="34">
        <v>14.186999999999999</v>
      </c>
      <c r="BB929" s="34">
        <v>83.62</v>
      </c>
      <c r="BC929" s="34">
        <v>5.89</v>
      </c>
      <c r="BD929" s="34">
        <v>1.885</v>
      </c>
      <c r="BE929" s="34">
        <v>3206.3560000000002</v>
      </c>
      <c r="BF929" s="34">
        <v>6.5039999999999996</v>
      </c>
      <c r="BG929" s="34">
        <v>60.098999999999997</v>
      </c>
      <c r="BH929" s="34">
        <v>13.968999999999999</v>
      </c>
      <c r="BI929" s="34">
        <v>74.067999999999998</v>
      </c>
      <c r="BJ929" s="34">
        <v>48.081000000000003</v>
      </c>
      <c r="BK929" s="34">
        <v>11.176</v>
      </c>
      <c r="BL929" s="34">
        <v>59.256</v>
      </c>
      <c r="BM929" s="34">
        <v>0</v>
      </c>
      <c r="BN929" s="34"/>
      <c r="BO929" s="34"/>
      <c r="BP929" s="34"/>
      <c r="BQ929" s="34">
        <v>15790.123</v>
      </c>
      <c r="BR929" s="34">
        <v>-8.0940000000000005E-3</v>
      </c>
      <c r="BS929" s="34">
        <v>-5</v>
      </c>
      <c r="BT929" s="34">
        <v>7.1879999999999999E-3</v>
      </c>
      <c r="BU929" s="34">
        <v>-0.197799</v>
      </c>
      <c r="BV929" s="34">
        <v>0</v>
      </c>
      <c r="BW929" s="34" t="s">
        <v>155</v>
      </c>
      <c r="BX929" s="34">
        <v>0.8</v>
      </c>
    </row>
    <row r="930" spans="1:76" x14ac:dyDescent="0.25">
      <c r="A930" s="35">
        <v>43165</v>
      </c>
      <c r="B930" s="36">
        <v>0.41525766203703701</v>
      </c>
      <c r="C930" s="34">
        <v>2.5099999999999998</v>
      </c>
      <c r="D930" s="34">
        <v>8.0000000000000002E-3</v>
      </c>
      <c r="E930" s="34">
        <v>80</v>
      </c>
      <c r="F930" s="34">
        <v>446.4</v>
      </c>
      <c r="G930" s="34">
        <v>102.3</v>
      </c>
      <c r="H930" s="34">
        <v>-25.4</v>
      </c>
      <c r="I930" s="34"/>
      <c r="J930" s="34">
        <v>17</v>
      </c>
      <c r="K930" s="34">
        <v>0.98150000000000004</v>
      </c>
      <c r="L930" s="34">
        <v>2.4636</v>
      </c>
      <c r="M930" s="34">
        <v>7.9000000000000008E-3</v>
      </c>
      <c r="N930" s="34">
        <v>438.11869999999999</v>
      </c>
      <c r="O930" s="34">
        <v>100.3848</v>
      </c>
      <c r="P930" s="34">
        <v>538.5</v>
      </c>
      <c r="Q930" s="34">
        <v>350.50689999999997</v>
      </c>
      <c r="R930" s="34">
        <v>80.310599999999994</v>
      </c>
      <c r="S930" s="34">
        <v>430.8</v>
      </c>
      <c r="T930" s="34">
        <v>0</v>
      </c>
      <c r="U930" s="34"/>
      <c r="V930" s="34"/>
      <c r="W930" s="34">
        <v>0</v>
      </c>
      <c r="X930" s="34">
        <v>16.685500000000001</v>
      </c>
      <c r="Y930" s="34">
        <v>12</v>
      </c>
      <c r="Z930" s="34">
        <v>844</v>
      </c>
      <c r="AA930" s="34">
        <v>848</v>
      </c>
      <c r="AB930" s="34">
        <v>883</v>
      </c>
      <c r="AC930" s="34">
        <v>80</v>
      </c>
      <c r="AD930" s="34">
        <v>21.82</v>
      </c>
      <c r="AE930" s="34">
        <v>0.5</v>
      </c>
      <c r="AF930" s="34">
        <v>979</v>
      </c>
      <c r="AG930" s="34">
        <v>0</v>
      </c>
      <c r="AH930" s="34">
        <v>27</v>
      </c>
      <c r="AI930" s="34">
        <v>35</v>
      </c>
      <c r="AJ930" s="34">
        <v>191</v>
      </c>
      <c r="AK930" s="34">
        <v>170</v>
      </c>
      <c r="AL930" s="34">
        <v>4.3</v>
      </c>
      <c r="AM930" s="34">
        <v>175.9</v>
      </c>
      <c r="AN930" s="34" t="s">
        <v>155</v>
      </c>
      <c r="AO930" s="34">
        <v>2</v>
      </c>
      <c r="AP930" s="37">
        <v>0.62438657407407405</v>
      </c>
      <c r="AQ930" s="34">
        <v>47.159253</v>
      </c>
      <c r="AR930" s="34">
        <v>-88.489583999999994</v>
      </c>
      <c r="AS930" s="34">
        <v>310.39999999999998</v>
      </c>
      <c r="AT930" s="34">
        <v>0</v>
      </c>
      <c r="AU930" s="34">
        <v>12</v>
      </c>
      <c r="AV930" s="34">
        <v>9</v>
      </c>
      <c r="AW930" s="34" t="s">
        <v>234</v>
      </c>
      <c r="AX930" s="34">
        <v>0.9</v>
      </c>
      <c r="AY930" s="34">
        <v>1.5</v>
      </c>
      <c r="AZ930" s="34">
        <v>1.8</v>
      </c>
      <c r="BA930" s="34">
        <v>14.186999999999999</v>
      </c>
      <c r="BB930" s="34">
        <v>83.62</v>
      </c>
      <c r="BC930" s="34">
        <v>5.89</v>
      </c>
      <c r="BD930" s="34">
        <v>1.885</v>
      </c>
      <c r="BE930" s="34">
        <v>3206.3560000000002</v>
      </c>
      <c r="BF930" s="34">
        <v>6.5039999999999996</v>
      </c>
      <c r="BG930" s="34">
        <v>59.713999999999999</v>
      </c>
      <c r="BH930" s="34">
        <v>13.682</v>
      </c>
      <c r="BI930" s="34">
        <v>73.396000000000001</v>
      </c>
      <c r="BJ930" s="34">
        <v>47.773000000000003</v>
      </c>
      <c r="BK930" s="34">
        <v>10.946</v>
      </c>
      <c r="BL930" s="34">
        <v>58.719000000000001</v>
      </c>
      <c r="BM930" s="34">
        <v>0</v>
      </c>
      <c r="BN930" s="34"/>
      <c r="BO930" s="34"/>
      <c r="BP930" s="34"/>
      <c r="BQ930" s="34">
        <v>15790.123</v>
      </c>
      <c r="BR930" s="34">
        <v>-1.3436E-2</v>
      </c>
      <c r="BS930" s="34">
        <v>-5</v>
      </c>
      <c r="BT930" s="34">
        <v>8.8120000000000004E-3</v>
      </c>
      <c r="BU930" s="34">
        <v>-0.32834200000000002</v>
      </c>
      <c r="BV930" s="34">
        <v>0</v>
      </c>
      <c r="BW930" s="34" t="s">
        <v>155</v>
      </c>
      <c r="BX930" s="34">
        <v>0.8</v>
      </c>
    </row>
    <row r="931" spans="1:76" x14ac:dyDescent="0.25">
      <c r="A931" s="35">
        <v>43165</v>
      </c>
      <c r="B931" s="36">
        <v>0.41526923611111116</v>
      </c>
      <c r="C931" s="34">
        <v>2.5099999999999998</v>
      </c>
      <c r="D931" s="34">
        <v>8.0000000000000002E-3</v>
      </c>
      <c r="E931" s="34">
        <v>80</v>
      </c>
      <c r="F931" s="34">
        <v>443.2</v>
      </c>
      <c r="G931" s="34">
        <v>99.8</v>
      </c>
      <c r="H931" s="34">
        <v>-16.7</v>
      </c>
      <c r="I931" s="34"/>
      <c r="J931" s="34">
        <v>17</v>
      </c>
      <c r="K931" s="34">
        <v>0.98150000000000004</v>
      </c>
      <c r="L931" s="34">
        <v>2.4636</v>
      </c>
      <c r="M931" s="34">
        <v>7.9000000000000008E-3</v>
      </c>
      <c r="N931" s="34">
        <v>435.02460000000002</v>
      </c>
      <c r="O931" s="34">
        <v>97.957099999999997</v>
      </c>
      <c r="P931" s="34">
        <v>533</v>
      </c>
      <c r="Q931" s="34">
        <v>348.03160000000003</v>
      </c>
      <c r="R931" s="34">
        <v>78.368300000000005</v>
      </c>
      <c r="S931" s="34">
        <v>426.4</v>
      </c>
      <c r="T931" s="34">
        <v>0</v>
      </c>
      <c r="U931" s="34"/>
      <c r="V931" s="34"/>
      <c r="W931" s="34">
        <v>0</v>
      </c>
      <c r="X931" s="34">
        <v>16.685500000000001</v>
      </c>
      <c r="Y931" s="34">
        <v>12</v>
      </c>
      <c r="Z931" s="34">
        <v>845</v>
      </c>
      <c r="AA931" s="34">
        <v>849</v>
      </c>
      <c r="AB931" s="34">
        <v>883</v>
      </c>
      <c r="AC931" s="34">
        <v>80</v>
      </c>
      <c r="AD931" s="34">
        <v>21.82</v>
      </c>
      <c r="AE931" s="34">
        <v>0.5</v>
      </c>
      <c r="AF931" s="34">
        <v>979</v>
      </c>
      <c r="AG931" s="34">
        <v>0</v>
      </c>
      <c r="AH931" s="34">
        <v>27</v>
      </c>
      <c r="AI931" s="34">
        <v>35</v>
      </c>
      <c r="AJ931" s="34">
        <v>191</v>
      </c>
      <c r="AK931" s="34">
        <v>170</v>
      </c>
      <c r="AL931" s="34">
        <v>4.3</v>
      </c>
      <c r="AM931" s="34">
        <v>175.7</v>
      </c>
      <c r="AN931" s="34" t="s">
        <v>155</v>
      </c>
      <c r="AO931" s="34">
        <v>2</v>
      </c>
      <c r="AP931" s="37">
        <v>0.62439814814814809</v>
      </c>
      <c r="AQ931" s="34">
        <v>47.159253</v>
      </c>
      <c r="AR931" s="34">
        <v>-88.489586000000003</v>
      </c>
      <c r="AS931" s="34">
        <v>310.5</v>
      </c>
      <c r="AT931" s="34">
        <v>0</v>
      </c>
      <c r="AU931" s="34">
        <v>12</v>
      </c>
      <c r="AV931" s="34">
        <v>9</v>
      </c>
      <c r="AW931" s="34" t="s">
        <v>234</v>
      </c>
      <c r="AX931" s="34">
        <v>0.96840000000000004</v>
      </c>
      <c r="AY931" s="34">
        <v>1.5</v>
      </c>
      <c r="AZ931" s="34">
        <v>1.8</v>
      </c>
      <c r="BA931" s="34">
        <v>14.186999999999999</v>
      </c>
      <c r="BB931" s="34">
        <v>83.62</v>
      </c>
      <c r="BC931" s="34">
        <v>5.89</v>
      </c>
      <c r="BD931" s="34">
        <v>1.885</v>
      </c>
      <c r="BE931" s="34">
        <v>3206.3560000000002</v>
      </c>
      <c r="BF931" s="34">
        <v>6.5039999999999996</v>
      </c>
      <c r="BG931" s="34">
        <v>59.292000000000002</v>
      </c>
      <c r="BH931" s="34">
        <v>13.351000000000001</v>
      </c>
      <c r="BI931" s="34">
        <v>72.644000000000005</v>
      </c>
      <c r="BJ931" s="34">
        <v>47.435000000000002</v>
      </c>
      <c r="BK931" s="34">
        <v>10.680999999999999</v>
      </c>
      <c r="BL931" s="34">
        <v>58.116999999999997</v>
      </c>
      <c r="BM931" s="34">
        <v>0</v>
      </c>
      <c r="BN931" s="34"/>
      <c r="BO931" s="34"/>
      <c r="BP931" s="34"/>
      <c r="BQ931" s="34">
        <v>15790.123</v>
      </c>
      <c r="BR931" s="34">
        <v>-1.4E-2</v>
      </c>
      <c r="BS931" s="34">
        <v>-5</v>
      </c>
      <c r="BT931" s="34">
        <v>7.1879999999999999E-3</v>
      </c>
      <c r="BU931" s="34">
        <v>-0.34212500000000001</v>
      </c>
      <c r="BV931" s="34">
        <v>0</v>
      </c>
      <c r="BW931" s="34" t="s">
        <v>155</v>
      </c>
      <c r="BX931" s="34">
        <v>0.8</v>
      </c>
    </row>
    <row r="932" spans="1:76" x14ac:dyDescent="0.25">
      <c r="A932" s="35">
        <v>43165</v>
      </c>
      <c r="B932" s="36">
        <v>0.4152808101851852</v>
      </c>
      <c r="C932" s="34">
        <v>2.7050000000000001</v>
      </c>
      <c r="D932" s="34">
        <v>8.0000000000000002E-3</v>
      </c>
      <c r="E932" s="34">
        <v>80</v>
      </c>
      <c r="F932" s="34">
        <v>441.4</v>
      </c>
      <c r="G932" s="34">
        <v>97.7</v>
      </c>
      <c r="H932" s="34">
        <v>0</v>
      </c>
      <c r="I932" s="34"/>
      <c r="J932" s="34">
        <v>17.100000000000001</v>
      </c>
      <c r="K932" s="34">
        <v>0.97989999999999999</v>
      </c>
      <c r="L932" s="34">
        <v>2.6507000000000001</v>
      </c>
      <c r="M932" s="34">
        <v>7.7999999999999996E-3</v>
      </c>
      <c r="N932" s="34">
        <v>432.5136</v>
      </c>
      <c r="O932" s="34">
        <v>95.727699999999999</v>
      </c>
      <c r="P932" s="34">
        <v>528.20000000000005</v>
      </c>
      <c r="Q932" s="34">
        <v>346.02269999999999</v>
      </c>
      <c r="R932" s="34">
        <v>76.584800000000001</v>
      </c>
      <c r="S932" s="34">
        <v>422.6</v>
      </c>
      <c r="T932" s="34">
        <v>0</v>
      </c>
      <c r="U932" s="34"/>
      <c r="V932" s="34"/>
      <c r="W932" s="34">
        <v>0</v>
      </c>
      <c r="X932" s="34">
        <v>16.756599999999999</v>
      </c>
      <c r="Y932" s="34">
        <v>12</v>
      </c>
      <c r="Z932" s="34">
        <v>845</v>
      </c>
      <c r="AA932" s="34">
        <v>849</v>
      </c>
      <c r="AB932" s="34">
        <v>883</v>
      </c>
      <c r="AC932" s="34">
        <v>80</v>
      </c>
      <c r="AD932" s="34">
        <v>21.82</v>
      </c>
      <c r="AE932" s="34">
        <v>0.5</v>
      </c>
      <c r="AF932" s="34">
        <v>979</v>
      </c>
      <c r="AG932" s="34">
        <v>0</v>
      </c>
      <c r="AH932" s="34">
        <v>27</v>
      </c>
      <c r="AI932" s="34">
        <v>35</v>
      </c>
      <c r="AJ932" s="34">
        <v>191</v>
      </c>
      <c r="AK932" s="34">
        <v>170</v>
      </c>
      <c r="AL932" s="34">
        <v>4.4000000000000004</v>
      </c>
      <c r="AM932" s="34">
        <v>175.3</v>
      </c>
      <c r="AN932" s="34" t="s">
        <v>155</v>
      </c>
      <c r="AO932" s="34">
        <v>2</v>
      </c>
      <c r="AP932" s="37">
        <v>0.62440972222222224</v>
      </c>
      <c r="AQ932" s="34">
        <v>47.159253</v>
      </c>
      <c r="AR932" s="34">
        <v>-88.489587</v>
      </c>
      <c r="AS932" s="34">
        <v>310.60000000000002</v>
      </c>
      <c r="AT932" s="34">
        <v>0</v>
      </c>
      <c r="AU932" s="34">
        <v>12</v>
      </c>
      <c r="AV932" s="34">
        <v>10</v>
      </c>
      <c r="AW932" s="34" t="s">
        <v>230</v>
      </c>
      <c r="AX932" s="34">
        <v>1</v>
      </c>
      <c r="AY932" s="34">
        <v>1.5</v>
      </c>
      <c r="AZ932" s="34">
        <v>1.8</v>
      </c>
      <c r="BA932" s="34">
        <v>14.186999999999999</v>
      </c>
      <c r="BB932" s="34">
        <v>77.680000000000007</v>
      </c>
      <c r="BC932" s="34">
        <v>5.48</v>
      </c>
      <c r="BD932" s="34">
        <v>2.0489999999999999</v>
      </c>
      <c r="BE932" s="34">
        <v>3203.4</v>
      </c>
      <c r="BF932" s="34">
        <v>6.03</v>
      </c>
      <c r="BG932" s="34">
        <v>54.738</v>
      </c>
      <c r="BH932" s="34">
        <v>12.115</v>
      </c>
      <c r="BI932" s="34">
        <v>66.853999999999999</v>
      </c>
      <c r="BJ932" s="34">
        <v>43.792000000000002</v>
      </c>
      <c r="BK932" s="34">
        <v>9.6920000000000002</v>
      </c>
      <c r="BL932" s="34">
        <v>53.484999999999999</v>
      </c>
      <c r="BM932" s="34">
        <v>0</v>
      </c>
      <c r="BN932" s="34"/>
      <c r="BO932" s="34"/>
      <c r="BP932" s="34"/>
      <c r="BQ932" s="34">
        <v>14724.481</v>
      </c>
      <c r="BR932" s="34">
        <v>-1.0376E-2</v>
      </c>
      <c r="BS932" s="34">
        <v>-5</v>
      </c>
      <c r="BT932" s="34">
        <v>7.9059999999999998E-3</v>
      </c>
      <c r="BU932" s="34">
        <v>-0.25356400000000001</v>
      </c>
      <c r="BV932" s="34">
        <v>0</v>
      </c>
      <c r="BW932" s="34" t="s">
        <v>155</v>
      </c>
      <c r="BX932" s="34">
        <v>0.8</v>
      </c>
    </row>
    <row r="933" spans="1:76" x14ac:dyDescent="0.25">
      <c r="A933" s="35">
        <v>43165</v>
      </c>
      <c r="B933" s="36">
        <v>0.4152923842592593</v>
      </c>
      <c r="C933" s="34">
        <v>3.2589999999999999</v>
      </c>
      <c r="D933" s="34">
        <v>8.0000000000000002E-3</v>
      </c>
      <c r="E933" s="34">
        <v>80</v>
      </c>
      <c r="F933" s="34">
        <v>439</v>
      </c>
      <c r="G933" s="34">
        <v>94.6</v>
      </c>
      <c r="H933" s="34">
        <v>-9.1999999999999993</v>
      </c>
      <c r="I933" s="34"/>
      <c r="J933" s="34">
        <v>17.100000000000001</v>
      </c>
      <c r="K933" s="34">
        <v>0.97529999999999994</v>
      </c>
      <c r="L933" s="34">
        <v>3.1783999999999999</v>
      </c>
      <c r="M933" s="34">
        <v>7.7999999999999996E-3</v>
      </c>
      <c r="N933" s="34">
        <v>428.18299999999999</v>
      </c>
      <c r="O933" s="34">
        <v>92.248199999999997</v>
      </c>
      <c r="P933" s="34">
        <v>520.4</v>
      </c>
      <c r="Q933" s="34">
        <v>342.55799999999999</v>
      </c>
      <c r="R933" s="34">
        <v>73.801100000000005</v>
      </c>
      <c r="S933" s="34">
        <v>416.4</v>
      </c>
      <c r="T933" s="34">
        <v>0</v>
      </c>
      <c r="U933" s="34"/>
      <c r="V933" s="34"/>
      <c r="W933" s="34">
        <v>0</v>
      </c>
      <c r="X933" s="34">
        <v>16.677800000000001</v>
      </c>
      <c r="Y933" s="34">
        <v>11.9</v>
      </c>
      <c r="Z933" s="34">
        <v>845</v>
      </c>
      <c r="AA933" s="34">
        <v>849</v>
      </c>
      <c r="AB933" s="34">
        <v>883</v>
      </c>
      <c r="AC933" s="34">
        <v>80</v>
      </c>
      <c r="AD933" s="34">
        <v>21.82</v>
      </c>
      <c r="AE933" s="34">
        <v>0.5</v>
      </c>
      <c r="AF933" s="34">
        <v>979</v>
      </c>
      <c r="AG933" s="34">
        <v>0</v>
      </c>
      <c r="AH933" s="34">
        <v>27</v>
      </c>
      <c r="AI933" s="34">
        <v>35</v>
      </c>
      <c r="AJ933" s="34">
        <v>191</v>
      </c>
      <c r="AK933" s="34">
        <v>170</v>
      </c>
      <c r="AL933" s="34">
        <v>4.3</v>
      </c>
      <c r="AM933" s="34">
        <v>175</v>
      </c>
      <c r="AN933" s="34" t="s">
        <v>155</v>
      </c>
      <c r="AO933" s="34">
        <v>2</v>
      </c>
      <c r="AP933" s="37">
        <v>0.62442129629629628</v>
      </c>
      <c r="AQ933" s="34">
        <v>47.159253</v>
      </c>
      <c r="AR933" s="34">
        <v>-88.489587999999998</v>
      </c>
      <c r="AS933" s="34">
        <v>310.7</v>
      </c>
      <c r="AT933" s="34">
        <v>0</v>
      </c>
      <c r="AU933" s="34">
        <v>12</v>
      </c>
      <c r="AV933" s="34">
        <v>10</v>
      </c>
      <c r="AW933" s="34" t="s">
        <v>230</v>
      </c>
      <c r="AX933" s="34">
        <v>1</v>
      </c>
      <c r="AY933" s="34">
        <v>1.5</v>
      </c>
      <c r="AZ933" s="34">
        <v>1.8</v>
      </c>
      <c r="BA933" s="34">
        <v>14.186999999999999</v>
      </c>
      <c r="BB933" s="34">
        <v>64.66</v>
      </c>
      <c r="BC933" s="34">
        <v>4.5599999999999996</v>
      </c>
      <c r="BD933" s="34">
        <v>2.5310000000000001</v>
      </c>
      <c r="BE933" s="34">
        <v>3196.96</v>
      </c>
      <c r="BF933" s="34">
        <v>4.9950000000000001</v>
      </c>
      <c r="BG933" s="34">
        <v>45.101999999999997</v>
      </c>
      <c r="BH933" s="34">
        <v>9.7170000000000005</v>
      </c>
      <c r="BI933" s="34">
        <v>54.819000000000003</v>
      </c>
      <c r="BJ933" s="34">
        <v>36.082999999999998</v>
      </c>
      <c r="BK933" s="34">
        <v>7.774</v>
      </c>
      <c r="BL933" s="34">
        <v>43.856999999999999</v>
      </c>
      <c r="BM933" s="34">
        <v>0</v>
      </c>
      <c r="BN933" s="34"/>
      <c r="BO933" s="34"/>
      <c r="BP933" s="34"/>
      <c r="BQ933" s="34">
        <v>12197.397000000001</v>
      </c>
      <c r="BR933" s="34">
        <v>-4.5640000000000003E-3</v>
      </c>
      <c r="BS933" s="34">
        <v>-5</v>
      </c>
      <c r="BT933" s="34">
        <v>8.9060000000000007E-3</v>
      </c>
      <c r="BU933" s="34">
        <v>-0.11153299999999999</v>
      </c>
      <c r="BV933" s="34">
        <v>0</v>
      </c>
      <c r="BW933" s="34" t="s">
        <v>155</v>
      </c>
      <c r="BX933" s="34">
        <v>0.8</v>
      </c>
    </row>
    <row r="934" spans="1:76" x14ac:dyDescent="0.25">
      <c r="A934" s="35">
        <v>43165</v>
      </c>
      <c r="B934" s="36">
        <v>0.41530395833333333</v>
      </c>
      <c r="C934" s="34">
        <v>4.4219999999999997</v>
      </c>
      <c r="D934" s="34">
        <v>1.44E-2</v>
      </c>
      <c r="E934" s="34">
        <v>144.243663</v>
      </c>
      <c r="F934" s="34">
        <v>418.3</v>
      </c>
      <c r="G934" s="34">
        <v>81.7</v>
      </c>
      <c r="H934" s="34">
        <v>0</v>
      </c>
      <c r="I934" s="34"/>
      <c r="J934" s="34">
        <v>16.989999999999998</v>
      </c>
      <c r="K934" s="34">
        <v>0.96579999999999999</v>
      </c>
      <c r="L934" s="34">
        <v>4.2705000000000002</v>
      </c>
      <c r="M934" s="34">
        <v>1.3899999999999999E-2</v>
      </c>
      <c r="N934" s="34">
        <v>403.98840000000001</v>
      </c>
      <c r="O934" s="34">
        <v>78.892700000000005</v>
      </c>
      <c r="P934" s="34">
        <v>482.9</v>
      </c>
      <c r="Q934" s="34">
        <v>323.20170000000002</v>
      </c>
      <c r="R934" s="34">
        <v>63.116300000000003</v>
      </c>
      <c r="S934" s="34">
        <v>386.3</v>
      </c>
      <c r="T934" s="34">
        <v>0</v>
      </c>
      <c r="U934" s="34"/>
      <c r="V934" s="34"/>
      <c r="W934" s="34">
        <v>0</v>
      </c>
      <c r="X934" s="34">
        <v>16.4099</v>
      </c>
      <c r="Y934" s="34">
        <v>12</v>
      </c>
      <c r="Z934" s="34">
        <v>845</v>
      </c>
      <c r="AA934" s="34">
        <v>849</v>
      </c>
      <c r="AB934" s="34">
        <v>883</v>
      </c>
      <c r="AC934" s="34">
        <v>80</v>
      </c>
      <c r="AD934" s="34">
        <v>21.82</v>
      </c>
      <c r="AE934" s="34">
        <v>0.5</v>
      </c>
      <c r="AF934" s="34">
        <v>979</v>
      </c>
      <c r="AG934" s="34">
        <v>0</v>
      </c>
      <c r="AH934" s="34">
        <v>27</v>
      </c>
      <c r="AI934" s="34">
        <v>35</v>
      </c>
      <c r="AJ934" s="34">
        <v>191</v>
      </c>
      <c r="AK934" s="34">
        <v>170</v>
      </c>
      <c r="AL934" s="34">
        <v>4.3</v>
      </c>
      <c r="AM934" s="34">
        <v>175</v>
      </c>
      <c r="AN934" s="34" t="s">
        <v>155</v>
      </c>
      <c r="AO934" s="34">
        <v>2</v>
      </c>
      <c r="AP934" s="37">
        <v>0.62443287037037043</v>
      </c>
      <c r="AQ934" s="34">
        <v>47.159253</v>
      </c>
      <c r="AR934" s="34">
        <v>-88.489588999999995</v>
      </c>
      <c r="AS934" s="34">
        <v>310.8</v>
      </c>
      <c r="AT934" s="34">
        <v>0</v>
      </c>
      <c r="AU934" s="34">
        <v>12</v>
      </c>
      <c r="AV934" s="34">
        <v>10</v>
      </c>
      <c r="AW934" s="34" t="s">
        <v>230</v>
      </c>
      <c r="AX934" s="34">
        <v>1</v>
      </c>
      <c r="AY934" s="34">
        <v>1.5</v>
      </c>
      <c r="AZ934" s="34">
        <v>1.8</v>
      </c>
      <c r="BA934" s="34">
        <v>14.186999999999999</v>
      </c>
      <c r="BB934" s="34">
        <v>47.85</v>
      </c>
      <c r="BC934" s="34">
        <v>3.37</v>
      </c>
      <c r="BD934" s="34">
        <v>3.5419999999999998</v>
      </c>
      <c r="BE934" s="34">
        <v>3184.0630000000001</v>
      </c>
      <c r="BF934" s="34">
        <v>6.6109999999999998</v>
      </c>
      <c r="BG934" s="34">
        <v>31.544</v>
      </c>
      <c r="BH934" s="34">
        <v>6.16</v>
      </c>
      <c r="BI934" s="34">
        <v>37.704000000000001</v>
      </c>
      <c r="BJ934" s="34">
        <v>25.236000000000001</v>
      </c>
      <c r="BK934" s="34">
        <v>4.9279999999999999</v>
      </c>
      <c r="BL934" s="34">
        <v>30.164000000000001</v>
      </c>
      <c r="BM934" s="34">
        <v>0</v>
      </c>
      <c r="BN934" s="34"/>
      <c r="BO934" s="34"/>
      <c r="BP934" s="34"/>
      <c r="BQ934" s="34">
        <v>8896.3430000000008</v>
      </c>
      <c r="BR934" s="34">
        <v>-2.1879999999999998E-3</v>
      </c>
      <c r="BS934" s="34">
        <v>-5</v>
      </c>
      <c r="BT934" s="34">
        <v>8.0940000000000005E-3</v>
      </c>
      <c r="BU934" s="34">
        <v>-5.3469000000000003E-2</v>
      </c>
      <c r="BV934" s="34">
        <v>0</v>
      </c>
      <c r="BW934" s="34" t="s">
        <v>155</v>
      </c>
      <c r="BX934" s="34">
        <v>0.8</v>
      </c>
    </row>
    <row r="935" spans="1:76" x14ac:dyDescent="0.25">
      <c r="A935" s="35">
        <v>43165</v>
      </c>
      <c r="B935" s="36">
        <v>0.41531553240740737</v>
      </c>
      <c r="C935" s="34">
        <v>5.673</v>
      </c>
      <c r="D935" s="34">
        <v>1.2200000000000001E-2</v>
      </c>
      <c r="E935" s="34">
        <v>121.85185199999999</v>
      </c>
      <c r="F935" s="34">
        <v>406</v>
      </c>
      <c r="G935" s="34">
        <v>61.3</v>
      </c>
      <c r="H935" s="34">
        <v>-6.4</v>
      </c>
      <c r="I935" s="34"/>
      <c r="J935" s="34">
        <v>16.61</v>
      </c>
      <c r="K935" s="34">
        <v>0.9556</v>
      </c>
      <c r="L935" s="34">
        <v>5.4208999999999996</v>
      </c>
      <c r="M935" s="34">
        <v>1.1599999999999999E-2</v>
      </c>
      <c r="N935" s="34">
        <v>387.97750000000002</v>
      </c>
      <c r="O935" s="34">
        <v>58.611600000000003</v>
      </c>
      <c r="P935" s="34">
        <v>446.6</v>
      </c>
      <c r="Q935" s="34">
        <v>312.14060000000001</v>
      </c>
      <c r="R935" s="34">
        <v>47.155000000000001</v>
      </c>
      <c r="S935" s="34">
        <v>359.3</v>
      </c>
      <c r="T935" s="34">
        <v>0</v>
      </c>
      <c r="U935" s="34"/>
      <c r="V935" s="34"/>
      <c r="W935" s="34">
        <v>0</v>
      </c>
      <c r="X935" s="34">
        <v>15.8721</v>
      </c>
      <c r="Y935" s="34">
        <v>11.9</v>
      </c>
      <c r="Z935" s="34">
        <v>844</v>
      </c>
      <c r="AA935" s="34">
        <v>848</v>
      </c>
      <c r="AB935" s="34">
        <v>883</v>
      </c>
      <c r="AC935" s="34">
        <v>80</v>
      </c>
      <c r="AD935" s="34">
        <v>23.31</v>
      </c>
      <c r="AE935" s="34">
        <v>0.54</v>
      </c>
      <c r="AF935" s="34">
        <v>979</v>
      </c>
      <c r="AG935" s="34">
        <v>0.9</v>
      </c>
      <c r="AH935" s="34">
        <v>27</v>
      </c>
      <c r="AI935" s="34">
        <v>35</v>
      </c>
      <c r="AJ935" s="34">
        <v>191</v>
      </c>
      <c r="AK935" s="34">
        <v>170</v>
      </c>
      <c r="AL935" s="34">
        <v>4.3</v>
      </c>
      <c r="AM935" s="34">
        <v>175</v>
      </c>
      <c r="AN935" s="34" t="s">
        <v>155</v>
      </c>
      <c r="AO935" s="34">
        <v>2</v>
      </c>
      <c r="AP935" s="37">
        <v>0.62443287037037043</v>
      </c>
      <c r="AQ935" s="34">
        <v>47.159253</v>
      </c>
      <c r="AR935" s="34">
        <v>-88.489590000000007</v>
      </c>
      <c r="AS935" s="34">
        <v>310.89999999999998</v>
      </c>
      <c r="AT935" s="34">
        <v>0</v>
      </c>
      <c r="AU935" s="34">
        <v>12</v>
      </c>
      <c r="AV935" s="34">
        <v>10</v>
      </c>
      <c r="AW935" s="34" t="s">
        <v>230</v>
      </c>
      <c r="AX935" s="34">
        <v>1</v>
      </c>
      <c r="AY935" s="34">
        <v>1.5</v>
      </c>
      <c r="AZ935" s="34">
        <v>1.8</v>
      </c>
      <c r="BA935" s="34">
        <v>14.186999999999999</v>
      </c>
      <c r="BB935" s="34">
        <v>37.54</v>
      </c>
      <c r="BC935" s="34">
        <v>2.65</v>
      </c>
      <c r="BD935" s="34">
        <v>4.6429999999999998</v>
      </c>
      <c r="BE935" s="34">
        <v>3181.2910000000002</v>
      </c>
      <c r="BF935" s="34">
        <v>4.3490000000000002</v>
      </c>
      <c r="BG935" s="34">
        <v>23.844000000000001</v>
      </c>
      <c r="BH935" s="34">
        <v>3.6019999999999999</v>
      </c>
      <c r="BI935" s="34">
        <v>27.446000000000002</v>
      </c>
      <c r="BJ935" s="34">
        <v>19.183</v>
      </c>
      <c r="BK935" s="34">
        <v>2.8980000000000001</v>
      </c>
      <c r="BL935" s="34">
        <v>22.081</v>
      </c>
      <c r="BM935" s="34">
        <v>0</v>
      </c>
      <c r="BN935" s="34"/>
      <c r="BO935" s="34"/>
      <c r="BP935" s="34"/>
      <c r="BQ935" s="34">
        <v>6772.7129999999997</v>
      </c>
      <c r="BR935" s="34">
        <v>2.8804E-2</v>
      </c>
      <c r="BS935" s="34">
        <v>-5</v>
      </c>
      <c r="BT935" s="34">
        <v>8.0000000000000002E-3</v>
      </c>
      <c r="BU935" s="34">
        <v>0.70389800000000002</v>
      </c>
      <c r="BV935" s="34">
        <v>0</v>
      </c>
      <c r="BW935" s="34" t="s">
        <v>155</v>
      </c>
      <c r="BX935" s="34">
        <v>0.80500000000000005</v>
      </c>
    </row>
    <row r="936" spans="1:76" x14ac:dyDescent="0.25">
      <c r="A936" s="35">
        <v>43165</v>
      </c>
      <c r="B936" s="36">
        <v>0.41532710648148147</v>
      </c>
      <c r="C936" s="34">
        <v>5.3129999999999997</v>
      </c>
      <c r="D936" s="34">
        <v>6.8999999999999999E-3</v>
      </c>
      <c r="E936" s="34">
        <v>69.179103999999995</v>
      </c>
      <c r="F936" s="34">
        <v>405.6</v>
      </c>
      <c r="G936" s="34">
        <v>51.9</v>
      </c>
      <c r="H936" s="34">
        <v>6.2</v>
      </c>
      <c r="I936" s="34"/>
      <c r="J936" s="34">
        <v>15.47</v>
      </c>
      <c r="K936" s="34">
        <v>0.9587</v>
      </c>
      <c r="L936" s="34">
        <v>5.0940000000000003</v>
      </c>
      <c r="M936" s="34">
        <v>6.6E-3</v>
      </c>
      <c r="N936" s="34">
        <v>388.8245</v>
      </c>
      <c r="O936" s="34">
        <v>49.785299999999999</v>
      </c>
      <c r="P936" s="34">
        <v>438.6</v>
      </c>
      <c r="Q936" s="34">
        <v>311.24630000000002</v>
      </c>
      <c r="R936" s="34">
        <v>39.8521</v>
      </c>
      <c r="S936" s="34">
        <v>351.1</v>
      </c>
      <c r="T936" s="34">
        <v>6.157</v>
      </c>
      <c r="U936" s="34"/>
      <c r="V936" s="34"/>
      <c r="W936" s="34">
        <v>0</v>
      </c>
      <c r="X936" s="34">
        <v>14.8309</v>
      </c>
      <c r="Y936" s="34">
        <v>12</v>
      </c>
      <c r="Z936" s="34">
        <v>844</v>
      </c>
      <c r="AA936" s="34">
        <v>846</v>
      </c>
      <c r="AB936" s="34">
        <v>882</v>
      </c>
      <c r="AC936" s="34">
        <v>80</v>
      </c>
      <c r="AD936" s="34">
        <v>21.97</v>
      </c>
      <c r="AE936" s="34">
        <v>0.5</v>
      </c>
      <c r="AF936" s="34">
        <v>979</v>
      </c>
      <c r="AG936" s="34">
        <v>0.1</v>
      </c>
      <c r="AH936" s="34">
        <v>27</v>
      </c>
      <c r="AI936" s="34">
        <v>35</v>
      </c>
      <c r="AJ936" s="34">
        <v>191</v>
      </c>
      <c r="AK936" s="34">
        <v>170</v>
      </c>
      <c r="AL936" s="34">
        <v>4.3</v>
      </c>
      <c r="AM936" s="34">
        <v>175</v>
      </c>
      <c r="AN936" s="34" t="s">
        <v>155</v>
      </c>
      <c r="AO936" s="34">
        <v>2</v>
      </c>
      <c r="AP936" s="37">
        <v>0.62445601851851851</v>
      </c>
      <c r="AQ936" s="34">
        <v>47.159253</v>
      </c>
      <c r="AR936" s="34">
        <v>-88.489590000000007</v>
      </c>
      <c r="AS936" s="34">
        <v>310.89999999999998</v>
      </c>
      <c r="AT936" s="34">
        <v>0</v>
      </c>
      <c r="AU936" s="34">
        <v>12</v>
      </c>
      <c r="AV936" s="34">
        <v>10</v>
      </c>
      <c r="AW936" s="34" t="s">
        <v>230</v>
      </c>
      <c r="AX936" s="34">
        <v>1</v>
      </c>
      <c r="AY936" s="34">
        <v>1.5</v>
      </c>
      <c r="AZ936" s="34">
        <v>1.8</v>
      </c>
      <c r="BA936" s="34">
        <v>14.186999999999999</v>
      </c>
      <c r="BB936" s="34">
        <v>40.04</v>
      </c>
      <c r="BC936" s="34">
        <v>2.82</v>
      </c>
      <c r="BD936" s="34">
        <v>4.3090000000000002</v>
      </c>
      <c r="BE936" s="34">
        <v>3185.1289999999999</v>
      </c>
      <c r="BF936" s="34">
        <v>2.6389999999999998</v>
      </c>
      <c r="BG936" s="34">
        <v>25.46</v>
      </c>
      <c r="BH936" s="34">
        <v>3.26</v>
      </c>
      <c r="BI936" s="34">
        <v>28.72</v>
      </c>
      <c r="BJ936" s="34">
        <v>20.38</v>
      </c>
      <c r="BK936" s="34">
        <v>2.61</v>
      </c>
      <c r="BL936" s="34">
        <v>22.99</v>
      </c>
      <c r="BM936" s="34">
        <v>0.1216</v>
      </c>
      <c r="BN936" s="34"/>
      <c r="BO936" s="34"/>
      <c r="BP936" s="34"/>
      <c r="BQ936" s="34">
        <v>6742.7579999999998</v>
      </c>
      <c r="BR936" s="34">
        <v>6.5521999999999997E-2</v>
      </c>
      <c r="BS936" s="34">
        <v>-5</v>
      </c>
      <c r="BT936" s="34">
        <v>8.0000000000000002E-3</v>
      </c>
      <c r="BU936" s="34">
        <v>1.601194</v>
      </c>
      <c r="BV936" s="34">
        <v>0</v>
      </c>
      <c r="BW936" s="34" t="s">
        <v>155</v>
      </c>
      <c r="BX936" s="34">
        <v>0.8</v>
      </c>
    </row>
    <row r="937" spans="1:76" x14ac:dyDescent="0.25">
      <c r="A937" s="35">
        <v>43165</v>
      </c>
      <c r="B937" s="36">
        <v>0.41533868055555551</v>
      </c>
      <c r="C937" s="34">
        <v>4.5609999999999999</v>
      </c>
      <c r="D937" s="34">
        <v>5.1999999999999998E-3</v>
      </c>
      <c r="E937" s="34">
        <v>51.948936000000003</v>
      </c>
      <c r="F937" s="34">
        <v>402.1</v>
      </c>
      <c r="G937" s="34">
        <v>50.2</v>
      </c>
      <c r="H937" s="34">
        <v>20</v>
      </c>
      <c r="I937" s="34"/>
      <c r="J937" s="34">
        <v>14.58</v>
      </c>
      <c r="K937" s="34">
        <v>0.9647</v>
      </c>
      <c r="L937" s="34">
        <v>4.4004000000000003</v>
      </c>
      <c r="M937" s="34">
        <v>5.0000000000000001E-3</v>
      </c>
      <c r="N937" s="34">
        <v>387.87729999999999</v>
      </c>
      <c r="O937" s="34">
        <v>48.429200000000002</v>
      </c>
      <c r="P937" s="34">
        <v>436.3</v>
      </c>
      <c r="Q937" s="34">
        <v>310.31240000000003</v>
      </c>
      <c r="R937" s="34">
        <v>38.744700000000002</v>
      </c>
      <c r="S937" s="34">
        <v>349.1</v>
      </c>
      <c r="T937" s="34">
        <v>20</v>
      </c>
      <c r="U937" s="34"/>
      <c r="V937" s="34"/>
      <c r="W937" s="34">
        <v>0</v>
      </c>
      <c r="X937" s="34">
        <v>14.064299999999999</v>
      </c>
      <c r="Y937" s="34">
        <v>12</v>
      </c>
      <c r="Z937" s="34">
        <v>844</v>
      </c>
      <c r="AA937" s="34">
        <v>847</v>
      </c>
      <c r="AB937" s="34">
        <v>882</v>
      </c>
      <c r="AC937" s="34">
        <v>80</v>
      </c>
      <c r="AD937" s="34">
        <v>21.82</v>
      </c>
      <c r="AE937" s="34">
        <v>0.5</v>
      </c>
      <c r="AF937" s="34">
        <v>979</v>
      </c>
      <c r="AG937" s="34">
        <v>0</v>
      </c>
      <c r="AH937" s="34">
        <v>27</v>
      </c>
      <c r="AI937" s="34">
        <v>35</v>
      </c>
      <c r="AJ937" s="34">
        <v>191</v>
      </c>
      <c r="AK937" s="34">
        <v>170</v>
      </c>
      <c r="AL937" s="34">
        <v>4.3</v>
      </c>
      <c r="AM937" s="34">
        <v>175</v>
      </c>
      <c r="AN937" s="34" t="s">
        <v>155</v>
      </c>
      <c r="AO937" s="34">
        <v>2</v>
      </c>
      <c r="AP937" s="37">
        <v>0.62446759259259255</v>
      </c>
      <c r="AQ937" s="34">
        <v>47.159253</v>
      </c>
      <c r="AR937" s="34">
        <v>-88.489591000000004</v>
      </c>
      <c r="AS937" s="34">
        <v>310.89999999999998</v>
      </c>
      <c r="AT937" s="34">
        <v>0</v>
      </c>
      <c r="AU937" s="34">
        <v>12</v>
      </c>
      <c r="AV937" s="34">
        <v>10</v>
      </c>
      <c r="AW937" s="34" t="s">
        <v>230</v>
      </c>
      <c r="AX937" s="34">
        <v>1.1368</v>
      </c>
      <c r="AY937" s="34">
        <v>1.7736000000000001</v>
      </c>
      <c r="AZ937" s="34">
        <v>2.0735999999999999</v>
      </c>
      <c r="BA937" s="34">
        <v>14.186999999999999</v>
      </c>
      <c r="BB937" s="34">
        <v>46.49</v>
      </c>
      <c r="BC937" s="34">
        <v>3.28</v>
      </c>
      <c r="BD937" s="34">
        <v>3.6560000000000001</v>
      </c>
      <c r="BE937" s="34">
        <v>3188.5340000000001</v>
      </c>
      <c r="BF937" s="34">
        <v>2.3109999999999999</v>
      </c>
      <c r="BG937" s="34">
        <v>29.433</v>
      </c>
      <c r="BH937" s="34">
        <v>3.6749999999999998</v>
      </c>
      <c r="BI937" s="34">
        <v>33.106999999999999</v>
      </c>
      <c r="BJ937" s="34">
        <v>23.547000000000001</v>
      </c>
      <c r="BK937" s="34">
        <v>2.94</v>
      </c>
      <c r="BL937" s="34">
        <v>26.486999999999998</v>
      </c>
      <c r="BM937" s="34">
        <v>0.45779999999999998</v>
      </c>
      <c r="BN937" s="34"/>
      <c r="BO937" s="34"/>
      <c r="BP937" s="34"/>
      <c r="BQ937" s="34">
        <v>7409.9080000000004</v>
      </c>
      <c r="BR937" s="34">
        <v>5.8127999999999999E-2</v>
      </c>
      <c r="BS937" s="34">
        <v>-5</v>
      </c>
      <c r="BT937" s="34">
        <v>8.0000000000000002E-3</v>
      </c>
      <c r="BU937" s="34">
        <v>1.4205030000000001</v>
      </c>
      <c r="BV937" s="34">
        <v>0</v>
      </c>
      <c r="BW937" s="34" t="s">
        <v>155</v>
      </c>
      <c r="BX937" s="34">
        <v>0.8</v>
      </c>
    </row>
    <row r="938" spans="1:76" x14ac:dyDescent="0.25">
      <c r="A938" s="35">
        <v>43165</v>
      </c>
      <c r="B938" s="36">
        <v>0.41535025462962966</v>
      </c>
      <c r="C938" s="34">
        <v>4.3120000000000003</v>
      </c>
      <c r="D938" s="34">
        <v>6.0000000000000001E-3</v>
      </c>
      <c r="E938" s="34">
        <v>60.444811000000001</v>
      </c>
      <c r="F938" s="34">
        <v>392.2</v>
      </c>
      <c r="G938" s="34">
        <v>50.7</v>
      </c>
      <c r="H938" s="34">
        <v>20</v>
      </c>
      <c r="I938" s="34"/>
      <c r="J938" s="34">
        <v>14.4</v>
      </c>
      <c r="K938" s="34">
        <v>0.96650000000000003</v>
      </c>
      <c r="L938" s="34">
        <v>4.1680999999999999</v>
      </c>
      <c r="M938" s="34">
        <v>5.7999999999999996E-3</v>
      </c>
      <c r="N938" s="34">
        <v>379.029</v>
      </c>
      <c r="O938" s="34">
        <v>48.9985</v>
      </c>
      <c r="P938" s="34">
        <v>428</v>
      </c>
      <c r="Q938" s="34">
        <v>304.94130000000001</v>
      </c>
      <c r="R938" s="34">
        <v>39.420900000000003</v>
      </c>
      <c r="S938" s="34">
        <v>344.4</v>
      </c>
      <c r="T938" s="34">
        <v>20</v>
      </c>
      <c r="U938" s="34"/>
      <c r="V938" s="34"/>
      <c r="W938" s="34">
        <v>0</v>
      </c>
      <c r="X938" s="34">
        <v>13.917899999999999</v>
      </c>
      <c r="Y938" s="34">
        <v>11.9</v>
      </c>
      <c r="Z938" s="34">
        <v>845</v>
      </c>
      <c r="AA938" s="34">
        <v>847</v>
      </c>
      <c r="AB938" s="34">
        <v>883</v>
      </c>
      <c r="AC938" s="34">
        <v>80</v>
      </c>
      <c r="AD938" s="34">
        <v>23.31</v>
      </c>
      <c r="AE938" s="34">
        <v>0.54</v>
      </c>
      <c r="AF938" s="34">
        <v>979</v>
      </c>
      <c r="AG938" s="34">
        <v>0.9</v>
      </c>
      <c r="AH938" s="34">
        <v>27</v>
      </c>
      <c r="AI938" s="34">
        <v>35</v>
      </c>
      <c r="AJ938" s="34">
        <v>191</v>
      </c>
      <c r="AK938" s="34">
        <v>170</v>
      </c>
      <c r="AL938" s="34">
        <v>4.3</v>
      </c>
      <c r="AM938" s="34">
        <v>175</v>
      </c>
      <c r="AN938" s="34" t="s">
        <v>155</v>
      </c>
      <c r="AO938" s="34">
        <v>2</v>
      </c>
      <c r="AP938" s="37">
        <v>0.6244791666666667</v>
      </c>
      <c r="AQ938" s="34">
        <v>47.159246000000003</v>
      </c>
      <c r="AR938" s="34">
        <v>-88.489615000000001</v>
      </c>
      <c r="AS938" s="34">
        <v>311</v>
      </c>
      <c r="AT938" s="34">
        <v>2.1</v>
      </c>
      <c r="AU938" s="34">
        <v>12</v>
      </c>
      <c r="AV938" s="34">
        <v>10</v>
      </c>
      <c r="AW938" s="34" t="s">
        <v>230</v>
      </c>
      <c r="AX938" s="34">
        <v>1.2</v>
      </c>
      <c r="AY938" s="34">
        <v>1.9</v>
      </c>
      <c r="AZ938" s="34">
        <v>2.2000000000000002</v>
      </c>
      <c r="BA938" s="34">
        <v>14.186999999999999</v>
      </c>
      <c r="BB938" s="34">
        <v>49.11</v>
      </c>
      <c r="BC938" s="34">
        <v>3.46</v>
      </c>
      <c r="BD938" s="34">
        <v>3.464</v>
      </c>
      <c r="BE938" s="34">
        <v>3189.2179999999998</v>
      </c>
      <c r="BF938" s="34">
        <v>2.8450000000000002</v>
      </c>
      <c r="BG938" s="34">
        <v>30.370999999999999</v>
      </c>
      <c r="BH938" s="34">
        <v>3.9260000000000002</v>
      </c>
      <c r="BI938" s="34">
        <v>34.296999999999997</v>
      </c>
      <c r="BJ938" s="34">
        <v>24.434000000000001</v>
      </c>
      <c r="BK938" s="34">
        <v>3.1589999999999998</v>
      </c>
      <c r="BL938" s="34">
        <v>27.593</v>
      </c>
      <c r="BM938" s="34">
        <v>0.48349999999999999</v>
      </c>
      <c r="BN938" s="34"/>
      <c r="BO938" s="34"/>
      <c r="BP938" s="34"/>
      <c r="BQ938" s="34">
        <v>7743.1790000000001</v>
      </c>
      <c r="BR938" s="34">
        <v>5.3376E-2</v>
      </c>
      <c r="BS938" s="34">
        <v>-5</v>
      </c>
      <c r="BT938" s="34">
        <v>8.0000000000000002E-3</v>
      </c>
      <c r="BU938" s="34">
        <v>1.3043750000000001</v>
      </c>
      <c r="BV938" s="34">
        <v>0</v>
      </c>
      <c r="BW938" s="34" t="s">
        <v>155</v>
      </c>
      <c r="BX938" s="34">
        <v>0.80500000000000005</v>
      </c>
    </row>
    <row r="939" spans="1:76" x14ac:dyDescent="0.25">
      <c r="A939" s="35">
        <v>43165</v>
      </c>
      <c r="B939" s="36">
        <v>0.41536182870370369</v>
      </c>
      <c r="C939" s="34">
        <v>4.359</v>
      </c>
      <c r="D939" s="34">
        <v>6.8999999999999999E-3</v>
      </c>
      <c r="E939" s="34">
        <v>68.682042999999993</v>
      </c>
      <c r="F939" s="34">
        <v>386.5</v>
      </c>
      <c r="G939" s="34">
        <v>52.4</v>
      </c>
      <c r="H939" s="34">
        <v>27.9</v>
      </c>
      <c r="I939" s="34"/>
      <c r="J939" s="34">
        <v>14.56</v>
      </c>
      <c r="K939" s="34">
        <v>0.96619999999999995</v>
      </c>
      <c r="L939" s="34">
        <v>4.2119</v>
      </c>
      <c r="M939" s="34">
        <v>6.6E-3</v>
      </c>
      <c r="N939" s="34">
        <v>373.4513</v>
      </c>
      <c r="O939" s="34">
        <v>50.657800000000002</v>
      </c>
      <c r="P939" s="34">
        <v>424.1</v>
      </c>
      <c r="Q939" s="34">
        <v>300.63529999999997</v>
      </c>
      <c r="R939" s="34">
        <v>40.780500000000004</v>
      </c>
      <c r="S939" s="34">
        <v>341.4</v>
      </c>
      <c r="T939" s="34">
        <v>27.8888</v>
      </c>
      <c r="U939" s="34"/>
      <c r="V939" s="34"/>
      <c r="W939" s="34">
        <v>0</v>
      </c>
      <c r="X939" s="34">
        <v>14.0669</v>
      </c>
      <c r="Y939" s="34">
        <v>12.2</v>
      </c>
      <c r="Z939" s="34">
        <v>843</v>
      </c>
      <c r="AA939" s="34">
        <v>846</v>
      </c>
      <c r="AB939" s="34">
        <v>882</v>
      </c>
      <c r="AC939" s="34">
        <v>80</v>
      </c>
      <c r="AD939" s="34">
        <v>23.47</v>
      </c>
      <c r="AE939" s="34">
        <v>0.54</v>
      </c>
      <c r="AF939" s="34">
        <v>979</v>
      </c>
      <c r="AG939" s="34">
        <v>1</v>
      </c>
      <c r="AH939" s="34">
        <v>27</v>
      </c>
      <c r="AI939" s="34">
        <v>35</v>
      </c>
      <c r="AJ939" s="34">
        <v>191</v>
      </c>
      <c r="AK939" s="34">
        <v>170</v>
      </c>
      <c r="AL939" s="34">
        <v>4.5</v>
      </c>
      <c r="AM939" s="34">
        <v>175</v>
      </c>
      <c r="AN939" s="34" t="s">
        <v>155</v>
      </c>
      <c r="AO939" s="34">
        <v>2</v>
      </c>
      <c r="AP939" s="37">
        <v>0.62449074074074074</v>
      </c>
      <c r="AQ939" s="34">
        <v>47.159190000000002</v>
      </c>
      <c r="AR939" s="34">
        <v>-88.489701999999994</v>
      </c>
      <c r="AS939" s="34">
        <v>311</v>
      </c>
      <c r="AT939" s="34">
        <v>6.7</v>
      </c>
      <c r="AU939" s="34">
        <v>12</v>
      </c>
      <c r="AV939" s="34">
        <v>10</v>
      </c>
      <c r="AW939" s="34" t="s">
        <v>230</v>
      </c>
      <c r="AX939" s="34">
        <v>1.3368</v>
      </c>
      <c r="AY939" s="34">
        <v>1.2844</v>
      </c>
      <c r="AZ939" s="34">
        <v>2.2684000000000002</v>
      </c>
      <c r="BA939" s="34">
        <v>14.186999999999999</v>
      </c>
      <c r="BB939" s="34">
        <v>48.57</v>
      </c>
      <c r="BC939" s="34">
        <v>3.42</v>
      </c>
      <c r="BD939" s="34">
        <v>3.5</v>
      </c>
      <c r="BE939" s="34">
        <v>3187.7539999999999</v>
      </c>
      <c r="BF939" s="34">
        <v>3.1970000000000001</v>
      </c>
      <c r="BG939" s="34">
        <v>29.599</v>
      </c>
      <c r="BH939" s="34">
        <v>4.0149999999999997</v>
      </c>
      <c r="BI939" s="34">
        <v>33.613999999999997</v>
      </c>
      <c r="BJ939" s="34">
        <v>23.827999999999999</v>
      </c>
      <c r="BK939" s="34">
        <v>3.2320000000000002</v>
      </c>
      <c r="BL939" s="34">
        <v>27.06</v>
      </c>
      <c r="BM939" s="34">
        <v>0.66679999999999995</v>
      </c>
      <c r="BN939" s="34"/>
      <c r="BO939" s="34"/>
      <c r="BP939" s="34"/>
      <c r="BQ939" s="34">
        <v>7741.1559999999999</v>
      </c>
      <c r="BR939" s="34">
        <v>7.8367999999999993E-2</v>
      </c>
      <c r="BS939" s="34">
        <v>-5</v>
      </c>
      <c r="BT939" s="34">
        <v>8.0000000000000002E-3</v>
      </c>
      <c r="BU939" s="34">
        <v>1.9151180000000001</v>
      </c>
      <c r="BV939" s="34">
        <v>0</v>
      </c>
      <c r="BW939" s="34" t="s">
        <v>155</v>
      </c>
      <c r="BX939" s="34">
        <v>0.80500000000000005</v>
      </c>
    </row>
    <row r="940" spans="1:76" x14ac:dyDescent="0.25">
      <c r="A940" s="35">
        <v>43165</v>
      </c>
      <c r="B940" s="36">
        <v>0.41537340277777779</v>
      </c>
      <c r="C940" s="34">
        <v>4.51</v>
      </c>
      <c r="D940" s="34">
        <v>8.3999999999999995E-3</v>
      </c>
      <c r="E940" s="34">
        <v>83.793103000000002</v>
      </c>
      <c r="F940" s="34">
        <v>383.4</v>
      </c>
      <c r="G940" s="34">
        <v>53.1</v>
      </c>
      <c r="H940" s="34">
        <v>20</v>
      </c>
      <c r="I940" s="34"/>
      <c r="J940" s="34">
        <v>14.7</v>
      </c>
      <c r="K940" s="34">
        <v>0.96519999999999995</v>
      </c>
      <c r="L940" s="34">
        <v>4.3536000000000001</v>
      </c>
      <c r="M940" s="34">
        <v>8.0999999999999996E-3</v>
      </c>
      <c r="N940" s="34">
        <v>370.02319999999997</v>
      </c>
      <c r="O940" s="34">
        <v>51.252499999999998</v>
      </c>
      <c r="P940" s="34">
        <v>421.3</v>
      </c>
      <c r="Q940" s="34">
        <v>296.19630000000001</v>
      </c>
      <c r="R940" s="34">
        <v>41.026600000000002</v>
      </c>
      <c r="S940" s="34">
        <v>337.2</v>
      </c>
      <c r="T940" s="34">
        <v>20</v>
      </c>
      <c r="U940" s="34"/>
      <c r="V940" s="34"/>
      <c r="W940" s="34">
        <v>0</v>
      </c>
      <c r="X940" s="34">
        <v>14.188499999999999</v>
      </c>
      <c r="Y940" s="34">
        <v>12.3</v>
      </c>
      <c r="Z940" s="34">
        <v>842</v>
      </c>
      <c r="AA940" s="34">
        <v>845</v>
      </c>
      <c r="AB940" s="34">
        <v>882</v>
      </c>
      <c r="AC940" s="34">
        <v>80</v>
      </c>
      <c r="AD940" s="34">
        <v>21.97</v>
      </c>
      <c r="AE940" s="34">
        <v>0.5</v>
      </c>
      <c r="AF940" s="34">
        <v>979</v>
      </c>
      <c r="AG940" s="34">
        <v>0.1</v>
      </c>
      <c r="AH940" s="34">
        <v>27</v>
      </c>
      <c r="AI940" s="34">
        <v>35</v>
      </c>
      <c r="AJ940" s="34">
        <v>191</v>
      </c>
      <c r="AK940" s="34">
        <v>170</v>
      </c>
      <c r="AL940" s="34">
        <v>4.5999999999999996</v>
      </c>
      <c r="AM940" s="34">
        <v>175</v>
      </c>
      <c r="AN940" s="34" t="s">
        <v>155</v>
      </c>
      <c r="AO940" s="34">
        <v>2</v>
      </c>
      <c r="AP940" s="37">
        <v>0.62450231481481489</v>
      </c>
      <c r="AQ940" s="34">
        <v>47.159131000000002</v>
      </c>
      <c r="AR940" s="34">
        <v>-88.489742000000007</v>
      </c>
      <c r="AS940" s="34">
        <v>310.8</v>
      </c>
      <c r="AT940" s="34">
        <v>9.6</v>
      </c>
      <c r="AU940" s="34">
        <v>12</v>
      </c>
      <c r="AV940" s="34">
        <v>10</v>
      </c>
      <c r="AW940" s="34" t="s">
        <v>230</v>
      </c>
      <c r="AX940" s="34">
        <v>1.4683999999999999</v>
      </c>
      <c r="AY940" s="34">
        <v>1.2052</v>
      </c>
      <c r="AZ940" s="34">
        <v>2.4367999999999999</v>
      </c>
      <c r="BA940" s="34">
        <v>14.186999999999999</v>
      </c>
      <c r="BB940" s="34">
        <v>46.97</v>
      </c>
      <c r="BC940" s="34">
        <v>3.31</v>
      </c>
      <c r="BD940" s="34">
        <v>3.605</v>
      </c>
      <c r="BE940" s="34">
        <v>3186.5219999999999</v>
      </c>
      <c r="BF940" s="34">
        <v>3.7679999999999998</v>
      </c>
      <c r="BG940" s="34">
        <v>28.361999999999998</v>
      </c>
      <c r="BH940" s="34">
        <v>3.9279999999999999</v>
      </c>
      <c r="BI940" s="34">
        <v>32.290999999999997</v>
      </c>
      <c r="BJ940" s="34">
        <v>22.702999999999999</v>
      </c>
      <c r="BK940" s="34">
        <v>3.145</v>
      </c>
      <c r="BL940" s="34">
        <v>25.847999999999999</v>
      </c>
      <c r="BM940" s="34">
        <v>0.46250000000000002</v>
      </c>
      <c r="BN940" s="34"/>
      <c r="BO940" s="34"/>
      <c r="BP940" s="34"/>
      <c r="BQ940" s="34">
        <v>7551.0690000000004</v>
      </c>
      <c r="BR940" s="34">
        <v>6.8316000000000002E-2</v>
      </c>
      <c r="BS940" s="34">
        <v>-5</v>
      </c>
      <c r="BT940" s="34">
        <v>7.0939999999999996E-3</v>
      </c>
      <c r="BU940" s="34">
        <v>1.669473</v>
      </c>
      <c r="BV940" s="34">
        <v>0</v>
      </c>
      <c r="BW940" s="34" t="s">
        <v>155</v>
      </c>
      <c r="BX940" s="34">
        <v>0.8</v>
      </c>
    </row>
    <row r="941" spans="1:76" x14ac:dyDescent="0.25">
      <c r="A941" s="35">
        <v>43165</v>
      </c>
      <c r="B941" s="36">
        <v>0.41538497685185183</v>
      </c>
      <c r="C941" s="34">
        <v>4.5999999999999996</v>
      </c>
      <c r="D941" s="34">
        <v>8.5000000000000006E-3</v>
      </c>
      <c r="E941" s="34">
        <v>84.764309999999995</v>
      </c>
      <c r="F941" s="34">
        <v>381.4</v>
      </c>
      <c r="G941" s="34">
        <v>53.1</v>
      </c>
      <c r="H941" s="34">
        <v>26.8</v>
      </c>
      <c r="I941" s="34"/>
      <c r="J941" s="34">
        <v>14.7</v>
      </c>
      <c r="K941" s="34">
        <v>0.96450000000000002</v>
      </c>
      <c r="L941" s="34">
        <v>4.4368999999999996</v>
      </c>
      <c r="M941" s="34">
        <v>8.2000000000000007E-3</v>
      </c>
      <c r="N941" s="34">
        <v>367.85969999999998</v>
      </c>
      <c r="O941" s="34">
        <v>51.196199999999997</v>
      </c>
      <c r="P941" s="34">
        <v>419.1</v>
      </c>
      <c r="Q941" s="34">
        <v>294.2978</v>
      </c>
      <c r="R941" s="34">
        <v>40.958399999999997</v>
      </c>
      <c r="S941" s="34">
        <v>335.3</v>
      </c>
      <c r="T941" s="34">
        <v>26.849900000000002</v>
      </c>
      <c r="U941" s="34"/>
      <c r="V941" s="34"/>
      <c r="W941" s="34">
        <v>0</v>
      </c>
      <c r="X941" s="34">
        <v>14.178800000000001</v>
      </c>
      <c r="Y941" s="34">
        <v>12.4</v>
      </c>
      <c r="Z941" s="34">
        <v>842</v>
      </c>
      <c r="AA941" s="34">
        <v>845</v>
      </c>
      <c r="AB941" s="34">
        <v>881</v>
      </c>
      <c r="AC941" s="34">
        <v>80</v>
      </c>
      <c r="AD941" s="34">
        <v>21.82</v>
      </c>
      <c r="AE941" s="34">
        <v>0.5</v>
      </c>
      <c r="AF941" s="34">
        <v>979</v>
      </c>
      <c r="AG941" s="34">
        <v>0</v>
      </c>
      <c r="AH941" s="34">
        <v>27</v>
      </c>
      <c r="AI941" s="34">
        <v>35</v>
      </c>
      <c r="AJ941" s="34">
        <v>191</v>
      </c>
      <c r="AK941" s="34">
        <v>170</v>
      </c>
      <c r="AL941" s="34">
        <v>4.7</v>
      </c>
      <c r="AM941" s="34">
        <v>175</v>
      </c>
      <c r="AN941" s="34" t="s">
        <v>155</v>
      </c>
      <c r="AO941" s="34">
        <v>2</v>
      </c>
      <c r="AP941" s="37">
        <v>0.62451388888888892</v>
      </c>
      <c r="AQ941" s="34">
        <v>47.159083000000003</v>
      </c>
      <c r="AR941" s="34">
        <v>-88.489751999999996</v>
      </c>
      <c r="AS941" s="34">
        <v>310.7</v>
      </c>
      <c r="AT941" s="34">
        <v>10.6</v>
      </c>
      <c r="AU941" s="34">
        <v>12</v>
      </c>
      <c r="AV941" s="34">
        <v>10</v>
      </c>
      <c r="AW941" s="34" t="s">
        <v>230</v>
      </c>
      <c r="AX941" s="34">
        <v>1.5</v>
      </c>
      <c r="AY941" s="34">
        <v>1.3</v>
      </c>
      <c r="AZ941" s="34">
        <v>2.5</v>
      </c>
      <c r="BA941" s="34">
        <v>14.186999999999999</v>
      </c>
      <c r="BB941" s="34">
        <v>46.07</v>
      </c>
      <c r="BC941" s="34">
        <v>3.25</v>
      </c>
      <c r="BD941" s="34">
        <v>3.6760000000000002</v>
      </c>
      <c r="BE941" s="34">
        <v>3185.5529999999999</v>
      </c>
      <c r="BF941" s="34">
        <v>3.7360000000000002</v>
      </c>
      <c r="BG941" s="34">
        <v>27.658000000000001</v>
      </c>
      <c r="BH941" s="34">
        <v>3.8490000000000002</v>
      </c>
      <c r="BI941" s="34">
        <v>31.507999999999999</v>
      </c>
      <c r="BJ941" s="34">
        <v>22.126999999999999</v>
      </c>
      <c r="BK941" s="34">
        <v>3.08</v>
      </c>
      <c r="BL941" s="34">
        <v>25.207000000000001</v>
      </c>
      <c r="BM941" s="34">
        <v>0.60899999999999999</v>
      </c>
      <c r="BN941" s="34"/>
      <c r="BO941" s="34"/>
      <c r="BP941" s="34"/>
      <c r="BQ941" s="34">
        <v>7401.8950000000004</v>
      </c>
      <c r="BR941" s="34">
        <v>7.3342000000000004E-2</v>
      </c>
      <c r="BS941" s="34">
        <v>-5</v>
      </c>
      <c r="BT941" s="34">
        <v>6.0939999999999996E-3</v>
      </c>
      <c r="BU941" s="34">
        <v>1.792295</v>
      </c>
      <c r="BV941" s="34">
        <v>0</v>
      </c>
      <c r="BW941" s="34" t="s">
        <v>155</v>
      </c>
      <c r="BX941" s="34">
        <v>0.8</v>
      </c>
    </row>
    <row r="942" spans="1:76" x14ac:dyDescent="0.25">
      <c r="A942" s="35">
        <v>43165</v>
      </c>
      <c r="B942" s="36">
        <v>0.41539655092592592</v>
      </c>
      <c r="C942" s="34">
        <v>4.6029999999999998</v>
      </c>
      <c r="D942" s="34">
        <v>8.0000000000000002E-3</v>
      </c>
      <c r="E942" s="34">
        <v>80</v>
      </c>
      <c r="F942" s="34">
        <v>379.7</v>
      </c>
      <c r="G942" s="34">
        <v>52.9</v>
      </c>
      <c r="H942" s="34">
        <v>33.4</v>
      </c>
      <c r="I942" s="34"/>
      <c r="J942" s="34">
        <v>14.69</v>
      </c>
      <c r="K942" s="34">
        <v>0.96460000000000001</v>
      </c>
      <c r="L942" s="34">
        <v>4.4396000000000004</v>
      </c>
      <c r="M942" s="34">
        <v>7.7000000000000002E-3</v>
      </c>
      <c r="N942" s="34">
        <v>366.22219999999999</v>
      </c>
      <c r="O942" s="34">
        <v>51.025199999999998</v>
      </c>
      <c r="P942" s="34">
        <v>417.2</v>
      </c>
      <c r="Q942" s="34">
        <v>292.98770000000002</v>
      </c>
      <c r="R942" s="34">
        <v>40.8215</v>
      </c>
      <c r="S942" s="34">
        <v>333.8</v>
      </c>
      <c r="T942" s="34">
        <v>33.374899999999997</v>
      </c>
      <c r="U942" s="34"/>
      <c r="V942" s="34"/>
      <c r="W942" s="34">
        <v>0</v>
      </c>
      <c r="X942" s="34">
        <v>14.1694</v>
      </c>
      <c r="Y942" s="34">
        <v>12.5</v>
      </c>
      <c r="Z942" s="34">
        <v>840</v>
      </c>
      <c r="AA942" s="34">
        <v>844</v>
      </c>
      <c r="AB942" s="34">
        <v>881</v>
      </c>
      <c r="AC942" s="34">
        <v>80</v>
      </c>
      <c r="AD942" s="34">
        <v>21.82</v>
      </c>
      <c r="AE942" s="34">
        <v>0.5</v>
      </c>
      <c r="AF942" s="34">
        <v>979</v>
      </c>
      <c r="AG942" s="34">
        <v>0</v>
      </c>
      <c r="AH942" s="34">
        <v>27.905999999999999</v>
      </c>
      <c r="AI942" s="34">
        <v>35</v>
      </c>
      <c r="AJ942" s="34">
        <v>191.9</v>
      </c>
      <c r="AK942" s="34">
        <v>170.9</v>
      </c>
      <c r="AL942" s="34">
        <v>4.8</v>
      </c>
      <c r="AM942" s="34">
        <v>175</v>
      </c>
      <c r="AN942" s="34" t="s">
        <v>155</v>
      </c>
      <c r="AO942" s="34">
        <v>2</v>
      </c>
      <c r="AP942" s="37">
        <v>0.62452546296296296</v>
      </c>
      <c r="AQ942" s="34">
        <v>47.159033999999998</v>
      </c>
      <c r="AR942" s="34">
        <v>-88.489763999999994</v>
      </c>
      <c r="AS942" s="34">
        <v>310.60000000000002</v>
      </c>
      <c r="AT942" s="34">
        <v>11.3</v>
      </c>
      <c r="AU942" s="34">
        <v>12</v>
      </c>
      <c r="AV942" s="34">
        <v>10</v>
      </c>
      <c r="AW942" s="34" t="s">
        <v>230</v>
      </c>
      <c r="AX942" s="34">
        <v>1.5</v>
      </c>
      <c r="AY942" s="34">
        <v>1.3</v>
      </c>
      <c r="AZ942" s="34">
        <v>2.5</v>
      </c>
      <c r="BA942" s="34">
        <v>14.186999999999999</v>
      </c>
      <c r="BB942" s="34">
        <v>46.04</v>
      </c>
      <c r="BC942" s="34">
        <v>3.25</v>
      </c>
      <c r="BD942" s="34">
        <v>3.6739999999999999</v>
      </c>
      <c r="BE942" s="34">
        <v>3185.4009999999998</v>
      </c>
      <c r="BF942" s="34">
        <v>3.524</v>
      </c>
      <c r="BG942" s="34">
        <v>27.516999999999999</v>
      </c>
      <c r="BH942" s="34">
        <v>3.8340000000000001</v>
      </c>
      <c r="BI942" s="34">
        <v>31.350999999999999</v>
      </c>
      <c r="BJ942" s="34">
        <v>22.015000000000001</v>
      </c>
      <c r="BK942" s="34">
        <v>3.0670000000000002</v>
      </c>
      <c r="BL942" s="34">
        <v>25.082000000000001</v>
      </c>
      <c r="BM942" s="34">
        <v>0.75649999999999995</v>
      </c>
      <c r="BN942" s="34"/>
      <c r="BO942" s="34"/>
      <c r="BP942" s="34"/>
      <c r="BQ942" s="34">
        <v>7392.19</v>
      </c>
      <c r="BR942" s="34">
        <v>9.5743999999999996E-2</v>
      </c>
      <c r="BS942" s="34">
        <v>-5</v>
      </c>
      <c r="BT942" s="34">
        <v>5.0939999999999996E-3</v>
      </c>
      <c r="BU942" s="34">
        <v>2.339744</v>
      </c>
      <c r="BV942" s="34">
        <v>0</v>
      </c>
      <c r="BW942" s="34" t="s">
        <v>155</v>
      </c>
      <c r="BX942" s="34">
        <v>0.8</v>
      </c>
    </row>
    <row r="943" spans="1:76" x14ac:dyDescent="0.25">
      <c r="A943" s="35">
        <v>43165</v>
      </c>
      <c r="B943" s="36">
        <v>0.41540812499999996</v>
      </c>
      <c r="C943" s="34">
        <v>4.6769999999999996</v>
      </c>
      <c r="D943" s="34">
        <v>8.0000000000000002E-3</v>
      </c>
      <c r="E943" s="34">
        <v>80</v>
      </c>
      <c r="F943" s="34">
        <v>379.7</v>
      </c>
      <c r="G943" s="34">
        <v>52.8</v>
      </c>
      <c r="H943" s="34">
        <v>23.5</v>
      </c>
      <c r="I943" s="34"/>
      <c r="J943" s="34">
        <v>14.6</v>
      </c>
      <c r="K943" s="34">
        <v>0.96389999999999998</v>
      </c>
      <c r="L943" s="34">
        <v>4.5086000000000004</v>
      </c>
      <c r="M943" s="34">
        <v>7.7000000000000002E-3</v>
      </c>
      <c r="N943" s="34">
        <v>365.97480000000002</v>
      </c>
      <c r="O943" s="34">
        <v>50.895800000000001</v>
      </c>
      <c r="P943" s="34">
        <v>416.9</v>
      </c>
      <c r="Q943" s="34">
        <v>292.78980000000001</v>
      </c>
      <c r="R943" s="34">
        <v>40.718000000000004</v>
      </c>
      <c r="S943" s="34">
        <v>333.5</v>
      </c>
      <c r="T943" s="34">
        <v>23.505299999999998</v>
      </c>
      <c r="U943" s="34"/>
      <c r="V943" s="34"/>
      <c r="W943" s="34">
        <v>0</v>
      </c>
      <c r="X943" s="34">
        <v>14.073399999999999</v>
      </c>
      <c r="Y943" s="34">
        <v>12.4</v>
      </c>
      <c r="Z943" s="34">
        <v>841</v>
      </c>
      <c r="AA943" s="34">
        <v>845</v>
      </c>
      <c r="AB943" s="34">
        <v>881</v>
      </c>
      <c r="AC943" s="34">
        <v>80</v>
      </c>
      <c r="AD943" s="34">
        <v>21.82</v>
      </c>
      <c r="AE943" s="34">
        <v>0.5</v>
      </c>
      <c r="AF943" s="34">
        <v>979</v>
      </c>
      <c r="AG943" s="34">
        <v>0</v>
      </c>
      <c r="AH943" s="34">
        <v>27.094000000000001</v>
      </c>
      <c r="AI943" s="34">
        <v>35</v>
      </c>
      <c r="AJ943" s="34">
        <v>192</v>
      </c>
      <c r="AK943" s="34">
        <v>171</v>
      </c>
      <c r="AL943" s="34">
        <v>4.7</v>
      </c>
      <c r="AM943" s="34">
        <v>175</v>
      </c>
      <c r="AN943" s="34" t="s">
        <v>155</v>
      </c>
      <c r="AO943" s="34">
        <v>2</v>
      </c>
      <c r="AP943" s="37">
        <v>0.624537037037037</v>
      </c>
      <c r="AQ943" s="34">
        <v>47.15898</v>
      </c>
      <c r="AR943" s="34">
        <v>-88.489773999999997</v>
      </c>
      <c r="AS943" s="34">
        <v>310.39999999999998</v>
      </c>
      <c r="AT943" s="34">
        <v>12.4</v>
      </c>
      <c r="AU943" s="34">
        <v>12</v>
      </c>
      <c r="AV943" s="34">
        <v>10</v>
      </c>
      <c r="AW943" s="34" t="s">
        <v>230</v>
      </c>
      <c r="AX943" s="34">
        <v>1.5</v>
      </c>
      <c r="AY943" s="34">
        <v>1.3</v>
      </c>
      <c r="AZ943" s="34">
        <v>2.5</v>
      </c>
      <c r="BA943" s="34">
        <v>14.186999999999999</v>
      </c>
      <c r="BB943" s="34">
        <v>45.33</v>
      </c>
      <c r="BC943" s="34">
        <v>3.2</v>
      </c>
      <c r="BD943" s="34">
        <v>3.7410000000000001</v>
      </c>
      <c r="BE943" s="34">
        <v>3185.788</v>
      </c>
      <c r="BF943" s="34">
        <v>3.468</v>
      </c>
      <c r="BG943" s="34">
        <v>27.081</v>
      </c>
      <c r="BH943" s="34">
        <v>3.766</v>
      </c>
      <c r="BI943" s="34">
        <v>30.847000000000001</v>
      </c>
      <c r="BJ943" s="34">
        <v>21.664999999999999</v>
      </c>
      <c r="BK943" s="34">
        <v>3.0129999999999999</v>
      </c>
      <c r="BL943" s="34">
        <v>24.678000000000001</v>
      </c>
      <c r="BM943" s="34">
        <v>0.52470000000000006</v>
      </c>
      <c r="BN943" s="34"/>
      <c r="BO943" s="34"/>
      <c r="BP943" s="34"/>
      <c r="BQ943" s="34">
        <v>7230.56</v>
      </c>
      <c r="BR943" s="34">
        <v>8.8940000000000005E-2</v>
      </c>
      <c r="BS943" s="34">
        <v>-5</v>
      </c>
      <c r="BT943" s="34">
        <v>5.9059999999999998E-3</v>
      </c>
      <c r="BU943" s="34">
        <v>2.1734710000000002</v>
      </c>
      <c r="BV943" s="34">
        <v>0</v>
      </c>
      <c r="BW943" s="34" t="s">
        <v>155</v>
      </c>
      <c r="BX943" s="34">
        <v>0.8</v>
      </c>
    </row>
    <row r="944" spans="1:76" x14ac:dyDescent="0.25">
      <c r="A944" s="35">
        <v>43165</v>
      </c>
      <c r="B944" s="36">
        <v>0.41541969907407411</v>
      </c>
      <c r="C944" s="34">
        <v>4.4569999999999999</v>
      </c>
      <c r="D944" s="34">
        <v>7.9000000000000008E-3</v>
      </c>
      <c r="E944" s="34">
        <v>79.173553999999996</v>
      </c>
      <c r="F944" s="34">
        <v>380.2</v>
      </c>
      <c r="G944" s="34">
        <v>52.8</v>
      </c>
      <c r="H944" s="34">
        <v>40.1</v>
      </c>
      <c r="I944" s="34"/>
      <c r="J944" s="34">
        <v>14.49</v>
      </c>
      <c r="K944" s="34">
        <v>0.9657</v>
      </c>
      <c r="L944" s="34">
        <v>4.3044000000000002</v>
      </c>
      <c r="M944" s="34">
        <v>7.6E-3</v>
      </c>
      <c r="N944" s="34">
        <v>367.16879999999998</v>
      </c>
      <c r="O944" s="34">
        <v>50.990299999999998</v>
      </c>
      <c r="P944" s="34">
        <v>418.2</v>
      </c>
      <c r="Q944" s="34">
        <v>293.745</v>
      </c>
      <c r="R944" s="34">
        <v>40.793599999999998</v>
      </c>
      <c r="S944" s="34">
        <v>334.5</v>
      </c>
      <c r="T944" s="34">
        <v>40.1</v>
      </c>
      <c r="U944" s="34"/>
      <c r="V944" s="34"/>
      <c r="W944" s="34">
        <v>0</v>
      </c>
      <c r="X944" s="34">
        <v>13.9971</v>
      </c>
      <c r="Y944" s="34">
        <v>12.4</v>
      </c>
      <c r="Z944" s="34">
        <v>841</v>
      </c>
      <c r="AA944" s="34">
        <v>845</v>
      </c>
      <c r="AB944" s="34">
        <v>881</v>
      </c>
      <c r="AC944" s="34">
        <v>80</v>
      </c>
      <c r="AD944" s="34">
        <v>21.82</v>
      </c>
      <c r="AE944" s="34">
        <v>0.5</v>
      </c>
      <c r="AF944" s="34">
        <v>979</v>
      </c>
      <c r="AG944" s="34">
        <v>0</v>
      </c>
      <c r="AH944" s="34">
        <v>27.905094999999999</v>
      </c>
      <c r="AI944" s="34">
        <v>35</v>
      </c>
      <c r="AJ944" s="34">
        <v>192</v>
      </c>
      <c r="AK944" s="34">
        <v>171</v>
      </c>
      <c r="AL944" s="34">
        <v>4.8</v>
      </c>
      <c r="AM944" s="34">
        <v>175</v>
      </c>
      <c r="AN944" s="34" t="s">
        <v>155</v>
      </c>
      <c r="AO944" s="34">
        <v>2</v>
      </c>
      <c r="AP944" s="37">
        <v>0.62454861111111104</v>
      </c>
      <c r="AQ944" s="34">
        <v>47.158923000000001</v>
      </c>
      <c r="AR944" s="34">
        <v>-88.489784</v>
      </c>
      <c r="AS944" s="34">
        <v>310.3</v>
      </c>
      <c r="AT944" s="34">
        <v>13.2</v>
      </c>
      <c r="AU944" s="34">
        <v>12</v>
      </c>
      <c r="AV944" s="34">
        <v>10</v>
      </c>
      <c r="AW944" s="34" t="s">
        <v>230</v>
      </c>
      <c r="AX944" s="34">
        <v>1.5</v>
      </c>
      <c r="AY944" s="34">
        <v>1.3</v>
      </c>
      <c r="AZ944" s="34">
        <v>2.5</v>
      </c>
      <c r="BA944" s="34">
        <v>14.186999999999999</v>
      </c>
      <c r="BB944" s="34">
        <v>47.5</v>
      </c>
      <c r="BC944" s="34">
        <v>3.35</v>
      </c>
      <c r="BD944" s="34">
        <v>3.5489999999999999</v>
      </c>
      <c r="BE944" s="34">
        <v>3185.6039999999998</v>
      </c>
      <c r="BF944" s="34">
        <v>3.6019999999999999</v>
      </c>
      <c r="BG944" s="34">
        <v>28.457000000000001</v>
      </c>
      <c r="BH944" s="34">
        <v>3.952</v>
      </c>
      <c r="BI944" s="34">
        <v>32.408000000000001</v>
      </c>
      <c r="BJ944" s="34">
        <v>22.765999999999998</v>
      </c>
      <c r="BK944" s="34">
        <v>3.1619999999999999</v>
      </c>
      <c r="BL944" s="34">
        <v>25.928000000000001</v>
      </c>
      <c r="BM944" s="34">
        <v>0.93759999999999999</v>
      </c>
      <c r="BN944" s="34"/>
      <c r="BO944" s="34"/>
      <c r="BP944" s="34"/>
      <c r="BQ944" s="34">
        <v>7532.1</v>
      </c>
      <c r="BR944" s="34">
        <v>9.5241000000000006E-2</v>
      </c>
      <c r="BS944" s="34">
        <v>-5</v>
      </c>
      <c r="BT944" s="34">
        <v>6.0000000000000001E-3</v>
      </c>
      <c r="BU944" s="34">
        <v>2.3274460000000001</v>
      </c>
      <c r="BV944" s="34">
        <v>0</v>
      </c>
      <c r="BW944" s="34" t="s">
        <v>155</v>
      </c>
      <c r="BX944" s="34">
        <v>0.8</v>
      </c>
    </row>
    <row r="945" spans="1:76" x14ac:dyDescent="0.25">
      <c r="A945" s="35">
        <v>43165</v>
      </c>
      <c r="B945" s="36">
        <v>0.41543127314814815</v>
      </c>
      <c r="C945" s="34">
        <v>3.6869999999999998</v>
      </c>
      <c r="D945" s="34">
        <v>4.5999999999999999E-3</v>
      </c>
      <c r="E945" s="34">
        <v>46.115701999999999</v>
      </c>
      <c r="F945" s="34">
        <v>374.1</v>
      </c>
      <c r="G945" s="34">
        <v>53.1</v>
      </c>
      <c r="H945" s="34">
        <v>26.7</v>
      </c>
      <c r="I945" s="34"/>
      <c r="J945" s="34">
        <v>14.4</v>
      </c>
      <c r="K945" s="34">
        <v>0.97199999999999998</v>
      </c>
      <c r="L945" s="34">
        <v>3.5838999999999999</v>
      </c>
      <c r="M945" s="34">
        <v>4.4999999999999997E-3</v>
      </c>
      <c r="N945" s="34">
        <v>363.59500000000003</v>
      </c>
      <c r="O945" s="34">
        <v>51.579900000000002</v>
      </c>
      <c r="P945" s="34">
        <v>415.2</v>
      </c>
      <c r="Q945" s="34">
        <v>290.88589999999999</v>
      </c>
      <c r="R945" s="34">
        <v>41.265300000000003</v>
      </c>
      <c r="S945" s="34">
        <v>332.2</v>
      </c>
      <c r="T945" s="34">
        <v>26.661000000000001</v>
      </c>
      <c r="U945" s="34"/>
      <c r="V945" s="34"/>
      <c r="W945" s="34">
        <v>0</v>
      </c>
      <c r="X945" s="34">
        <v>13.997</v>
      </c>
      <c r="Y945" s="34">
        <v>12.5</v>
      </c>
      <c r="Z945" s="34">
        <v>841</v>
      </c>
      <c r="AA945" s="34">
        <v>844</v>
      </c>
      <c r="AB945" s="34">
        <v>881</v>
      </c>
      <c r="AC945" s="34">
        <v>80</v>
      </c>
      <c r="AD945" s="34">
        <v>21.82</v>
      </c>
      <c r="AE945" s="34">
        <v>0.5</v>
      </c>
      <c r="AF945" s="34">
        <v>979</v>
      </c>
      <c r="AG945" s="34">
        <v>0</v>
      </c>
      <c r="AH945" s="34">
        <v>28</v>
      </c>
      <c r="AI945" s="34">
        <v>35</v>
      </c>
      <c r="AJ945" s="34">
        <v>192</v>
      </c>
      <c r="AK945" s="34">
        <v>171</v>
      </c>
      <c r="AL945" s="34">
        <v>4.8</v>
      </c>
      <c r="AM945" s="34">
        <v>175</v>
      </c>
      <c r="AN945" s="34" t="s">
        <v>155</v>
      </c>
      <c r="AO945" s="34">
        <v>2</v>
      </c>
      <c r="AP945" s="37">
        <v>0.62456018518518519</v>
      </c>
      <c r="AQ945" s="34">
        <v>47.158864000000001</v>
      </c>
      <c r="AR945" s="34">
        <v>-88.489791999999994</v>
      </c>
      <c r="AS945" s="34">
        <v>310.2</v>
      </c>
      <c r="AT945" s="34">
        <v>14</v>
      </c>
      <c r="AU945" s="34">
        <v>12</v>
      </c>
      <c r="AV945" s="34">
        <v>10</v>
      </c>
      <c r="AW945" s="34" t="s">
        <v>230</v>
      </c>
      <c r="AX945" s="34">
        <v>1.5</v>
      </c>
      <c r="AY945" s="34">
        <v>1.3</v>
      </c>
      <c r="AZ945" s="34">
        <v>2.5</v>
      </c>
      <c r="BA945" s="34">
        <v>14.186999999999999</v>
      </c>
      <c r="BB945" s="34">
        <v>57.28</v>
      </c>
      <c r="BC945" s="34">
        <v>4.04</v>
      </c>
      <c r="BD945" s="34">
        <v>2.879</v>
      </c>
      <c r="BE945" s="34">
        <v>3193.8739999999998</v>
      </c>
      <c r="BF945" s="34">
        <v>2.5419999999999998</v>
      </c>
      <c r="BG945" s="34">
        <v>33.932000000000002</v>
      </c>
      <c r="BH945" s="34">
        <v>4.8140000000000001</v>
      </c>
      <c r="BI945" s="34">
        <v>38.746000000000002</v>
      </c>
      <c r="BJ945" s="34">
        <v>27.146999999999998</v>
      </c>
      <c r="BK945" s="34">
        <v>3.851</v>
      </c>
      <c r="BL945" s="34">
        <v>30.998000000000001</v>
      </c>
      <c r="BM945" s="34">
        <v>0.75060000000000004</v>
      </c>
      <c r="BN945" s="34"/>
      <c r="BO945" s="34"/>
      <c r="BP945" s="34"/>
      <c r="BQ945" s="34">
        <v>9069.7379999999994</v>
      </c>
      <c r="BR945" s="34">
        <v>9.9624000000000004E-2</v>
      </c>
      <c r="BS945" s="34">
        <v>-5</v>
      </c>
      <c r="BT945" s="34">
        <v>6.0000000000000001E-3</v>
      </c>
      <c r="BU945" s="34">
        <v>2.434552</v>
      </c>
      <c r="BV945" s="34">
        <v>0</v>
      </c>
      <c r="BW945" s="34" t="s">
        <v>155</v>
      </c>
      <c r="BX945" s="34">
        <v>0.8</v>
      </c>
    </row>
    <row r="946" spans="1:76" x14ac:dyDescent="0.25">
      <c r="A946" s="35">
        <v>43165</v>
      </c>
      <c r="B946" s="36">
        <v>0.41544284722222224</v>
      </c>
      <c r="C946" s="34">
        <v>3.0880000000000001</v>
      </c>
      <c r="D946" s="34">
        <v>6.0000000000000001E-3</v>
      </c>
      <c r="E946" s="34">
        <v>60.223325000000003</v>
      </c>
      <c r="F946" s="34">
        <v>332.1</v>
      </c>
      <c r="G946" s="34">
        <v>53.6</v>
      </c>
      <c r="H946" s="34">
        <v>26.6</v>
      </c>
      <c r="I946" s="34"/>
      <c r="J946" s="34">
        <v>14.42</v>
      </c>
      <c r="K946" s="34">
        <v>0.97689999999999999</v>
      </c>
      <c r="L946" s="34">
        <v>3.0164</v>
      </c>
      <c r="M946" s="34">
        <v>5.8999999999999999E-3</v>
      </c>
      <c r="N946" s="34">
        <v>324.44200000000001</v>
      </c>
      <c r="O946" s="34">
        <v>52.4054</v>
      </c>
      <c r="P946" s="34">
        <v>376.8</v>
      </c>
      <c r="Q946" s="34">
        <v>259.56240000000003</v>
      </c>
      <c r="R946" s="34">
        <v>41.925800000000002</v>
      </c>
      <c r="S946" s="34">
        <v>301.5</v>
      </c>
      <c r="T946" s="34">
        <v>26.5745</v>
      </c>
      <c r="U946" s="34"/>
      <c r="V946" s="34"/>
      <c r="W946" s="34">
        <v>0</v>
      </c>
      <c r="X946" s="34">
        <v>14.087999999999999</v>
      </c>
      <c r="Y946" s="34">
        <v>12.4</v>
      </c>
      <c r="Z946" s="34">
        <v>841</v>
      </c>
      <c r="AA946" s="34">
        <v>845</v>
      </c>
      <c r="AB946" s="34">
        <v>881</v>
      </c>
      <c r="AC946" s="34">
        <v>80</v>
      </c>
      <c r="AD946" s="34">
        <v>21.82</v>
      </c>
      <c r="AE946" s="34">
        <v>0.5</v>
      </c>
      <c r="AF946" s="34">
        <v>979</v>
      </c>
      <c r="AG946" s="34">
        <v>0</v>
      </c>
      <c r="AH946" s="34">
        <v>27.094000000000001</v>
      </c>
      <c r="AI946" s="34">
        <v>35</v>
      </c>
      <c r="AJ946" s="34">
        <v>192</v>
      </c>
      <c r="AK946" s="34">
        <v>171</v>
      </c>
      <c r="AL946" s="34">
        <v>4.8</v>
      </c>
      <c r="AM946" s="34">
        <v>175</v>
      </c>
      <c r="AN946" s="34" t="s">
        <v>155</v>
      </c>
      <c r="AO946" s="34">
        <v>2</v>
      </c>
      <c r="AP946" s="37">
        <v>0.62457175925925923</v>
      </c>
      <c r="AQ946" s="34">
        <v>47.158802000000001</v>
      </c>
      <c r="AR946" s="34">
        <v>-88.489800000000002</v>
      </c>
      <c r="AS946" s="34">
        <v>310.10000000000002</v>
      </c>
      <c r="AT946" s="34">
        <v>14.8</v>
      </c>
      <c r="AU946" s="34">
        <v>12</v>
      </c>
      <c r="AV946" s="34">
        <v>11</v>
      </c>
      <c r="AW946" s="34" t="s">
        <v>231</v>
      </c>
      <c r="AX946" s="34">
        <v>1.5</v>
      </c>
      <c r="AY946" s="34">
        <v>1.3684000000000001</v>
      </c>
      <c r="AZ946" s="34">
        <v>2.5684</v>
      </c>
      <c r="BA946" s="34">
        <v>14.186999999999999</v>
      </c>
      <c r="BB946" s="34">
        <v>68.17</v>
      </c>
      <c r="BC946" s="34">
        <v>4.8</v>
      </c>
      <c r="BD946" s="34">
        <v>2.363</v>
      </c>
      <c r="BE946" s="34">
        <v>3197.9160000000002</v>
      </c>
      <c r="BF946" s="34">
        <v>3.97</v>
      </c>
      <c r="BG946" s="34">
        <v>36.020000000000003</v>
      </c>
      <c r="BH946" s="34">
        <v>5.8179999999999996</v>
      </c>
      <c r="BI946" s="34">
        <v>41.838999999999999</v>
      </c>
      <c r="BJ946" s="34">
        <v>28.817</v>
      </c>
      <c r="BK946" s="34">
        <v>4.6550000000000002</v>
      </c>
      <c r="BL946" s="34">
        <v>33.472000000000001</v>
      </c>
      <c r="BM946" s="34">
        <v>0.8901</v>
      </c>
      <c r="BN946" s="34"/>
      <c r="BO946" s="34"/>
      <c r="BP946" s="34"/>
      <c r="BQ946" s="34">
        <v>10859.835999999999</v>
      </c>
      <c r="BR946" s="34">
        <v>5.4699999999999999E-2</v>
      </c>
      <c r="BS946" s="34">
        <v>-5</v>
      </c>
      <c r="BT946" s="34">
        <v>6.0000000000000001E-3</v>
      </c>
      <c r="BU946" s="34">
        <v>1.3367309999999999</v>
      </c>
      <c r="BV946" s="34">
        <v>0</v>
      </c>
      <c r="BW946" s="34" t="s">
        <v>155</v>
      </c>
      <c r="BX946" s="34">
        <v>0.8</v>
      </c>
    </row>
    <row r="947" spans="1:76" x14ac:dyDescent="0.25">
      <c r="A947" s="35">
        <v>43165</v>
      </c>
      <c r="B947" s="36">
        <v>0.41545442129629628</v>
      </c>
      <c r="C947" s="34">
        <v>2.875</v>
      </c>
      <c r="D947" s="34">
        <v>6.4999999999999997E-3</v>
      </c>
      <c r="E947" s="34">
        <v>64.679542999999995</v>
      </c>
      <c r="F947" s="34">
        <v>305.3</v>
      </c>
      <c r="G947" s="34">
        <v>53.8</v>
      </c>
      <c r="H947" s="34">
        <v>33.799999999999997</v>
      </c>
      <c r="I947" s="34"/>
      <c r="J947" s="34">
        <v>14.99</v>
      </c>
      <c r="K947" s="34">
        <v>0.97870000000000001</v>
      </c>
      <c r="L947" s="34">
        <v>2.8134000000000001</v>
      </c>
      <c r="M947" s="34">
        <v>6.3E-3</v>
      </c>
      <c r="N947" s="34">
        <v>298.74979999999999</v>
      </c>
      <c r="O947" s="34">
        <v>52.654299999999999</v>
      </c>
      <c r="P947" s="34">
        <v>351.4</v>
      </c>
      <c r="Q947" s="34">
        <v>239.00800000000001</v>
      </c>
      <c r="R947" s="34">
        <v>42.124899999999997</v>
      </c>
      <c r="S947" s="34">
        <v>281.10000000000002</v>
      </c>
      <c r="T947" s="34">
        <v>33.764499999999998</v>
      </c>
      <c r="U947" s="34"/>
      <c r="V947" s="34"/>
      <c r="W947" s="34">
        <v>0</v>
      </c>
      <c r="X947" s="34">
        <v>14.673400000000001</v>
      </c>
      <c r="Y947" s="34">
        <v>12.5</v>
      </c>
      <c r="Z947" s="34">
        <v>840</v>
      </c>
      <c r="AA947" s="34">
        <v>843</v>
      </c>
      <c r="AB947" s="34">
        <v>881</v>
      </c>
      <c r="AC947" s="34">
        <v>80</v>
      </c>
      <c r="AD947" s="34">
        <v>21.82</v>
      </c>
      <c r="AE947" s="34">
        <v>0.5</v>
      </c>
      <c r="AF947" s="34">
        <v>979</v>
      </c>
      <c r="AG947" s="34">
        <v>0</v>
      </c>
      <c r="AH947" s="34">
        <v>27.905999999999999</v>
      </c>
      <c r="AI947" s="34">
        <v>35</v>
      </c>
      <c r="AJ947" s="34">
        <v>192</v>
      </c>
      <c r="AK947" s="34">
        <v>171</v>
      </c>
      <c r="AL947" s="34">
        <v>4.9000000000000004</v>
      </c>
      <c r="AM947" s="34">
        <v>174.9</v>
      </c>
      <c r="AN947" s="34" t="s">
        <v>155</v>
      </c>
      <c r="AO947" s="34">
        <v>2</v>
      </c>
      <c r="AP947" s="37">
        <v>0.62458333333333338</v>
      </c>
      <c r="AQ947" s="34">
        <v>47.158738</v>
      </c>
      <c r="AR947" s="34">
        <v>-88.489807999999996</v>
      </c>
      <c r="AS947" s="34">
        <v>309.89999999999998</v>
      </c>
      <c r="AT947" s="34">
        <v>15.3</v>
      </c>
      <c r="AU947" s="34">
        <v>12</v>
      </c>
      <c r="AV947" s="34">
        <v>10</v>
      </c>
      <c r="AW947" s="34" t="s">
        <v>205</v>
      </c>
      <c r="AX947" s="34">
        <v>1.5</v>
      </c>
      <c r="AY947" s="34">
        <v>1.4683999999999999</v>
      </c>
      <c r="AZ947" s="34">
        <v>2.6</v>
      </c>
      <c r="BA947" s="34">
        <v>14.186999999999999</v>
      </c>
      <c r="BB947" s="34">
        <v>73.11</v>
      </c>
      <c r="BC947" s="34">
        <v>5.15</v>
      </c>
      <c r="BD947" s="34">
        <v>2.1760000000000002</v>
      </c>
      <c r="BE947" s="34">
        <v>3198.9929999999999</v>
      </c>
      <c r="BF947" s="34">
        <v>4.5810000000000004</v>
      </c>
      <c r="BG947" s="34">
        <v>35.573</v>
      </c>
      <c r="BH947" s="34">
        <v>6.27</v>
      </c>
      <c r="BI947" s="34">
        <v>41.843000000000004</v>
      </c>
      <c r="BJ947" s="34">
        <v>28.459</v>
      </c>
      <c r="BK947" s="34">
        <v>5.016</v>
      </c>
      <c r="BL947" s="34">
        <v>33.475000000000001</v>
      </c>
      <c r="BM947" s="34">
        <v>1.2129000000000001</v>
      </c>
      <c r="BN947" s="34"/>
      <c r="BO947" s="34"/>
      <c r="BP947" s="34"/>
      <c r="BQ947" s="34">
        <v>12131.242</v>
      </c>
      <c r="BR947" s="34">
        <v>3.7316000000000002E-2</v>
      </c>
      <c r="BS947" s="34">
        <v>-5</v>
      </c>
      <c r="BT947" s="34">
        <v>5.0939999999999996E-3</v>
      </c>
      <c r="BU947" s="34">
        <v>0.91191</v>
      </c>
      <c r="BV947" s="34">
        <v>0</v>
      </c>
      <c r="BW947" s="34" t="s">
        <v>155</v>
      </c>
      <c r="BX947" s="34">
        <v>0.8</v>
      </c>
    </row>
    <row r="948" spans="1:76" x14ac:dyDescent="0.25">
      <c r="A948" s="35">
        <v>43165</v>
      </c>
      <c r="B948" s="36">
        <v>0.41546599537037038</v>
      </c>
      <c r="C948" s="34">
        <v>2.0979999999999999</v>
      </c>
      <c r="D948" s="34">
        <v>7.4999999999999997E-3</v>
      </c>
      <c r="E948" s="34">
        <v>75.412541000000004</v>
      </c>
      <c r="F948" s="34">
        <v>280.60000000000002</v>
      </c>
      <c r="G948" s="34">
        <v>53.9</v>
      </c>
      <c r="H948" s="34">
        <v>3.3</v>
      </c>
      <c r="I948" s="34"/>
      <c r="J948" s="34">
        <v>15.51</v>
      </c>
      <c r="K948" s="34">
        <v>0.98519999999999996</v>
      </c>
      <c r="L948" s="34">
        <v>2.0672999999999999</v>
      </c>
      <c r="M948" s="34">
        <v>7.4000000000000003E-3</v>
      </c>
      <c r="N948" s="34">
        <v>276.43169999999998</v>
      </c>
      <c r="O948" s="34">
        <v>53.123199999999997</v>
      </c>
      <c r="P948" s="34">
        <v>329.6</v>
      </c>
      <c r="Q948" s="34">
        <v>221.15289999999999</v>
      </c>
      <c r="R948" s="34">
        <v>42.5</v>
      </c>
      <c r="S948" s="34">
        <v>263.7</v>
      </c>
      <c r="T948" s="34">
        <v>3.3468</v>
      </c>
      <c r="U948" s="34"/>
      <c r="V948" s="34"/>
      <c r="W948" s="34">
        <v>0</v>
      </c>
      <c r="X948" s="34">
        <v>15.2819</v>
      </c>
      <c r="Y948" s="34">
        <v>12.4</v>
      </c>
      <c r="Z948" s="34">
        <v>841</v>
      </c>
      <c r="AA948" s="34">
        <v>844</v>
      </c>
      <c r="AB948" s="34">
        <v>881</v>
      </c>
      <c r="AC948" s="34">
        <v>80</v>
      </c>
      <c r="AD948" s="34">
        <v>21.82</v>
      </c>
      <c r="AE948" s="34">
        <v>0.5</v>
      </c>
      <c r="AF948" s="34">
        <v>979</v>
      </c>
      <c r="AG948" s="34">
        <v>0</v>
      </c>
      <c r="AH948" s="34">
        <v>28</v>
      </c>
      <c r="AI948" s="34">
        <v>35</v>
      </c>
      <c r="AJ948" s="34">
        <v>192</v>
      </c>
      <c r="AK948" s="34">
        <v>171</v>
      </c>
      <c r="AL948" s="34">
        <v>4.9000000000000004</v>
      </c>
      <c r="AM948" s="34">
        <v>174.5</v>
      </c>
      <c r="AN948" s="34" t="s">
        <v>155</v>
      </c>
      <c r="AO948" s="34">
        <v>2</v>
      </c>
      <c r="AP948" s="37">
        <v>0.62459490740740742</v>
      </c>
      <c r="AQ948" s="34">
        <v>47.158717000000003</v>
      </c>
      <c r="AR948" s="34">
        <v>-88.489810000000006</v>
      </c>
      <c r="AS948" s="34">
        <v>309.8</v>
      </c>
      <c r="AT948" s="34">
        <v>15.4</v>
      </c>
      <c r="AU948" s="34">
        <v>12</v>
      </c>
      <c r="AV948" s="34">
        <v>10</v>
      </c>
      <c r="AW948" s="34" t="s">
        <v>205</v>
      </c>
      <c r="AX948" s="34">
        <v>1.5</v>
      </c>
      <c r="AY948" s="34">
        <v>1.5</v>
      </c>
      <c r="AZ948" s="34">
        <v>2.6</v>
      </c>
      <c r="BA948" s="34">
        <v>14.186999999999999</v>
      </c>
      <c r="BB948" s="34">
        <v>99.8</v>
      </c>
      <c r="BC948" s="34">
        <v>7.03</v>
      </c>
      <c r="BD948" s="34">
        <v>1.5029999999999999</v>
      </c>
      <c r="BE948" s="34">
        <v>3214.59</v>
      </c>
      <c r="BF948" s="34">
        <v>7.3529999999999998</v>
      </c>
      <c r="BG948" s="34">
        <v>45.014000000000003</v>
      </c>
      <c r="BH948" s="34">
        <v>8.6509999999999998</v>
      </c>
      <c r="BI948" s="34">
        <v>53.664999999999999</v>
      </c>
      <c r="BJ948" s="34">
        <v>36.012999999999998</v>
      </c>
      <c r="BK948" s="34">
        <v>6.9210000000000003</v>
      </c>
      <c r="BL948" s="34">
        <v>42.933</v>
      </c>
      <c r="BM948" s="34">
        <v>0.16439999999999999</v>
      </c>
      <c r="BN948" s="34"/>
      <c r="BO948" s="34"/>
      <c r="BP948" s="34"/>
      <c r="BQ948" s="34">
        <v>17278.330000000002</v>
      </c>
      <c r="BR948" s="34">
        <v>3.6906000000000001E-2</v>
      </c>
      <c r="BS948" s="34">
        <v>-5</v>
      </c>
      <c r="BT948" s="34">
        <v>5.9059999999999998E-3</v>
      </c>
      <c r="BU948" s="34">
        <v>0.90188999999999997</v>
      </c>
      <c r="BV948" s="34">
        <v>0</v>
      </c>
      <c r="BW948" s="34" t="s">
        <v>155</v>
      </c>
      <c r="BX948" s="34">
        <v>0.8</v>
      </c>
    </row>
    <row r="949" spans="1:76" x14ac:dyDescent="0.25">
      <c r="A949" s="35"/>
      <c r="B949" s="36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7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  <c r="BJ949" s="34"/>
      <c r="BK949" s="34"/>
      <c r="BL949" s="34"/>
      <c r="BM949" s="34"/>
      <c r="BN949" s="34"/>
      <c r="BO949" s="34"/>
      <c r="BP949" s="34"/>
      <c r="BQ949" s="34"/>
      <c r="BR949" s="34"/>
      <c r="BS949" s="34"/>
      <c r="BT949" s="34"/>
      <c r="BU949" s="34"/>
      <c r="BV949" s="34"/>
      <c r="BW949" s="34"/>
      <c r="BX949" s="34"/>
    </row>
    <row r="950" spans="1:76" x14ac:dyDescent="0.25">
      <c r="A950" s="35"/>
      <c r="B950" s="36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7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  <c r="BJ950" s="34"/>
      <c r="BK950" s="34"/>
      <c r="BL950" s="34"/>
      <c r="BM950" s="34"/>
      <c r="BN950" s="34"/>
      <c r="BO950" s="34"/>
      <c r="BP950" s="34"/>
      <c r="BQ950" s="34"/>
      <c r="BR950" s="34"/>
      <c r="BS950" s="34"/>
      <c r="BT950" s="34"/>
      <c r="BU950" s="34"/>
      <c r="BV950" s="34"/>
      <c r="BW950" s="34"/>
      <c r="BX950" s="34"/>
    </row>
    <row r="951" spans="1:76" x14ac:dyDescent="0.25">
      <c r="A951" s="35"/>
      <c r="B951" s="36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7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  <c r="BJ951" s="34"/>
      <c r="BK951" s="34"/>
      <c r="BL951" s="34"/>
      <c r="BM951" s="34"/>
      <c r="BN951" s="34"/>
      <c r="BO951" s="34"/>
      <c r="BP951" s="34"/>
      <c r="BQ951" s="34"/>
      <c r="BR951" s="34"/>
      <c r="BS951" s="34"/>
      <c r="BT951" s="34"/>
      <c r="BU951" s="34"/>
      <c r="BV951" s="34"/>
      <c r="BW951" s="34"/>
      <c r="BX951" s="34"/>
    </row>
    <row r="952" spans="1:76" x14ac:dyDescent="0.25">
      <c r="A952" s="4" t="s">
        <v>235</v>
      </c>
      <c r="B952" s="3"/>
    </row>
    <row r="953" spans="1:76" x14ac:dyDescent="0.25">
      <c r="A953" s="4" t="s">
        <v>236</v>
      </c>
      <c r="B953" s="3">
        <v>7.1239999999999997</v>
      </c>
    </row>
    <row r="954" spans="1:76" x14ac:dyDescent="0.25">
      <c r="A954" s="4" t="s">
        <v>237</v>
      </c>
      <c r="B954" s="3" t="s">
        <v>238</v>
      </c>
      <c r="C954" s="4" t="s">
        <v>239</v>
      </c>
    </row>
    <row r="955" spans="1:76" x14ac:dyDescent="0.25">
      <c r="A955" s="34"/>
      <c r="B955" s="34" t="s">
        <v>240</v>
      </c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  <c r="BJ955" s="34"/>
      <c r="BK955" s="34"/>
      <c r="BL955" s="34"/>
      <c r="BM955" s="34"/>
      <c r="BN955" s="34"/>
      <c r="BO955" s="34"/>
      <c r="BP955" s="34"/>
      <c r="BQ955" s="34"/>
      <c r="BR955" s="34"/>
      <c r="BS955" s="34"/>
      <c r="BT955" s="34"/>
      <c r="BU955" s="34"/>
      <c r="BV955" s="34"/>
      <c r="BW955" s="34"/>
      <c r="BX955" s="34"/>
    </row>
    <row r="956" spans="1:76" x14ac:dyDescent="0.25">
      <c r="A956" s="34"/>
      <c r="B956" s="34" t="s">
        <v>241</v>
      </c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  <c r="BJ956" s="34"/>
      <c r="BK956" s="34"/>
      <c r="BL956" s="34"/>
      <c r="BM956" s="34"/>
      <c r="BN956" s="34"/>
      <c r="BO956" s="34"/>
      <c r="BP956" s="34"/>
      <c r="BQ956" s="34"/>
      <c r="BR956" s="34"/>
      <c r="BS956" s="34"/>
      <c r="BT956" s="34"/>
      <c r="BU956" s="34"/>
      <c r="BV956" s="34"/>
      <c r="BW956" s="34"/>
      <c r="BX956" s="34"/>
    </row>
    <row r="957" spans="1:76" x14ac:dyDescent="0.25">
      <c r="A957" s="34" t="s">
        <v>242</v>
      </c>
      <c r="B957" s="34">
        <v>43165</v>
      </c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  <c r="BJ957" s="34"/>
      <c r="BK957" s="34"/>
      <c r="BL957" s="34"/>
      <c r="BM957" s="34"/>
      <c r="BN957" s="34"/>
      <c r="BO957" s="34"/>
      <c r="BP957" s="34"/>
      <c r="BQ957" s="34"/>
      <c r="BR957" s="34"/>
      <c r="BS957" s="34"/>
      <c r="BT957" s="34"/>
      <c r="BU957" s="34"/>
      <c r="BV957" s="34"/>
      <c r="BW957" s="34"/>
      <c r="BX957" s="34"/>
    </row>
    <row r="958" spans="1:76" x14ac:dyDescent="0.25">
      <c r="A958" s="34" t="s">
        <v>243</v>
      </c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  <c r="BJ958" s="34"/>
      <c r="BK958" s="34"/>
      <c r="BL958" s="34"/>
      <c r="BM958" s="34"/>
      <c r="BN958" s="34"/>
      <c r="BO958" s="34"/>
      <c r="BP958" s="34"/>
      <c r="BQ958" s="34"/>
      <c r="BR958" s="34"/>
      <c r="BS958" s="34"/>
      <c r="BT958" s="34"/>
      <c r="BU958" s="34"/>
      <c r="BV958" s="34"/>
      <c r="BW958" s="34"/>
      <c r="BX958" s="34"/>
    </row>
    <row r="959" spans="1:76" x14ac:dyDescent="0.25">
      <c r="A959" s="34" t="s">
        <v>244</v>
      </c>
      <c r="B959" s="34" t="s">
        <v>245</v>
      </c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  <c r="BJ959" s="34"/>
      <c r="BK959" s="34"/>
      <c r="BL959" s="34"/>
      <c r="BM959" s="34"/>
      <c r="BN959" s="34"/>
      <c r="BO959" s="34"/>
      <c r="BP959" s="34"/>
      <c r="BQ959" s="34"/>
      <c r="BR959" s="34"/>
      <c r="BS959" s="34"/>
      <c r="BT959" s="34"/>
      <c r="BU959" s="34"/>
      <c r="BV959" s="34"/>
      <c r="BW959" s="34"/>
      <c r="BX959" s="34"/>
    </row>
    <row r="960" spans="1:76" x14ac:dyDescent="0.25">
      <c r="A960" s="34" t="s">
        <v>246</v>
      </c>
      <c r="B960" s="35" t="s">
        <v>247</v>
      </c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  <c r="BJ960" s="34"/>
      <c r="BK960" s="34"/>
      <c r="BL960" s="34"/>
      <c r="BM960" s="34"/>
      <c r="BN960" s="34"/>
      <c r="BO960" s="34"/>
      <c r="BP960" s="34"/>
      <c r="BQ960" s="34"/>
      <c r="BR960" s="34"/>
      <c r="BS960" s="34"/>
      <c r="BT960" s="34"/>
      <c r="BU960" s="34"/>
      <c r="BV960" s="34"/>
      <c r="BW960" s="34"/>
      <c r="BX960" s="34"/>
    </row>
    <row r="961" spans="1:76" x14ac:dyDescent="0.25">
      <c r="A961" s="34" t="s">
        <v>248</v>
      </c>
      <c r="B961" s="34" t="s">
        <v>249</v>
      </c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  <c r="BJ961" s="34"/>
      <c r="BK961" s="34"/>
      <c r="BL961" s="34"/>
      <c r="BM961" s="34"/>
      <c r="BN961" s="34"/>
      <c r="BO961" s="34"/>
      <c r="BP961" s="34"/>
      <c r="BQ961" s="34"/>
      <c r="BR961" s="34"/>
      <c r="BS961" s="34"/>
      <c r="BT961" s="34"/>
      <c r="BU961" s="34"/>
      <c r="BV961" s="34"/>
      <c r="BW961" s="34"/>
      <c r="BX961" s="34"/>
    </row>
    <row r="962" spans="1:76" x14ac:dyDescent="0.25">
      <c r="A962" s="34" t="s">
        <v>250</v>
      </c>
      <c r="B962" s="34" t="s">
        <v>251</v>
      </c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M962" s="34"/>
      <c r="BN962" s="34"/>
      <c r="BO962" s="34"/>
      <c r="BP962" s="34"/>
      <c r="BQ962" s="34"/>
      <c r="BR962" s="34"/>
      <c r="BS962" s="34"/>
      <c r="BT962" s="34"/>
      <c r="BU962" s="34"/>
      <c r="BV962" s="34"/>
      <c r="BW962" s="34"/>
      <c r="BX962" s="34"/>
    </row>
    <row r="963" spans="1:76" x14ac:dyDescent="0.25">
      <c r="A963" s="34" t="s">
        <v>252</v>
      </c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4"/>
      <c r="BO963" s="34"/>
      <c r="BP963" s="34"/>
      <c r="BQ963" s="34"/>
      <c r="BR963" s="34"/>
      <c r="BS963" s="34"/>
      <c r="BT963" s="34"/>
      <c r="BU963" s="34"/>
      <c r="BV963" s="34"/>
      <c r="BW963" s="34"/>
      <c r="BX963" s="34"/>
    </row>
    <row r="964" spans="1:76" x14ac:dyDescent="0.25">
      <c r="A964" s="34" t="s">
        <v>244</v>
      </c>
      <c r="B964" s="34" t="s">
        <v>253</v>
      </c>
    </row>
    <row r="965" spans="1:76" x14ac:dyDescent="0.25">
      <c r="A965" s="34" t="s">
        <v>246</v>
      </c>
      <c r="B965" s="34" t="s">
        <v>254</v>
      </c>
    </row>
    <row r="966" spans="1:76" x14ac:dyDescent="0.25">
      <c r="A966" s="34" t="s">
        <v>248</v>
      </c>
      <c r="B966" s="34">
        <v>95</v>
      </c>
    </row>
    <row r="967" spans="1:76" x14ac:dyDescent="0.25">
      <c r="A967" s="34" t="s">
        <v>250</v>
      </c>
      <c r="B967" s="34">
        <v>6.907</v>
      </c>
    </row>
    <row r="968" spans="1:76" x14ac:dyDescent="0.25">
      <c r="A968" s="34" t="s">
        <v>255</v>
      </c>
      <c r="B968" s="34">
        <v>6</v>
      </c>
    </row>
    <row r="969" spans="1:76" x14ac:dyDescent="0.25">
      <c r="A969" s="34" t="s">
        <v>256</v>
      </c>
      <c r="B969" s="34">
        <v>15.7</v>
      </c>
    </row>
    <row r="970" spans="1:76" x14ac:dyDescent="0.25">
      <c r="A970" s="34" t="s">
        <v>257</v>
      </c>
      <c r="B970" s="34">
        <v>3030</v>
      </c>
    </row>
    <row r="971" spans="1:76" x14ac:dyDescent="0.25">
      <c r="A971" s="34" t="s">
        <v>252</v>
      </c>
      <c r="B971" s="34"/>
    </row>
    <row r="972" spans="1:76" x14ac:dyDescent="0.25">
      <c r="A972" s="34" t="s">
        <v>244</v>
      </c>
      <c r="B972" s="34" t="s">
        <v>258</v>
      </c>
    </row>
    <row r="973" spans="1:76" x14ac:dyDescent="0.25">
      <c r="A973" s="34" t="s">
        <v>246</v>
      </c>
      <c r="B973" s="34" t="s">
        <v>259</v>
      </c>
    </row>
    <row r="974" spans="1:76" x14ac:dyDescent="0.25">
      <c r="A974" s="34" t="s">
        <v>248</v>
      </c>
      <c r="B974" s="34">
        <v>129098</v>
      </c>
    </row>
    <row r="975" spans="1:76" x14ac:dyDescent="0.25">
      <c r="A975" s="34" t="s">
        <v>250</v>
      </c>
      <c r="B975" s="34">
        <v>1.302</v>
      </c>
    </row>
    <row r="976" spans="1:76" x14ac:dyDescent="0.25">
      <c r="A976" s="34" t="s">
        <v>260</v>
      </c>
      <c r="B976" s="34">
        <v>2055</v>
      </c>
    </row>
    <row r="977" spans="1:8" x14ac:dyDescent="0.25">
      <c r="A977" s="34" t="s">
        <v>261</v>
      </c>
      <c r="B977" s="34">
        <v>250</v>
      </c>
    </row>
    <row r="978" spans="1:8" x14ac:dyDescent="0.25">
      <c r="A978" s="34" t="s">
        <v>262</v>
      </c>
      <c r="B978" s="34" t="s">
        <v>263</v>
      </c>
      <c r="C978" s="4">
        <v>0</v>
      </c>
      <c r="D978" s="4">
        <v>4409.1098629999997</v>
      </c>
      <c r="E978" s="4">
        <v>2976.320068</v>
      </c>
      <c r="F978" s="4">
        <v>154081</v>
      </c>
      <c r="G978" s="4">
        <v>-836284</v>
      </c>
      <c r="H978" s="4">
        <v>2435830</v>
      </c>
    </row>
    <row r="979" spans="1:8" x14ac:dyDescent="0.25">
      <c r="A979" s="34" t="s">
        <v>264</v>
      </c>
      <c r="B979" s="34" t="s">
        <v>265</v>
      </c>
      <c r="C979" s="4">
        <v>0</v>
      </c>
      <c r="D979" s="4">
        <v>6866.6889650000003</v>
      </c>
      <c r="E979" s="4">
        <v>0</v>
      </c>
      <c r="F979" s="4">
        <v>0</v>
      </c>
      <c r="G979" s="4">
        <v>0</v>
      </c>
      <c r="H979" s="4">
        <v>0</v>
      </c>
    </row>
    <row r="980" spans="1:8" x14ac:dyDescent="0.25">
      <c r="A980" s="34" t="s">
        <v>252</v>
      </c>
      <c r="B980" s="34"/>
      <c r="C980" s="34"/>
      <c r="D980" s="34"/>
      <c r="E980" s="34"/>
      <c r="F980" s="34"/>
      <c r="G980" s="34"/>
      <c r="H980" s="34"/>
    </row>
    <row r="981" spans="1:8" x14ac:dyDescent="0.25">
      <c r="A981" s="34" t="s">
        <v>244</v>
      </c>
      <c r="B981" s="34" t="s">
        <v>266</v>
      </c>
      <c r="C981" s="34"/>
      <c r="D981" s="34"/>
      <c r="E981" s="34"/>
      <c r="F981" s="34"/>
      <c r="G981" s="34"/>
      <c r="H981" s="34"/>
    </row>
    <row r="982" spans="1:8" x14ac:dyDescent="0.25">
      <c r="A982" s="34" t="s">
        <v>246</v>
      </c>
      <c r="B982" s="34" t="s">
        <v>267</v>
      </c>
      <c r="C982" s="34"/>
      <c r="D982" s="34"/>
      <c r="E982" s="34"/>
      <c r="F982" s="34"/>
      <c r="G982" s="34"/>
      <c r="H982" s="34"/>
    </row>
    <row r="983" spans="1:8" x14ac:dyDescent="0.25">
      <c r="A983" s="34" t="s">
        <v>250</v>
      </c>
      <c r="B983" s="34">
        <v>2.9</v>
      </c>
      <c r="C983" s="34"/>
      <c r="D983" s="34"/>
      <c r="E983" s="34"/>
      <c r="F983" s="34"/>
      <c r="G983" s="34"/>
      <c r="H983" s="34"/>
    </row>
    <row r="984" spans="1:8" x14ac:dyDescent="0.25">
      <c r="A984" s="34" t="s">
        <v>252</v>
      </c>
      <c r="B984" s="34"/>
      <c r="C984" s="34"/>
      <c r="D984" s="34"/>
      <c r="E984" s="34"/>
      <c r="F984" s="34"/>
      <c r="G984" s="34"/>
      <c r="H984" s="34"/>
    </row>
    <row r="985" spans="1:8" x14ac:dyDescent="0.25">
      <c r="A985" s="34" t="s">
        <v>244</v>
      </c>
      <c r="B985" s="34" t="s">
        <v>268</v>
      </c>
      <c r="C985" s="34"/>
      <c r="D985" s="34"/>
      <c r="E985" s="34"/>
      <c r="F985" s="34"/>
      <c r="G985" s="34"/>
      <c r="H985" s="34"/>
    </row>
    <row r="986" spans="1:8" x14ac:dyDescent="0.25">
      <c r="A986" s="34" t="s">
        <v>246</v>
      </c>
      <c r="B986" s="34" t="s">
        <v>269</v>
      </c>
      <c r="C986" s="34"/>
      <c r="D986" s="34"/>
      <c r="E986" s="34"/>
      <c r="F986" s="34"/>
      <c r="G986" s="34"/>
      <c r="H986" s="34"/>
    </row>
    <row r="987" spans="1:8" x14ac:dyDescent="0.25">
      <c r="A987" s="34" t="s">
        <v>248</v>
      </c>
      <c r="B987" s="34">
        <v>208</v>
      </c>
      <c r="C987" s="34"/>
      <c r="D987" s="34"/>
      <c r="E987" s="34"/>
      <c r="F987" s="34"/>
      <c r="G987" s="34"/>
      <c r="H987" s="34"/>
    </row>
    <row r="988" spans="1:8" x14ac:dyDescent="0.25">
      <c r="A988" s="34" t="s">
        <v>270</v>
      </c>
      <c r="B988" s="34" t="s">
        <v>271</v>
      </c>
      <c r="C988" s="34"/>
      <c r="D988" s="34"/>
      <c r="E988" s="34"/>
      <c r="F988" s="34"/>
      <c r="G988" s="34"/>
      <c r="H988" s="34"/>
    </row>
    <row r="989" spans="1:8" x14ac:dyDescent="0.25">
      <c r="A989" s="34" t="s">
        <v>272</v>
      </c>
      <c r="B989" s="34" t="s">
        <v>273</v>
      </c>
      <c r="C989" s="34"/>
      <c r="D989" s="34"/>
      <c r="E989" s="34"/>
      <c r="F989" s="34"/>
      <c r="G989" s="34"/>
      <c r="H989" s="34"/>
    </row>
    <row r="990" spans="1:8" x14ac:dyDescent="0.25">
      <c r="A990" s="34" t="s">
        <v>274</v>
      </c>
      <c r="B990" s="34" t="s">
        <v>275</v>
      </c>
      <c r="C990" s="34"/>
      <c r="D990" s="34"/>
      <c r="E990" s="34"/>
      <c r="F990" s="34"/>
      <c r="G990" s="34"/>
      <c r="H990" s="34"/>
    </row>
    <row r="991" spans="1:8" x14ac:dyDescent="0.25">
      <c r="A991" s="34" t="s">
        <v>276</v>
      </c>
      <c r="B991" s="34" t="s">
        <v>277</v>
      </c>
      <c r="C991" s="34"/>
      <c r="D991" s="34"/>
      <c r="E991" s="34"/>
      <c r="F991" s="34"/>
      <c r="G991" s="34"/>
      <c r="H991" s="34"/>
    </row>
    <row r="992" spans="1:8" x14ac:dyDescent="0.25">
      <c r="A992" s="34" t="s">
        <v>252</v>
      </c>
      <c r="B992" s="34"/>
      <c r="C992" s="34"/>
      <c r="D992" s="34"/>
      <c r="E992" s="34"/>
      <c r="F992" s="34"/>
      <c r="G992" s="34"/>
      <c r="H992" s="34"/>
    </row>
    <row r="993" spans="1:8" x14ac:dyDescent="0.25">
      <c r="A993" s="34"/>
      <c r="B993" s="34"/>
      <c r="C993" s="34"/>
      <c r="D993" s="34"/>
      <c r="E993" s="34"/>
      <c r="F993" s="34"/>
      <c r="G993" s="34"/>
      <c r="H993" s="34"/>
    </row>
    <row r="994" spans="1:8" x14ac:dyDescent="0.25">
      <c r="A994" s="34" t="s">
        <v>278</v>
      </c>
      <c r="B994" s="34" t="s">
        <v>454</v>
      </c>
      <c r="C994" s="34"/>
      <c r="D994" s="34"/>
      <c r="E994" s="34"/>
      <c r="F994" s="34"/>
      <c r="G994" s="34"/>
      <c r="H994" s="34"/>
    </row>
    <row r="995" spans="1:8" x14ac:dyDescent="0.25">
      <c r="A995" s="34" t="s">
        <v>279</v>
      </c>
      <c r="B995" s="34"/>
      <c r="C995" s="34"/>
      <c r="D995" s="34"/>
      <c r="E995" s="34"/>
      <c r="F995" s="34"/>
      <c r="G995" s="34"/>
      <c r="H995" s="34"/>
    </row>
    <row r="996" spans="1:8" x14ac:dyDescent="0.25">
      <c r="A996" s="4" t="s">
        <v>280</v>
      </c>
      <c r="B996" s="3">
        <v>0</v>
      </c>
    </row>
    <row r="997" spans="1:8" x14ac:dyDescent="0.25">
      <c r="A997" s="34" t="s">
        <v>281</v>
      </c>
      <c r="B997" s="34"/>
      <c r="C997" s="34"/>
    </row>
    <row r="998" spans="1:8" x14ac:dyDescent="0.25">
      <c r="A998" s="34" t="s">
        <v>282</v>
      </c>
      <c r="B998" s="34"/>
      <c r="C998" s="34"/>
    </row>
    <row r="999" spans="1:8" x14ac:dyDescent="0.25">
      <c r="A999" s="34" t="s">
        <v>283</v>
      </c>
      <c r="B999" s="34">
        <v>0.85399999999999998</v>
      </c>
      <c r="C999" s="34"/>
    </row>
    <row r="1000" spans="1:8" x14ac:dyDescent="0.25">
      <c r="A1000" s="34" t="s">
        <v>284</v>
      </c>
      <c r="B1000" s="34" t="s">
        <v>285</v>
      </c>
      <c r="C1000" s="34"/>
    </row>
    <row r="1001" spans="1:8" x14ac:dyDescent="0.25">
      <c r="A1001" s="34" t="s">
        <v>286</v>
      </c>
      <c r="B1001" s="34">
        <v>2</v>
      </c>
      <c r="C1001" s="34"/>
    </row>
    <row r="1002" spans="1:8" x14ac:dyDescent="0.25">
      <c r="A1002" s="34" t="s">
        <v>287</v>
      </c>
      <c r="B1002" s="34" t="s">
        <v>288</v>
      </c>
      <c r="C1002" s="34"/>
    </row>
    <row r="1003" spans="1:8" x14ac:dyDescent="0.25">
      <c r="A1003" s="34" t="s">
        <v>289</v>
      </c>
      <c r="B1003" s="34" t="s">
        <v>290</v>
      </c>
      <c r="C1003" s="34" t="s">
        <v>291</v>
      </c>
    </row>
    <row r="1004" spans="1:8" x14ac:dyDescent="0.25">
      <c r="A1004" s="34" t="s">
        <v>292</v>
      </c>
      <c r="B1004" s="34">
        <v>4</v>
      </c>
      <c r="C1004" s="34"/>
    </row>
    <row r="1005" spans="1:8" x14ac:dyDescent="0.25">
      <c r="A1005" s="34" t="s">
        <v>293</v>
      </c>
      <c r="B1005" s="34">
        <v>4</v>
      </c>
      <c r="C1005" s="34"/>
    </row>
    <row r="1006" spans="1:8" x14ac:dyDescent="0.25">
      <c r="A1006" s="34" t="s">
        <v>294</v>
      </c>
      <c r="B1006" s="34">
        <v>3</v>
      </c>
      <c r="C1006" s="34"/>
    </row>
    <row r="1007" spans="1:8" x14ac:dyDescent="0.25">
      <c r="A1007" s="34" t="s">
        <v>295</v>
      </c>
      <c r="B1007" s="34">
        <v>5</v>
      </c>
      <c r="C1007" s="34"/>
    </row>
    <row r="1008" spans="1:8" x14ac:dyDescent="0.25">
      <c r="A1008" s="34" t="s">
        <v>296</v>
      </c>
      <c r="B1008" s="34">
        <v>1</v>
      </c>
      <c r="C1008" s="34"/>
    </row>
    <row r="1009" spans="1:3" x14ac:dyDescent="0.25">
      <c r="A1009" s="34" t="s">
        <v>297</v>
      </c>
      <c r="B1009" s="34">
        <v>0</v>
      </c>
      <c r="C1009" s="34"/>
    </row>
    <row r="1010" spans="1:3" x14ac:dyDescent="0.25">
      <c r="A1010" s="34" t="s">
        <v>298</v>
      </c>
      <c r="B1010" s="34" t="s">
        <v>288</v>
      </c>
      <c r="C1010" s="34"/>
    </row>
    <row r="1011" spans="1:3" x14ac:dyDescent="0.25">
      <c r="A1011" s="34" t="s">
        <v>299</v>
      </c>
      <c r="B1011" s="34">
        <v>0</v>
      </c>
      <c r="C1011" s="34"/>
    </row>
    <row r="1012" spans="1:3" x14ac:dyDescent="0.25">
      <c r="A1012" s="34" t="s">
        <v>300</v>
      </c>
      <c r="B1012" s="34" t="s">
        <v>288</v>
      </c>
    </row>
    <row r="1013" spans="1:3" x14ac:dyDescent="0.25">
      <c r="A1013" s="34" t="s">
        <v>301</v>
      </c>
      <c r="B1013" s="34">
        <v>0</v>
      </c>
    </row>
    <row r="1014" spans="1:3" x14ac:dyDescent="0.25">
      <c r="A1014" s="34" t="s">
        <v>302</v>
      </c>
      <c r="B1014" s="34">
        <v>0</v>
      </c>
    </row>
    <row r="1015" spans="1:3" x14ac:dyDescent="0.25">
      <c r="A1015" s="34" t="s">
        <v>303</v>
      </c>
      <c r="B1015" s="34">
        <v>0</v>
      </c>
    </row>
    <row r="1016" spans="1:3" x14ac:dyDescent="0.25">
      <c r="A1016" s="34" t="s">
        <v>304</v>
      </c>
      <c r="B1016" s="34">
        <v>1</v>
      </c>
    </row>
    <row r="1017" spans="1:3" x14ac:dyDescent="0.25">
      <c r="A1017" s="34" t="s">
        <v>305</v>
      </c>
      <c r="B1017" s="34">
        <v>0</v>
      </c>
    </row>
    <row r="1018" spans="1:3" x14ac:dyDescent="0.25">
      <c r="A1018" s="34" t="s">
        <v>306</v>
      </c>
      <c r="B1018" s="34" t="s">
        <v>307</v>
      </c>
    </row>
    <row r="1019" spans="1:3" x14ac:dyDescent="0.25">
      <c r="A1019" s="34" t="s">
        <v>308</v>
      </c>
      <c r="B1019" s="34" t="s">
        <v>309</v>
      </c>
    </row>
    <row r="1020" spans="1:3" x14ac:dyDescent="0.25">
      <c r="A1020" s="34" t="s">
        <v>310</v>
      </c>
      <c r="B1020" s="34" t="s">
        <v>311</v>
      </c>
    </row>
    <row r="1021" spans="1:3" x14ac:dyDescent="0.25">
      <c r="A1021" s="34" t="s">
        <v>312</v>
      </c>
      <c r="B1021" s="34">
        <v>0</v>
      </c>
    </row>
    <row r="1022" spans="1:3" x14ac:dyDescent="0.25">
      <c r="A1022" s="34" t="s">
        <v>313</v>
      </c>
      <c r="B1022" s="34">
        <v>0.40454006944444448</v>
      </c>
    </row>
    <row r="1023" spans="1:3" x14ac:dyDescent="0.25">
      <c r="A1023" s="34" t="s">
        <v>314</v>
      </c>
      <c r="B1023" s="34">
        <v>0.41546599537037038</v>
      </c>
    </row>
    <row r="1024" spans="1:3" x14ac:dyDescent="0.25">
      <c r="A1024" s="34" t="s">
        <v>315</v>
      </c>
      <c r="B1024" s="34">
        <v>945</v>
      </c>
    </row>
    <row r="1025" spans="1:2" x14ac:dyDescent="0.25">
      <c r="A1025" s="34" t="s">
        <v>316</v>
      </c>
      <c r="B1025" s="36">
        <v>798</v>
      </c>
    </row>
    <row r="1026" spans="1:2" x14ac:dyDescent="0.25">
      <c r="A1026" s="34" t="s">
        <v>317</v>
      </c>
      <c r="B1026" s="36">
        <v>6.0000000000000001E-3</v>
      </c>
    </row>
    <row r="1027" spans="1:2" x14ac:dyDescent="0.25">
      <c r="A1027" s="34" t="s">
        <v>318</v>
      </c>
      <c r="B1027" s="34">
        <v>978.851</v>
      </c>
    </row>
    <row r="1028" spans="1:2" x14ac:dyDescent="0.25">
      <c r="A1028" s="34" t="s">
        <v>319</v>
      </c>
      <c r="B1028" s="34">
        <v>77.584999999999994</v>
      </c>
    </row>
    <row r="1029" spans="1:2" x14ac:dyDescent="0.25">
      <c r="A1029" s="34" t="s">
        <v>320</v>
      </c>
      <c r="B1029" s="34">
        <v>21.170999999999999</v>
      </c>
    </row>
    <row r="1030" spans="1:2" x14ac:dyDescent="0.25">
      <c r="A1030" s="34" t="s">
        <v>321</v>
      </c>
      <c r="B1030" s="34">
        <v>0.79800000000000004</v>
      </c>
    </row>
    <row r="1031" spans="1:2" x14ac:dyDescent="0.25">
      <c r="A1031" s="34"/>
      <c r="B1031" s="34"/>
    </row>
    <row r="1032" spans="1:2" x14ac:dyDescent="0.25">
      <c r="A1032" s="34" t="s">
        <v>322</v>
      </c>
      <c r="B1032" s="34"/>
    </row>
    <row r="1033" spans="1:2" x14ac:dyDescent="0.25">
      <c r="A1033" s="34" t="s">
        <v>323</v>
      </c>
      <c r="B1033" s="34"/>
    </row>
    <row r="1034" spans="1:2" x14ac:dyDescent="0.25">
      <c r="A1034" s="4" t="s">
        <v>324</v>
      </c>
      <c r="B1034" s="3"/>
    </row>
    <row r="1035" spans="1:2" x14ac:dyDescent="0.25">
      <c r="A1035" s="34" t="s">
        <v>325</v>
      </c>
      <c r="B1035" s="34"/>
    </row>
    <row r="1036" spans="1:2" x14ac:dyDescent="0.25">
      <c r="A1036" s="34" t="s">
        <v>326</v>
      </c>
      <c r="B1036" s="34">
        <v>0</v>
      </c>
    </row>
    <row r="1037" spans="1:2" x14ac:dyDescent="0.25">
      <c r="A1037" s="34" t="s">
        <v>327</v>
      </c>
      <c r="B1037" s="34">
        <v>0</v>
      </c>
    </row>
    <row r="1038" spans="1:2" x14ac:dyDescent="0.25">
      <c r="A1038" s="34" t="s">
        <v>328</v>
      </c>
      <c r="B1038" s="34">
        <v>0</v>
      </c>
    </row>
    <row r="1039" spans="1:2" x14ac:dyDescent="0.25">
      <c r="A1039" s="34" t="s">
        <v>329</v>
      </c>
      <c r="B1039" s="34">
        <v>0</v>
      </c>
    </row>
    <row r="1040" spans="1:2" x14ac:dyDescent="0.25">
      <c r="A1040" s="34" t="s">
        <v>330</v>
      </c>
      <c r="B1040" s="34">
        <v>0</v>
      </c>
    </row>
    <row r="1041" spans="1:2" x14ac:dyDescent="0.25">
      <c r="A1041" s="34" t="s">
        <v>331</v>
      </c>
      <c r="B1041" s="34">
        <v>0</v>
      </c>
    </row>
    <row r="1042" spans="1:2" x14ac:dyDescent="0.25">
      <c r="A1042" s="34" t="s">
        <v>332</v>
      </c>
      <c r="B1042" s="34">
        <v>0</v>
      </c>
    </row>
    <row r="1043" spans="1:2" x14ac:dyDescent="0.25">
      <c r="A1043" s="34" t="s">
        <v>333</v>
      </c>
      <c r="B1043" s="34">
        <v>0</v>
      </c>
    </row>
    <row r="1044" spans="1:2" x14ac:dyDescent="0.25">
      <c r="A1044" s="34"/>
      <c r="B1044" s="34"/>
    </row>
    <row r="1045" spans="1:2" x14ac:dyDescent="0.25">
      <c r="A1045" s="34"/>
      <c r="B1045" s="34"/>
    </row>
    <row r="1046" spans="1:2" x14ac:dyDescent="0.25">
      <c r="A1046" s="34" t="s">
        <v>334</v>
      </c>
      <c r="B1046" s="34"/>
    </row>
    <row r="1047" spans="1:2" x14ac:dyDescent="0.25">
      <c r="A1047" s="4" t="s">
        <v>100</v>
      </c>
    </row>
    <row r="1048" spans="1:2" x14ac:dyDescent="0.25">
      <c r="A1048" s="4" t="s">
        <v>104</v>
      </c>
    </row>
    <row r="1049" spans="1:2" x14ac:dyDescent="0.25">
      <c r="A1049" s="34" t="s">
        <v>335</v>
      </c>
      <c r="B1049" s="34" t="s">
        <v>117</v>
      </c>
    </row>
    <row r="1050" spans="1:2" x14ac:dyDescent="0.25">
      <c r="A1050" s="34" t="s">
        <v>336</v>
      </c>
      <c r="B1050" s="34" t="s">
        <v>337</v>
      </c>
    </row>
    <row r="1051" spans="1:2" x14ac:dyDescent="0.25">
      <c r="A1051" s="34" t="s">
        <v>143</v>
      </c>
      <c r="B1051" s="34" t="s">
        <v>338</v>
      </c>
    </row>
    <row r="1052" spans="1:2" x14ac:dyDescent="0.25">
      <c r="A1052" s="34" t="s">
        <v>197</v>
      </c>
      <c r="B1052" s="34" t="s">
        <v>339</v>
      </c>
    </row>
    <row r="1053" spans="1:2" x14ac:dyDescent="0.25">
      <c r="A1053" s="34"/>
      <c r="B1053" s="34"/>
    </row>
    <row r="1054" spans="1:2" x14ac:dyDescent="0.25">
      <c r="A1054" s="34"/>
      <c r="B1054" s="34"/>
    </row>
    <row r="1055" spans="1:2" x14ac:dyDescent="0.25">
      <c r="A1055" s="34" t="s">
        <v>340</v>
      </c>
      <c r="B1055" s="34"/>
    </row>
    <row r="1056" spans="1:2" x14ac:dyDescent="0.25">
      <c r="A1056" s="4" t="s">
        <v>341</v>
      </c>
      <c r="B1056" s="4">
        <v>5.3540000000000001</v>
      </c>
    </row>
    <row r="1057" spans="1:2" x14ac:dyDescent="0.25">
      <c r="A1057" s="4" t="s">
        <v>342</v>
      </c>
      <c r="B1057" s="4">
        <v>0</v>
      </c>
    </row>
    <row r="1058" spans="1:2" x14ac:dyDescent="0.25">
      <c r="A1058" s="34" t="s">
        <v>343</v>
      </c>
      <c r="B1058" s="34">
        <v>0</v>
      </c>
    </row>
    <row r="1059" spans="1:2" x14ac:dyDescent="0.25">
      <c r="A1059" s="34" t="s">
        <v>344</v>
      </c>
      <c r="B1059" s="34">
        <v>0</v>
      </c>
    </row>
    <row r="1060" spans="1:2" x14ac:dyDescent="0.25">
      <c r="A1060" s="34"/>
      <c r="B1060" s="34"/>
    </row>
    <row r="1061" spans="1:2" x14ac:dyDescent="0.25">
      <c r="A1061" s="34" t="s">
        <v>345</v>
      </c>
      <c r="B1061" s="34"/>
    </row>
    <row r="1062" spans="1:2" x14ac:dyDescent="0.25">
      <c r="A1062" s="34" t="s">
        <v>346</v>
      </c>
      <c r="B1062" s="34">
        <v>0</v>
      </c>
    </row>
    <row r="1063" spans="1:2" x14ac:dyDescent="0.25">
      <c r="A1063" s="4" t="s">
        <v>347</v>
      </c>
      <c r="B1063" s="4">
        <v>0</v>
      </c>
    </row>
    <row r="1064" spans="1:2" x14ac:dyDescent="0.25">
      <c r="A1064" s="34" t="s">
        <v>348</v>
      </c>
      <c r="B1064" s="34">
        <v>0</v>
      </c>
    </row>
    <row r="1065" spans="1:2" x14ac:dyDescent="0.25">
      <c r="A1065" s="34" t="s">
        <v>349</v>
      </c>
      <c r="B1065" s="34">
        <v>0</v>
      </c>
    </row>
    <row r="1066" spans="1:2" x14ac:dyDescent="0.25">
      <c r="A1066" s="34" t="s">
        <v>350</v>
      </c>
      <c r="B1066" s="34">
        <v>0</v>
      </c>
    </row>
    <row r="1067" spans="1:2" x14ac:dyDescent="0.25">
      <c r="A1067" s="34" t="s">
        <v>351</v>
      </c>
      <c r="B1067" s="34">
        <v>0</v>
      </c>
    </row>
    <row r="1068" spans="1:2" x14ac:dyDescent="0.25">
      <c r="A1068" s="34" t="s">
        <v>352</v>
      </c>
      <c r="B1068" s="34">
        <v>0</v>
      </c>
    </row>
    <row r="1069" spans="1:2" x14ac:dyDescent="0.25">
      <c r="A1069" s="34" t="s">
        <v>353</v>
      </c>
      <c r="B1069" s="34">
        <v>0</v>
      </c>
    </row>
    <row r="1070" spans="1:2" x14ac:dyDescent="0.25">
      <c r="A1070" s="34"/>
      <c r="B1070" s="34"/>
    </row>
    <row r="1071" spans="1:2" x14ac:dyDescent="0.25">
      <c r="A1071" s="34" t="s">
        <v>354</v>
      </c>
      <c r="B1071" s="34"/>
    </row>
    <row r="1072" spans="1:2" x14ac:dyDescent="0.25">
      <c r="A1072" s="34" t="s">
        <v>355</v>
      </c>
      <c r="B1072" s="34">
        <v>0</v>
      </c>
    </row>
    <row r="1073" spans="1:2" x14ac:dyDescent="0.25">
      <c r="A1073" s="4" t="s">
        <v>356</v>
      </c>
      <c r="B1073" s="4">
        <v>0</v>
      </c>
    </row>
    <row r="1074" spans="1:2" x14ac:dyDescent="0.25">
      <c r="A1074" s="34" t="s">
        <v>357</v>
      </c>
      <c r="B1074" s="34">
        <v>0</v>
      </c>
    </row>
    <row r="1075" spans="1:2" x14ac:dyDescent="0.25">
      <c r="A1075" s="34" t="s">
        <v>358</v>
      </c>
      <c r="B1075" s="34">
        <v>0</v>
      </c>
    </row>
    <row r="1076" spans="1:2" x14ac:dyDescent="0.25">
      <c r="A1076" s="34" t="s">
        <v>359</v>
      </c>
      <c r="B1076" s="34">
        <v>0</v>
      </c>
    </row>
    <row r="1077" spans="1:2" x14ac:dyDescent="0.25">
      <c r="A1077" s="34" t="s">
        <v>360</v>
      </c>
      <c r="B1077" s="34">
        <v>0</v>
      </c>
    </row>
    <row r="1078" spans="1:2" x14ac:dyDescent="0.25">
      <c r="A1078" s="34" t="s">
        <v>361</v>
      </c>
      <c r="B1078" s="34">
        <v>0</v>
      </c>
    </row>
    <row r="1079" spans="1:2" x14ac:dyDescent="0.25">
      <c r="A1079" s="34" t="s">
        <v>362</v>
      </c>
      <c r="B1079" s="34">
        <v>0</v>
      </c>
    </row>
    <row r="1080" spans="1:2" x14ac:dyDescent="0.25">
      <c r="A1080" s="34"/>
      <c r="B1080" s="34"/>
    </row>
    <row r="1081" spans="1:2" x14ac:dyDescent="0.25">
      <c r="A1081" s="34" t="s">
        <v>363</v>
      </c>
      <c r="B1081" s="34"/>
    </row>
    <row r="1082" spans="1:2" x14ac:dyDescent="0.25">
      <c r="A1082" s="34" t="s">
        <v>364</v>
      </c>
      <c r="B1082" s="34">
        <v>0</v>
      </c>
    </row>
    <row r="1083" spans="1:2" x14ac:dyDescent="0.25">
      <c r="A1083" s="4" t="s">
        <v>365</v>
      </c>
      <c r="B1083" s="4">
        <v>0</v>
      </c>
    </row>
    <row r="1084" spans="1:2" x14ac:dyDescent="0.25">
      <c r="A1084" s="34" t="s">
        <v>366</v>
      </c>
      <c r="B1084" s="34">
        <v>0</v>
      </c>
    </row>
    <row r="1085" spans="1:2" x14ac:dyDescent="0.25">
      <c r="A1085" s="34" t="s">
        <v>367</v>
      </c>
      <c r="B1085" s="34">
        <v>0</v>
      </c>
    </row>
    <row r="1086" spans="1:2" x14ac:dyDescent="0.25">
      <c r="A1086" s="34" t="s">
        <v>368</v>
      </c>
      <c r="B1086" s="34">
        <v>0</v>
      </c>
    </row>
    <row r="1087" spans="1:2" x14ac:dyDescent="0.25">
      <c r="A1087" s="34" t="s">
        <v>369</v>
      </c>
      <c r="B1087" s="34">
        <v>0</v>
      </c>
    </row>
    <row r="1088" spans="1:2" x14ac:dyDescent="0.25">
      <c r="A1088" s="34" t="s">
        <v>370</v>
      </c>
      <c r="B1088" s="34">
        <v>0</v>
      </c>
    </row>
    <row r="1089" spans="1:7" x14ac:dyDescent="0.25">
      <c r="A1089" s="34" t="s">
        <v>371</v>
      </c>
      <c r="B1089" s="34">
        <v>0</v>
      </c>
    </row>
    <row r="1090" spans="1:7" x14ac:dyDescent="0.25">
      <c r="A1090" s="34" t="s">
        <v>372</v>
      </c>
      <c r="B1090" s="34">
        <v>0</v>
      </c>
    </row>
    <row r="1091" spans="1:7" x14ac:dyDescent="0.25">
      <c r="A1091" s="34"/>
      <c r="B1091" s="34"/>
    </row>
    <row r="1092" spans="1:7" x14ac:dyDescent="0.25">
      <c r="A1092" s="34" t="s">
        <v>373</v>
      </c>
      <c r="B1092" s="34" t="s">
        <v>374</v>
      </c>
      <c r="C1092" s="34"/>
      <c r="D1092" s="34"/>
      <c r="E1092" s="34"/>
      <c r="F1092" s="34"/>
      <c r="G1092" s="34"/>
    </row>
    <row r="1093" spans="1:7" x14ac:dyDescent="0.25">
      <c r="A1093" s="34" t="s">
        <v>375</v>
      </c>
      <c r="B1093" s="34">
        <v>0.85399999999999998</v>
      </c>
      <c r="C1093" s="34">
        <v>1</v>
      </c>
      <c r="D1093" s="34">
        <v>1.736</v>
      </c>
      <c r="E1093" s="34">
        <v>8.9999999999999993E-3</v>
      </c>
      <c r="F1093" s="34">
        <v>0</v>
      </c>
      <c r="G1093" s="34">
        <v>0</v>
      </c>
    </row>
    <row r="1095" spans="1:7" x14ac:dyDescent="0.25">
      <c r="A1095" s="34" t="s">
        <v>376</v>
      </c>
      <c r="B1095" s="34"/>
      <c r="C1095" s="34"/>
      <c r="D1095" s="34"/>
      <c r="E1095" s="34"/>
      <c r="F1095" s="34"/>
      <c r="G1095" s="34"/>
    </row>
    <row r="1096" spans="1:7" x14ac:dyDescent="0.25">
      <c r="A1096" s="34" t="s">
        <v>377</v>
      </c>
      <c r="B1096" s="34">
        <v>0</v>
      </c>
      <c r="C1096" s="34"/>
      <c r="D1096" s="34"/>
      <c r="E1096" s="34"/>
      <c r="F1096" s="34"/>
      <c r="G1096" s="34"/>
    </row>
    <row r="1097" spans="1:7" x14ac:dyDescent="0.25">
      <c r="A1097" s="4" t="s">
        <v>378</v>
      </c>
      <c r="B1097" s="4">
        <v>0</v>
      </c>
    </row>
    <row r="1098" spans="1:7" x14ac:dyDescent="0.25">
      <c r="A1098" s="34" t="s">
        <v>379</v>
      </c>
      <c r="B1098" s="34">
        <v>0</v>
      </c>
      <c r="C1098" s="34"/>
      <c r="D1098" s="34"/>
      <c r="E1098" s="34"/>
      <c r="F1098" s="34"/>
      <c r="G1098" s="34"/>
    </row>
    <row r="1099" spans="1:7" x14ac:dyDescent="0.25">
      <c r="A1099" s="34" t="s">
        <v>380</v>
      </c>
      <c r="B1099" s="34">
        <v>0</v>
      </c>
      <c r="C1099" s="34"/>
      <c r="D1099" s="34"/>
      <c r="E1099" s="34"/>
      <c r="F1099" s="34"/>
      <c r="G1099" s="34"/>
    </row>
    <row r="1100" spans="1:7" x14ac:dyDescent="0.25">
      <c r="A1100" s="34" t="s">
        <v>381</v>
      </c>
      <c r="B1100" s="34">
        <v>0</v>
      </c>
      <c r="C1100" s="34"/>
      <c r="D1100" s="34"/>
      <c r="E1100" s="34"/>
      <c r="F1100" s="34"/>
      <c r="G1100" s="34"/>
    </row>
    <row r="1101" spans="1:7" x14ac:dyDescent="0.25">
      <c r="A1101" s="34" t="s">
        <v>382</v>
      </c>
      <c r="B1101" s="34">
        <v>0</v>
      </c>
      <c r="C1101" s="34"/>
      <c r="D1101" s="34"/>
      <c r="E1101" s="34"/>
      <c r="F1101" s="34"/>
      <c r="G1101" s="34"/>
    </row>
    <row r="1102" spans="1:7" x14ac:dyDescent="0.25">
      <c r="A1102" s="34" t="s">
        <v>383</v>
      </c>
      <c r="B1102" s="34">
        <v>0</v>
      </c>
      <c r="C1102" s="34"/>
      <c r="D1102" s="34"/>
      <c r="E1102" s="34"/>
      <c r="F1102" s="34"/>
      <c r="G1102" s="34"/>
    </row>
    <row r="1103" spans="1:7" x14ac:dyDescent="0.25">
      <c r="A1103" s="34" t="s">
        <v>384</v>
      </c>
      <c r="B1103" s="34">
        <v>0</v>
      </c>
      <c r="C1103" s="34"/>
      <c r="D1103" s="34"/>
      <c r="E1103" s="34"/>
      <c r="F1103" s="34"/>
      <c r="G1103" s="34"/>
    </row>
    <row r="1104" spans="1:7" x14ac:dyDescent="0.25">
      <c r="A1104" s="34" t="s">
        <v>385</v>
      </c>
      <c r="B1104" s="34">
        <v>0</v>
      </c>
      <c r="C1104" s="34"/>
      <c r="D1104" s="34"/>
      <c r="E1104" s="34"/>
      <c r="F1104" s="34"/>
      <c r="G1104" s="34"/>
    </row>
    <row r="1105" spans="1:7" x14ac:dyDescent="0.25">
      <c r="A1105" s="34"/>
      <c r="B1105" s="34"/>
      <c r="C1105" s="34"/>
      <c r="D1105" s="34"/>
      <c r="E1105" s="34"/>
      <c r="F1105" s="34"/>
      <c r="G1105" s="34"/>
    </row>
    <row r="1106" spans="1:7" x14ac:dyDescent="0.25">
      <c r="A1106" s="34" t="s">
        <v>386</v>
      </c>
      <c r="B1106" s="34"/>
      <c r="C1106" s="34"/>
      <c r="D1106" s="34"/>
      <c r="E1106" s="34"/>
      <c r="F1106" s="34"/>
      <c r="G1106" s="34"/>
    </row>
    <row r="1107" spans="1:7" x14ac:dyDescent="0.25">
      <c r="A1107" s="34" t="s">
        <v>387</v>
      </c>
      <c r="B1107" s="34"/>
      <c r="C1107" s="34"/>
      <c r="D1107" s="34"/>
      <c r="E1107" s="34"/>
      <c r="F1107" s="34"/>
      <c r="G1107" s="34"/>
    </row>
    <row r="1108" spans="1:7" x14ac:dyDescent="0.25">
      <c r="A1108" s="4" t="s">
        <v>388</v>
      </c>
    </row>
    <row r="1109" spans="1:7" x14ac:dyDescent="0.25">
      <c r="A1109" s="34" t="s">
        <v>389</v>
      </c>
    </row>
    <row r="1110" spans="1:7" x14ac:dyDescent="0.25">
      <c r="A1110" s="34" t="s">
        <v>390</v>
      </c>
    </row>
    <row r="1111" spans="1:7" x14ac:dyDescent="0.25">
      <c r="A1111" s="34" t="s">
        <v>391</v>
      </c>
    </row>
    <row r="1112" spans="1:7" x14ac:dyDescent="0.25">
      <c r="A1112" s="34"/>
    </row>
    <row r="1113" spans="1:7" x14ac:dyDescent="0.25">
      <c r="A1113" s="34"/>
    </row>
    <row r="1114" spans="1:7" x14ac:dyDescent="0.25">
      <c r="A1114" s="34" t="s">
        <v>392</v>
      </c>
    </row>
    <row r="1115" spans="1:7" x14ac:dyDescent="0.25">
      <c r="A1115" s="4" t="s">
        <v>387</v>
      </c>
    </row>
    <row r="1116" spans="1:7" x14ac:dyDescent="0.25">
      <c r="A1116" s="4" t="s">
        <v>393</v>
      </c>
    </row>
    <row r="1117" spans="1:7" x14ac:dyDescent="0.25">
      <c r="A1117" s="34" t="s">
        <v>394</v>
      </c>
    </row>
    <row r="1118" spans="1:7" x14ac:dyDescent="0.25">
      <c r="A1118" s="34" t="s">
        <v>390</v>
      </c>
    </row>
    <row r="1119" spans="1:7" x14ac:dyDescent="0.25">
      <c r="A1119" s="34" t="s">
        <v>391</v>
      </c>
    </row>
    <row r="1120" spans="1:7" x14ac:dyDescent="0.25">
      <c r="A1120" s="34"/>
    </row>
    <row r="1121" spans="1:2" x14ac:dyDescent="0.25">
      <c r="A1121" s="34"/>
    </row>
    <row r="1122" spans="1:2" x14ac:dyDescent="0.25">
      <c r="A1122" s="34" t="s">
        <v>395</v>
      </c>
    </row>
    <row r="1123" spans="1:2" x14ac:dyDescent="0.25">
      <c r="A1123" s="4" t="s">
        <v>396</v>
      </c>
      <c r="B1123" s="4">
        <v>1000</v>
      </c>
    </row>
    <row r="1124" spans="1:2" x14ac:dyDescent="0.25">
      <c r="A1124" s="4" t="s">
        <v>397</v>
      </c>
      <c r="B1124" s="4">
        <v>21</v>
      </c>
    </row>
    <row r="1125" spans="1:2" x14ac:dyDescent="0.25">
      <c r="A1125" s="34" t="s">
        <v>398</v>
      </c>
      <c r="B1125" s="34">
        <v>0.05</v>
      </c>
    </row>
    <row r="1126" spans="1:2" x14ac:dyDescent="0.25">
      <c r="A1126" s="34" t="s">
        <v>399</v>
      </c>
      <c r="B1126" s="34">
        <v>10000</v>
      </c>
    </row>
    <row r="1127" spans="1:2" x14ac:dyDescent="0.25">
      <c r="A1127" s="34" t="s">
        <v>400</v>
      </c>
      <c r="B1127" s="34">
        <v>0.5</v>
      </c>
    </row>
    <row r="1128" spans="1:2" x14ac:dyDescent="0.25">
      <c r="A1128" s="34" t="s">
        <v>401</v>
      </c>
      <c r="B1128" s="34">
        <v>5.0000000000000001E-3</v>
      </c>
    </row>
    <row r="1129" spans="1:2" x14ac:dyDescent="0.25">
      <c r="A1129" s="34" t="s">
        <v>402</v>
      </c>
      <c r="B1129" s="34">
        <v>4</v>
      </c>
    </row>
    <row r="1130" spans="1:2" x14ac:dyDescent="0.25">
      <c r="A1130" s="34"/>
      <c r="B1130" s="34"/>
    </row>
    <row r="1131" spans="1:2" x14ac:dyDescent="0.25">
      <c r="A1131" s="34" t="s">
        <v>403</v>
      </c>
      <c r="B1131" s="34"/>
    </row>
    <row r="1132" spans="1:2" x14ac:dyDescent="0.25">
      <c r="A1132" s="34" t="s">
        <v>404</v>
      </c>
      <c r="B1132" s="34">
        <v>0</v>
      </c>
    </row>
    <row r="1133" spans="1:2" x14ac:dyDescent="0.25">
      <c r="A1133" s="4" t="s">
        <v>405</v>
      </c>
      <c r="B1133" s="4">
        <v>0</v>
      </c>
    </row>
    <row r="1134" spans="1:2" x14ac:dyDescent="0.25">
      <c r="A1134" s="34" t="s">
        <v>406</v>
      </c>
      <c r="B1134" s="34">
        <v>0</v>
      </c>
    </row>
    <row r="1135" spans="1:2" x14ac:dyDescent="0.25">
      <c r="A1135" s="34" t="s">
        <v>407</v>
      </c>
      <c r="B1135" s="34">
        <v>0</v>
      </c>
    </row>
    <row r="1136" spans="1:2" x14ac:dyDescent="0.25">
      <c r="A1136" s="34" t="s">
        <v>408</v>
      </c>
      <c r="B1136" s="34">
        <v>0</v>
      </c>
    </row>
    <row r="1137" spans="1:15" x14ac:dyDescent="0.25">
      <c r="A1137" s="34" t="s">
        <v>409</v>
      </c>
      <c r="B1137" s="34">
        <v>18</v>
      </c>
    </row>
    <row r="1138" spans="1:15" x14ac:dyDescent="0.25">
      <c r="A1138" s="34" t="s">
        <v>410</v>
      </c>
      <c r="B1138" s="34">
        <v>945</v>
      </c>
    </row>
    <row r="1139" spans="1:15" x14ac:dyDescent="0.25">
      <c r="A1139" s="34" t="s">
        <v>411</v>
      </c>
      <c r="B1139" s="34">
        <v>0</v>
      </c>
    </row>
    <row r="1140" spans="1:15" x14ac:dyDescent="0.25">
      <c r="A1140" s="34"/>
      <c r="B1140" s="34"/>
      <c r="C1140" s="34"/>
      <c r="D1140" s="34"/>
      <c r="E1140" s="34"/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</row>
    <row r="1141" spans="1:15" x14ac:dyDescent="0.25">
      <c r="A1141" s="34" t="s">
        <v>412</v>
      </c>
      <c r="B1141" s="34"/>
      <c r="C1141" s="34"/>
      <c r="D1141" s="34"/>
      <c r="E1141" s="34"/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</row>
    <row r="1142" spans="1:15" x14ac:dyDescent="0.25">
      <c r="A1142" s="34"/>
      <c r="B1142" s="34" t="s">
        <v>413</v>
      </c>
      <c r="C1142" s="34" t="s">
        <v>414</v>
      </c>
      <c r="D1142" s="34" t="s">
        <v>163</v>
      </c>
      <c r="E1142" s="34" t="s">
        <v>415</v>
      </c>
      <c r="F1142" s="34" t="s">
        <v>416</v>
      </c>
      <c r="G1142" s="34" t="s">
        <v>417</v>
      </c>
      <c r="H1142" s="34" t="s">
        <v>418</v>
      </c>
      <c r="I1142" s="34" t="s">
        <v>419</v>
      </c>
      <c r="J1142" s="34" t="s">
        <v>420</v>
      </c>
      <c r="K1142" s="34" t="s">
        <v>421</v>
      </c>
      <c r="L1142" s="34" t="s">
        <v>422</v>
      </c>
      <c r="M1142" s="34" t="s">
        <v>423</v>
      </c>
      <c r="N1142" s="34" t="s">
        <v>424</v>
      </c>
      <c r="O1142" s="34" t="s">
        <v>425</v>
      </c>
    </row>
    <row r="1143" spans="1:15" x14ac:dyDescent="0.25">
      <c r="A1143" s="4" t="s">
        <v>426</v>
      </c>
      <c r="B1143" s="4" t="s">
        <v>143</v>
      </c>
      <c r="C1143" s="4" t="s">
        <v>172</v>
      </c>
      <c r="D1143" s="4" t="s">
        <v>162</v>
      </c>
      <c r="E1143" s="4">
        <v>1</v>
      </c>
      <c r="F1143" s="4">
        <v>0</v>
      </c>
      <c r="G1143" s="4">
        <v>24.4375</v>
      </c>
    </row>
    <row r="1144" spans="1:15" x14ac:dyDescent="0.25">
      <c r="A1144" s="34" t="s">
        <v>427</v>
      </c>
      <c r="B1144" s="34" t="s">
        <v>197</v>
      </c>
      <c r="C1144" s="34"/>
      <c r="D1144" s="34"/>
      <c r="E1144" s="34">
        <v>0</v>
      </c>
      <c r="F1144" s="34">
        <v>0</v>
      </c>
      <c r="G1144" s="34"/>
      <c r="H1144" s="34"/>
      <c r="I1144" s="34"/>
      <c r="J1144" s="34"/>
      <c r="K1144" s="34"/>
      <c r="L1144" s="34"/>
      <c r="M1144" s="34"/>
      <c r="N1144" s="34"/>
      <c r="O1144" s="34"/>
    </row>
    <row r="1145" spans="1:15" x14ac:dyDescent="0.25">
      <c r="A1145" s="34" t="s">
        <v>428</v>
      </c>
      <c r="B1145" s="34"/>
      <c r="C1145" s="34" t="s">
        <v>429</v>
      </c>
      <c r="D1145" s="34" t="s">
        <v>430</v>
      </c>
      <c r="E1145" s="34">
        <v>1</v>
      </c>
      <c r="F1145" s="34">
        <v>-12.5</v>
      </c>
      <c r="G1145" s="34">
        <v>38</v>
      </c>
      <c r="H1145" s="34"/>
      <c r="I1145" s="34"/>
      <c r="J1145" s="34"/>
      <c r="K1145" s="34"/>
      <c r="L1145" s="34"/>
      <c r="M1145" s="34"/>
      <c r="N1145" s="34"/>
      <c r="O1145" s="34"/>
    </row>
    <row r="1146" spans="1:15" x14ac:dyDescent="0.25">
      <c r="A1146" s="34"/>
      <c r="B1146" s="34"/>
      <c r="C1146" s="34"/>
      <c r="D1146" s="34"/>
      <c r="E1146" s="34"/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</row>
    <row r="1147" spans="1:15" x14ac:dyDescent="0.25">
      <c r="A1147" s="34" t="s">
        <v>431</v>
      </c>
      <c r="B1147" s="34"/>
      <c r="C1147" s="34"/>
      <c r="D1147" s="34"/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</row>
    <row r="1148" spans="1:15" x14ac:dyDescent="0.25">
      <c r="A1148" s="34" t="s">
        <v>432</v>
      </c>
      <c r="B1148" s="34"/>
      <c r="C1148" s="34"/>
      <c r="D1148" s="34"/>
      <c r="E1148" s="34"/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</row>
    <row r="1149" spans="1:15" x14ac:dyDescent="0.25">
      <c r="A1149" s="4" t="s">
        <v>433</v>
      </c>
      <c r="B1149" s="4">
        <v>1</v>
      </c>
    </row>
    <row r="1150" spans="1:15" x14ac:dyDescent="0.25">
      <c r="A1150" s="34" t="s">
        <v>434</v>
      </c>
      <c r="B1150" s="34">
        <v>43165</v>
      </c>
      <c r="C1150" s="34"/>
      <c r="D1150" s="34"/>
      <c r="E1150" s="34"/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</row>
    <row r="1151" spans="1:15" x14ac:dyDescent="0.25">
      <c r="A1151" s="34" t="s">
        <v>39</v>
      </c>
      <c r="B1151" s="34">
        <v>0.39354166666666668</v>
      </c>
      <c r="C1151" s="34"/>
      <c r="D1151" s="34"/>
      <c r="E1151" s="34"/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</row>
    <row r="1152" spans="1:15" x14ac:dyDescent="0.25">
      <c r="A1152" s="34" t="s">
        <v>435</v>
      </c>
      <c r="B1152" s="34">
        <v>30</v>
      </c>
      <c r="C1152" s="34"/>
      <c r="D1152" s="34"/>
      <c r="E1152" s="34"/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</row>
    <row r="1153" spans="1:15" x14ac:dyDescent="0.25">
      <c r="A1153" s="34" t="s">
        <v>436</v>
      </c>
      <c r="B1153" s="35" t="s">
        <v>437</v>
      </c>
      <c r="C1153" s="34"/>
      <c r="D1153" s="34"/>
      <c r="E1153" s="34"/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</row>
    <row r="1154" spans="1:15" x14ac:dyDescent="0.25">
      <c r="A1154" s="34"/>
      <c r="B1154" s="37"/>
      <c r="C1154" s="34"/>
      <c r="D1154" s="34"/>
      <c r="E1154" s="34"/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</row>
    <row r="1155" spans="1:15" x14ac:dyDescent="0.25">
      <c r="A1155" s="34" t="s">
        <v>438</v>
      </c>
      <c r="B1155" s="34" t="s">
        <v>439</v>
      </c>
      <c r="C1155" s="34" t="s">
        <v>440</v>
      </c>
      <c r="D1155" s="34" t="s">
        <v>441</v>
      </c>
      <c r="E1155" s="34"/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</row>
    <row r="1156" spans="1:15" x14ac:dyDescent="0.25">
      <c r="A1156" s="34" t="s">
        <v>442</v>
      </c>
      <c r="B1156" s="34">
        <v>-20</v>
      </c>
      <c r="C1156" s="34">
        <v>-2.6666669999999999</v>
      </c>
      <c r="D1156" s="34">
        <v>-17.333333</v>
      </c>
    </row>
    <row r="1157" spans="1:15" x14ac:dyDescent="0.25">
      <c r="A1157" s="4" t="s">
        <v>443</v>
      </c>
      <c r="B1157" s="4">
        <v>-0.01</v>
      </c>
      <c r="C1157" s="4">
        <v>0</v>
      </c>
      <c r="D1157" s="4">
        <v>-0.01</v>
      </c>
    </row>
    <row r="1158" spans="1:15" x14ac:dyDescent="0.25">
      <c r="A1158" s="34" t="s">
        <v>444</v>
      </c>
      <c r="B1158" s="34">
        <v>6.7</v>
      </c>
      <c r="C1158" s="34">
        <v>-0.246667</v>
      </c>
      <c r="D1158" s="34">
        <v>6.9466669999999997</v>
      </c>
    </row>
    <row r="1159" spans="1:15" x14ac:dyDescent="0.25">
      <c r="A1159" s="34" t="s">
        <v>445</v>
      </c>
      <c r="B1159" s="34">
        <v>2.1062500000000002</v>
      </c>
      <c r="C1159" s="34">
        <v>0</v>
      </c>
      <c r="D1159" s="34">
        <v>2.1062500000000002</v>
      </c>
    </row>
    <row r="1160" spans="1:15" x14ac:dyDescent="0.25">
      <c r="A1160" s="34" t="s">
        <v>446</v>
      </c>
      <c r="B1160" s="34">
        <v>-90.53125</v>
      </c>
      <c r="C1160" s="34">
        <v>-62.366667</v>
      </c>
      <c r="D1160" s="34">
        <v>-28.164583</v>
      </c>
    </row>
    <row r="1161" spans="1:15" x14ac:dyDescent="0.25">
      <c r="A1161" s="34"/>
      <c r="B1161" s="34"/>
      <c r="C1161" s="34"/>
      <c r="D1161" s="34"/>
    </row>
    <row r="1162" spans="1:15" x14ac:dyDescent="0.25">
      <c r="A1162" s="34" t="s">
        <v>432</v>
      </c>
      <c r="B1162" s="34"/>
      <c r="C1162" s="34"/>
      <c r="D1162" s="34"/>
    </row>
    <row r="1163" spans="1:15" x14ac:dyDescent="0.25">
      <c r="A1163" s="34" t="s">
        <v>433</v>
      </c>
      <c r="B1163" s="34">
        <v>1</v>
      </c>
      <c r="C1163" s="34"/>
      <c r="D1163" s="34"/>
    </row>
    <row r="1164" spans="1:15" x14ac:dyDescent="0.25">
      <c r="A1164" s="4" t="s">
        <v>434</v>
      </c>
      <c r="B1164" s="4">
        <v>43165</v>
      </c>
    </row>
    <row r="1165" spans="1:15" x14ac:dyDescent="0.25">
      <c r="A1165" s="34" t="s">
        <v>39</v>
      </c>
      <c r="B1165" s="34">
        <v>0.39461805555555557</v>
      </c>
      <c r="C1165" s="34"/>
      <c r="D1165" s="34"/>
    </row>
    <row r="1166" spans="1:15" x14ac:dyDescent="0.25">
      <c r="A1166" s="34" t="s">
        <v>435</v>
      </c>
      <c r="B1166" s="34">
        <v>30</v>
      </c>
      <c r="C1166" s="34"/>
      <c r="D1166" s="34"/>
    </row>
    <row r="1167" spans="1:15" x14ac:dyDescent="0.25">
      <c r="A1167" s="34" t="s">
        <v>436</v>
      </c>
      <c r="B1167" s="35" t="s">
        <v>437</v>
      </c>
      <c r="C1167" s="34"/>
      <c r="D1167" s="34"/>
    </row>
    <row r="1168" spans="1:15" x14ac:dyDescent="0.25">
      <c r="A1168" s="34"/>
      <c r="B1168" s="37"/>
      <c r="C1168" s="34"/>
      <c r="D1168" s="34"/>
    </row>
    <row r="1169" spans="1:9" x14ac:dyDescent="0.25">
      <c r="A1169" s="34" t="s">
        <v>438</v>
      </c>
      <c r="B1169" s="34" t="s">
        <v>439</v>
      </c>
      <c r="C1169" s="34" t="s">
        <v>440</v>
      </c>
      <c r="D1169" s="34" t="s">
        <v>441</v>
      </c>
    </row>
    <row r="1170" spans="1:9" x14ac:dyDescent="0.25">
      <c r="A1170" s="34" t="s">
        <v>446</v>
      </c>
      <c r="B1170" s="34">
        <v>-76.075000000000003</v>
      </c>
      <c r="C1170" s="34">
        <v>-6.7066670000000004</v>
      </c>
      <c r="D1170" s="34">
        <v>-69.368333000000007</v>
      </c>
    </row>
    <row r="1172" spans="1:9" x14ac:dyDescent="0.25">
      <c r="A1172" s="34" t="s">
        <v>447</v>
      </c>
      <c r="B1172" s="34"/>
      <c r="C1172" s="34"/>
      <c r="D1172" s="34"/>
      <c r="E1172" s="34"/>
      <c r="F1172" s="34"/>
      <c r="G1172" s="34"/>
      <c r="H1172" s="34"/>
      <c r="I1172" s="34"/>
    </row>
    <row r="1173" spans="1:9" x14ac:dyDescent="0.25">
      <c r="A1173" s="34" t="s">
        <v>433</v>
      </c>
      <c r="B1173" s="34">
        <v>1</v>
      </c>
      <c r="C1173" s="34"/>
      <c r="D1173" s="34"/>
      <c r="E1173" s="34"/>
      <c r="F1173" s="34"/>
      <c r="G1173" s="34"/>
      <c r="H1173" s="34"/>
      <c r="I1173" s="34"/>
    </row>
    <row r="1174" spans="1:9" x14ac:dyDescent="0.25">
      <c r="A1174" s="4" t="s">
        <v>434</v>
      </c>
      <c r="B1174" s="4">
        <v>43165</v>
      </c>
    </row>
    <row r="1175" spans="1:9" x14ac:dyDescent="0.25">
      <c r="A1175" s="34" t="s">
        <v>39</v>
      </c>
      <c r="B1175" s="34">
        <v>0.39802083333333332</v>
      </c>
      <c r="C1175" s="34"/>
      <c r="D1175" s="34"/>
      <c r="E1175" s="34"/>
      <c r="F1175" s="34"/>
      <c r="G1175" s="34"/>
      <c r="H1175" s="34"/>
      <c r="I1175" s="34"/>
    </row>
    <row r="1176" spans="1:9" x14ac:dyDescent="0.25">
      <c r="A1176" s="34" t="s">
        <v>435</v>
      </c>
      <c r="B1176" s="34">
        <v>30</v>
      </c>
      <c r="C1176" s="34"/>
      <c r="D1176" s="34"/>
      <c r="E1176" s="34"/>
      <c r="F1176" s="34"/>
      <c r="G1176" s="34"/>
      <c r="H1176" s="34"/>
      <c r="I1176" s="34"/>
    </row>
    <row r="1177" spans="1:9" x14ac:dyDescent="0.25">
      <c r="A1177" s="34" t="s">
        <v>436</v>
      </c>
      <c r="B1177" s="35" t="s">
        <v>447</v>
      </c>
      <c r="C1177" s="34"/>
      <c r="D1177" s="34"/>
      <c r="E1177" s="34"/>
      <c r="F1177" s="34"/>
      <c r="G1177" s="34"/>
      <c r="H1177" s="34"/>
      <c r="I1177" s="34"/>
    </row>
    <row r="1178" spans="1:9" x14ac:dyDescent="0.25">
      <c r="A1178" s="34" t="s">
        <v>156</v>
      </c>
      <c r="B1178" s="37" t="s">
        <v>3</v>
      </c>
      <c r="C1178" s="34" t="s">
        <v>2</v>
      </c>
      <c r="D1178" s="34" t="s">
        <v>7</v>
      </c>
      <c r="E1178" s="34" t="s">
        <v>174</v>
      </c>
      <c r="F1178" s="34" t="s">
        <v>4</v>
      </c>
      <c r="G1178" s="34" t="s">
        <v>5</v>
      </c>
      <c r="H1178" s="34" t="s">
        <v>448</v>
      </c>
      <c r="I1178" s="34" t="s">
        <v>6</v>
      </c>
    </row>
    <row r="1179" spans="1:9" x14ac:dyDescent="0.25">
      <c r="A1179" s="34" t="s">
        <v>449</v>
      </c>
      <c r="B1179" s="34">
        <v>60000</v>
      </c>
      <c r="C1179" s="34">
        <v>15.7</v>
      </c>
      <c r="D1179" s="34">
        <v>20.9</v>
      </c>
      <c r="E1179" s="34">
        <v>3030</v>
      </c>
      <c r="F1179" s="34">
        <v>2055</v>
      </c>
      <c r="G1179" s="34">
        <v>250</v>
      </c>
      <c r="H1179" s="34">
        <v>0</v>
      </c>
      <c r="I1179" s="34">
        <v>3030</v>
      </c>
    </row>
    <row r="1180" spans="1:9" x14ac:dyDescent="0.25">
      <c r="A1180" s="34"/>
      <c r="B1180" s="34"/>
      <c r="C1180" s="34"/>
      <c r="D1180" s="34"/>
      <c r="E1180" s="34"/>
      <c r="F1180" s="34"/>
      <c r="G1180" s="34"/>
      <c r="H1180" s="34"/>
      <c r="I1180" s="34"/>
    </row>
    <row r="1181" spans="1:9" x14ac:dyDescent="0.25">
      <c r="A1181" s="34" t="s">
        <v>438</v>
      </c>
      <c r="B1181" s="34" t="s">
        <v>439</v>
      </c>
      <c r="C1181" s="34" t="s">
        <v>440</v>
      </c>
      <c r="D1181" s="34" t="s">
        <v>441</v>
      </c>
      <c r="E1181" s="34"/>
      <c r="F1181" s="34"/>
      <c r="G1181" s="34"/>
      <c r="H1181" s="34"/>
      <c r="I1181" s="34"/>
    </row>
    <row r="1182" spans="1:9" x14ac:dyDescent="0.25">
      <c r="A1182" s="34" t="s">
        <v>442</v>
      </c>
      <c r="B1182" s="34">
        <v>60036.25</v>
      </c>
      <c r="C1182" s="34">
        <v>60132</v>
      </c>
      <c r="D1182" s="34">
        <v>-95.75</v>
      </c>
      <c r="E1182" s="34"/>
      <c r="F1182" s="34"/>
      <c r="G1182" s="34"/>
      <c r="H1182" s="34"/>
      <c r="I1182" s="34"/>
    </row>
    <row r="1183" spans="1:9" x14ac:dyDescent="0.25">
      <c r="A1183" s="4" t="s">
        <v>443</v>
      </c>
      <c r="B1183" s="4">
        <v>15.709375</v>
      </c>
      <c r="C1183" s="4">
        <v>15.727333</v>
      </c>
      <c r="D1183" s="4">
        <v>-1.7957999999999998E-2</v>
      </c>
    </row>
    <row r="1184" spans="1:9" x14ac:dyDescent="0.25">
      <c r="A1184" s="34" t="s">
        <v>444</v>
      </c>
      <c r="B1184" s="34">
        <v>2064.15625</v>
      </c>
      <c r="C1184" s="34">
        <v>2056</v>
      </c>
      <c r="D1184" s="34">
        <v>8.15625</v>
      </c>
      <c r="E1184" s="34"/>
      <c r="F1184" s="34"/>
      <c r="G1184" s="34"/>
      <c r="H1184" s="34"/>
      <c r="I1184" s="34"/>
    </row>
    <row r="1185" spans="1:9" x14ac:dyDescent="0.25">
      <c r="A1185" s="34" t="s">
        <v>446</v>
      </c>
      <c r="B1185" s="34">
        <v>3048.4520830000001</v>
      </c>
      <c r="C1185" s="34">
        <v>3033.6133329999998</v>
      </c>
      <c r="D1185" s="34">
        <v>14.838749999999999</v>
      </c>
      <c r="E1185" s="34"/>
      <c r="F1185" s="34"/>
      <c r="G1185" s="34"/>
      <c r="H1185" s="34"/>
      <c r="I1185" s="34"/>
    </row>
    <row r="1186" spans="1:9" x14ac:dyDescent="0.25">
      <c r="A1186" s="34"/>
      <c r="B1186" s="34"/>
      <c r="C1186" s="34"/>
      <c r="D1186" s="34"/>
      <c r="E1186" s="34"/>
      <c r="F1186" s="34"/>
      <c r="G1186" s="34"/>
      <c r="H1186" s="34"/>
      <c r="I1186" s="34"/>
    </row>
    <row r="1187" spans="1:9" x14ac:dyDescent="0.25">
      <c r="A1187" s="34" t="s">
        <v>447</v>
      </c>
      <c r="B1187" s="34"/>
      <c r="C1187" s="34"/>
      <c r="D1187" s="34"/>
      <c r="E1187" s="34"/>
      <c r="F1187" s="34"/>
      <c r="G1187" s="34"/>
      <c r="H1187" s="34"/>
      <c r="I1187" s="34"/>
    </row>
    <row r="1188" spans="1:9" x14ac:dyDescent="0.25">
      <c r="A1188" s="34" t="s">
        <v>433</v>
      </c>
      <c r="B1188" s="34">
        <v>1</v>
      </c>
      <c r="C1188" s="34"/>
      <c r="D1188" s="34"/>
      <c r="E1188" s="34"/>
      <c r="F1188" s="34"/>
      <c r="G1188" s="34"/>
      <c r="H1188" s="34"/>
      <c r="I1188" s="34"/>
    </row>
    <row r="1189" spans="1:9" x14ac:dyDescent="0.25">
      <c r="A1189" s="4" t="s">
        <v>434</v>
      </c>
      <c r="B1189" s="4">
        <v>43165</v>
      </c>
    </row>
    <row r="1190" spans="1:9" x14ac:dyDescent="0.25">
      <c r="A1190" s="34" t="s">
        <v>39</v>
      </c>
      <c r="B1190" s="34">
        <v>0.4017013888888889</v>
      </c>
      <c r="C1190" s="34"/>
      <c r="D1190" s="34"/>
      <c r="E1190" s="34"/>
      <c r="F1190" s="34"/>
      <c r="G1190" s="34"/>
      <c r="H1190" s="34"/>
      <c r="I1190" s="34"/>
    </row>
    <row r="1191" spans="1:9" x14ac:dyDescent="0.25">
      <c r="A1191" s="34" t="s">
        <v>435</v>
      </c>
      <c r="B1191" s="34">
        <v>30</v>
      </c>
      <c r="C1191" s="34"/>
      <c r="D1191" s="34"/>
      <c r="E1191" s="34"/>
      <c r="F1191" s="34"/>
      <c r="G1191" s="34"/>
      <c r="H1191" s="34"/>
      <c r="I1191" s="34"/>
    </row>
    <row r="1192" spans="1:9" x14ac:dyDescent="0.25">
      <c r="A1192" s="34" t="s">
        <v>436</v>
      </c>
      <c r="B1192" s="35" t="s">
        <v>447</v>
      </c>
      <c r="C1192" s="34"/>
      <c r="D1192" s="34"/>
      <c r="E1192" s="34"/>
      <c r="F1192" s="34"/>
      <c r="G1192" s="34"/>
      <c r="H1192" s="34"/>
      <c r="I1192" s="34"/>
    </row>
    <row r="1193" spans="1:9" x14ac:dyDescent="0.25">
      <c r="A1193" s="34" t="s">
        <v>156</v>
      </c>
      <c r="B1193" s="37" t="s">
        <v>3</v>
      </c>
      <c r="C1193" s="34" t="s">
        <v>2</v>
      </c>
      <c r="D1193" s="34" t="s">
        <v>7</v>
      </c>
      <c r="E1193" s="34" t="s">
        <v>174</v>
      </c>
      <c r="F1193" s="34" t="s">
        <v>4</v>
      </c>
      <c r="G1193" s="34" t="s">
        <v>5</v>
      </c>
      <c r="H1193" s="34" t="s">
        <v>448</v>
      </c>
      <c r="I1193" s="34" t="s">
        <v>6</v>
      </c>
    </row>
    <row r="1194" spans="1:9" x14ac:dyDescent="0.25">
      <c r="A1194" s="34" t="s">
        <v>449</v>
      </c>
      <c r="B1194" s="34">
        <v>60000</v>
      </c>
      <c r="C1194" s="34">
        <v>15.7</v>
      </c>
      <c r="D1194" s="34">
        <v>20.9</v>
      </c>
      <c r="E1194" s="34">
        <v>3030</v>
      </c>
      <c r="F1194" s="34">
        <v>2055</v>
      </c>
      <c r="G1194" s="34">
        <v>250</v>
      </c>
      <c r="H1194" s="34">
        <v>0</v>
      </c>
      <c r="I1194" s="34">
        <v>3030</v>
      </c>
    </row>
    <row r="1195" spans="1:9" x14ac:dyDescent="0.25">
      <c r="A1195" s="34"/>
      <c r="B1195" s="34"/>
      <c r="C1195" s="34"/>
      <c r="D1195" s="34"/>
      <c r="E1195" s="34"/>
      <c r="F1195" s="34"/>
      <c r="G1195" s="34"/>
      <c r="H1195" s="34"/>
      <c r="I1195" s="34"/>
    </row>
    <row r="1196" spans="1:9" x14ac:dyDescent="0.25">
      <c r="A1196" s="34" t="s">
        <v>438</v>
      </c>
      <c r="B1196" s="34" t="s">
        <v>439</v>
      </c>
      <c r="C1196" s="34" t="s">
        <v>440</v>
      </c>
      <c r="D1196" s="34" t="s">
        <v>441</v>
      </c>
      <c r="E1196" s="34"/>
      <c r="F1196" s="34"/>
      <c r="G1196" s="34"/>
      <c r="H1196" s="34"/>
      <c r="I1196" s="34"/>
    </row>
    <row r="1197" spans="1:9" x14ac:dyDescent="0.25">
      <c r="A1197" s="34" t="s">
        <v>445</v>
      </c>
      <c r="B1197" s="34">
        <v>252.23750000000001</v>
      </c>
      <c r="C1197" s="34">
        <v>250.89333300000001</v>
      </c>
      <c r="D1197" s="34">
        <v>1.3441669999999999</v>
      </c>
      <c r="E1197" s="34"/>
      <c r="F1197" s="34"/>
      <c r="G1197" s="34"/>
      <c r="H1197" s="34"/>
      <c r="I1197" s="34"/>
    </row>
    <row r="1199" spans="1:9" x14ac:dyDescent="0.25">
      <c r="A1199" s="34"/>
      <c r="B1199" s="34"/>
      <c r="C1199" s="34"/>
      <c r="D1199" s="34"/>
      <c r="E1199" s="34"/>
      <c r="F1199" s="34"/>
      <c r="G1199" s="34"/>
      <c r="H1199" s="34"/>
      <c r="I1199" s="34"/>
    </row>
    <row r="1200" spans="1:9" x14ac:dyDescent="0.25">
      <c r="A1200" s="34"/>
      <c r="B1200" s="34"/>
      <c r="C1200" s="34"/>
      <c r="D1200" s="34"/>
      <c r="E1200" s="34"/>
      <c r="F1200" s="34"/>
      <c r="G1200" s="34"/>
      <c r="H1200" s="34"/>
      <c r="I1200" s="34"/>
    </row>
    <row r="1201" spans="1:4" x14ac:dyDescent="0.25">
      <c r="A1201" s="4" t="s">
        <v>450</v>
      </c>
    </row>
    <row r="1202" spans="1:4" x14ac:dyDescent="0.25">
      <c r="A1202" s="4" t="s">
        <v>451</v>
      </c>
      <c r="B1202" s="4">
        <v>43165</v>
      </c>
      <c r="C1202" s="4">
        <v>0.3930334606481482</v>
      </c>
      <c r="D1202" s="4" t="s">
        <v>452</v>
      </c>
    </row>
    <row r="1203" spans="1:4" x14ac:dyDescent="0.25">
      <c r="A1203" s="4" t="s">
        <v>453</v>
      </c>
    </row>
    <row r="1204" spans="1:4" x14ac:dyDescent="0.25">
      <c r="A1204" s="34"/>
      <c r="B1204" s="34"/>
      <c r="C1204" s="34"/>
      <c r="D1204" s="34"/>
    </row>
    <row r="1205" spans="1:4" x14ac:dyDescent="0.25">
      <c r="A1205" s="34"/>
      <c r="B1205" s="35"/>
      <c r="C1205" s="36"/>
      <c r="D1205" s="34"/>
    </row>
    <row r="1206" spans="1:4" x14ac:dyDescent="0.25">
      <c r="A1206" s="34"/>
      <c r="B1206" s="34"/>
      <c r="C1206" s="34"/>
      <c r="D1206" s="34"/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J19"/>
  <sheetViews>
    <sheetView showGridLines="0" workbookViewId="0">
      <selection activeCell="J9" sqref="J9"/>
    </sheetView>
  </sheetViews>
  <sheetFormatPr defaultRowHeight="15" x14ac:dyDescent="0.25"/>
  <cols>
    <col min="3" max="3" width="25.5703125" bestFit="1" customWidth="1"/>
    <col min="4" max="4" width="8" bestFit="1" customWidth="1"/>
    <col min="5" max="8" width="8.5703125" bestFit="1" customWidth="1"/>
    <col min="9" max="9" width="23.28515625" bestFit="1" customWidth="1"/>
    <col min="10" max="10" width="18.7109375" bestFit="1" customWidth="1"/>
  </cols>
  <sheetData>
    <row r="4" spans="3:10" x14ac:dyDescent="0.25">
      <c r="C4" s="9" t="s">
        <v>176</v>
      </c>
      <c r="D4" s="9" t="s">
        <v>163</v>
      </c>
      <c r="E4" s="9" t="s">
        <v>164</v>
      </c>
      <c r="F4" s="9" t="s">
        <v>165</v>
      </c>
      <c r="G4" s="9" t="s">
        <v>166</v>
      </c>
      <c r="H4" s="9" t="s">
        <v>167</v>
      </c>
      <c r="I4" s="18" t="s">
        <v>195</v>
      </c>
      <c r="J4" s="18" t="s">
        <v>194</v>
      </c>
    </row>
    <row r="5" spans="3:10" x14ac:dyDescent="0.25">
      <c r="C5" s="10" t="s">
        <v>177</v>
      </c>
      <c r="D5" s="10" t="s">
        <v>178</v>
      </c>
      <c r="E5" s="13">
        <f>'Lap 1 data'!$B$8</f>
        <v>186</v>
      </c>
      <c r="F5" s="11">
        <f>'Lap 2 data'!$B$8</f>
        <v>179</v>
      </c>
      <c r="G5" s="11">
        <f>'Lap 3 data'!$B$8</f>
        <v>182</v>
      </c>
      <c r="H5" s="11">
        <f>'Lap 4 data'!$B$8</f>
        <v>181</v>
      </c>
      <c r="I5" s="11">
        <f>AVERAGE(F5,G5,H5)</f>
        <v>180.66666666666666</v>
      </c>
      <c r="J5" s="33">
        <f>STDEV(F5:H5)</f>
        <v>1.5275252316519468</v>
      </c>
    </row>
    <row r="6" spans="3:10" x14ac:dyDescent="0.25">
      <c r="C6" s="10" t="s">
        <v>179</v>
      </c>
      <c r="D6" s="10" t="s">
        <v>180</v>
      </c>
      <c r="E6" s="12">
        <f>'Lap 1 data'!$AT8</f>
        <v>1.2961666666666669</v>
      </c>
      <c r="F6" s="12">
        <f>'Lap 2 data'!$AT8</f>
        <v>1.2874166666666669</v>
      </c>
      <c r="G6" s="12">
        <f>'Lap 3 data'!$AT8</f>
        <v>1.3074722222222213</v>
      </c>
      <c r="H6" s="12">
        <f>'Lap 4 data'!$AT8</f>
        <v>1.2951388888888897</v>
      </c>
      <c r="I6" s="12">
        <f>AVERAGE(F6,G6,H6)</f>
        <v>1.296675925925926</v>
      </c>
      <c r="J6" s="33">
        <f t="shared" ref="J6:J19" si="0">STDEV(F6:H6)</f>
        <v>1.0115739681328197E-2</v>
      </c>
    </row>
    <row r="7" spans="3:10" x14ac:dyDescent="0.25">
      <c r="C7" s="10" t="s">
        <v>181</v>
      </c>
      <c r="D7" s="10" t="s">
        <v>182</v>
      </c>
      <c r="E7" s="19">
        <f>'Lap 1 data'!$BW8</f>
        <v>4.0106176026333325E-2</v>
      </c>
      <c r="F7" s="19">
        <f>'Lap 2 data'!$BW8</f>
        <v>3.8960613486222213E-2</v>
      </c>
      <c r="G7" s="19">
        <f>'Lap 3 data'!$BW8</f>
        <v>3.8553892410777793E-2</v>
      </c>
      <c r="H7" s="19">
        <f>'Lap 4 data'!$BW8</f>
        <v>3.8637849373055554E-2</v>
      </c>
      <c r="I7" s="19">
        <f>AVERAGE(F7,G7,H7)</f>
        <v>3.8717451756685194E-2</v>
      </c>
      <c r="J7" s="33">
        <f t="shared" si="0"/>
        <v>2.1472753179857006E-4</v>
      </c>
    </row>
    <row r="8" spans="3:10" x14ac:dyDescent="0.25">
      <c r="C8" s="10" t="s">
        <v>183</v>
      </c>
      <c r="D8" s="10" t="s">
        <v>184</v>
      </c>
      <c r="E8" s="12">
        <f>'Lap 1 data'!$BW9</f>
        <v>32.318380735565924</v>
      </c>
      <c r="F8" s="12">
        <f>'Lap 2 data'!$BW9</f>
        <v>33.044055302721063</v>
      </c>
      <c r="G8" s="12">
        <f>'Lap 3 data'!$BW9</f>
        <v>33.912846160682747</v>
      </c>
      <c r="H8" s="12">
        <f>'Lap 4 data'!$BW9</f>
        <v>33.519952841683427</v>
      </c>
      <c r="I8" s="19">
        <f t="shared" ref="I8:I19" si="1">AVERAGE(F8,G8,H8)</f>
        <v>33.492284768362417</v>
      </c>
      <c r="J8" s="33">
        <f t="shared" si="0"/>
        <v>0.43505577852779154</v>
      </c>
    </row>
    <row r="9" spans="3:10" x14ac:dyDescent="0.25">
      <c r="C9" s="10" t="s">
        <v>2</v>
      </c>
      <c r="D9" s="10" t="s">
        <v>189</v>
      </c>
      <c r="E9" s="12">
        <f>'Lap 1 data'!BY5</f>
        <v>7943.7406342333861</v>
      </c>
      <c r="F9" s="12">
        <f>'Lap 2 data'!BY5</f>
        <v>8017.2894222412042</v>
      </c>
      <c r="G9" s="12">
        <f>'Lap 3 data'!BY5</f>
        <v>7804.1589371924838</v>
      </c>
      <c r="H9" s="12">
        <f>'Lap 4 data'!BY5</f>
        <v>7863.4745020358296</v>
      </c>
      <c r="I9" s="19">
        <f t="shared" si="1"/>
        <v>7894.9742871565059</v>
      </c>
      <c r="J9" s="33">
        <f t="shared" si="0"/>
        <v>110.00149208652714</v>
      </c>
    </row>
    <row r="10" spans="3:10" x14ac:dyDescent="0.25">
      <c r="C10" s="10" t="s">
        <v>3</v>
      </c>
      <c r="D10" s="10" t="s">
        <v>189</v>
      </c>
      <c r="E10" s="12">
        <f>'Lap 1 data'!BZ5</f>
        <v>5.7226661725232546</v>
      </c>
      <c r="F10" s="12">
        <f>'Lap 2 data'!BZ5</f>
        <v>6.3159668787505909</v>
      </c>
      <c r="G10" s="12">
        <f>'Lap 3 data'!BZ5</f>
        <v>6.5144035423833335</v>
      </c>
      <c r="H10" s="12">
        <f>'Lap 4 data'!BZ5</f>
        <v>6.4453843870003826</v>
      </c>
      <c r="I10" s="19">
        <f t="shared" si="1"/>
        <v>6.4252516027114366</v>
      </c>
      <c r="J10" s="33">
        <f t="shared" si="0"/>
        <v>0.10073864263946834</v>
      </c>
    </row>
    <row r="11" spans="3:10" x14ac:dyDescent="0.25">
      <c r="C11" s="10" t="s">
        <v>4</v>
      </c>
      <c r="D11" s="10" t="s">
        <v>189</v>
      </c>
      <c r="E11" s="12">
        <f>'Lap 1 data'!CA5</f>
        <v>42.177375724512743</v>
      </c>
      <c r="F11" s="12">
        <f>'Lap 2 data'!CA5</f>
        <v>42.67501586853502</v>
      </c>
      <c r="G11" s="12">
        <f>'Lap 3 data'!CA5</f>
        <v>41.962082269505991</v>
      </c>
      <c r="H11" s="12">
        <f>'Lap 4 data'!CA5</f>
        <v>41.858504912432146</v>
      </c>
      <c r="I11" s="19">
        <f t="shared" si="1"/>
        <v>42.16520101682439</v>
      </c>
      <c r="J11" s="33">
        <f t="shared" si="0"/>
        <v>0.44453959834097206</v>
      </c>
    </row>
    <row r="12" spans="3:10" x14ac:dyDescent="0.25">
      <c r="C12" s="10" t="s">
        <v>174</v>
      </c>
      <c r="D12" s="10" t="s">
        <v>189</v>
      </c>
      <c r="E12" s="12">
        <f>'Lap 1 data'!CB5</f>
        <v>0.13407396688407269</v>
      </c>
      <c r="F12" s="12">
        <f>'Lap 2 data'!CB5</f>
        <v>0.23025952149474554</v>
      </c>
      <c r="G12" s="12">
        <f>'Lap 3 data'!CB5</f>
        <v>0.15595996941140003</v>
      </c>
      <c r="H12" s="12">
        <f>'Lap 4 data'!CB5</f>
        <v>0.11990931024656157</v>
      </c>
      <c r="I12" s="19">
        <f t="shared" si="1"/>
        <v>0.16870960038423574</v>
      </c>
      <c r="J12" s="33">
        <f t="shared" si="0"/>
        <v>5.6269059864967649E-2</v>
      </c>
    </row>
    <row r="13" spans="3:10" x14ac:dyDescent="0.25">
      <c r="C13" s="10" t="s">
        <v>2</v>
      </c>
      <c r="D13" s="10" t="s">
        <v>185</v>
      </c>
      <c r="E13" s="21">
        <f>'Lap 1 data'!$CE$5</f>
        <v>318.34887030166789</v>
      </c>
      <c r="F13" s="21">
        <f>'Lap 2 data'!$CE$5</f>
        <v>311.37119899959362</v>
      </c>
      <c r="G13" s="21">
        <f>'Lap 3 data'!$CE$5</f>
        <v>303.41861639427771</v>
      </c>
      <c r="H13" s="21">
        <f>'Lap 4 data'!$CE$5</f>
        <v>306.94956769340916</v>
      </c>
      <c r="I13" s="19">
        <f t="shared" si="1"/>
        <v>307.2464610290935</v>
      </c>
      <c r="J13" s="33">
        <f t="shared" si="0"/>
        <v>3.9845955582936678</v>
      </c>
    </row>
    <row r="14" spans="3:10" x14ac:dyDescent="0.25">
      <c r="C14" s="10" t="s">
        <v>3</v>
      </c>
      <c r="D14" s="10" t="s">
        <v>185</v>
      </c>
      <c r="E14" s="21">
        <f>'Lap 1 data'!$CF$5</f>
        <v>0.22933834260465655</v>
      </c>
      <c r="F14" s="21">
        <f>'Lap 2 data'!$CF$5</f>
        <v>0.24529614390901378</v>
      </c>
      <c r="G14" s="21">
        <f>'Lap 3 data'!$CF$5</f>
        <v>0.25327409723090588</v>
      </c>
      <c r="H14" s="21">
        <f>'Lap 4 data'!$CF$5</f>
        <v>0.25159462915476005</v>
      </c>
      <c r="I14" s="19">
        <f t="shared" si="1"/>
        <v>0.25005495676489325</v>
      </c>
      <c r="J14" s="33">
        <f t="shared" si="0"/>
        <v>4.2059336778723661E-3</v>
      </c>
    </row>
    <row r="15" spans="3:10" x14ac:dyDescent="0.25">
      <c r="C15" s="10" t="s">
        <v>4</v>
      </c>
      <c r="D15" s="10" t="s">
        <v>185</v>
      </c>
      <c r="E15" s="21">
        <f>'Lap 1 data'!$CG$5</f>
        <v>1.6902767263477523</v>
      </c>
      <c r="F15" s="21">
        <f>'Lap 2 data'!$CG$5</f>
        <v>1.6573894440495183</v>
      </c>
      <c r="G15" s="21">
        <f>'Lap 3 data'!$CG$5</f>
        <v>1.6314476736959787</v>
      </c>
      <c r="H15" s="21">
        <f>'Lap 4 data'!$CG$5</f>
        <v>1.6339405670911842</v>
      </c>
      <c r="I15" s="19">
        <f t="shared" si="1"/>
        <v>1.6409258949455605</v>
      </c>
      <c r="J15" s="33">
        <f t="shared" si="0"/>
        <v>1.4312231349226772E-2</v>
      </c>
    </row>
    <row r="16" spans="3:10" x14ac:dyDescent="0.25">
      <c r="C16" s="10" t="s">
        <v>174</v>
      </c>
      <c r="D16" s="10" t="s">
        <v>185</v>
      </c>
      <c r="E16" s="21">
        <f>'Lap 1 data'!$CH$5</f>
        <v>5.3730726945526537E-3</v>
      </c>
      <c r="F16" s="21">
        <f>'Lap 2 data'!$CH$5</f>
        <v>8.9426961548868741E-3</v>
      </c>
      <c r="G16" s="21">
        <f>'Lap 3 data'!$CH$5</f>
        <v>6.0635820608651607E-3</v>
      </c>
      <c r="H16" s="21">
        <f>'Lap 4 data'!$CH$5</f>
        <v>4.6806422444770381E-3</v>
      </c>
      <c r="I16" s="19">
        <f t="shared" si="1"/>
        <v>6.5623068200763579E-3</v>
      </c>
      <c r="J16" s="33">
        <f t="shared" si="0"/>
        <v>2.1743552315336249E-3</v>
      </c>
    </row>
    <row r="17" spans="3:10" x14ac:dyDescent="0.25">
      <c r="C17" s="10" t="s">
        <v>193</v>
      </c>
      <c r="D17" s="10" t="s">
        <v>189</v>
      </c>
      <c r="E17" s="12">
        <f>'Lap 1 data'!CC5</f>
        <v>48.292363798672334</v>
      </c>
      <c r="F17" s="12">
        <f>'Lap 2 data'!CC5</f>
        <v>49.496221275868514</v>
      </c>
      <c r="G17" s="12">
        <f>'Lap 3 data'!CC5</f>
        <v>48.899657021857323</v>
      </c>
      <c r="H17" s="12">
        <f>'Lap 4 data'!CC5</f>
        <v>48.6913334086276</v>
      </c>
      <c r="I17" s="19">
        <f t="shared" si="1"/>
        <v>49.029070568784476</v>
      </c>
      <c r="J17" s="33">
        <f t="shared" si="0"/>
        <v>0.41775832643300775</v>
      </c>
    </row>
    <row r="18" spans="3:10" x14ac:dyDescent="0.25">
      <c r="C18" s="10" t="s">
        <v>193</v>
      </c>
      <c r="D18" s="10" t="s">
        <v>185</v>
      </c>
      <c r="E18" s="21">
        <f>'Lap 1 data'!$CI5</f>
        <v>1.9249881416469616</v>
      </c>
      <c r="F18" s="21">
        <f>'Lap 2 data'!$CI5</f>
        <v>1.9116282841134189</v>
      </c>
      <c r="G18" s="21">
        <f>'Lap 3 data'!$CI5</f>
        <v>1.8907853529877499</v>
      </c>
      <c r="H18" s="21">
        <f>'Lap 4 data'!$CI5</f>
        <v>1.8902158384904213</v>
      </c>
      <c r="I18" s="19">
        <f t="shared" si="1"/>
        <v>1.89754315853053</v>
      </c>
      <c r="J18" s="33">
        <f t="shared" si="0"/>
        <v>1.2201399866612846E-2</v>
      </c>
    </row>
    <row r="19" spans="3:10" x14ac:dyDescent="0.25">
      <c r="C19" s="20" t="s">
        <v>52</v>
      </c>
      <c r="D19" s="20" t="s">
        <v>186</v>
      </c>
      <c r="E19" s="12">
        <f>'Lap 1 data'!BC5</f>
        <v>2.7121925133689837</v>
      </c>
      <c r="F19" s="12">
        <f>'Lap 2 data'!BC5</f>
        <v>2.8248888888888879</v>
      </c>
      <c r="G19" s="12">
        <f>'Lap 3 data'!BC5</f>
        <v>2.8619672131147533</v>
      </c>
      <c r="H19" s="12">
        <f>'Lap 4 data'!BC5</f>
        <v>2.8492857142857138</v>
      </c>
      <c r="I19" s="19">
        <f t="shared" si="1"/>
        <v>2.845380605429785</v>
      </c>
      <c r="J19" s="33">
        <f t="shared" si="0"/>
        <v>1.8845103826513925E-2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6"/>
  <sheetViews>
    <sheetView zoomScaleNormal="100" workbookViewId="0">
      <pane xSplit="2" ySplit="9" topLeftCell="BS182" activePane="bottomRight" state="frozen"/>
      <selection pane="topRight" activeCell="C1" sqref="C1"/>
      <selection pane="bottomLeft" activeCell="A10" sqref="A10"/>
      <selection pane="bottomRight" activeCell="BV173" sqref="BV173:BV196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5.7846737967914459</v>
      </c>
      <c r="D5" s="14">
        <f>AVERAGE(D10:D500)</f>
        <v>7.1807486631015995E-3</v>
      </c>
      <c r="E5" s="14">
        <f>AVERAGE(E10:E500)</f>
        <v>71.800357411764679</v>
      </c>
      <c r="F5" s="14">
        <f t="shared" ref="F5:BQ5" si="0">AVERAGE(F10:F500)</f>
        <v>384.27754010695185</v>
      </c>
      <c r="G5" s="14">
        <f t="shared" si="0"/>
        <v>55.010695187165766</v>
      </c>
      <c r="H5" s="14">
        <f t="shared" si="0"/>
        <v>-1.2026737967914432</v>
      </c>
      <c r="I5" s="14" t="e">
        <f t="shared" si="0"/>
        <v>#DIV/0!</v>
      </c>
      <c r="J5" s="14">
        <f t="shared" si="0"/>
        <v>12.687058823529417</v>
      </c>
      <c r="K5" s="14">
        <f t="shared" si="0"/>
        <v>0.95538823529411776</v>
      </c>
      <c r="L5" s="14">
        <f t="shared" si="0"/>
        <v>5.5154807486631032</v>
      </c>
      <c r="M5" s="14">
        <f t="shared" si="0"/>
        <v>6.8652406417112292E-3</v>
      </c>
      <c r="N5" s="14">
        <f t="shared" si="0"/>
        <v>367.02151283422467</v>
      </c>
      <c r="O5" s="14">
        <f t="shared" si="0"/>
        <v>52.574578074866309</v>
      </c>
      <c r="P5" s="14">
        <f t="shared" si="0"/>
        <v>419.60000000000014</v>
      </c>
      <c r="Q5" s="14">
        <f t="shared" si="0"/>
        <v>292.1936128342245</v>
      </c>
      <c r="R5" s="14">
        <f t="shared" si="0"/>
        <v>41.891389304812833</v>
      </c>
      <c r="S5" s="14">
        <f t="shared" si="0"/>
        <v>334.08021390374324</v>
      </c>
      <c r="T5" s="14">
        <f t="shared" si="0"/>
        <v>3.2844791443850272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12.129726203208554</v>
      </c>
      <c r="Y5" s="14">
        <f t="shared" si="0"/>
        <v>12.103743315508019</v>
      </c>
      <c r="Z5" s="14">
        <f t="shared" si="0"/>
        <v>845.57219251336903</v>
      </c>
      <c r="AA5" s="14">
        <f t="shared" si="0"/>
        <v>852.4171122994652</v>
      </c>
      <c r="AB5" s="14">
        <f t="shared" si="0"/>
        <v>883.71657754010698</v>
      </c>
      <c r="AC5" s="14">
        <f t="shared" si="0"/>
        <v>75.282352941176455</v>
      </c>
      <c r="AD5" s="14">
        <f t="shared" si="0"/>
        <v>20.522245989304878</v>
      </c>
      <c r="AE5" s="14">
        <f t="shared" si="0"/>
        <v>0.47160427807486677</v>
      </c>
      <c r="AF5" s="14">
        <f t="shared" si="0"/>
        <v>978.82352941176475</v>
      </c>
      <c r="AG5" s="14">
        <f t="shared" si="0"/>
        <v>-5.3475935828877002E-3</v>
      </c>
      <c r="AH5" s="14">
        <f t="shared" si="0"/>
        <v>53.355641203208542</v>
      </c>
      <c r="AI5" s="14">
        <f t="shared" si="0"/>
        <v>35</v>
      </c>
      <c r="AJ5" s="14">
        <f t="shared" si="0"/>
        <v>190.70160427807485</v>
      </c>
      <c r="AK5" s="14">
        <f t="shared" si="0"/>
        <v>169.10267379679144</v>
      </c>
      <c r="AL5" s="14">
        <f t="shared" si="0"/>
        <v>4.3999999999999906</v>
      </c>
      <c r="AM5" s="14">
        <f t="shared" si="0"/>
        <v>174.6160427807487</v>
      </c>
      <c r="AN5" s="14" t="e">
        <f t="shared" si="0"/>
        <v>#DIV/0!</v>
      </c>
      <c r="AO5" s="14">
        <f t="shared" si="0"/>
        <v>1.7219251336898396</v>
      </c>
      <c r="AP5" s="14">
        <f t="shared" si="0"/>
        <v>0.61644502624282038</v>
      </c>
      <c r="AQ5" s="14">
        <f t="shared" si="0"/>
        <v>47.161497604278068</v>
      </c>
      <c r="AR5" s="14">
        <f t="shared" si="0"/>
        <v>-88.487537647058844</v>
      </c>
      <c r="AS5" s="14">
        <f t="shared" si="0"/>
        <v>313.34919786096248</v>
      </c>
      <c r="AT5" s="14">
        <f t="shared" si="0"/>
        <v>24.952941176470592</v>
      </c>
      <c r="AU5" s="14">
        <f t="shared" si="0"/>
        <v>12</v>
      </c>
      <c r="AV5" s="14">
        <f t="shared" si="0"/>
        <v>10.508021390374331</v>
      </c>
      <c r="AW5" s="14" t="e">
        <f t="shared" si="0"/>
        <v>#DIV/0!</v>
      </c>
      <c r="AX5" s="14">
        <f t="shared" si="0"/>
        <v>1.6094555240641699</v>
      </c>
      <c r="AY5" s="14">
        <f t="shared" si="0"/>
        <v>1.3583300160427811</v>
      </c>
      <c r="AZ5" s="14">
        <f t="shared" si="0"/>
        <v>2.5088195882352946</v>
      </c>
      <c r="BA5" s="14">
        <f t="shared" si="0"/>
        <v>14.186999999999943</v>
      </c>
      <c r="BB5" s="14">
        <f t="shared" si="0"/>
        <v>38.480641711229978</v>
      </c>
      <c r="BC5" s="14">
        <f t="shared" si="0"/>
        <v>2.7121925133689837</v>
      </c>
      <c r="BD5" s="14">
        <f t="shared" si="0"/>
        <v>4.6791978609625717</v>
      </c>
      <c r="BE5" s="14">
        <f t="shared" si="0"/>
        <v>3184.3605668449186</v>
      </c>
      <c r="BF5" s="14">
        <f t="shared" si="0"/>
        <v>2.6276791443850267</v>
      </c>
      <c r="BG5" s="14">
        <f t="shared" si="0"/>
        <v>22.990438502673793</v>
      </c>
      <c r="BH5" s="14">
        <f t="shared" si="0"/>
        <v>3.3445614973262012</v>
      </c>
      <c r="BI5" s="14">
        <f t="shared" si="0"/>
        <v>26.334962566844904</v>
      </c>
      <c r="BJ5" s="14">
        <f t="shared" si="0"/>
        <v>18.30573262032085</v>
      </c>
      <c r="BK5" s="14">
        <f t="shared" si="0"/>
        <v>2.6652459893048142</v>
      </c>
      <c r="BL5" s="14">
        <f t="shared" si="0"/>
        <v>20.971021390374339</v>
      </c>
      <c r="BM5" s="14">
        <f t="shared" si="0"/>
        <v>7.000267379679144E-2</v>
      </c>
      <c r="BN5" s="14" t="e">
        <f t="shared" si="0"/>
        <v>#DIV/0!</v>
      </c>
      <c r="BO5" s="14" t="e">
        <f t="shared" si="0"/>
        <v>#DIV/0!</v>
      </c>
      <c r="BP5" s="14" t="e">
        <f t="shared" si="0"/>
        <v>#DIV/0!</v>
      </c>
      <c r="BQ5" s="14">
        <f t="shared" si="0"/>
        <v>5390.4799946524072</v>
      </c>
      <c r="BR5" s="14">
        <f t="shared" ref="BR5:BW5" si="1">AVERAGE(BR10:BR500)</f>
        <v>0.11958660962566844</v>
      </c>
      <c r="BS5" s="14">
        <f t="shared" si="1"/>
        <v>-5</v>
      </c>
      <c r="BT5" s="14">
        <f t="shared" si="1"/>
        <v>8.3262032085561488E-3</v>
      </c>
      <c r="BU5" s="14">
        <f t="shared" si="1"/>
        <v>2.9223978288770058</v>
      </c>
      <c r="BV5" s="14">
        <f t="shared" si="1"/>
        <v>21</v>
      </c>
      <c r="BW5" s="14">
        <f t="shared" si="1"/>
        <v>0.77209750638930463</v>
      </c>
      <c r="BX5" s="23"/>
      <c r="BY5" s="14">
        <f t="shared" ref="BY5:CB5" si="2">AVERAGE(BY10:BY500)</f>
        <v>7943.7406342333861</v>
      </c>
      <c r="BZ5" s="14">
        <f t="shared" si="2"/>
        <v>5.7226661725232546</v>
      </c>
      <c r="CA5" s="14">
        <f t="shared" si="2"/>
        <v>42.177375724512743</v>
      </c>
      <c r="CB5" s="14">
        <f t="shared" si="2"/>
        <v>0.13407396688407269</v>
      </c>
      <c r="CC5" s="24">
        <f>BZ8/(B8/3600)+CB8/(B8/3600)+CA8/(B8/3600)</f>
        <v>48.292363798672334</v>
      </c>
      <c r="CD5" s="23"/>
      <c r="CE5" s="22">
        <f>BY8/$AT8</f>
        <v>318.34887030166789</v>
      </c>
      <c r="CF5" s="22">
        <f>BZ8/$AT8</f>
        <v>0.22933834260465655</v>
      </c>
      <c r="CG5" s="22">
        <f>CA8/$AT8</f>
        <v>1.6902767263477523</v>
      </c>
      <c r="CH5" s="22">
        <f>CB8/$AT8</f>
        <v>5.3730726945526537E-3</v>
      </c>
      <c r="CI5" s="25">
        <f>(BZ8+CB8+CA8)/AT8</f>
        <v>1.9249881416469616</v>
      </c>
    </row>
    <row r="6" spans="1:87" s="14" customFormat="1" x14ac:dyDescent="0.25">
      <c r="A6" s="14" t="s">
        <v>169</v>
      </c>
      <c r="C6" s="14">
        <f>MIN(C10:C500)</f>
        <v>3.7869999999999999</v>
      </c>
      <c r="D6" s="14">
        <f>MIN(D10:D500)</f>
        <v>-8.9999999999999998E-4</v>
      </c>
      <c r="E6" s="14">
        <f>MIN(E10:E500)</f>
        <v>-8.7251659999999998</v>
      </c>
      <c r="F6" s="14">
        <f t="shared" ref="F6:BQ6" si="3">MIN(F10:F500)</f>
        <v>314</v>
      </c>
      <c r="G6" s="14">
        <f t="shared" si="3"/>
        <v>23.8</v>
      </c>
      <c r="H6" s="14">
        <f t="shared" si="3"/>
        <v>-38.9</v>
      </c>
      <c r="I6" s="14">
        <f t="shared" si="3"/>
        <v>0</v>
      </c>
      <c r="J6" s="14">
        <f t="shared" si="3"/>
        <v>10</v>
      </c>
      <c r="K6" s="14">
        <f t="shared" si="3"/>
        <v>0.93820000000000003</v>
      </c>
      <c r="L6" s="14">
        <f t="shared" si="3"/>
        <v>3.6791</v>
      </c>
      <c r="M6" s="14">
        <f t="shared" si="3"/>
        <v>0</v>
      </c>
      <c r="N6" s="14">
        <f t="shared" si="3"/>
        <v>304.0779</v>
      </c>
      <c r="O6" s="14">
        <f t="shared" si="3"/>
        <v>22.523</v>
      </c>
      <c r="P6" s="14">
        <f t="shared" si="3"/>
        <v>370.2</v>
      </c>
      <c r="Q6" s="14">
        <f t="shared" si="3"/>
        <v>243.52160000000001</v>
      </c>
      <c r="R6" s="14">
        <f t="shared" si="3"/>
        <v>17.798999999999999</v>
      </c>
      <c r="S6" s="14">
        <f t="shared" si="3"/>
        <v>296.5</v>
      </c>
      <c r="T6" s="14">
        <f t="shared" si="3"/>
        <v>0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9.4071999999999996</v>
      </c>
      <c r="Y6" s="14">
        <f t="shared" si="3"/>
        <v>11.9</v>
      </c>
      <c r="Z6" s="14">
        <f t="shared" si="3"/>
        <v>839</v>
      </c>
      <c r="AA6" s="14">
        <f t="shared" si="3"/>
        <v>845</v>
      </c>
      <c r="AB6" s="14">
        <f t="shared" si="3"/>
        <v>880</v>
      </c>
      <c r="AC6" s="14">
        <f t="shared" si="3"/>
        <v>68</v>
      </c>
      <c r="AD6" s="14">
        <f t="shared" si="3"/>
        <v>17.34</v>
      </c>
      <c r="AE6" s="14">
        <f t="shared" si="3"/>
        <v>0.4</v>
      </c>
      <c r="AF6" s="14">
        <f t="shared" si="3"/>
        <v>978</v>
      </c>
      <c r="AG6" s="14">
        <f t="shared" si="3"/>
        <v>-0.9</v>
      </c>
      <c r="AH6" s="14">
        <f t="shared" si="3"/>
        <v>46</v>
      </c>
      <c r="AI6" s="14">
        <f t="shared" si="3"/>
        <v>35</v>
      </c>
      <c r="AJ6" s="14">
        <f t="shared" si="3"/>
        <v>189.1</v>
      </c>
      <c r="AK6" s="14">
        <f t="shared" si="3"/>
        <v>168</v>
      </c>
      <c r="AL6" s="14">
        <f t="shared" si="3"/>
        <v>4.0999999999999996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0.61537037037037035</v>
      </c>
      <c r="AQ6" s="14">
        <f t="shared" si="3"/>
        <v>47.158540000000002</v>
      </c>
      <c r="AR6" s="14">
        <f t="shared" si="3"/>
        <v>-88.491923999999997</v>
      </c>
      <c r="AS6" s="14">
        <f t="shared" si="3"/>
        <v>305.5</v>
      </c>
      <c r="AT6" s="14">
        <f t="shared" si="3"/>
        <v>4</v>
      </c>
      <c r="AU6" s="14">
        <f t="shared" si="3"/>
        <v>12</v>
      </c>
      <c r="AV6" s="14">
        <f t="shared" si="3"/>
        <v>7</v>
      </c>
      <c r="AW6" s="14">
        <f t="shared" si="3"/>
        <v>0</v>
      </c>
      <c r="AX6" s="14">
        <f t="shared" si="3"/>
        <v>0.9</v>
      </c>
      <c r="AY6" s="14">
        <f t="shared" si="3"/>
        <v>1</v>
      </c>
      <c r="AZ6" s="14">
        <f t="shared" si="3"/>
        <v>1.5684</v>
      </c>
      <c r="BA6" s="14">
        <f t="shared" si="3"/>
        <v>14.186999999999999</v>
      </c>
      <c r="BB6" s="14">
        <f t="shared" si="3"/>
        <v>26.95</v>
      </c>
      <c r="BC6" s="14">
        <f t="shared" si="3"/>
        <v>1.9</v>
      </c>
      <c r="BD6" s="14">
        <f t="shared" si="3"/>
        <v>2.9329999999999998</v>
      </c>
      <c r="BE6" s="14">
        <f t="shared" si="3"/>
        <v>3177.3910000000001</v>
      </c>
      <c r="BF6" s="14">
        <f t="shared" si="3"/>
        <v>0</v>
      </c>
      <c r="BG6" s="14">
        <f t="shared" si="3"/>
        <v>16.309000000000001</v>
      </c>
      <c r="BH6" s="14">
        <f t="shared" si="3"/>
        <v>1.1559999999999999</v>
      </c>
      <c r="BI6" s="14">
        <f t="shared" si="3"/>
        <v>18.058</v>
      </c>
      <c r="BJ6" s="14">
        <f t="shared" si="3"/>
        <v>12.888</v>
      </c>
      <c r="BK6" s="14">
        <f t="shared" si="3"/>
        <v>0.91300000000000003</v>
      </c>
      <c r="BL6" s="14">
        <f t="shared" si="3"/>
        <v>14.271000000000001</v>
      </c>
      <c r="BM6" s="14">
        <f t="shared" si="3"/>
        <v>0</v>
      </c>
      <c r="BN6" s="14">
        <f t="shared" si="3"/>
        <v>0</v>
      </c>
      <c r="BO6" s="14">
        <f t="shared" si="3"/>
        <v>0</v>
      </c>
      <c r="BP6" s="14">
        <f t="shared" si="3"/>
        <v>0</v>
      </c>
      <c r="BQ6" s="14">
        <f t="shared" si="3"/>
        <v>2910.9569999999999</v>
      </c>
      <c r="BR6" s="14">
        <f t="shared" ref="BR6:BW6" si="4">MIN(BR10:BR500)</f>
        <v>1.5034E-2</v>
      </c>
      <c r="BS6" s="14">
        <f t="shared" si="4"/>
        <v>-5</v>
      </c>
      <c r="BT6" s="14">
        <f t="shared" si="4"/>
        <v>5.0000000000000001E-3</v>
      </c>
      <c r="BU6" s="14">
        <f t="shared" si="4"/>
        <v>0.36739300000000003</v>
      </c>
      <c r="BV6" s="14">
        <f t="shared" si="4"/>
        <v>21</v>
      </c>
      <c r="BW6" s="14">
        <f t="shared" si="4"/>
        <v>9.7065230599999996E-2</v>
      </c>
      <c r="BX6" s="23"/>
      <c r="BY6" s="14">
        <f t="shared" ref="BY6:CB6" si="5">MIN(BY10:BY500)</f>
        <v>1001.6571832205121</v>
      </c>
      <c r="BZ6" s="14">
        <f t="shared" si="5"/>
        <v>0</v>
      </c>
      <c r="CA6" s="14">
        <f t="shared" si="5"/>
        <v>8.0405640709939998</v>
      </c>
      <c r="CB6" s="14">
        <f t="shared" si="5"/>
        <v>0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7.99</v>
      </c>
      <c r="D7" s="14">
        <f>MAX(D10:D500)</f>
        <v>1.4E-2</v>
      </c>
      <c r="E7" s="14">
        <f>MAX(E10:E500)</f>
        <v>140</v>
      </c>
      <c r="F7" s="14">
        <f t="shared" ref="F7:BQ7" si="6">MAX(F10:F500)</f>
        <v>412.9</v>
      </c>
      <c r="G7" s="14">
        <f t="shared" si="6"/>
        <v>80.2</v>
      </c>
      <c r="H7" s="14">
        <f t="shared" si="6"/>
        <v>40.1</v>
      </c>
      <c r="I7" s="14">
        <f t="shared" si="6"/>
        <v>0</v>
      </c>
      <c r="J7" s="14">
        <f t="shared" si="6"/>
        <v>15.1</v>
      </c>
      <c r="K7" s="14">
        <f t="shared" si="6"/>
        <v>0.97150000000000003</v>
      </c>
      <c r="L7" s="14">
        <f t="shared" si="6"/>
        <v>7.4964000000000004</v>
      </c>
      <c r="M7" s="14">
        <f t="shared" si="6"/>
        <v>1.3299999999999999E-2</v>
      </c>
      <c r="N7" s="14">
        <f t="shared" si="6"/>
        <v>395.51710000000003</v>
      </c>
      <c r="O7" s="14">
        <f t="shared" si="6"/>
        <v>77.680999999999997</v>
      </c>
      <c r="P7" s="14">
        <f t="shared" si="6"/>
        <v>444.8</v>
      </c>
      <c r="Q7" s="14">
        <f t="shared" si="6"/>
        <v>312.56180000000001</v>
      </c>
      <c r="R7" s="14">
        <f t="shared" si="6"/>
        <v>61.896799999999999</v>
      </c>
      <c r="S7" s="14">
        <f t="shared" si="6"/>
        <v>354.4</v>
      </c>
      <c r="T7" s="14">
        <f t="shared" si="6"/>
        <v>40.1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14.654</v>
      </c>
      <c r="Y7" s="14">
        <f t="shared" si="6"/>
        <v>12.6</v>
      </c>
      <c r="Z7" s="14">
        <f t="shared" si="6"/>
        <v>850</v>
      </c>
      <c r="AA7" s="14">
        <f t="shared" si="6"/>
        <v>860</v>
      </c>
      <c r="AB7" s="14">
        <f t="shared" si="6"/>
        <v>887</v>
      </c>
      <c r="AC7" s="14">
        <f t="shared" si="6"/>
        <v>81</v>
      </c>
      <c r="AD7" s="14">
        <f t="shared" si="6"/>
        <v>22.11</v>
      </c>
      <c r="AE7" s="14">
        <f t="shared" si="6"/>
        <v>0.51</v>
      </c>
      <c r="AF7" s="14">
        <f t="shared" si="6"/>
        <v>980</v>
      </c>
      <c r="AG7" s="14">
        <f t="shared" si="6"/>
        <v>0</v>
      </c>
      <c r="AH7" s="14">
        <f t="shared" si="6"/>
        <v>62</v>
      </c>
      <c r="AI7" s="14">
        <f t="shared" si="6"/>
        <v>35</v>
      </c>
      <c r="AJ7" s="14">
        <f t="shared" si="6"/>
        <v>192.9</v>
      </c>
      <c r="AK7" s="14">
        <f t="shared" si="6"/>
        <v>171</v>
      </c>
      <c r="AL7" s="14">
        <f t="shared" si="6"/>
        <v>5</v>
      </c>
      <c r="AM7" s="14">
        <f t="shared" si="6"/>
        <v>175.9</v>
      </c>
      <c r="AN7" s="14">
        <f t="shared" si="6"/>
        <v>0</v>
      </c>
      <c r="AO7" s="14">
        <f t="shared" si="6"/>
        <v>2</v>
      </c>
      <c r="AP7" s="14">
        <f t="shared" si="6"/>
        <v>0.61752314814814813</v>
      </c>
      <c r="AQ7" s="14">
        <f t="shared" si="6"/>
        <v>47.164411999999999</v>
      </c>
      <c r="AR7" s="14">
        <f t="shared" si="6"/>
        <v>-88.483880999999997</v>
      </c>
      <c r="AS7" s="14">
        <f t="shared" si="6"/>
        <v>320.3</v>
      </c>
      <c r="AT7" s="14">
        <f t="shared" si="6"/>
        <v>36</v>
      </c>
      <c r="AU7" s="14">
        <f t="shared" si="6"/>
        <v>12</v>
      </c>
      <c r="AV7" s="14">
        <f t="shared" si="6"/>
        <v>12</v>
      </c>
      <c r="AW7" s="14">
        <f t="shared" si="6"/>
        <v>0</v>
      </c>
      <c r="AX7" s="14">
        <f t="shared" si="6"/>
        <v>3.4</v>
      </c>
      <c r="AY7" s="14">
        <f t="shared" si="6"/>
        <v>2.4420000000000002</v>
      </c>
      <c r="AZ7" s="14">
        <f t="shared" si="6"/>
        <v>4.742</v>
      </c>
      <c r="BA7" s="14">
        <f t="shared" si="6"/>
        <v>14.186999999999999</v>
      </c>
      <c r="BB7" s="14">
        <f t="shared" si="6"/>
        <v>55.79</v>
      </c>
      <c r="BC7" s="14">
        <f t="shared" si="6"/>
        <v>3.93</v>
      </c>
      <c r="BD7" s="14">
        <f t="shared" si="6"/>
        <v>6.5839999999999996</v>
      </c>
      <c r="BE7" s="14">
        <f t="shared" si="6"/>
        <v>3194.114</v>
      </c>
      <c r="BF7" s="14">
        <f t="shared" si="6"/>
        <v>4.8239999999999998</v>
      </c>
      <c r="BG7" s="14">
        <f t="shared" si="6"/>
        <v>32.728000000000002</v>
      </c>
      <c r="BH7" s="14">
        <f t="shared" si="6"/>
        <v>6.8970000000000002</v>
      </c>
      <c r="BI7" s="14">
        <f t="shared" si="6"/>
        <v>36.366</v>
      </c>
      <c r="BJ7" s="14">
        <f t="shared" si="6"/>
        <v>25.914000000000001</v>
      </c>
      <c r="BK7" s="14">
        <f t="shared" si="6"/>
        <v>5.4950000000000001</v>
      </c>
      <c r="BL7" s="14">
        <f t="shared" si="6"/>
        <v>29.006</v>
      </c>
      <c r="BM7" s="14">
        <f t="shared" si="6"/>
        <v>0.96030000000000004</v>
      </c>
      <c r="BN7" s="14">
        <f t="shared" si="6"/>
        <v>0</v>
      </c>
      <c r="BO7" s="14">
        <f t="shared" si="6"/>
        <v>0</v>
      </c>
      <c r="BP7" s="14">
        <f t="shared" si="6"/>
        <v>0</v>
      </c>
      <c r="BQ7" s="14">
        <f t="shared" si="6"/>
        <v>9162.56</v>
      </c>
      <c r="BR7" s="14">
        <f t="shared" ref="BR7:BW7" si="7">MAX(BR10:BR500)</f>
        <v>0.25852999999999998</v>
      </c>
      <c r="BS7" s="14">
        <f t="shared" si="7"/>
        <v>-5</v>
      </c>
      <c r="BT7" s="14">
        <f t="shared" si="7"/>
        <v>0.01</v>
      </c>
      <c r="BU7" s="14">
        <f t="shared" si="7"/>
        <v>6.3178270000000003</v>
      </c>
      <c r="BV7" s="14">
        <f t="shared" si="7"/>
        <v>21</v>
      </c>
      <c r="BW7" s="14">
        <f t="shared" si="7"/>
        <v>1.6691698934000001</v>
      </c>
      <c r="BX7" s="23"/>
      <c r="BY7" s="14">
        <f t="shared" ref="BY7:CB7" si="8">MAX(BY10:BY500)</f>
        <v>17155.868281132407</v>
      </c>
      <c r="BZ7" s="14">
        <f t="shared" si="8"/>
        <v>14.580735017632</v>
      </c>
      <c r="CA7" s="14">
        <f t="shared" si="8"/>
        <v>91.460131133952004</v>
      </c>
      <c r="CB7" s="14">
        <f t="shared" si="8"/>
        <v>1.5589871680656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186</v>
      </c>
      <c r="AT8" s="15">
        <f>SUM(AT10:AT500)/3600</f>
        <v>1.2961666666666669</v>
      </c>
      <c r="BU8" s="28">
        <f>SUM(BU10:BU500)/3600</f>
        <v>0.15180233166666668</v>
      </c>
      <c r="BV8" s="23"/>
      <c r="BW8" s="28">
        <f>SUM(BW10:BW500)/3600</f>
        <v>4.0106176026333325E-2</v>
      </c>
      <c r="BX8" s="23"/>
      <c r="BY8" s="28">
        <f>SUM(BY10:BY500)/3600</f>
        <v>412.63319405601197</v>
      </c>
      <c r="BZ8" s="28">
        <f>SUM(BZ10:BZ500)/3600</f>
        <v>0.29726071507273572</v>
      </c>
      <c r="CA8" s="28">
        <f>SUM(CA10:CA500)/3600</f>
        <v>2.1908803501344121</v>
      </c>
      <c r="CB8" s="28">
        <f>SUM(CB10:CB500)/3600</f>
        <v>6.9643977242559987E-3</v>
      </c>
      <c r="CC8" s="29">
        <f>VLOOKUP("Fuel Specific Gravity",'Raw Data'!A1:B2000,2,FALSE)</f>
        <v>0.85399999999999998</v>
      </c>
      <c r="CD8" s="23"/>
      <c r="CE8" s="23"/>
      <c r="CF8" s="23"/>
      <c r="CG8" s="23"/>
      <c r="CH8" s="23"/>
      <c r="CI8" s="29"/>
    </row>
    <row r="9" spans="1:87" x14ac:dyDescent="0.25">
      <c r="B9" s="14"/>
      <c r="BW9" s="30">
        <f>AT8/BW8</f>
        <v>32.318380735565924</v>
      </c>
      <c r="BX9" s="31" t="s">
        <v>190</v>
      </c>
    </row>
    <row r="10" spans="1:87" x14ac:dyDescent="0.25">
      <c r="A10" s="2">
        <v>43165</v>
      </c>
      <c r="B10" s="38">
        <v>0.40624145833333336</v>
      </c>
      <c r="C10" s="4">
        <v>5.51</v>
      </c>
      <c r="D10" s="4">
        <v>1.17E-2</v>
      </c>
      <c r="E10" s="4">
        <v>117.09046499999999</v>
      </c>
      <c r="F10" s="4">
        <v>412.9</v>
      </c>
      <c r="G10" s="4">
        <v>25.8</v>
      </c>
      <c r="H10" s="4">
        <v>0</v>
      </c>
      <c r="J10" s="4">
        <v>14.18</v>
      </c>
      <c r="K10" s="4">
        <v>0.95789999999999997</v>
      </c>
      <c r="L10" s="4">
        <v>5.2782999999999998</v>
      </c>
      <c r="M10" s="4">
        <v>1.12E-2</v>
      </c>
      <c r="N10" s="4">
        <v>395.51710000000003</v>
      </c>
      <c r="O10" s="4">
        <v>24.738800000000001</v>
      </c>
      <c r="P10" s="4">
        <v>420.3</v>
      </c>
      <c r="Q10" s="4">
        <v>312.56180000000001</v>
      </c>
      <c r="R10" s="4">
        <v>19.5501</v>
      </c>
      <c r="S10" s="4">
        <v>332.1</v>
      </c>
      <c r="T10" s="4">
        <v>0</v>
      </c>
      <c r="W10" s="4">
        <v>0</v>
      </c>
      <c r="X10" s="4">
        <v>13.579700000000001</v>
      </c>
      <c r="Y10" s="4">
        <v>12.4</v>
      </c>
      <c r="Z10" s="4">
        <v>843</v>
      </c>
      <c r="AA10" s="4">
        <v>851</v>
      </c>
      <c r="AB10" s="4">
        <v>882</v>
      </c>
      <c r="AC10" s="4">
        <v>68</v>
      </c>
      <c r="AD10" s="4">
        <v>18.53</v>
      </c>
      <c r="AE10" s="4">
        <v>0.43</v>
      </c>
      <c r="AF10" s="4">
        <v>979</v>
      </c>
      <c r="AG10" s="4">
        <v>0</v>
      </c>
      <c r="AH10" s="4">
        <v>62</v>
      </c>
      <c r="AI10" s="4">
        <v>35</v>
      </c>
      <c r="AJ10" s="4">
        <v>192</v>
      </c>
      <c r="AK10" s="4">
        <v>171</v>
      </c>
      <c r="AL10" s="4">
        <v>4.5</v>
      </c>
      <c r="AM10" s="4">
        <v>174</v>
      </c>
      <c r="AN10" s="4" t="s">
        <v>155</v>
      </c>
      <c r="AO10" s="4">
        <v>1</v>
      </c>
      <c r="AP10" s="5">
        <v>0.61537037037037035</v>
      </c>
      <c r="AQ10" s="4">
        <v>47.159244000000001</v>
      </c>
      <c r="AR10" s="4">
        <v>-88.489694</v>
      </c>
      <c r="AS10" s="4">
        <v>310.89999999999998</v>
      </c>
      <c r="AT10" s="4">
        <v>4</v>
      </c>
      <c r="AU10" s="4">
        <v>12</v>
      </c>
      <c r="AV10" s="4">
        <v>10</v>
      </c>
      <c r="AW10" s="4" t="s">
        <v>206</v>
      </c>
      <c r="AX10" s="4">
        <v>1.2367999999999999</v>
      </c>
      <c r="AY10" s="4">
        <v>1.5684</v>
      </c>
      <c r="AZ10" s="4">
        <v>2.0051999999999999</v>
      </c>
      <c r="BA10" s="4">
        <v>14.186999999999999</v>
      </c>
      <c r="BB10" s="4">
        <v>38.619999999999997</v>
      </c>
      <c r="BC10" s="4">
        <v>2.72</v>
      </c>
      <c r="BD10" s="4">
        <v>4.3949999999999996</v>
      </c>
      <c r="BE10" s="4">
        <v>3182.0250000000001</v>
      </c>
      <c r="BF10" s="4">
        <v>4.3040000000000003</v>
      </c>
      <c r="BG10" s="4">
        <v>24.97</v>
      </c>
      <c r="BH10" s="4">
        <v>1.5620000000000001</v>
      </c>
      <c r="BI10" s="4">
        <v>26.530999999999999</v>
      </c>
      <c r="BJ10" s="4">
        <v>19.733000000000001</v>
      </c>
      <c r="BK10" s="4">
        <v>1.234</v>
      </c>
      <c r="BL10" s="4">
        <v>20.966999999999999</v>
      </c>
      <c r="BM10" s="4">
        <v>0</v>
      </c>
      <c r="BQ10" s="4">
        <v>5952.4989999999998</v>
      </c>
      <c r="BR10" s="4">
        <v>4.1127999999999998E-2</v>
      </c>
      <c r="BS10" s="4">
        <v>-5</v>
      </c>
      <c r="BT10" s="4">
        <v>8.0000000000000002E-3</v>
      </c>
      <c r="BU10" s="4">
        <v>1.0050650000000001</v>
      </c>
      <c r="BV10" s="4">
        <v>21</v>
      </c>
      <c r="BW10" s="4">
        <f>BU10*0.2642</f>
        <v>0.26553817299999999</v>
      </c>
      <c r="BY10" s="4">
        <f>BE10*$BU10*(VLOOKUP("Fuel Specific Gravity",'Raw Data'!$A$1:$B$2000,2,FALSE))</f>
        <v>2731.2132309577505</v>
      </c>
      <c r="BZ10" s="4">
        <f>BF10*$BU10*(VLOOKUP("Fuel Specific Gravity",'Raw Data'!$A$1:$B$2000,2,FALSE))</f>
        <v>3.6942329950400006</v>
      </c>
      <c r="CA10" s="4">
        <f>BJ10*$BU10*(VLOOKUP("Fuel Specific Gravity",'Raw Data'!$A$1:$B$2000,2,FALSE))</f>
        <v>16.937337288830001</v>
      </c>
      <c r="CB10" s="4">
        <f>BM10*$BU10*(VLOOKUP("Fuel Specific Gravity",'Raw Data'!$A$1:$B$2000,2,FALSE))</f>
        <v>0</v>
      </c>
      <c r="CE10" s="32" t="s">
        <v>191</v>
      </c>
    </row>
    <row r="11" spans="1:87" x14ac:dyDescent="0.25">
      <c r="A11" s="2">
        <v>43165</v>
      </c>
      <c r="B11" s="38">
        <v>0.4062530324074074</v>
      </c>
      <c r="C11" s="4">
        <v>6.1280000000000001</v>
      </c>
      <c r="D11" s="4">
        <v>1.32E-2</v>
      </c>
      <c r="E11" s="4">
        <v>131.72185400000001</v>
      </c>
      <c r="F11" s="4">
        <v>401.1</v>
      </c>
      <c r="G11" s="4">
        <v>24.4</v>
      </c>
      <c r="H11" s="4">
        <v>18.8</v>
      </c>
      <c r="J11" s="4">
        <v>13.95</v>
      </c>
      <c r="K11" s="4">
        <v>0.95320000000000005</v>
      </c>
      <c r="L11" s="4">
        <v>5.8407999999999998</v>
      </c>
      <c r="M11" s="4">
        <v>1.26E-2</v>
      </c>
      <c r="N11" s="4">
        <v>382.28570000000002</v>
      </c>
      <c r="O11" s="4">
        <v>23.229500000000002</v>
      </c>
      <c r="P11" s="4">
        <v>405.5</v>
      </c>
      <c r="Q11" s="4">
        <v>300.77420000000001</v>
      </c>
      <c r="R11" s="4">
        <v>18.276499999999999</v>
      </c>
      <c r="S11" s="4">
        <v>319.10000000000002</v>
      </c>
      <c r="T11" s="4">
        <v>18.8202</v>
      </c>
      <c r="W11" s="4">
        <v>0</v>
      </c>
      <c r="X11" s="4">
        <v>13.2956</v>
      </c>
      <c r="Y11" s="4">
        <v>12.5</v>
      </c>
      <c r="Z11" s="4">
        <v>842</v>
      </c>
      <c r="AA11" s="4">
        <v>849</v>
      </c>
      <c r="AB11" s="4">
        <v>881</v>
      </c>
      <c r="AC11" s="4">
        <v>68</v>
      </c>
      <c r="AD11" s="4">
        <v>17.34</v>
      </c>
      <c r="AE11" s="4">
        <v>0.4</v>
      </c>
      <c r="AF11" s="4">
        <v>979</v>
      </c>
      <c r="AG11" s="4">
        <v>-0.9</v>
      </c>
      <c r="AH11" s="4">
        <v>62</v>
      </c>
      <c r="AI11" s="4">
        <v>35</v>
      </c>
      <c r="AJ11" s="4">
        <v>192</v>
      </c>
      <c r="AK11" s="4">
        <v>171</v>
      </c>
      <c r="AL11" s="4">
        <v>4.5999999999999996</v>
      </c>
      <c r="AM11" s="4">
        <v>174</v>
      </c>
      <c r="AN11" s="4" t="s">
        <v>155</v>
      </c>
      <c r="AO11" s="4">
        <v>1</v>
      </c>
      <c r="AP11" s="5">
        <v>0.6153819444444445</v>
      </c>
      <c r="AQ11" s="4">
        <v>47.159260000000003</v>
      </c>
      <c r="AR11" s="4">
        <v>-88.489639999999994</v>
      </c>
      <c r="AS11" s="4">
        <v>310.89999999999998</v>
      </c>
      <c r="AT11" s="4">
        <v>6.9</v>
      </c>
      <c r="AU11" s="4">
        <v>12</v>
      </c>
      <c r="AV11" s="4">
        <v>10</v>
      </c>
      <c r="AW11" s="4" t="s">
        <v>206</v>
      </c>
      <c r="AX11" s="4">
        <v>1.5736000000000001</v>
      </c>
      <c r="AY11" s="4">
        <v>1.1896</v>
      </c>
      <c r="AZ11" s="4">
        <v>2.3052000000000001</v>
      </c>
      <c r="BA11" s="4">
        <v>14.186999999999999</v>
      </c>
      <c r="BB11" s="4">
        <v>34.799999999999997</v>
      </c>
      <c r="BC11" s="4">
        <v>2.4500000000000002</v>
      </c>
      <c r="BD11" s="4">
        <v>4.9130000000000003</v>
      </c>
      <c r="BE11" s="4">
        <v>3178.5990000000002</v>
      </c>
      <c r="BF11" s="4">
        <v>4.3490000000000002</v>
      </c>
      <c r="BG11" s="4">
        <v>21.786999999999999</v>
      </c>
      <c r="BH11" s="4">
        <v>1.3240000000000001</v>
      </c>
      <c r="BI11" s="4">
        <v>23.11</v>
      </c>
      <c r="BJ11" s="4">
        <v>17.140999999999998</v>
      </c>
      <c r="BK11" s="4">
        <v>1.042</v>
      </c>
      <c r="BL11" s="4">
        <v>18.183</v>
      </c>
      <c r="BM11" s="4">
        <v>0.3236</v>
      </c>
      <c r="BQ11" s="4">
        <v>5261.0209999999997</v>
      </c>
      <c r="BR11" s="4">
        <v>8.7111999999999995E-2</v>
      </c>
      <c r="BS11" s="4">
        <v>-5</v>
      </c>
      <c r="BT11" s="4">
        <v>7.0939999999999996E-3</v>
      </c>
      <c r="BU11" s="4">
        <v>2.1288</v>
      </c>
      <c r="BV11" s="4">
        <v>21</v>
      </c>
      <c r="BW11" s="4">
        <f t="shared" ref="BW11:BW74" si="9">BU11*0.2642</f>
        <v>0.56242895999999998</v>
      </c>
      <c r="BY11" s="4">
        <f>BE11*$BU11*(VLOOKUP("Fuel Specific Gravity",'Raw Data'!$A$1:$B$2000,2,FALSE))</f>
        <v>5778.6777247248001</v>
      </c>
      <c r="BZ11" s="4">
        <f>BF11*$BU11*(VLOOKUP("Fuel Specific Gravity",'Raw Data'!$A$1:$B$2000,2,FALSE))</f>
        <v>7.9064611247999999</v>
      </c>
      <c r="CA11" s="4">
        <f>BJ11*$BU11*(VLOOKUP("Fuel Specific Gravity",'Raw Data'!$A$1:$B$2000,2,FALSE))</f>
        <v>31.162255723199998</v>
      </c>
      <c r="CB11" s="4">
        <f>BM11*$BU11*(VLOOKUP("Fuel Specific Gravity",'Raw Data'!$A$1:$B$2000,2,FALSE))</f>
        <v>0.58830324672000001</v>
      </c>
    </row>
    <row r="12" spans="1:87" x14ac:dyDescent="0.25">
      <c r="A12" s="2">
        <v>43165</v>
      </c>
      <c r="B12" s="38">
        <v>0.40626460648148149</v>
      </c>
      <c r="C12" s="4">
        <v>6.5830000000000002</v>
      </c>
      <c r="D12" s="4">
        <v>1.4E-2</v>
      </c>
      <c r="E12" s="4">
        <v>140</v>
      </c>
      <c r="F12" s="4">
        <v>395.2</v>
      </c>
      <c r="G12" s="4">
        <v>23.8</v>
      </c>
      <c r="H12" s="4">
        <v>0</v>
      </c>
      <c r="J12" s="4">
        <v>13.7</v>
      </c>
      <c r="K12" s="4">
        <v>0.94950000000000001</v>
      </c>
      <c r="L12" s="4">
        <v>6.2506000000000004</v>
      </c>
      <c r="M12" s="4">
        <v>1.3299999999999999E-2</v>
      </c>
      <c r="N12" s="4">
        <v>375.23129999999998</v>
      </c>
      <c r="O12" s="4">
        <v>22.577500000000001</v>
      </c>
      <c r="P12" s="4">
        <v>397.8</v>
      </c>
      <c r="Q12" s="4">
        <v>296.39100000000002</v>
      </c>
      <c r="R12" s="4">
        <v>17.8337</v>
      </c>
      <c r="S12" s="4">
        <v>314.2</v>
      </c>
      <c r="T12" s="4">
        <v>0</v>
      </c>
      <c r="W12" s="4">
        <v>0</v>
      </c>
      <c r="X12" s="4">
        <v>13.0082</v>
      </c>
      <c r="Y12" s="4">
        <v>12.4</v>
      </c>
      <c r="Z12" s="4">
        <v>843</v>
      </c>
      <c r="AA12" s="4">
        <v>850</v>
      </c>
      <c r="AB12" s="4">
        <v>882</v>
      </c>
      <c r="AC12" s="4">
        <v>68</v>
      </c>
      <c r="AD12" s="4">
        <v>18.399999999999999</v>
      </c>
      <c r="AE12" s="4">
        <v>0.42</v>
      </c>
      <c r="AF12" s="4">
        <v>979</v>
      </c>
      <c r="AG12" s="4">
        <v>-0.1</v>
      </c>
      <c r="AH12" s="4">
        <v>62</v>
      </c>
      <c r="AI12" s="4">
        <v>35</v>
      </c>
      <c r="AJ12" s="4">
        <v>192</v>
      </c>
      <c r="AK12" s="4">
        <v>171</v>
      </c>
      <c r="AL12" s="4">
        <v>4.5999999999999996</v>
      </c>
      <c r="AM12" s="4">
        <v>174</v>
      </c>
      <c r="AN12" s="4" t="s">
        <v>155</v>
      </c>
      <c r="AO12" s="4">
        <v>1</v>
      </c>
      <c r="AP12" s="5">
        <v>0.61539351851851853</v>
      </c>
      <c r="AQ12" s="4">
        <v>47.159261000000001</v>
      </c>
      <c r="AR12" s="4">
        <v>-88.489577999999995</v>
      </c>
      <c r="AS12" s="4">
        <v>310.8</v>
      </c>
      <c r="AT12" s="4">
        <v>9.3000000000000007</v>
      </c>
      <c r="AU12" s="4">
        <v>12</v>
      </c>
      <c r="AV12" s="4">
        <v>10</v>
      </c>
      <c r="AW12" s="4" t="s">
        <v>206</v>
      </c>
      <c r="AX12" s="4">
        <v>1.4947999999999999</v>
      </c>
      <c r="AY12" s="4">
        <v>1.0684</v>
      </c>
      <c r="AZ12" s="4">
        <v>2.4</v>
      </c>
      <c r="BA12" s="4">
        <v>14.186999999999999</v>
      </c>
      <c r="BB12" s="4">
        <v>32.47</v>
      </c>
      <c r="BC12" s="4">
        <v>2.29</v>
      </c>
      <c r="BD12" s="4">
        <v>5.3179999999999996</v>
      </c>
      <c r="BE12" s="4">
        <v>3178.2689999999998</v>
      </c>
      <c r="BF12" s="4">
        <v>4.3019999999999996</v>
      </c>
      <c r="BG12" s="4">
        <v>19.98</v>
      </c>
      <c r="BH12" s="4">
        <v>1.202</v>
      </c>
      <c r="BI12" s="4">
        <v>21.183</v>
      </c>
      <c r="BJ12" s="4">
        <v>15.782</v>
      </c>
      <c r="BK12" s="4">
        <v>0.95</v>
      </c>
      <c r="BL12" s="4">
        <v>16.731999999999999</v>
      </c>
      <c r="BM12" s="4">
        <v>0</v>
      </c>
      <c r="BQ12" s="4">
        <v>4809.3370000000004</v>
      </c>
      <c r="BR12" s="4">
        <v>9.3812000000000006E-2</v>
      </c>
      <c r="BS12" s="4">
        <v>-5</v>
      </c>
      <c r="BT12" s="4">
        <v>7.9059999999999998E-3</v>
      </c>
      <c r="BU12" s="4">
        <v>2.2925309999999999</v>
      </c>
      <c r="BV12" s="4">
        <v>21</v>
      </c>
      <c r="BW12" s="4">
        <f t="shared" si="9"/>
        <v>0.60568669019999999</v>
      </c>
      <c r="BY12" s="4">
        <f>BE12*$BU12*(VLOOKUP("Fuel Specific Gravity",'Raw Data'!$A$1:$B$2000,2,FALSE))</f>
        <v>6222.4832983485048</v>
      </c>
      <c r="BZ12" s="4">
        <f>BF12*$BU12*(VLOOKUP("Fuel Specific Gravity",'Raw Data'!$A$1:$B$2000,2,FALSE))</f>
        <v>8.4225479811479982</v>
      </c>
      <c r="CA12" s="4">
        <f>BJ12*$BU12*(VLOOKUP("Fuel Specific Gravity",'Raw Data'!$A$1:$B$2000,2,FALSE))</f>
        <v>30.898338502667997</v>
      </c>
      <c r="CB12" s="4">
        <f>BM12*$BU12*(VLOOKUP("Fuel Specific Gravity",'Raw Data'!$A$1:$B$2000,2,FALSE))</f>
        <v>0</v>
      </c>
    </row>
    <row r="13" spans="1:87" x14ac:dyDescent="0.25">
      <c r="A13" s="2">
        <v>43165</v>
      </c>
      <c r="B13" s="38">
        <v>0.40627618055555553</v>
      </c>
      <c r="C13" s="4">
        <v>6.81</v>
      </c>
      <c r="D13" s="4">
        <v>1.23E-2</v>
      </c>
      <c r="E13" s="4">
        <v>123.333333</v>
      </c>
      <c r="F13" s="4">
        <v>391.3</v>
      </c>
      <c r="G13" s="4">
        <v>23.8</v>
      </c>
      <c r="H13" s="4">
        <v>13.6</v>
      </c>
      <c r="J13" s="4">
        <v>13.2</v>
      </c>
      <c r="K13" s="4">
        <v>0.94769999999999999</v>
      </c>
      <c r="L13" s="4">
        <v>6.4541000000000004</v>
      </c>
      <c r="M13" s="4">
        <v>1.17E-2</v>
      </c>
      <c r="N13" s="4">
        <v>370.851</v>
      </c>
      <c r="O13" s="4">
        <v>22.523</v>
      </c>
      <c r="P13" s="4">
        <v>393.4</v>
      </c>
      <c r="Q13" s="4">
        <v>293.06920000000002</v>
      </c>
      <c r="R13" s="4">
        <v>17.798999999999999</v>
      </c>
      <c r="S13" s="4">
        <v>310.89999999999998</v>
      </c>
      <c r="T13" s="4">
        <v>13.5802</v>
      </c>
      <c r="W13" s="4">
        <v>0</v>
      </c>
      <c r="X13" s="4">
        <v>12.506399999999999</v>
      </c>
      <c r="Y13" s="4">
        <v>12.5</v>
      </c>
      <c r="Z13" s="4">
        <v>843</v>
      </c>
      <c r="AA13" s="4">
        <v>850</v>
      </c>
      <c r="AB13" s="4">
        <v>882</v>
      </c>
      <c r="AC13" s="4">
        <v>68</v>
      </c>
      <c r="AD13" s="4">
        <v>18.53</v>
      </c>
      <c r="AE13" s="4">
        <v>0.43</v>
      </c>
      <c r="AF13" s="4">
        <v>979</v>
      </c>
      <c r="AG13" s="4">
        <v>0</v>
      </c>
      <c r="AH13" s="4">
        <v>62</v>
      </c>
      <c r="AI13" s="4">
        <v>35</v>
      </c>
      <c r="AJ13" s="4">
        <v>192</v>
      </c>
      <c r="AK13" s="4">
        <v>171</v>
      </c>
      <c r="AL13" s="4">
        <v>4.5999999999999996</v>
      </c>
      <c r="AM13" s="4">
        <v>174</v>
      </c>
      <c r="AN13" s="4" t="s">
        <v>155</v>
      </c>
      <c r="AO13" s="4">
        <v>1</v>
      </c>
      <c r="AP13" s="5">
        <v>0.61540509259259257</v>
      </c>
      <c r="AQ13" s="4">
        <v>47.159244000000001</v>
      </c>
      <c r="AR13" s="4">
        <v>-88.489515999999995</v>
      </c>
      <c r="AS13" s="4">
        <v>310.8</v>
      </c>
      <c r="AT13" s="4">
        <v>11.5</v>
      </c>
      <c r="AU13" s="4">
        <v>12</v>
      </c>
      <c r="AV13" s="4">
        <v>10</v>
      </c>
      <c r="AW13" s="4" t="s">
        <v>206</v>
      </c>
      <c r="AX13" s="4">
        <v>1.1948000000000001</v>
      </c>
      <c r="AY13" s="4">
        <v>1.1684000000000001</v>
      </c>
      <c r="AZ13" s="4">
        <v>2.1263999999999998</v>
      </c>
      <c r="BA13" s="4">
        <v>14.186999999999999</v>
      </c>
      <c r="BB13" s="4">
        <v>31.42</v>
      </c>
      <c r="BC13" s="4">
        <v>2.21</v>
      </c>
      <c r="BD13" s="4">
        <v>5.5149999999999997</v>
      </c>
      <c r="BE13" s="4">
        <v>3177.9630000000002</v>
      </c>
      <c r="BF13" s="4">
        <v>3.6629999999999998</v>
      </c>
      <c r="BG13" s="4">
        <v>19.123000000000001</v>
      </c>
      <c r="BH13" s="4">
        <v>1.161</v>
      </c>
      <c r="BI13" s="4">
        <v>20.283999999999999</v>
      </c>
      <c r="BJ13" s="4">
        <v>15.112</v>
      </c>
      <c r="BK13" s="4">
        <v>0.91800000000000004</v>
      </c>
      <c r="BL13" s="4">
        <v>16.03</v>
      </c>
      <c r="BM13" s="4">
        <v>0.21129999999999999</v>
      </c>
      <c r="BQ13" s="4">
        <v>4477.6139999999996</v>
      </c>
      <c r="BR13" s="4">
        <v>0.132052</v>
      </c>
      <c r="BS13" s="4">
        <v>-5</v>
      </c>
      <c r="BT13" s="4">
        <v>8.0000000000000002E-3</v>
      </c>
      <c r="BU13" s="4">
        <v>3.2270210000000001</v>
      </c>
      <c r="BV13" s="4">
        <v>21</v>
      </c>
      <c r="BW13" s="4">
        <f t="shared" si="9"/>
        <v>0.85257894820000002</v>
      </c>
      <c r="BY13" s="4">
        <f>BE13*$BU13*(VLOOKUP("Fuel Specific Gravity",'Raw Data'!$A$1:$B$2000,2,FALSE))</f>
        <v>8758.0717508424441</v>
      </c>
      <c r="BZ13" s="4">
        <f>BF13*$BU13*(VLOOKUP("Fuel Specific Gravity",'Raw Data'!$A$1:$B$2000,2,FALSE))</f>
        <v>10.094773546241999</v>
      </c>
      <c r="CA13" s="4">
        <f>BJ13*$BU13*(VLOOKUP("Fuel Specific Gravity",'Raw Data'!$A$1:$B$2000,2,FALSE))</f>
        <v>41.646797114607999</v>
      </c>
      <c r="CB13" s="4">
        <f>BM13*$BU13*(VLOOKUP("Fuel Specific Gravity",'Raw Data'!$A$1:$B$2000,2,FALSE))</f>
        <v>0.58231658485420001</v>
      </c>
    </row>
    <row r="14" spans="1:87" x14ac:dyDescent="0.25">
      <c r="A14" s="2">
        <v>43165</v>
      </c>
      <c r="B14" s="38">
        <v>0.40628775462962968</v>
      </c>
      <c r="C14" s="4">
        <v>6.88</v>
      </c>
      <c r="D14" s="4">
        <v>1.1299999999999999E-2</v>
      </c>
      <c r="E14" s="4">
        <v>113.277311</v>
      </c>
      <c r="F14" s="4">
        <v>384.2</v>
      </c>
      <c r="G14" s="4">
        <v>24.5</v>
      </c>
      <c r="H14" s="4">
        <v>13.2</v>
      </c>
      <c r="J14" s="4">
        <v>12.7</v>
      </c>
      <c r="K14" s="4">
        <v>0.94720000000000004</v>
      </c>
      <c r="L14" s="4">
        <v>6.5170000000000003</v>
      </c>
      <c r="M14" s="4">
        <v>1.0699999999999999E-2</v>
      </c>
      <c r="N14" s="4">
        <v>363.90730000000002</v>
      </c>
      <c r="O14" s="4">
        <v>23.174099999999999</v>
      </c>
      <c r="P14" s="4">
        <v>387.1</v>
      </c>
      <c r="Q14" s="4">
        <v>287.58179999999999</v>
      </c>
      <c r="R14" s="4">
        <v>18.313600000000001</v>
      </c>
      <c r="S14" s="4">
        <v>305.89999999999998</v>
      </c>
      <c r="T14" s="4">
        <v>13.1579</v>
      </c>
      <c r="W14" s="4">
        <v>0</v>
      </c>
      <c r="X14" s="4">
        <v>12.026</v>
      </c>
      <c r="Y14" s="4">
        <v>12.5</v>
      </c>
      <c r="Z14" s="4">
        <v>843</v>
      </c>
      <c r="AA14" s="4">
        <v>849</v>
      </c>
      <c r="AB14" s="4">
        <v>882</v>
      </c>
      <c r="AC14" s="4">
        <v>68</v>
      </c>
      <c r="AD14" s="4">
        <v>18.53</v>
      </c>
      <c r="AE14" s="4">
        <v>0.43</v>
      </c>
      <c r="AF14" s="4">
        <v>979</v>
      </c>
      <c r="AG14" s="4">
        <v>0</v>
      </c>
      <c r="AH14" s="4">
        <v>62</v>
      </c>
      <c r="AI14" s="4">
        <v>35</v>
      </c>
      <c r="AJ14" s="4">
        <v>192</v>
      </c>
      <c r="AK14" s="4">
        <v>171</v>
      </c>
      <c r="AL14" s="4">
        <v>4.7</v>
      </c>
      <c r="AM14" s="4">
        <v>174</v>
      </c>
      <c r="AN14" s="4" t="s">
        <v>155</v>
      </c>
      <c r="AO14" s="4">
        <v>1</v>
      </c>
      <c r="AP14" s="5">
        <v>0.61541666666666661</v>
      </c>
      <c r="AQ14" s="4">
        <v>47.159213999999999</v>
      </c>
      <c r="AR14" s="4">
        <v>-88.489446000000001</v>
      </c>
      <c r="AS14" s="4">
        <v>310.8</v>
      </c>
      <c r="AT14" s="4">
        <v>13.9</v>
      </c>
      <c r="AU14" s="4">
        <v>12</v>
      </c>
      <c r="AV14" s="4">
        <v>10</v>
      </c>
      <c r="AW14" s="4" t="s">
        <v>206</v>
      </c>
      <c r="AX14" s="4">
        <v>1.1000000000000001</v>
      </c>
      <c r="AY14" s="4">
        <v>1.2</v>
      </c>
      <c r="AZ14" s="4">
        <v>2</v>
      </c>
      <c r="BA14" s="4">
        <v>14.186999999999999</v>
      </c>
      <c r="BB14" s="4">
        <v>31.12</v>
      </c>
      <c r="BC14" s="4">
        <v>2.19</v>
      </c>
      <c r="BD14" s="4">
        <v>5.5709999999999997</v>
      </c>
      <c r="BE14" s="4">
        <v>3178.3249999999998</v>
      </c>
      <c r="BF14" s="4">
        <v>3.331</v>
      </c>
      <c r="BG14" s="4">
        <v>18.585999999999999</v>
      </c>
      <c r="BH14" s="4">
        <v>1.1839999999999999</v>
      </c>
      <c r="BI14" s="4">
        <v>19.768999999999998</v>
      </c>
      <c r="BJ14" s="4">
        <v>14.688000000000001</v>
      </c>
      <c r="BK14" s="4">
        <v>0.93500000000000005</v>
      </c>
      <c r="BL14" s="4">
        <v>15.622999999999999</v>
      </c>
      <c r="BM14" s="4">
        <v>0.20269999999999999</v>
      </c>
      <c r="BQ14" s="4">
        <v>4264.5649999999996</v>
      </c>
      <c r="BR14" s="4">
        <v>0.17405200000000001</v>
      </c>
      <c r="BS14" s="4">
        <v>-5</v>
      </c>
      <c r="BT14" s="4">
        <v>7.0939999999999996E-3</v>
      </c>
      <c r="BU14" s="4">
        <v>4.2533960000000004</v>
      </c>
      <c r="BV14" s="4">
        <v>21</v>
      </c>
      <c r="BW14" s="4">
        <f t="shared" si="9"/>
        <v>1.1237472232000001</v>
      </c>
      <c r="BY14" s="4">
        <f>BE14*$BU14*(VLOOKUP("Fuel Specific Gravity",'Raw Data'!$A$1:$B$2000,2,FALSE))</f>
        <v>11544.9483148118</v>
      </c>
      <c r="BZ14" s="4">
        <f>BF14*$BU14*(VLOOKUP("Fuel Specific Gravity",'Raw Data'!$A$1:$B$2000,2,FALSE))</f>
        <v>12.099525012904001</v>
      </c>
      <c r="CA14" s="4">
        <f>BJ14*$BU14*(VLOOKUP("Fuel Specific Gravity",'Raw Data'!$A$1:$B$2000,2,FALSE))</f>
        <v>53.352693902592009</v>
      </c>
      <c r="CB14" s="4">
        <f>BM14*$BU14*(VLOOKUP("Fuel Specific Gravity",'Raw Data'!$A$1:$B$2000,2,FALSE))</f>
        <v>0.73628751729679998</v>
      </c>
    </row>
    <row r="15" spans="1:87" x14ac:dyDescent="0.25">
      <c r="A15" s="2">
        <v>43165</v>
      </c>
      <c r="B15" s="38">
        <v>0.40629932870370372</v>
      </c>
      <c r="C15" s="4">
        <v>6.9560000000000004</v>
      </c>
      <c r="D15" s="4">
        <v>1.15E-2</v>
      </c>
      <c r="E15" s="4">
        <v>115.04132199999999</v>
      </c>
      <c r="F15" s="4">
        <v>381.6</v>
      </c>
      <c r="G15" s="4">
        <v>25.1</v>
      </c>
      <c r="H15" s="4">
        <v>0</v>
      </c>
      <c r="J15" s="4">
        <v>12.28</v>
      </c>
      <c r="K15" s="4">
        <v>0.9466</v>
      </c>
      <c r="L15" s="4">
        <v>6.5846</v>
      </c>
      <c r="M15" s="4">
        <v>1.09E-2</v>
      </c>
      <c r="N15" s="4">
        <v>361.21780000000001</v>
      </c>
      <c r="O15" s="4">
        <v>23.801200000000001</v>
      </c>
      <c r="P15" s="4">
        <v>385</v>
      </c>
      <c r="Q15" s="4">
        <v>285.45639999999997</v>
      </c>
      <c r="R15" s="4">
        <v>18.809100000000001</v>
      </c>
      <c r="S15" s="4">
        <v>304.3</v>
      </c>
      <c r="T15" s="4">
        <v>0</v>
      </c>
      <c r="W15" s="4">
        <v>0</v>
      </c>
      <c r="X15" s="4">
        <v>11.6289</v>
      </c>
      <c r="Y15" s="4">
        <v>12.4</v>
      </c>
      <c r="Z15" s="4">
        <v>844</v>
      </c>
      <c r="AA15" s="4">
        <v>850</v>
      </c>
      <c r="AB15" s="4">
        <v>882</v>
      </c>
      <c r="AC15" s="4">
        <v>68</v>
      </c>
      <c r="AD15" s="4">
        <v>18.53</v>
      </c>
      <c r="AE15" s="4">
        <v>0.43</v>
      </c>
      <c r="AF15" s="4">
        <v>979</v>
      </c>
      <c r="AG15" s="4">
        <v>0</v>
      </c>
      <c r="AH15" s="4">
        <v>61.094000000000001</v>
      </c>
      <c r="AI15" s="4">
        <v>35</v>
      </c>
      <c r="AJ15" s="4">
        <v>192</v>
      </c>
      <c r="AK15" s="4">
        <v>171</v>
      </c>
      <c r="AL15" s="4">
        <v>4.5999999999999996</v>
      </c>
      <c r="AM15" s="4">
        <v>174</v>
      </c>
      <c r="AN15" s="4" t="s">
        <v>155</v>
      </c>
      <c r="AO15" s="4">
        <v>1</v>
      </c>
      <c r="AP15" s="5">
        <v>0.61542824074074076</v>
      </c>
      <c r="AQ15" s="4">
        <v>47.159168000000001</v>
      </c>
      <c r="AR15" s="4">
        <v>-88.489361000000002</v>
      </c>
      <c r="AS15" s="4">
        <v>310.7</v>
      </c>
      <c r="AT15" s="4">
        <v>16.5</v>
      </c>
      <c r="AU15" s="4">
        <v>12</v>
      </c>
      <c r="AV15" s="4">
        <v>10</v>
      </c>
      <c r="AW15" s="4" t="s">
        <v>206</v>
      </c>
      <c r="AX15" s="4">
        <v>1.1683319999999999</v>
      </c>
      <c r="AY15" s="4">
        <v>1.404995</v>
      </c>
      <c r="AZ15" s="4">
        <v>2.136663</v>
      </c>
      <c r="BA15" s="4">
        <v>14.186999999999999</v>
      </c>
      <c r="BB15" s="4">
        <v>30.79</v>
      </c>
      <c r="BC15" s="4">
        <v>2.17</v>
      </c>
      <c r="BD15" s="4">
        <v>5.6390000000000002</v>
      </c>
      <c r="BE15" s="4">
        <v>3178.7460000000001</v>
      </c>
      <c r="BF15" s="4">
        <v>3.3460000000000001</v>
      </c>
      <c r="BG15" s="4">
        <v>18.260999999999999</v>
      </c>
      <c r="BH15" s="4">
        <v>1.2030000000000001</v>
      </c>
      <c r="BI15" s="4">
        <v>19.463999999999999</v>
      </c>
      <c r="BJ15" s="4">
        <v>14.430999999999999</v>
      </c>
      <c r="BK15" s="4">
        <v>0.95099999999999996</v>
      </c>
      <c r="BL15" s="4">
        <v>15.382</v>
      </c>
      <c r="BM15" s="4">
        <v>0</v>
      </c>
      <c r="BQ15" s="4">
        <v>4081.8969999999999</v>
      </c>
      <c r="BR15" s="4">
        <v>0.20880399999999999</v>
      </c>
      <c r="BS15" s="4">
        <v>-5</v>
      </c>
      <c r="BT15" s="4">
        <v>7.9059999999999998E-3</v>
      </c>
      <c r="BU15" s="4">
        <v>5.1026480000000003</v>
      </c>
      <c r="BV15" s="4">
        <v>21</v>
      </c>
      <c r="BW15" s="4">
        <f t="shared" si="9"/>
        <v>1.3481196016000001</v>
      </c>
      <c r="BY15" s="4">
        <f>BE15*$BU15*(VLOOKUP("Fuel Specific Gravity",'Raw Data'!$A$1:$B$2000,2,FALSE))</f>
        <v>13851.898719174433</v>
      </c>
      <c r="BZ15" s="4">
        <f>BF15*$BU15*(VLOOKUP("Fuel Specific Gravity",'Raw Data'!$A$1:$B$2000,2,FALSE))</f>
        <v>14.580735017632</v>
      </c>
      <c r="CA15" s="4">
        <f>BJ15*$BU15*(VLOOKUP("Fuel Specific Gravity",'Raw Data'!$A$1:$B$2000,2,FALSE))</f>
        <v>62.885411547951996</v>
      </c>
      <c r="CB15" s="4">
        <f>BM15*$BU15*(VLOOKUP("Fuel Specific Gravity",'Raw Data'!$A$1:$B$2000,2,FALSE))</f>
        <v>0</v>
      </c>
    </row>
    <row r="16" spans="1:87" x14ac:dyDescent="0.25">
      <c r="A16" s="2">
        <v>43165</v>
      </c>
      <c r="B16" s="38">
        <v>0.40631090277777776</v>
      </c>
      <c r="C16" s="4">
        <v>7.33</v>
      </c>
      <c r="D16" s="4">
        <v>1.0999999999999999E-2</v>
      </c>
      <c r="E16" s="4">
        <v>109.804588</v>
      </c>
      <c r="F16" s="4">
        <v>384.9</v>
      </c>
      <c r="G16" s="4">
        <v>25.6</v>
      </c>
      <c r="H16" s="4">
        <v>20</v>
      </c>
      <c r="J16" s="4">
        <v>12.1</v>
      </c>
      <c r="K16" s="4">
        <v>0.94379999999999997</v>
      </c>
      <c r="L16" s="4">
        <v>6.9177</v>
      </c>
      <c r="M16" s="4">
        <v>1.04E-2</v>
      </c>
      <c r="N16" s="4">
        <v>363.23480000000001</v>
      </c>
      <c r="O16" s="4">
        <v>24.126899999999999</v>
      </c>
      <c r="P16" s="4">
        <v>387.4</v>
      </c>
      <c r="Q16" s="4">
        <v>287.05040000000002</v>
      </c>
      <c r="R16" s="4">
        <v>19.066500000000001</v>
      </c>
      <c r="S16" s="4">
        <v>306.10000000000002</v>
      </c>
      <c r="T16" s="4">
        <v>20</v>
      </c>
      <c r="W16" s="4">
        <v>0</v>
      </c>
      <c r="X16" s="4">
        <v>11.4194</v>
      </c>
      <c r="Y16" s="4">
        <v>12.5</v>
      </c>
      <c r="Z16" s="4">
        <v>843</v>
      </c>
      <c r="AA16" s="4">
        <v>850</v>
      </c>
      <c r="AB16" s="4">
        <v>882</v>
      </c>
      <c r="AC16" s="4">
        <v>68</v>
      </c>
      <c r="AD16" s="4">
        <v>18.53</v>
      </c>
      <c r="AE16" s="4">
        <v>0.43</v>
      </c>
      <c r="AF16" s="4">
        <v>979</v>
      </c>
      <c r="AG16" s="4">
        <v>0</v>
      </c>
      <c r="AH16" s="4">
        <v>61</v>
      </c>
      <c r="AI16" s="4">
        <v>35</v>
      </c>
      <c r="AJ16" s="4">
        <v>192</v>
      </c>
      <c r="AK16" s="4">
        <v>171</v>
      </c>
      <c r="AL16" s="4">
        <v>4.7</v>
      </c>
      <c r="AM16" s="4">
        <v>174</v>
      </c>
      <c r="AN16" s="4" t="s">
        <v>155</v>
      </c>
      <c r="AO16" s="4">
        <v>1</v>
      </c>
      <c r="AP16" s="5">
        <v>0.6154398148148148</v>
      </c>
      <c r="AQ16" s="4">
        <v>47.159115999999997</v>
      </c>
      <c r="AR16" s="4">
        <v>-88.489254000000003</v>
      </c>
      <c r="AS16" s="4">
        <v>310.5</v>
      </c>
      <c r="AT16" s="4">
        <v>19.2</v>
      </c>
      <c r="AU16" s="4">
        <v>12</v>
      </c>
      <c r="AV16" s="4">
        <v>10</v>
      </c>
      <c r="AW16" s="4" t="s">
        <v>206</v>
      </c>
      <c r="AX16" s="4">
        <v>1.2</v>
      </c>
      <c r="AY16" s="4">
        <v>1.5</v>
      </c>
      <c r="AZ16" s="4">
        <v>2.2000000000000002</v>
      </c>
      <c r="BA16" s="4">
        <v>14.186999999999999</v>
      </c>
      <c r="BB16" s="4">
        <v>29.26</v>
      </c>
      <c r="BC16" s="4">
        <v>2.06</v>
      </c>
      <c r="BD16" s="4">
        <v>5.96</v>
      </c>
      <c r="BE16" s="4">
        <v>3177.3910000000001</v>
      </c>
      <c r="BF16" s="4">
        <v>3.0289999999999999</v>
      </c>
      <c r="BG16" s="4">
        <v>17.472000000000001</v>
      </c>
      <c r="BH16" s="4">
        <v>1.161</v>
      </c>
      <c r="BI16" s="4">
        <v>18.632000000000001</v>
      </c>
      <c r="BJ16" s="4">
        <v>13.807</v>
      </c>
      <c r="BK16" s="4">
        <v>0.91700000000000004</v>
      </c>
      <c r="BL16" s="4">
        <v>14.724</v>
      </c>
      <c r="BM16" s="4">
        <v>0.29020000000000001</v>
      </c>
      <c r="BQ16" s="4">
        <v>3813.7370000000001</v>
      </c>
      <c r="BR16" s="4">
        <v>0.188444</v>
      </c>
      <c r="BS16" s="4">
        <v>-5</v>
      </c>
      <c r="BT16" s="4">
        <v>7.0939999999999996E-3</v>
      </c>
      <c r="BU16" s="4">
        <v>4.6051000000000002</v>
      </c>
      <c r="BV16" s="4">
        <v>21</v>
      </c>
      <c r="BW16" s="4">
        <f t="shared" si="9"/>
        <v>1.2166674200000001</v>
      </c>
      <c r="BY16" s="4">
        <f>BE16*$BU16*(VLOOKUP("Fuel Specific Gravity",'Raw Data'!$A$1:$B$2000,2,FALSE))</f>
        <v>12495.901613161401</v>
      </c>
      <c r="BZ16" s="4">
        <f>BF16*$BU16*(VLOOKUP("Fuel Specific Gravity",'Raw Data'!$A$1:$B$2000,2,FALSE))</f>
        <v>11.912316106600001</v>
      </c>
      <c r="CA16" s="4">
        <f>BJ16*$BU16*(VLOOKUP("Fuel Specific Gravity",'Raw Data'!$A$1:$B$2000,2,FALSE))</f>
        <v>54.299553807800002</v>
      </c>
      <c r="CB16" s="4">
        <f>BM16*$BU16*(VLOOKUP("Fuel Specific Gravity",'Raw Data'!$A$1:$B$2000,2,FALSE))</f>
        <v>1.1412856170800001</v>
      </c>
    </row>
    <row r="17" spans="1:80" x14ac:dyDescent="0.25">
      <c r="A17" s="2">
        <v>43165</v>
      </c>
      <c r="B17" s="38">
        <v>0.40632247685185185</v>
      </c>
      <c r="C17" s="4">
        <v>7.5069999999999997</v>
      </c>
      <c r="D17" s="4">
        <v>8.8000000000000005E-3</v>
      </c>
      <c r="E17" s="4">
        <v>88.175122999999999</v>
      </c>
      <c r="F17" s="4">
        <v>390.2</v>
      </c>
      <c r="G17" s="4">
        <v>26.1</v>
      </c>
      <c r="H17" s="4">
        <v>2.2999999999999998</v>
      </c>
      <c r="J17" s="4">
        <v>11.79</v>
      </c>
      <c r="K17" s="4">
        <v>0.94240000000000002</v>
      </c>
      <c r="L17" s="4">
        <v>7.0749000000000004</v>
      </c>
      <c r="M17" s="4">
        <v>8.3000000000000001E-3</v>
      </c>
      <c r="N17" s="4">
        <v>367.74360000000001</v>
      </c>
      <c r="O17" s="4">
        <v>24.565300000000001</v>
      </c>
      <c r="P17" s="4">
        <v>392.3</v>
      </c>
      <c r="Q17" s="4">
        <v>290.61349999999999</v>
      </c>
      <c r="R17" s="4">
        <v>19.413</v>
      </c>
      <c r="S17" s="4">
        <v>310</v>
      </c>
      <c r="T17" s="4">
        <v>2.3129</v>
      </c>
      <c r="W17" s="4">
        <v>0</v>
      </c>
      <c r="X17" s="4">
        <v>11.1112</v>
      </c>
      <c r="Y17" s="4">
        <v>12.5</v>
      </c>
      <c r="Z17" s="4">
        <v>844</v>
      </c>
      <c r="AA17" s="4">
        <v>851</v>
      </c>
      <c r="AB17" s="4">
        <v>883</v>
      </c>
      <c r="AC17" s="4">
        <v>68</v>
      </c>
      <c r="AD17" s="4">
        <v>18.53</v>
      </c>
      <c r="AE17" s="4">
        <v>0.43</v>
      </c>
      <c r="AF17" s="4">
        <v>979</v>
      </c>
      <c r="AG17" s="4">
        <v>0</v>
      </c>
      <c r="AH17" s="4">
        <v>61</v>
      </c>
      <c r="AI17" s="4">
        <v>35</v>
      </c>
      <c r="AJ17" s="4">
        <v>192</v>
      </c>
      <c r="AK17" s="4">
        <v>171</v>
      </c>
      <c r="AL17" s="4">
        <v>4.5999999999999996</v>
      </c>
      <c r="AM17" s="4">
        <v>174</v>
      </c>
      <c r="AN17" s="4" t="s">
        <v>155</v>
      </c>
      <c r="AO17" s="4">
        <v>1</v>
      </c>
      <c r="AP17" s="5">
        <v>0.61545138888888895</v>
      </c>
      <c r="AQ17" s="4">
        <v>47.159067</v>
      </c>
      <c r="AR17" s="4">
        <v>-88.489131999999998</v>
      </c>
      <c r="AS17" s="4">
        <v>310.39999999999998</v>
      </c>
      <c r="AT17" s="4">
        <v>21.5</v>
      </c>
      <c r="AU17" s="4">
        <v>12</v>
      </c>
      <c r="AV17" s="4">
        <v>10</v>
      </c>
      <c r="AW17" s="4" t="s">
        <v>206</v>
      </c>
      <c r="AX17" s="4">
        <v>1.3368</v>
      </c>
      <c r="AY17" s="4">
        <v>1.7052</v>
      </c>
      <c r="AZ17" s="4">
        <v>2.4735999999999998</v>
      </c>
      <c r="BA17" s="4">
        <v>14.186999999999999</v>
      </c>
      <c r="BB17" s="4">
        <v>28.61</v>
      </c>
      <c r="BC17" s="4">
        <v>2.02</v>
      </c>
      <c r="BD17" s="4">
        <v>6.1130000000000004</v>
      </c>
      <c r="BE17" s="4">
        <v>3178.8339999999998</v>
      </c>
      <c r="BF17" s="4">
        <v>2.3759999999999999</v>
      </c>
      <c r="BG17" s="4">
        <v>17.303000000000001</v>
      </c>
      <c r="BH17" s="4">
        <v>1.1559999999999999</v>
      </c>
      <c r="BI17" s="4">
        <v>18.459</v>
      </c>
      <c r="BJ17" s="4">
        <v>13.673999999999999</v>
      </c>
      <c r="BK17" s="4">
        <v>0.91300000000000003</v>
      </c>
      <c r="BL17" s="4">
        <v>14.587999999999999</v>
      </c>
      <c r="BM17" s="4">
        <v>3.2800000000000003E-2</v>
      </c>
      <c r="BQ17" s="4">
        <v>3630.0129999999999</v>
      </c>
      <c r="BR17" s="4">
        <v>0.18509400000000001</v>
      </c>
      <c r="BS17" s="4">
        <v>-5</v>
      </c>
      <c r="BT17" s="4">
        <v>7.0000000000000001E-3</v>
      </c>
      <c r="BU17" s="4">
        <v>4.5232340000000004</v>
      </c>
      <c r="BV17" s="4">
        <v>21</v>
      </c>
      <c r="BW17" s="4">
        <f t="shared" si="9"/>
        <v>1.1950384228000002</v>
      </c>
      <c r="BY17" s="4">
        <f>BE17*$BU17*(VLOOKUP("Fuel Specific Gravity",'Raw Data'!$A$1:$B$2000,2,FALSE))</f>
        <v>12279.332964899226</v>
      </c>
      <c r="BZ17" s="4">
        <f>BF17*$BU17*(VLOOKUP("Fuel Specific Gravity",'Raw Data'!$A$1:$B$2000,2,FALSE))</f>
        <v>9.1781122023360009</v>
      </c>
      <c r="CA17" s="4">
        <f>BJ17*$BU17*(VLOOKUP("Fuel Specific Gravity",'Raw Data'!$A$1:$B$2000,2,FALSE))</f>
        <v>52.820499265464001</v>
      </c>
      <c r="CB17" s="4">
        <f>BM17*$BU17*(VLOOKUP("Fuel Specific Gravity",'Raw Data'!$A$1:$B$2000,2,FALSE))</f>
        <v>0.12670121222080002</v>
      </c>
    </row>
    <row r="18" spans="1:80" x14ac:dyDescent="0.25">
      <c r="A18" s="2">
        <v>43165</v>
      </c>
      <c r="B18" s="38">
        <v>0.40633405092592589</v>
      </c>
      <c r="C18" s="4">
        <v>7.4240000000000004</v>
      </c>
      <c r="D18" s="4">
        <v>8.0000000000000002E-3</v>
      </c>
      <c r="E18" s="4">
        <v>80.008319</v>
      </c>
      <c r="F18" s="4">
        <v>393.7</v>
      </c>
      <c r="G18" s="4">
        <v>27.4</v>
      </c>
      <c r="H18" s="4">
        <v>6.5</v>
      </c>
      <c r="J18" s="4">
        <v>11.5</v>
      </c>
      <c r="K18" s="4">
        <v>0.94299999999999995</v>
      </c>
      <c r="L18" s="4">
        <v>7.0012999999999996</v>
      </c>
      <c r="M18" s="4">
        <v>7.4999999999999997E-3</v>
      </c>
      <c r="N18" s="4">
        <v>371.22739999999999</v>
      </c>
      <c r="O18" s="4">
        <v>25.7957</v>
      </c>
      <c r="P18" s="4">
        <v>397</v>
      </c>
      <c r="Q18" s="4">
        <v>293.36660000000001</v>
      </c>
      <c r="R18" s="4">
        <v>20.385400000000001</v>
      </c>
      <c r="S18" s="4">
        <v>313.8</v>
      </c>
      <c r="T18" s="4">
        <v>6.5217000000000001</v>
      </c>
      <c r="W18" s="4">
        <v>0</v>
      </c>
      <c r="X18" s="4">
        <v>10.8443</v>
      </c>
      <c r="Y18" s="4">
        <v>12.5</v>
      </c>
      <c r="Z18" s="4">
        <v>844</v>
      </c>
      <c r="AA18" s="4">
        <v>852</v>
      </c>
      <c r="AB18" s="4">
        <v>883</v>
      </c>
      <c r="AC18" s="4">
        <v>68</v>
      </c>
      <c r="AD18" s="4">
        <v>18.53</v>
      </c>
      <c r="AE18" s="4">
        <v>0.43</v>
      </c>
      <c r="AF18" s="4">
        <v>979</v>
      </c>
      <c r="AG18" s="4">
        <v>0</v>
      </c>
      <c r="AH18" s="4">
        <v>61</v>
      </c>
      <c r="AI18" s="4">
        <v>35</v>
      </c>
      <c r="AJ18" s="4">
        <v>192</v>
      </c>
      <c r="AK18" s="4">
        <v>171</v>
      </c>
      <c r="AL18" s="4">
        <v>4.5999999999999996</v>
      </c>
      <c r="AM18" s="4">
        <v>174</v>
      </c>
      <c r="AN18" s="4" t="s">
        <v>155</v>
      </c>
      <c r="AO18" s="4">
        <v>1</v>
      </c>
      <c r="AP18" s="5">
        <v>0.61546296296296299</v>
      </c>
      <c r="AQ18" s="4">
        <v>47.159022999999998</v>
      </c>
      <c r="AR18" s="4">
        <v>-88.488996999999998</v>
      </c>
      <c r="AS18" s="4">
        <v>310.2</v>
      </c>
      <c r="AT18" s="4">
        <v>23.5</v>
      </c>
      <c r="AU18" s="4">
        <v>12</v>
      </c>
      <c r="AV18" s="4">
        <v>10</v>
      </c>
      <c r="AW18" s="4" t="s">
        <v>206</v>
      </c>
      <c r="AX18" s="4">
        <v>1.3315999999999999</v>
      </c>
      <c r="AY18" s="4">
        <v>1.8</v>
      </c>
      <c r="AZ18" s="4">
        <v>2.5316000000000001</v>
      </c>
      <c r="BA18" s="4">
        <v>14.186999999999999</v>
      </c>
      <c r="BB18" s="4">
        <v>28.92</v>
      </c>
      <c r="BC18" s="4">
        <v>2.04</v>
      </c>
      <c r="BD18" s="4">
        <v>6.0410000000000004</v>
      </c>
      <c r="BE18" s="4">
        <v>3179.1390000000001</v>
      </c>
      <c r="BF18" s="4">
        <v>2.181</v>
      </c>
      <c r="BG18" s="4">
        <v>17.652000000000001</v>
      </c>
      <c r="BH18" s="4">
        <v>1.2270000000000001</v>
      </c>
      <c r="BI18" s="4">
        <v>18.879000000000001</v>
      </c>
      <c r="BJ18" s="4">
        <v>13.95</v>
      </c>
      <c r="BK18" s="4">
        <v>0.96899999999999997</v>
      </c>
      <c r="BL18" s="4">
        <v>14.919</v>
      </c>
      <c r="BM18" s="4">
        <v>9.3600000000000003E-2</v>
      </c>
      <c r="BQ18" s="4">
        <v>3580.3919999999998</v>
      </c>
      <c r="BR18" s="4">
        <v>0.2303</v>
      </c>
      <c r="BS18" s="4">
        <v>-5</v>
      </c>
      <c r="BT18" s="4">
        <v>7.0000000000000001E-3</v>
      </c>
      <c r="BU18" s="4">
        <v>5.6279560000000002</v>
      </c>
      <c r="BV18" s="4">
        <v>21</v>
      </c>
      <c r="BW18" s="4">
        <f t="shared" si="9"/>
        <v>1.4869059752</v>
      </c>
      <c r="BY18" s="4">
        <f>BE18*$BU18*(VLOOKUP("Fuel Specific Gravity",'Raw Data'!$A$1:$B$2000,2,FALSE))</f>
        <v>15279.814466040936</v>
      </c>
      <c r="BZ18" s="4">
        <f>BF18*$BU18*(VLOOKUP("Fuel Specific Gravity",'Raw Data'!$A$1:$B$2000,2,FALSE))</f>
        <v>10.482484518744</v>
      </c>
      <c r="CA18" s="4">
        <f>BJ18*$BU18*(VLOOKUP("Fuel Specific Gravity",'Raw Data'!$A$1:$B$2000,2,FALSE))</f>
        <v>67.047528214799996</v>
      </c>
      <c r="CB18" s="4">
        <f>BM18*$BU18*(VLOOKUP("Fuel Specific Gravity",'Raw Data'!$A$1:$B$2000,2,FALSE))</f>
        <v>0.44986728608640003</v>
      </c>
    </row>
    <row r="19" spans="1:80" x14ac:dyDescent="0.25">
      <c r="A19" s="2">
        <v>43165</v>
      </c>
      <c r="B19" s="38">
        <v>0.40634562499999999</v>
      </c>
      <c r="C19" s="4">
        <v>7.1929999999999996</v>
      </c>
      <c r="D19" s="4">
        <v>8.8000000000000005E-3</v>
      </c>
      <c r="E19" s="4">
        <v>88.327787000000001</v>
      </c>
      <c r="F19" s="4">
        <v>393.7</v>
      </c>
      <c r="G19" s="4">
        <v>30.6</v>
      </c>
      <c r="H19" s="4">
        <v>16.399999999999999</v>
      </c>
      <c r="J19" s="4">
        <v>11.15</v>
      </c>
      <c r="K19" s="4">
        <v>0.94479999999999997</v>
      </c>
      <c r="L19" s="4">
        <v>6.7954999999999997</v>
      </c>
      <c r="M19" s="4">
        <v>8.3000000000000001E-3</v>
      </c>
      <c r="N19" s="4">
        <v>371.99130000000002</v>
      </c>
      <c r="O19" s="4">
        <v>28.874500000000001</v>
      </c>
      <c r="P19" s="4">
        <v>400.9</v>
      </c>
      <c r="Q19" s="4">
        <v>293.97030000000001</v>
      </c>
      <c r="R19" s="4">
        <v>22.8184</v>
      </c>
      <c r="S19" s="4">
        <v>316.8</v>
      </c>
      <c r="T19" s="4">
        <v>16.390499999999999</v>
      </c>
      <c r="W19" s="4">
        <v>0</v>
      </c>
      <c r="X19" s="4">
        <v>10.5334</v>
      </c>
      <c r="Y19" s="4">
        <v>12.5</v>
      </c>
      <c r="Z19" s="4">
        <v>844</v>
      </c>
      <c r="AA19" s="4">
        <v>851</v>
      </c>
      <c r="AB19" s="4">
        <v>883</v>
      </c>
      <c r="AC19" s="4">
        <v>68</v>
      </c>
      <c r="AD19" s="4">
        <v>18.53</v>
      </c>
      <c r="AE19" s="4">
        <v>0.43</v>
      </c>
      <c r="AF19" s="4">
        <v>979</v>
      </c>
      <c r="AG19" s="4">
        <v>0</v>
      </c>
      <c r="AH19" s="4">
        <v>61</v>
      </c>
      <c r="AI19" s="4">
        <v>35</v>
      </c>
      <c r="AJ19" s="4">
        <v>192</v>
      </c>
      <c r="AK19" s="4">
        <v>171</v>
      </c>
      <c r="AL19" s="4">
        <v>4.5999999999999996</v>
      </c>
      <c r="AM19" s="4">
        <v>174</v>
      </c>
      <c r="AN19" s="4" t="s">
        <v>155</v>
      </c>
      <c r="AO19" s="4">
        <v>1</v>
      </c>
      <c r="AP19" s="5">
        <v>0.61547453703703703</v>
      </c>
      <c r="AQ19" s="4">
        <v>47.158994</v>
      </c>
      <c r="AR19" s="4">
        <v>-88.488839999999996</v>
      </c>
      <c r="AS19" s="4">
        <v>310</v>
      </c>
      <c r="AT19" s="4">
        <v>25.4</v>
      </c>
      <c r="AU19" s="4">
        <v>12</v>
      </c>
      <c r="AV19" s="4">
        <v>10</v>
      </c>
      <c r="AW19" s="4" t="s">
        <v>206</v>
      </c>
      <c r="AX19" s="4">
        <v>1.3684000000000001</v>
      </c>
      <c r="AY19" s="4">
        <v>1.2527999999999999</v>
      </c>
      <c r="AZ19" s="4">
        <v>2.5</v>
      </c>
      <c r="BA19" s="4">
        <v>14.186999999999999</v>
      </c>
      <c r="BB19" s="4">
        <v>29.81</v>
      </c>
      <c r="BC19" s="4">
        <v>2.1</v>
      </c>
      <c r="BD19" s="4">
        <v>5.843</v>
      </c>
      <c r="BE19" s="4">
        <v>3178.7359999999999</v>
      </c>
      <c r="BF19" s="4">
        <v>2.4849999999999999</v>
      </c>
      <c r="BG19" s="4">
        <v>18.222000000000001</v>
      </c>
      <c r="BH19" s="4">
        <v>1.4139999999999999</v>
      </c>
      <c r="BI19" s="4">
        <v>19.637</v>
      </c>
      <c r="BJ19" s="4">
        <v>14.4</v>
      </c>
      <c r="BK19" s="4">
        <v>1.1180000000000001</v>
      </c>
      <c r="BL19" s="4">
        <v>15.518000000000001</v>
      </c>
      <c r="BM19" s="4">
        <v>0.2422</v>
      </c>
      <c r="BQ19" s="4">
        <v>3582.6480000000001</v>
      </c>
      <c r="BR19" s="4">
        <v>0.215974</v>
      </c>
      <c r="BS19" s="4">
        <v>-5</v>
      </c>
      <c r="BT19" s="4">
        <v>7.0000000000000001E-3</v>
      </c>
      <c r="BU19" s="4">
        <v>5.2778650000000003</v>
      </c>
      <c r="BV19" s="4">
        <v>21</v>
      </c>
      <c r="BW19" s="4">
        <f t="shared" si="9"/>
        <v>1.394411933</v>
      </c>
      <c r="BY19" s="4">
        <f>BE19*$BU19*(VLOOKUP("Fuel Specific Gravity",'Raw Data'!$A$1:$B$2000,2,FALSE))</f>
        <v>14327.506314758561</v>
      </c>
      <c r="BZ19" s="4">
        <f>BF19*$BU19*(VLOOKUP("Fuel Specific Gravity",'Raw Data'!$A$1:$B$2000,2,FALSE))</f>
        <v>11.20063232435</v>
      </c>
      <c r="CA19" s="4">
        <f>BJ19*$BU19*(VLOOKUP("Fuel Specific Gravity",'Raw Data'!$A$1:$B$2000,2,FALSE))</f>
        <v>64.905072624000013</v>
      </c>
      <c r="CB19" s="4">
        <f>BM19*$BU19*(VLOOKUP("Fuel Specific Gravity",'Raw Data'!$A$1:$B$2000,2,FALSE))</f>
        <v>1.0916672631619999</v>
      </c>
    </row>
    <row r="20" spans="1:80" x14ac:dyDescent="0.25">
      <c r="A20" s="2">
        <v>43165</v>
      </c>
      <c r="B20" s="38">
        <v>0.40635719907407403</v>
      </c>
      <c r="C20" s="4">
        <v>7.1980000000000004</v>
      </c>
      <c r="D20" s="4">
        <v>9.7000000000000003E-3</v>
      </c>
      <c r="E20" s="4">
        <v>96.725588999999999</v>
      </c>
      <c r="F20" s="4">
        <v>390.9</v>
      </c>
      <c r="G20" s="4">
        <v>34.5</v>
      </c>
      <c r="H20" s="4">
        <v>13.4</v>
      </c>
      <c r="J20" s="4">
        <v>11</v>
      </c>
      <c r="K20" s="4">
        <v>0.94469999999999998</v>
      </c>
      <c r="L20" s="4">
        <v>6.8002000000000002</v>
      </c>
      <c r="M20" s="4">
        <v>9.1000000000000004E-3</v>
      </c>
      <c r="N20" s="4">
        <v>369.33100000000002</v>
      </c>
      <c r="O20" s="4">
        <v>32.569400000000002</v>
      </c>
      <c r="P20" s="4">
        <v>401.9</v>
      </c>
      <c r="Q20" s="4">
        <v>291.86799999999999</v>
      </c>
      <c r="R20" s="4">
        <v>25.738399999999999</v>
      </c>
      <c r="S20" s="4">
        <v>317.60000000000002</v>
      </c>
      <c r="T20" s="4">
        <v>13.401400000000001</v>
      </c>
      <c r="W20" s="4">
        <v>0</v>
      </c>
      <c r="X20" s="4">
        <v>10.3918</v>
      </c>
      <c r="Y20" s="4">
        <v>12.4</v>
      </c>
      <c r="Z20" s="4">
        <v>844</v>
      </c>
      <c r="AA20" s="4">
        <v>852</v>
      </c>
      <c r="AB20" s="4">
        <v>883</v>
      </c>
      <c r="AC20" s="4">
        <v>68</v>
      </c>
      <c r="AD20" s="4">
        <v>18.53</v>
      </c>
      <c r="AE20" s="4">
        <v>0.43</v>
      </c>
      <c r="AF20" s="4">
        <v>979</v>
      </c>
      <c r="AG20" s="4">
        <v>0</v>
      </c>
      <c r="AH20" s="4">
        <v>61</v>
      </c>
      <c r="AI20" s="4">
        <v>35</v>
      </c>
      <c r="AJ20" s="4">
        <v>192</v>
      </c>
      <c r="AK20" s="4">
        <v>171</v>
      </c>
      <c r="AL20" s="4">
        <v>4.5</v>
      </c>
      <c r="AM20" s="4">
        <v>174</v>
      </c>
      <c r="AN20" s="4" t="s">
        <v>155</v>
      </c>
      <c r="AO20" s="4">
        <v>1</v>
      </c>
      <c r="AP20" s="5">
        <v>0.61548611111111107</v>
      </c>
      <c r="AQ20" s="4">
        <v>47.158969999999997</v>
      </c>
      <c r="AR20" s="4">
        <v>-88.488677999999993</v>
      </c>
      <c r="AS20" s="4">
        <v>310.10000000000002</v>
      </c>
      <c r="AT20" s="4">
        <v>27.2</v>
      </c>
      <c r="AU20" s="4">
        <v>12</v>
      </c>
      <c r="AV20" s="4">
        <v>10</v>
      </c>
      <c r="AW20" s="4" t="s">
        <v>206</v>
      </c>
      <c r="AX20" s="4">
        <v>1.3315999999999999</v>
      </c>
      <c r="AY20" s="4">
        <v>1.0684</v>
      </c>
      <c r="AZ20" s="4">
        <v>2.4316</v>
      </c>
      <c r="BA20" s="4">
        <v>14.186999999999999</v>
      </c>
      <c r="BB20" s="4">
        <v>29.79</v>
      </c>
      <c r="BC20" s="4">
        <v>2.1</v>
      </c>
      <c r="BD20" s="4">
        <v>5.8520000000000003</v>
      </c>
      <c r="BE20" s="4">
        <v>3178.4949999999999</v>
      </c>
      <c r="BF20" s="4">
        <v>2.718</v>
      </c>
      <c r="BG20" s="4">
        <v>18.077999999999999</v>
      </c>
      <c r="BH20" s="4">
        <v>1.5940000000000001</v>
      </c>
      <c r="BI20" s="4">
        <v>19.672000000000001</v>
      </c>
      <c r="BJ20" s="4">
        <v>14.286</v>
      </c>
      <c r="BK20" s="4">
        <v>1.26</v>
      </c>
      <c r="BL20" s="4">
        <v>15.545999999999999</v>
      </c>
      <c r="BM20" s="4">
        <v>0.19789999999999999</v>
      </c>
      <c r="BQ20" s="4">
        <v>3531.7739999999999</v>
      </c>
      <c r="BR20" s="4">
        <v>0.19406799999999999</v>
      </c>
      <c r="BS20" s="4">
        <v>-5</v>
      </c>
      <c r="BT20" s="4">
        <v>7.9059999999999998E-3</v>
      </c>
      <c r="BU20" s="4">
        <v>4.7425369999999996</v>
      </c>
      <c r="BV20" s="4">
        <v>21</v>
      </c>
      <c r="BW20" s="4">
        <f t="shared" si="9"/>
        <v>1.2529782753999998</v>
      </c>
      <c r="BY20" s="4">
        <f>BE20*$BU20*(VLOOKUP("Fuel Specific Gravity",'Raw Data'!$A$1:$B$2000,2,FALSE))</f>
        <v>12873.307141110008</v>
      </c>
      <c r="BZ20" s="4">
        <f>BF20*$BU20*(VLOOKUP("Fuel Specific Gravity",'Raw Data'!$A$1:$B$2000,2,FALSE))</f>
        <v>11.008244093363999</v>
      </c>
      <c r="CA20" s="4">
        <f>BJ20*$BU20*(VLOOKUP("Fuel Specific Gravity",'Raw Data'!$A$1:$B$2000,2,FALSE))</f>
        <v>57.860108579027994</v>
      </c>
      <c r="CB20" s="4">
        <f>BM20*$BU20*(VLOOKUP("Fuel Specific Gravity",'Raw Data'!$A$1:$B$2000,2,FALSE))</f>
        <v>0.80152005374419988</v>
      </c>
    </row>
    <row r="21" spans="1:80" x14ac:dyDescent="0.25">
      <c r="A21" s="2">
        <v>43165</v>
      </c>
      <c r="B21" s="38">
        <v>0.40636877314814818</v>
      </c>
      <c r="C21" s="4">
        <v>7.5650000000000004</v>
      </c>
      <c r="D21" s="4">
        <v>8.9999999999999993E-3</v>
      </c>
      <c r="E21" s="4">
        <v>89.617671999999999</v>
      </c>
      <c r="F21" s="4">
        <v>390</v>
      </c>
      <c r="G21" s="4">
        <v>38.299999999999997</v>
      </c>
      <c r="H21" s="4">
        <v>20</v>
      </c>
      <c r="J21" s="4">
        <v>11</v>
      </c>
      <c r="K21" s="4">
        <v>0.94189999999999996</v>
      </c>
      <c r="L21" s="4">
        <v>7.1254</v>
      </c>
      <c r="M21" s="4">
        <v>8.3999999999999995E-3</v>
      </c>
      <c r="N21" s="4">
        <v>367.33049999999997</v>
      </c>
      <c r="O21" s="4">
        <v>36.094799999999999</v>
      </c>
      <c r="P21" s="4">
        <v>403.4</v>
      </c>
      <c r="Q21" s="4">
        <v>290.28710000000001</v>
      </c>
      <c r="R21" s="4">
        <v>28.5243</v>
      </c>
      <c r="S21" s="4">
        <v>318.8</v>
      </c>
      <c r="T21" s="4">
        <v>20</v>
      </c>
      <c r="W21" s="4">
        <v>0</v>
      </c>
      <c r="X21" s="4">
        <v>10.3612</v>
      </c>
      <c r="Y21" s="4">
        <v>12.5</v>
      </c>
      <c r="Z21" s="4">
        <v>844</v>
      </c>
      <c r="AA21" s="4">
        <v>852</v>
      </c>
      <c r="AB21" s="4">
        <v>883</v>
      </c>
      <c r="AC21" s="4">
        <v>68</v>
      </c>
      <c r="AD21" s="4">
        <v>18.53</v>
      </c>
      <c r="AE21" s="4">
        <v>0.43</v>
      </c>
      <c r="AF21" s="4">
        <v>979</v>
      </c>
      <c r="AG21" s="4">
        <v>0</v>
      </c>
      <c r="AH21" s="4">
        <v>61</v>
      </c>
      <c r="AI21" s="4">
        <v>35</v>
      </c>
      <c r="AJ21" s="4">
        <v>192</v>
      </c>
      <c r="AK21" s="4">
        <v>171</v>
      </c>
      <c r="AL21" s="4">
        <v>4.5999999999999996</v>
      </c>
      <c r="AM21" s="4">
        <v>174</v>
      </c>
      <c r="AN21" s="4" t="s">
        <v>155</v>
      </c>
      <c r="AO21" s="4">
        <v>1</v>
      </c>
      <c r="AP21" s="5">
        <v>0.61549768518518522</v>
      </c>
      <c r="AQ21" s="4">
        <v>47.158956000000003</v>
      </c>
      <c r="AR21" s="4">
        <v>-88.488502999999994</v>
      </c>
      <c r="AS21" s="4">
        <v>310.10000000000002</v>
      </c>
      <c r="AT21" s="4">
        <v>28.7</v>
      </c>
      <c r="AU21" s="4">
        <v>12</v>
      </c>
      <c r="AV21" s="4">
        <v>10</v>
      </c>
      <c r="AW21" s="4" t="s">
        <v>206</v>
      </c>
      <c r="AX21" s="4">
        <v>1.3684000000000001</v>
      </c>
      <c r="AY21" s="4">
        <v>1.3051999999999999</v>
      </c>
      <c r="AZ21" s="4">
        <v>2.5367999999999999</v>
      </c>
      <c r="BA21" s="4">
        <v>14.186999999999999</v>
      </c>
      <c r="BB21" s="4">
        <v>28.39</v>
      </c>
      <c r="BC21" s="4">
        <v>2</v>
      </c>
      <c r="BD21" s="4">
        <v>6.165</v>
      </c>
      <c r="BE21" s="4">
        <v>3177.8820000000001</v>
      </c>
      <c r="BF21" s="4">
        <v>2.3959999999999999</v>
      </c>
      <c r="BG21" s="4">
        <v>17.155999999999999</v>
      </c>
      <c r="BH21" s="4">
        <v>1.6859999999999999</v>
      </c>
      <c r="BI21" s="4">
        <v>18.841999999999999</v>
      </c>
      <c r="BJ21" s="4">
        <v>13.558</v>
      </c>
      <c r="BK21" s="4">
        <v>1.3320000000000001</v>
      </c>
      <c r="BL21" s="4">
        <v>14.89</v>
      </c>
      <c r="BM21" s="4">
        <v>0.28179999999999999</v>
      </c>
      <c r="BQ21" s="4">
        <v>3359.973</v>
      </c>
      <c r="BR21" s="4">
        <v>0.20830799999999999</v>
      </c>
      <c r="BS21" s="4">
        <v>-5</v>
      </c>
      <c r="BT21" s="4">
        <v>8.0000000000000002E-3</v>
      </c>
      <c r="BU21" s="4">
        <v>5.0905269999999998</v>
      </c>
      <c r="BV21" s="4">
        <v>21</v>
      </c>
      <c r="BW21" s="4">
        <f t="shared" si="9"/>
        <v>1.3449172333999999</v>
      </c>
      <c r="BY21" s="4">
        <f>BE21*$BU21*(VLOOKUP("Fuel Specific Gravity",'Raw Data'!$A$1:$B$2000,2,FALSE))</f>
        <v>13815.238381737156</v>
      </c>
      <c r="BZ21" s="4">
        <f>BF21*$BU21*(VLOOKUP("Fuel Specific Gravity",'Raw Data'!$A$1:$B$2000,2,FALSE))</f>
        <v>10.416154898967998</v>
      </c>
      <c r="CA21" s="4">
        <f>BJ21*$BU21*(VLOOKUP("Fuel Specific Gravity",'Raw Data'!$A$1:$B$2000,2,FALSE))</f>
        <v>58.940829766363997</v>
      </c>
      <c r="CB21" s="4">
        <f>BM21*$BU21*(VLOOKUP("Fuel Specific Gravity",'Raw Data'!$A$1:$B$2000,2,FALSE))</f>
        <v>1.2250719743443998</v>
      </c>
    </row>
    <row r="22" spans="1:80" x14ac:dyDescent="0.25">
      <c r="A22" s="2">
        <v>43165</v>
      </c>
      <c r="B22" s="38">
        <v>0.40638034722222222</v>
      </c>
      <c r="C22" s="4">
        <v>7.86</v>
      </c>
      <c r="D22" s="4">
        <v>7.3000000000000001E-3</v>
      </c>
      <c r="E22" s="4">
        <v>72.977345999999997</v>
      </c>
      <c r="F22" s="4">
        <v>389.7</v>
      </c>
      <c r="G22" s="4">
        <v>40</v>
      </c>
      <c r="H22" s="4">
        <v>4.7</v>
      </c>
      <c r="J22" s="4">
        <v>11</v>
      </c>
      <c r="K22" s="4">
        <v>0.93969999999999998</v>
      </c>
      <c r="L22" s="4">
        <v>7.3860999999999999</v>
      </c>
      <c r="M22" s="4">
        <v>6.8999999999999999E-3</v>
      </c>
      <c r="N22" s="4">
        <v>366.17959999999999</v>
      </c>
      <c r="O22" s="4">
        <v>37.564</v>
      </c>
      <c r="P22" s="4">
        <v>403.7</v>
      </c>
      <c r="Q22" s="4">
        <v>289.3775</v>
      </c>
      <c r="R22" s="4">
        <v>29.685400000000001</v>
      </c>
      <c r="S22" s="4">
        <v>319.10000000000002</v>
      </c>
      <c r="T22" s="4">
        <v>4.6970000000000001</v>
      </c>
      <c r="W22" s="4">
        <v>0</v>
      </c>
      <c r="X22" s="4">
        <v>10.3367</v>
      </c>
      <c r="Y22" s="4">
        <v>12.5</v>
      </c>
      <c r="Z22" s="4">
        <v>845</v>
      </c>
      <c r="AA22" s="4">
        <v>852</v>
      </c>
      <c r="AB22" s="4">
        <v>883</v>
      </c>
      <c r="AC22" s="4">
        <v>68</v>
      </c>
      <c r="AD22" s="4">
        <v>18.53</v>
      </c>
      <c r="AE22" s="4">
        <v>0.43</v>
      </c>
      <c r="AF22" s="4">
        <v>979</v>
      </c>
      <c r="AG22" s="4">
        <v>0</v>
      </c>
      <c r="AH22" s="4">
        <v>61</v>
      </c>
      <c r="AI22" s="4">
        <v>35</v>
      </c>
      <c r="AJ22" s="4">
        <v>192</v>
      </c>
      <c r="AK22" s="4">
        <v>171</v>
      </c>
      <c r="AL22" s="4">
        <v>4.5999999999999996</v>
      </c>
      <c r="AM22" s="4">
        <v>174</v>
      </c>
      <c r="AN22" s="4" t="s">
        <v>155</v>
      </c>
      <c r="AO22" s="4">
        <v>1</v>
      </c>
      <c r="AP22" s="5">
        <v>0.61550925925925926</v>
      </c>
      <c r="AQ22" s="4">
        <v>47.158951000000002</v>
      </c>
      <c r="AR22" s="4">
        <v>-88.488316999999995</v>
      </c>
      <c r="AS22" s="4">
        <v>310.10000000000002</v>
      </c>
      <c r="AT22" s="4">
        <v>29.7</v>
      </c>
      <c r="AU22" s="4">
        <v>12</v>
      </c>
      <c r="AV22" s="4">
        <v>10</v>
      </c>
      <c r="AW22" s="4" t="s">
        <v>206</v>
      </c>
      <c r="AX22" s="4">
        <v>1.4</v>
      </c>
      <c r="AY22" s="4">
        <v>1.4</v>
      </c>
      <c r="AZ22" s="4">
        <v>2.6</v>
      </c>
      <c r="BA22" s="4">
        <v>14.186999999999999</v>
      </c>
      <c r="BB22" s="4">
        <v>27.37</v>
      </c>
      <c r="BC22" s="4">
        <v>1.93</v>
      </c>
      <c r="BD22" s="4">
        <v>6.4169999999999998</v>
      </c>
      <c r="BE22" s="4">
        <v>3178.7640000000001</v>
      </c>
      <c r="BF22" s="4">
        <v>1.8779999999999999</v>
      </c>
      <c r="BG22" s="4">
        <v>16.503</v>
      </c>
      <c r="BH22" s="4">
        <v>1.6930000000000001</v>
      </c>
      <c r="BI22" s="4">
        <v>18.196000000000002</v>
      </c>
      <c r="BJ22" s="4">
        <v>13.042</v>
      </c>
      <c r="BK22" s="4">
        <v>1.3380000000000001</v>
      </c>
      <c r="BL22" s="4">
        <v>14.38</v>
      </c>
      <c r="BM22" s="4">
        <v>6.3899999999999998E-2</v>
      </c>
      <c r="BQ22" s="4">
        <v>3234.6089999999999</v>
      </c>
      <c r="BR22" s="4">
        <v>0.19550400000000001</v>
      </c>
      <c r="BS22" s="4">
        <v>-5</v>
      </c>
      <c r="BT22" s="4">
        <v>8.0000000000000002E-3</v>
      </c>
      <c r="BU22" s="4">
        <v>4.7776290000000001</v>
      </c>
      <c r="BV22" s="4">
        <v>21</v>
      </c>
      <c r="BW22" s="4">
        <f t="shared" si="9"/>
        <v>1.2622495817999999</v>
      </c>
      <c r="BY22" s="4">
        <f>BE22*$BU22*(VLOOKUP("Fuel Specific Gravity",'Raw Data'!$A$1:$B$2000,2,FALSE))</f>
        <v>12969.659630254824</v>
      </c>
      <c r="BZ22" s="4">
        <f>BF22*$BU22*(VLOOKUP("Fuel Specific Gravity",'Raw Data'!$A$1:$B$2000,2,FALSE))</f>
        <v>7.6624187217479998</v>
      </c>
      <c r="CA22" s="4">
        <f>BJ22*$BU22*(VLOOKUP("Fuel Specific Gravity",'Raw Data'!$A$1:$B$2000,2,FALSE))</f>
        <v>53.212601154971999</v>
      </c>
      <c r="CB22" s="4">
        <f>BM22*$BU22*(VLOOKUP("Fuel Specific Gravity",'Raw Data'!$A$1:$B$2000,2,FALSE))</f>
        <v>0.26071808110740002</v>
      </c>
    </row>
    <row r="23" spans="1:80" x14ac:dyDescent="0.25">
      <c r="A23" s="2">
        <v>43165</v>
      </c>
      <c r="B23" s="38">
        <v>0.40639192129629631</v>
      </c>
      <c r="C23" s="4">
        <v>7.9550000000000001</v>
      </c>
      <c r="D23" s="4">
        <v>5.7999999999999996E-3</v>
      </c>
      <c r="E23" s="4">
        <v>58.347245000000001</v>
      </c>
      <c r="F23" s="4">
        <v>389.7</v>
      </c>
      <c r="G23" s="4">
        <v>41.8</v>
      </c>
      <c r="H23" s="4">
        <v>10</v>
      </c>
      <c r="J23" s="4">
        <v>10.74</v>
      </c>
      <c r="K23" s="4">
        <v>0.93889999999999996</v>
      </c>
      <c r="L23" s="4">
        <v>7.4695</v>
      </c>
      <c r="M23" s="4">
        <v>5.4999999999999997E-3</v>
      </c>
      <c r="N23" s="4">
        <v>365.92680000000001</v>
      </c>
      <c r="O23" s="4">
        <v>39.244100000000003</v>
      </c>
      <c r="P23" s="4">
        <v>405.2</v>
      </c>
      <c r="Q23" s="4">
        <v>289.17770000000002</v>
      </c>
      <c r="R23" s="4">
        <v>31.013100000000001</v>
      </c>
      <c r="S23" s="4">
        <v>320.2</v>
      </c>
      <c r="T23" s="4">
        <v>10</v>
      </c>
      <c r="W23" s="4">
        <v>0</v>
      </c>
      <c r="X23" s="4">
        <v>10.088100000000001</v>
      </c>
      <c r="Y23" s="4">
        <v>12.4</v>
      </c>
      <c r="Z23" s="4">
        <v>846</v>
      </c>
      <c r="AA23" s="4">
        <v>853</v>
      </c>
      <c r="AB23" s="4">
        <v>884</v>
      </c>
      <c r="AC23" s="4">
        <v>68</v>
      </c>
      <c r="AD23" s="4">
        <v>18.53</v>
      </c>
      <c r="AE23" s="4">
        <v>0.43</v>
      </c>
      <c r="AF23" s="4">
        <v>979</v>
      </c>
      <c r="AG23" s="4">
        <v>0</v>
      </c>
      <c r="AH23" s="4">
        <v>60.094000000000001</v>
      </c>
      <c r="AI23" s="4">
        <v>35</v>
      </c>
      <c r="AJ23" s="4">
        <v>192</v>
      </c>
      <c r="AK23" s="4">
        <v>171</v>
      </c>
      <c r="AL23" s="4">
        <v>4.5</v>
      </c>
      <c r="AM23" s="4">
        <v>174</v>
      </c>
      <c r="AN23" s="4" t="s">
        <v>155</v>
      </c>
      <c r="AO23" s="4">
        <v>1</v>
      </c>
      <c r="AP23" s="5">
        <v>0.61552083333333341</v>
      </c>
      <c r="AQ23" s="4">
        <v>47.158949</v>
      </c>
      <c r="AR23" s="4">
        <v>-88.488128000000003</v>
      </c>
      <c r="AS23" s="4">
        <v>309.8</v>
      </c>
      <c r="AT23" s="4">
        <v>30.7</v>
      </c>
      <c r="AU23" s="4">
        <v>12</v>
      </c>
      <c r="AV23" s="4">
        <v>10</v>
      </c>
      <c r="AW23" s="4" t="s">
        <v>206</v>
      </c>
      <c r="AX23" s="4">
        <v>1.4683999999999999</v>
      </c>
      <c r="AY23" s="4">
        <v>1.5367999999999999</v>
      </c>
      <c r="AZ23" s="4">
        <v>2.7368000000000001</v>
      </c>
      <c r="BA23" s="4">
        <v>14.186999999999999</v>
      </c>
      <c r="BB23" s="4">
        <v>27.06</v>
      </c>
      <c r="BC23" s="4">
        <v>1.91</v>
      </c>
      <c r="BD23" s="4">
        <v>6.5030000000000001</v>
      </c>
      <c r="BE23" s="4">
        <v>3178.97</v>
      </c>
      <c r="BF23" s="4">
        <v>1.484</v>
      </c>
      <c r="BG23" s="4">
        <v>16.309000000000001</v>
      </c>
      <c r="BH23" s="4">
        <v>1.7490000000000001</v>
      </c>
      <c r="BI23" s="4">
        <v>18.058</v>
      </c>
      <c r="BJ23" s="4">
        <v>12.888</v>
      </c>
      <c r="BK23" s="4">
        <v>1.3819999999999999</v>
      </c>
      <c r="BL23" s="4">
        <v>14.271000000000001</v>
      </c>
      <c r="BM23" s="4">
        <v>0.13450000000000001</v>
      </c>
      <c r="BQ23" s="4">
        <v>3121.7950000000001</v>
      </c>
      <c r="BR23" s="4">
        <v>0.20668400000000001</v>
      </c>
      <c r="BS23" s="4">
        <v>-5</v>
      </c>
      <c r="BT23" s="4">
        <v>8.0000000000000002E-3</v>
      </c>
      <c r="BU23" s="4">
        <v>5.05084</v>
      </c>
      <c r="BV23" s="4">
        <v>21</v>
      </c>
      <c r="BW23" s="4">
        <f t="shared" si="9"/>
        <v>1.3344319279999999</v>
      </c>
      <c r="BY23" s="4">
        <f>BE23*$BU23*(VLOOKUP("Fuel Specific Gravity",'Raw Data'!$A$1:$B$2000,2,FALSE))</f>
        <v>13712.224384919198</v>
      </c>
      <c r="BZ23" s="4">
        <f>BF23*$BU23*(VLOOKUP("Fuel Specific Gravity",'Raw Data'!$A$1:$B$2000,2,FALSE))</f>
        <v>6.4011113622399991</v>
      </c>
      <c r="CA23" s="4">
        <f>BJ23*$BU23*(VLOOKUP("Fuel Specific Gravity",'Raw Data'!$A$1:$B$2000,2,FALSE))</f>
        <v>55.591322935680004</v>
      </c>
      <c r="CB23" s="4">
        <f>BM23*$BU23*(VLOOKUP("Fuel Specific Gravity",'Raw Data'!$A$1:$B$2000,2,FALSE))</f>
        <v>0.58015463491999997</v>
      </c>
    </row>
    <row r="24" spans="1:80" x14ac:dyDescent="0.25">
      <c r="A24" s="2">
        <v>43165</v>
      </c>
      <c r="B24" s="38">
        <v>0.40640349537037035</v>
      </c>
      <c r="C24" s="4">
        <v>7.0529999999999999</v>
      </c>
      <c r="D24" s="4">
        <v>5.0000000000000001E-3</v>
      </c>
      <c r="E24" s="4">
        <v>50</v>
      </c>
      <c r="F24" s="4">
        <v>388.9</v>
      </c>
      <c r="G24" s="4">
        <v>44.6</v>
      </c>
      <c r="H24" s="4">
        <v>16.3</v>
      </c>
      <c r="J24" s="4">
        <v>10.5</v>
      </c>
      <c r="K24" s="4">
        <v>0.94589999999999996</v>
      </c>
      <c r="L24" s="4">
        <v>6.6711999999999998</v>
      </c>
      <c r="M24" s="4">
        <v>4.7000000000000002E-3</v>
      </c>
      <c r="N24" s="4">
        <v>367.82119999999998</v>
      </c>
      <c r="O24" s="4">
        <v>42.170699999999997</v>
      </c>
      <c r="P24" s="4">
        <v>410</v>
      </c>
      <c r="Q24" s="4">
        <v>290.6748</v>
      </c>
      <c r="R24" s="4">
        <v>33.325899999999997</v>
      </c>
      <c r="S24" s="4">
        <v>324</v>
      </c>
      <c r="T24" s="4">
        <v>16.262599999999999</v>
      </c>
      <c r="W24" s="4">
        <v>0</v>
      </c>
      <c r="X24" s="4">
        <v>9.9320000000000004</v>
      </c>
      <c r="Y24" s="4">
        <v>12.5</v>
      </c>
      <c r="Z24" s="4">
        <v>845</v>
      </c>
      <c r="AA24" s="4">
        <v>851</v>
      </c>
      <c r="AB24" s="4">
        <v>884</v>
      </c>
      <c r="AC24" s="4">
        <v>68</v>
      </c>
      <c r="AD24" s="4">
        <v>18.53</v>
      </c>
      <c r="AE24" s="4">
        <v>0.43</v>
      </c>
      <c r="AF24" s="4">
        <v>979</v>
      </c>
      <c r="AG24" s="4">
        <v>0</v>
      </c>
      <c r="AH24" s="4">
        <v>60</v>
      </c>
      <c r="AI24" s="4">
        <v>35</v>
      </c>
      <c r="AJ24" s="4">
        <v>192</v>
      </c>
      <c r="AK24" s="4">
        <v>170.1</v>
      </c>
      <c r="AL24" s="4">
        <v>4.5999999999999996</v>
      </c>
      <c r="AM24" s="4">
        <v>174</v>
      </c>
      <c r="AN24" s="4" t="s">
        <v>155</v>
      </c>
      <c r="AO24" s="4">
        <v>1</v>
      </c>
      <c r="AP24" s="5">
        <v>0.61553240740740744</v>
      </c>
      <c r="AQ24" s="4">
        <v>47.158946</v>
      </c>
      <c r="AR24" s="4">
        <v>-88.487938</v>
      </c>
      <c r="AS24" s="4">
        <v>309.39999999999998</v>
      </c>
      <c r="AT24" s="4">
        <v>31.5</v>
      </c>
      <c r="AU24" s="4">
        <v>12</v>
      </c>
      <c r="AV24" s="4">
        <v>10</v>
      </c>
      <c r="AW24" s="4" t="s">
        <v>206</v>
      </c>
      <c r="AX24" s="4">
        <v>1.2948</v>
      </c>
      <c r="AY24" s="4">
        <v>1.6</v>
      </c>
      <c r="AZ24" s="4">
        <v>2.4580000000000002</v>
      </c>
      <c r="BA24" s="4">
        <v>14.186999999999999</v>
      </c>
      <c r="BB24" s="4">
        <v>30.4</v>
      </c>
      <c r="BC24" s="4">
        <v>2.14</v>
      </c>
      <c r="BD24" s="4">
        <v>5.7190000000000003</v>
      </c>
      <c r="BE24" s="4">
        <v>3180.7359999999999</v>
      </c>
      <c r="BF24" s="4">
        <v>1.4350000000000001</v>
      </c>
      <c r="BG24" s="4">
        <v>18.364999999999998</v>
      </c>
      <c r="BH24" s="4">
        <v>2.1059999999999999</v>
      </c>
      <c r="BI24" s="4">
        <v>20.471</v>
      </c>
      <c r="BJ24" s="4">
        <v>14.513</v>
      </c>
      <c r="BK24" s="4">
        <v>1.6639999999999999</v>
      </c>
      <c r="BL24" s="4">
        <v>16.177</v>
      </c>
      <c r="BM24" s="4">
        <v>0.245</v>
      </c>
      <c r="BQ24" s="4">
        <v>3443.1550000000002</v>
      </c>
      <c r="BR24" s="4">
        <v>0.226102</v>
      </c>
      <c r="BS24" s="4">
        <v>-5</v>
      </c>
      <c r="BT24" s="4">
        <v>8.0000000000000002E-3</v>
      </c>
      <c r="BU24" s="4">
        <v>5.5253649999999999</v>
      </c>
      <c r="BV24" s="4">
        <v>21</v>
      </c>
      <c r="BW24" s="4">
        <f t="shared" si="9"/>
        <v>1.459801433</v>
      </c>
      <c r="BY24" s="4">
        <f>BE24*$BU24*(VLOOKUP("Fuel Specific Gravity",'Raw Data'!$A$1:$B$2000,2,FALSE))</f>
        <v>15008.817172818561</v>
      </c>
      <c r="BZ24" s="4">
        <f>BF24*$BU24*(VLOOKUP("Fuel Specific Gravity",'Raw Data'!$A$1:$B$2000,2,FALSE))</f>
        <v>6.7712795538500004</v>
      </c>
      <c r="CA24" s="4">
        <f>BJ24*$BU24*(VLOOKUP("Fuel Specific Gravity",'Raw Data'!$A$1:$B$2000,2,FALSE))</f>
        <v>68.481937397229999</v>
      </c>
      <c r="CB24" s="4">
        <f>BM24*$BU24*(VLOOKUP("Fuel Specific Gravity",'Raw Data'!$A$1:$B$2000,2,FALSE))</f>
        <v>1.1560721189499998</v>
      </c>
    </row>
    <row r="25" spans="1:80" x14ac:dyDescent="0.25">
      <c r="A25" s="2">
        <v>43165</v>
      </c>
      <c r="B25" s="38">
        <v>0.40641506944444444</v>
      </c>
      <c r="C25" s="4">
        <v>5.9340000000000002</v>
      </c>
      <c r="D25" s="4">
        <v>4.1000000000000003E-3</v>
      </c>
      <c r="E25" s="4">
        <v>41.326973000000002</v>
      </c>
      <c r="F25" s="4">
        <v>374.7</v>
      </c>
      <c r="G25" s="4">
        <v>47.1</v>
      </c>
      <c r="H25" s="4">
        <v>0</v>
      </c>
      <c r="J25" s="4">
        <v>10.3</v>
      </c>
      <c r="K25" s="4">
        <v>0.95469999999999999</v>
      </c>
      <c r="L25" s="4">
        <v>5.6646999999999998</v>
      </c>
      <c r="M25" s="4">
        <v>3.8999999999999998E-3</v>
      </c>
      <c r="N25" s="4">
        <v>357.71730000000002</v>
      </c>
      <c r="O25" s="4">
        <v>44.926400000000001</v>
      </c>
      <c r="P25" s="4">
        <v>402.6</v>
      </c>
      <c r="Q25" s="4">
        <v>282.69009999999997</v>
      </c>
      <c r="R25" s="4">
        <v>35.503599999999999</v>
      </c>
      <c r="S25" s="4">
        <v>318.2</v>
      </c>
      <c r="T25" s="4">
        <v>0</v>
      </c>
      <c r="W25" s="4">
        <v>0</v>
      </c>
      <c r="X25" s="4">
        <v>9.8330000000000002</v>
      </c>
      <c r="Y25" s="4">
        <v>12.5</v>
      </c>
      <c r="Z25" s="4">
        <v>844</v>
      </c>
      <c r="AA25" s="4">
        <v>852</v>
      </c>
      <c r="AB25" s="4">
        <v>884</v>
      </c>
      <c r="AC25" s="4">
        <v>68</v>
      </c>
      <c r="AD25" s="4">
        <v>18.53</v>
      </c>
      <c r="AE25" s="4">
        <v>0.43</v>
      </c>
      <c r="AF25" s="4">
        <v>979</v>
      </c>
      <c r="AG25" s="4">
        <v>0</v>
      </c>
      <c r="AH25" s="4">
        <v>60</v>
      </c>
      <c r="AI25" s="4">
        <v>35</v>
      </c>
      <c r="AJ25" s="4">
        <v>192</v>
      </c>
      <c r="AK25" s="4">
        <v>170</v>
      </c>
      <c r="AL25" s="4">
        <v>4.5999999999999996</v>
      </c>
      <c r="AM25" s="4">
        <v>174</v>
      </c>
      <c r="AN25" s="4" t="s">
        <v>155</v>
      </c>
      <c r="AO25" s="4">
        <v>1</v>
      </c>
      <c r="AP25" s="5">
        <v>0.61554398148148148</v>
      </c>
      <c r="AQ25" s="4">
        <v>47.158946999999998</v>
      </c>
      <c r="AR25" s="4">
        <v>-88.487737999999993</v>
      </c>
      <c r="AS25" s="4">
        <v>309.3</v>
      </c>
      <c r="AT25" s="4">
        <v>32.6</v>
      </c>
      <c r="AU25" s="4">
        <v>12</v>
      </c>
      <c r="AV25" s="4">
        <v>10</v>
      </c>
      <c r="AW25" s="4" t="s">
        <v>206</v>
      </c>
      <c r="AX25" s="4">
        <v>1.3368</v>
      </c>
      <c r="AY25" s="4">
        <v>1.8051999999999999</v>
      </c>
      <c r="AZ25" s="4">
        <v>2.5051999999999999</v>
      </c>
      <c r="BA25" s="4">
        <v>14.186999999999999</v>
      </c>
      <c r="BB25" s="4">
        <v>35.979999999999997</v>
      </c>
      <c r="BC25" s="4">
        <v>2.54</v>
      </c>
      <c r="BD25" s="4">
        <v>4.75</v>
      </c>
      <c r="BE25" s="4">
        <v>3184.9520000000002</v>
      </c>
      <c r="BF25" s="4">
        <v>1.4119999999999999</v>
      </c>
      <c r="BG25" s="4">
        <v>21.062000000000001</v>
      </c>
      <c r="BH25" s="4">
        <v>2.645</v>
      </c>
      <c r="BI25" s="4">
        <v>23.707000000000001</v>
      </c>
      <c r="BJ25" s="4">
        <v>16.643999999999998</v>
      </c>
      <c r="BK25" s="4">
        <v>2.09</v>
      </c>
      <c r="BL25" s="4">
        <v>18.734999999999999</v>
      </c>
      <c r="BM25" s="4">
        <v>0</v>
      </c>
      <c r="BQ25" s="4">
        <v>4019.817</v>
      </c>
      <c r="BR25" s="4">
        <v>0.216223</v>
      </c>
      <c r="BS25" s="4">
        <v>-5</v>
      </c>
      <c r="BT25" s="4">
        <v>8.0000000000000002E-3</v>
      </c>
      <c r="BU25" s="4">
        <v>5.2839549999999997</v>
      </c>
      <c r="BV25" s="4">
        <v>21</v>
      </c>
      <c r="BW25" s="4">
        <f t="shared" si="9"/>
        <v>1.3960209109999999</v>
      </c>
      <c r="BY25" s="4">
        <f>BE25*$BU25*(VLOOKUP("Fuel Specific Gravity",'Raw Data'!$A$1:$B$2000,2,FALSE))</f>
        <v>14372.088160566638</v>
      </c>
      <c r="BZ25" s="4">
        <f>BF25*$BU25*(VLOOKUP("Fuel Specific Gravity",'Raw Data'!$A$1:$B$2000,2,FALSE))</f>
        <v>6.3716465688399992</v>
      </c>
      <c r="CA25" s="4">
        <f>BJ25*$BU25*(VLOOKUP("Fuel Specific Gravity",'Raw Data'!$A$1:$B$2000,2,FALSE))</f>
        <v>75.106009555079979</v>
      </c>
      <c r="CB25" s="4">
        <f>BM25*$BU25*(VLOOKUP("Fuel Specific Gravity",'Raw Data'!$A$1:$B$2000,2,FALSE))</f>
        <v>0</v>
      </c>
    </row>
    <row r="26" spans="1:80" x14ac:dyDescent="0.25">
      <c r="A26" s="2">
        <v>43165</v>
      </c>
      <c r="B26" s="38">
        <v>0.40642664351851848</v>
      </c>
      <c r="C26" s="4">
        <v>5.2130000000000001</v>
      </c>
      <c r="D26" s="4">
        <v>4.7000000000000002E-3</v>
      </c>
      <c r="E26" s="4">
        <v>46.903015000000003</v>
      </c>
      <c r="F26" s="4">
        <v>364.1</v>
      </c>
      <c r="G26" s="4">
        <v>49.6</v>
      </c>
      <c r="H26" s="4">
        <v>6.9</v>
      </c>
      <c r="J26" s="4">
        <v>10.71</v>
      </c>
      <c r="K26" s="4">
        <v>0.96030000000000004</v>
      </c>
      <c r="L26" s="4">
        <v>5.0056000000000003</v>
      </c>
      <c r="M26" s="4">
        <v>4.4999999999999997E-3</v>
      </c>
      <c r="N26" s="4">
        <v>349.61189999999999</v>
      </c>
      <c r="O26" s="4">
        <v>47.6526</v>
      </c>
      <c r="P26" s="4">
        <v>397.3</v>
      </c>
      <c r="Q26" s="4">
        <v>276.5394</v>
      </c>
      <c r="R26" s="4">
        <v>37.692700000000002</v>
      </c>
      <c r="S26" s="4">
        <v>314.2</v>
      </c>
      <c r="T26" s="4">
        <v>6.8724999999999996</v>
      </c>
      <c r="W26" s="4">
        <v>0</v>
      </c>
      <c r="X26" s="4">
        <v>10.2812</v>
      </c>
      <c r="Y26" s="4">
        <v>12.5</v>
      </c>
      <c r="Z26" s="4">
        <v>844</v>
      </c>
      <c r="AA26" s="4">
        <v>851</v>
      </c>
      <c r="AB26" s="4">
        <v>883</v>
      </c>
      <c r="AC26" s="4">
        <v>68.900000000000006</v>
      </c>
      <c r="AD26" s="4">
        <v>18.78</v>
      </c>
      <c r="AE26" s="4">
        <v>0.43</v>
      </c>
      <c r="AF26" s="4">
        <v>979</v>
      </c>
      <c r="AG26" s="4">
        <v>0</v>
      </c>
      <c r="AH26" s="4">
        <v>60</v>
      </c>
      <c r="AI26" s="4">
        <v>35</v>
      </c>
      <c r="AJ26" s="4">
        <v>192</v>
      </c>
      <c r="AK26" s="4">
        <v>170</v>
      </c>
      <c r="AL26" s="4">
        <v>4.5999999999999996</v>
      </c>
      <c r="AM26" s="4">
        <v>174</v>
      </c>
      <c r="AN26" s="4" t="s">
        <v>155</v>
      </c>
      <c r="AO26" s="4">
        <v>1</v>
      </c>
      <c r="AP26" s="5">
        <v>0.61555555555555552</v>
      </c>
      <c r="AQ26" s="4">
        <v>47.158951000000002</v>
      </c>
      <c r="AR26" s="4">
        <v>-88.487531000000004</v>
      </c>
      <c r="AS26" s="4">
        <v>309.2</v>
      </c>
      <c r="AT26" s="4">
        <v>33.799999999999997</v>
      </c>
      <c r="AU26" s="4">
        <v>12</v>
      </c>
      <c r="AV26" s="4">
        <v>10</v>
      </c>
      <c r="AW26" s="4" t="s">
        <v>206</v>
      </c>
      <c r="AX26" s="4">
        <v>1.6736</v>
      </c>
      <c r="AY26" s="4">
        <v>1.2844</v>
      </c>
      <c r="AZ26" s="4">
        <v>2.8052000000000001</v>
      </c>
      <c r="BA26" s="4">
        <v>14.186999999999999</v>
      </c>
      <c r="BB26" s="4">
        <v>40.82</v>
      </c>
      <c r="BC26" s="4">
        <v>2.88</v>
      </c>
      <c r="BD26" s="4">
        <v>4.133</v>
      </c>
      <c r="BE26" s="4">
        <v>3186.8270000000002</v>
      </c>
      <c r="BF26" s="4">
        <v>1.825</v>
      </c>
      <c r="BG26" s="4">
        <v>23.309000000000001</v>
      </c>
      <c r="BH26" s="4">
        <v>3.177</v>
      </c>
      <c r="BI26" s="4">
        <v>26.486000000000001</v>
      </c>
      <c r="BJ26" s="4">
        <v>18.437000000000001</v>
      </c>
      <c r="BK26" s="4">
        <v>2.5129999999999999</v>
      </c>
      <c r="BL26" s="4">
        <v>20.95</v>
      </c>
      <c r="BM26" s="4">
        <v>0.13819999999999999</v>
      </c>
      <c r="BQ26" s="4">
        <v>4759.32</v>
      </c>
      <c r="BR26" s="4">
        <v>0.16698199999999999</v>
      </c>
      <c r="BS26" s="4">
        <v>-5</v>
      </c>
      <c r="BT26" s="4">
        <v>7.0939999999999996E-3</v>
      </c>
      <c r="BU26" s="4">
        <v>4.0806230000000001</v>
      </c>
      <c r="BV26" s="4">
        <v>21</v>
      </c>
      <c r="BW26" s="4">
        <f t="shared" si="9"/>
        <v>1.0781005965999999</v>
      </c>
      <c r="BY26" s="4">
        <f>BE26*$BU26*(VLOOKUP("Fuel Specific Gravity",'Raw Data'!$A$1:$B$2000,2,FALSE))</f>
        <v>11105.620578450735</v>
      </c>
      <c r="BZ26" s="4">
        <f>BF26*$BU26*(VLOOKUP("Fuel Specific Gravity",'Raw Data'!$A$1:$B$2000,2,FALSE))</f>
        <v>6.3598549766500003</v>
      </c>
      <c r="CA26" s="4">
        <f>BJ26*$BU26*(VLOOKUP("Fuel Specific Gravity",'Raw Data'!$A$1:$B$2000,2,FALSE))</f>
        <v>64.250217098354</v>
      </c>
      <c r="CB26" s="4">
        <f>BM26*$BU26*(VLOOKUP("Fuel Specific Gravity",'Raw Data'!$A$1:$B$2000,2,FALSE))</f>
        <v>0.48160655220439996</v>
      </c>
    </row>
    <row r="27" spans="1:80" x14ac:dyDescent="0.25">
      <c r="A27" s="2">
        <v>43165</v>
      </c>
      <c r="B27" s="38">
        <v>0.40643821759259263</v>
      </c>
      <c r="C27" s="4">
        <v>5.2249999999999996</v>
      </c>
      <c r="D27" s="4">
        <v>8.0999999999999996E-3</v>
      </c>
      <c r="E27" s="4">
        <v>81.392404999999997</v>
      </c>
      <c r="F27" s="4">
        <v>362.2</v>
      </c>
      <c r="G27" s="4">
        <v>52.6</v>
      </c>
      <c r="H27" s="4">
        <v>3.5</v>
      </c>
      <c r="J27" s="4">
        <v>11.63</v>
      </c>
      <c r="K27" s="4">
        <v>0.96020000000000005</v>
      </c>
      <c r="L27" s="4">
        <v>5.0171000000000001</v>
      </c>
      <c r="M27" s="4">
        <v>7.7999999999999996E-3</v>
      </c>
      <c r="N27" s="4">
        <v>347.82369999999997</v>
      </c>
      <c r="O27" s="4">
        <v>50.462600000000002</v>
      </c>
      <c r="P27" s="4">
        <v>398.3</v>
      </c>
      <c r="Q27" s="4">
        <v>275.15129999999999</v>
      </c>
      <c r="R27" s="4">
        <v>39.919199999999996</v>
      </c>
      <c r="S27" s="4">
        <v>315.10000000000002</v>
      </c>
      <c r="T27" s="4">
        <v>3.5331000000000001</v>
      </c>
      <c r="W27" s="4">
        <v>0</v>
      </c>
      <c r="X27" s="4">
        <v>11.162800000000001</v>
      </c>
      <c r="Y27" s="4">
        <v>12.5</v>
      </c>
      <c r="Z27" s="4">
        <v>843</v>
      </c>
      <c r="AA27" s="4">
        <v>850</v>
      </c>
      <c r="AB27" s="4">
        <v>882</v>
      </c>
      <c r="AC27" s="4">
        <v>69</v>
      </c>
      <c r="AD27" s="4">
        <v>18.8</v>
      </c>
      <c r="AE27" s="4">
        <v>0.43</v>
      </c>
      <c r="AF27" s="4">
        <v>979</v>
      </c>
      <c r="AG27" s="4">
        <v>0</v>
      </c>
      <c r="AH27" s="4">
        <v>60</v>
      </c>
      <c r="AI27" s="4">
        <v>35</v>
      </c>
      <c r="AJ27" s="4">
        <v>192</v>
      </c>
      <c r="AK27" s="4">
        <v>170</v>
      </c>
      <c r="AL27" s="4">
        <v>4.7</v>
      </c>
      <c r="AM27" s="4">
        <v>174</v>
      </c>
      <c r="AN27" s="4" t="s">
        <v>155</v>
      </c>
      <c r="AO27" s="4">
        <v>1</v>
      </c>
      <c r="AP27" s="5">
        <v>0.61556712962962956</v>
      </c>
      <c r="AQ27" s="4">
        <v>47.158951000000002</v>
      </c>
      <c r="AR27" s="4">
        <v>-88.487328000000005</v>
      </c>
      <c r="AS27" s="4">
        <v>309.10000000000002</v>
      </c>
      <c r="AT27" s="4">
        <v>34</v>
      </c>
      <c r="AU27" s="4">
        <v>12</v>
      </c>
      <c r="AV27" s="4">
        <v>10</v>
      </c>
      <c r="AW27" s="4" t="s">
        <v>206</v>
      </c>
      <c r="AX27" s="4">
        <v>1.8</v>
      </c>
      <c r="AY27" s="4">
        <v>1</v>
      </c>
      <c r="AZ27" s="4">
        <v>2.9</v>
      </c>
      <c r="BA27" s="4">
        <v>14.186999999999999</v>
      </c>
      <c r="BB27" s="4">
        <v>40.700000000000003</v>
      </c>
      <c r="BC27" s="4">
        <v>2.87</v>
      </c>
      <c r="BD27" s="4">
        <v>4.1440000000000001</v>
      </c>
      <c r="BE27" s="4">
        <v>3184.8719999999998</v>
      </c>
      <c r="BF27" s="4">
        <v>3.1579999999999999</v>
      </c>
      <c r="BG27" s="4">
        <v>23.122</v>
      </c>
      <c r="BH27" s="4">
        <v>3.355</v>
      </c>
      <c r="BI27" s="4">
        <v>26.477</v>
      </c>
      <c r="BJ27" s="4">
        <v>18.291</v>
      </c>
      <c r="BK27" s="4">
        <v>2.6539999999999999</v>
      </c>
      <c r="BL27" s="4">
        <v>20.945</v>
      </c>
      <c r="BM27" s="4">
        <v>7.0900000000000005E-2</v>
      </c>
      <c r="BQ27" s="4">
        <v>5152.4110000000001</v>
      </c>
      <c r="BR27" s="4">
        <v>0.113076</v>
      </c>
      <c r="BS27" s="4">
        <v>-5</v>
      </c>
      <c r="BT27" s="4">
        <v>7.9059999999999998E-3</v>
      </c>
      <c r="BU27" s="4">
        <v>2.7632949999999998</v>
      </c>
      <c r="BV27" s="4">
        <v>21</v>
      </c>
      <c r="BW27" s="4">
        <f t="shared" si="9"/>
        <v>0.73006253899999995</v>
      </c>
      <c r="BY27" s="4">
        <f>BE27*$BU27*(VLOOKUP("Fuel Specific Gravity",'Raw Data'!$A$1:$B$2000,2,FALSE))</f>
        <v>7515.8327057469596</v>
      </c>
      <c r="BZ27" s="4">
        <f>BF27*$BU27*(VLOOKUP("Fuel Specific Gravity",'Raw Data'!$A$1:$B$2000,2,FALSE))</f>
        <v>7.4524187109399991</v>
      </c>
      <c r="CA27" s="4">
        <f>BJ27*$BU27*(VLOOKUP("Fuel Specific Gravity",'Raw Data'!$A$1:$B$2000,2,FALSE))</f>
        <v>43.164088233629997</v>
      </c>
      <c r="CB27" s="4">
        <f>BM27*$BU27*(VLOOKUP("Fuel Specific Gravity",'Raw Data'!$A$1:$B$2000,2,FALSE))</f>
        <v>0.16731364363699999</v>
      </c>
    </row>
    <row r="28" spans="1:80" x14ac:dyDescent="0.25">
      <c r="A28" s="2">
        <v>43165</v>
      </c>
      <c r="B28" s="38">
        <v>0.40644979166666667</v>
      </c>
      <c r="C28" s="4">
        <v>6</v>
      </c>
      <c r="D28" s="4">
        <v>8.8999999999999999E-3</v>
      </c>
      <c r="E28" s="4">
        <v>88.763221999999999</v>
      </c>
      <c r="F28" s="4">
        <v>373.3</v>
      </c>
      <c r="G28" s="4">
        <v>53.5</v>
      </c>
      <c r="H28" s="4">
        <v>0</v>
      </c>
      <c r="J28" s="4">
        <v>12.3</v>
      </c>
      <c r="K28" s="4">
        <v>0.95409999999999995</v>
      </c>
      <c r="L28" s="4">
        <v>5.7244999999999999</v>
      </c>
      <c r="M28" s="4">
        <v>8.5000000000000006E-3</v>
      </c>
      <c r="N28" s="4">
        <v>356.12040000000002</v>
      </c>
      <c r="O28" s="4">
        <v>51.064599999999999</v>
      </c>
      <c r="P28" s="4">
        <v>407.2</v>
      </c>
      <c r="Q28" s="4">
        <v>281.71449999999999</v>
      </c>
      <c r="R28" s="4">
        <v>40.395499999999998</v>
      </c>
      <c r="S28" s="4">
        <v>322.10000000000002</v>
      </c>
      <c r="T28" s="4">
        <v>0</v>
      </c>
      <c r="W28" s="4">
        <v>0</v>
      </c>
      <c r="X28" s="4">
        <v>11.735200000000001</v>
      </c>
      <c r="Y28" s="4">
        <v>12.4</v>
      </c>
      <c r="Z28" s="4">
        <v>843</v>
      </c>
      <c r="AA28" s="4">
        <v>851</v>
      </c>
      <c r="AB28" s="4">
        <v>882</v>
      </c>
      <c r="AC28" s="4">
        <v>69</v>
      </c>
      <c r="AD28" s="4">
        <v>18.8</v>
      </c>
      <c r="AE28" s="4">
        <v>0.43</v>
      </c>
      <c r="AF28" s="4">
        <v>979</v>
      </c>
      <c r="AG28" s="4">
        <v>0</v>
      </c>
      <c r="AH28" s="4">
        <v>60</v>
      </c>
      <c r="AI28" s="4">
        <v>35</v>
      </c>
      <c r="AJ28" s="4">
        <v>192</v>
      </c>
      <c r="AK28" s="4">
        <v>170</v>
      </c>
      <c r="AL28" s="4">
        <v>4.7</v>
      </c>
      <c r="AM28" s="4">
        <v>174</v>
      </c>
      <c r="AN28" s="4" t="s">
        <v>155</v>
      </c>
      <c r="AO28" s="4">
        <v>1</v>
      </c>
      <c r="AP28" s="5">
        <v>0.61557870370370371</v>
      </c>
      <c r="AQ28" s="4">
        <v>47.158951000000002</v>
      </c>
      <c r="AR28" s="4">
        <v>-88.487133999999998</v>
      </c>
      <c r="AS28" s="4">
        <v>308.89999999999998</v>
      </c>
      <c r="AT28" s="4">
        <v>33.4</v>
      </c>
      <c r="AU28" s="4">
        <v>12</v>
      </c>
      <c r="AV28" s="4">
        <v>10</v>
      </c>
      <c r="AW28" s="4" t="s">
        <v>206</v>
      </c>
      <c r="AX28" s="4">
        <v>2.0735999999999999</v>
      </c>
      <c r="AY28" s="4">
        <v>1.0684</v>
      </c>
      <c r="AZ28" s="4">
        <v>2.6947999999999999</v>
      </c>
      <c r="BA28" s="4">
        <v>14.186999999999999</v>
      </c>
      <c r="BB28" s="4">
        <v>35.56</v>
      </c>
      <c r="BC28" s="4">
        <v>2.5099999999999998</v>
      </c>
      <c r="BD28" s="4">
        <v>4.8129999999999997</v>
      </c>
      <c r="BE28" s="4">
        <v>3182.2069999999999</v>
      </c>
      <c r="BF28" s="4">
        <v>2.996</v>
      </c>
      <c r="BG28" s="4">
        <v>20.731000000000002</v>
      </c>
      <c r="BH28" s="4">
        <v>2.9729999999999999</v>
      </c>
      <c r="BI28" s="4">
        <v>23.704000000000001</v>
      </c>
      <c r="BJ28" s="4">
        <v>16.399999999999999</v>
      </c>
      <c r="BK28" s="4">
        <v>2.3519999999999999</v>
      </c>
      <c r="BL28" s="4">
        <v>18.751000000000001</v>
      </c>
      <c r="BM28" s="4">
        <v>0</v>
      </c>
      <c r="BQ28" s="4">
        <v>4743.3040000000001</v>
      </c>
      <c r="BR28" s="4">
        <v>0.11887200000000001</v>
      </c>
      <c r="BS28" s="4">
        <v>-5</v>
      </c>
      <c r="BT28" s="4">
        <v>7.0939999999999996E-3</v>
      </c>
      <c r="BU28" s="4">
        <v>2.904935</v>
      </c>
      <c r="BV28" s="4">
        <v>21</v>
      </c>
      <c r="BW28" s="4">
        <f t="shared" si="9"/>
        <v>0.76748382699999995</v>
      </c>
      <c r="BY28" s="4">
        <f>BE28*$BU28*(VLOOKUP("Fuel Specific Gravity",'Raw Data'!$A$1:$B$2000,2,FALSE))</f>
        <v>7894.4652357794303</v>
      </c>
      <c r="BZ28" s="4">
        <f>BF28*$BU28*(VLOOKUP("Fuel Specific Gravity",'Raw Data'!$A$1:$B$2000,2,FALSE))</f>
        <v>7.43252021204</v>
      </c>
      <c r="CA28" s="4">
        <f>BJ28*$BU28*(VLOOKUP("Fuel Specific Gravity",'Raw Data'!$A$1:$B$2000,2,FALSE))</f>
        <v>40.685357635999992</v>
      </c>
      <c r="CB28" s="4">
        <f>BM28*$BU28*(VLOOKUP("Fuel Specific Gravity",'Raw Data'!$A$1:$B$2000,2,FALSE))</f>
        <v>0</v>
      </c>
    </row>
    <row r="29" spans="1:80" x14ac:dyDescent="0.25">
      <c r="A29" s="2">
        <v>43165</v>
      </c>
      <c r="B29" s="38">
        <v>0.40646136574074077</v>
      </c>
      <c r="C29" s="4">
        <v>5.2039999999999997</v>
      </c>
      <c r="D29" s="4">
        <v>5.0000000000000001E-3</v>
      </c>
      <c r="E29" s="4">
        <v>50</v>
      </c>
      <c r="F29" s="4">
        <v>377.7</v>
      </c>
      <c r="G29" s="4">
        <v>53.6</v>
      </c>
      <c r="H29" s="4">
        <v>0</v>
      </c>
      <c r="J29" s="4">
        <v>12.5</v>
      </c>
      <c r="K29" s="4">
        <v>0.96040000000000003</v>
      </c>
      <c r="L29" s="4">
        <v>4.9981</v>
      </c>
      <c r="M29" s="4">
        <v>4.7999999999999996E-3</v>
      </c>
      <c r="N29" s="4">
        <v>362.74169999999998</v>
      </c>
      <c r="O29" s="4">
        <v>51.456899999999997</v>
      </c>
      <c r="P29" s="4">
        <v>414.2</v>
      </c>
      <c r="Q29" s="4">
        <v>286.95240000000001</v>
      </c>
      <c r="R29" s="4">
        <v>40.705800000000004</v>
      </c>
      <c r="S29" s="4">
        <v>327.7</v>
      </c>
      <c r="T29" s="4">
        <v>0</v>
      </c>
      <c r="W29" s="4">
        <v>0</v>
      </c>
      <c r="X29" s="4">
        <v>12.005100000000001</v>
      </c>
      <c r="Y29" s="4">
        <v>12.5</v>
      </c>
      <c r="Z29" s="4">
        <v>843</v>
      </c>
      <c r="AA29" s="4">
        <v>850</v>
      </c>
      <c r="AB29" s="4">
        <v>882</v>
      </c>
      <c r="AC29" s="4">
        <v>69</v>
      </c>
      <c r="AD29" s="4">
        <v>18.8</v>
      </c>
      <c r="AE29" s="4">
        <v>0.43</v>
      </c>
      <c r="AF29" s="4">
        <v>979</v>
      </c>
      <c r="AG29" s="4">
        <v>0</v>
      </c>
      <c r="AH29" s="4">
        <v>60</v>
      </c>
      <c r="AI29" s="4">
        <v>35</v>
      </c>
      <c r="AJ29" s="4">
        <v>192</v>
      </c>
      <c r="AK29" s="4">
        <v>170</v>
      </c>
      <c r="AL29" s="4">
        <v>4.7</v>
      </c>
      <c r="AM29" s="4">
        <v>174</v>
      </c>
      <c r="AN29" s="4" t="s">
        <v>155</v>
      </c>
      <c r="AO29" s="4">
        <v>1</v>
      </c>
      <c r="AP29" s="5">
        <v>0.61559027777777775</v>
      </c>
      <c r="AQ29" s="4">
        <v>47.158951999999999</v>
      </c>
      <c r="AR29" s="4">
        <v>-88.486941000000002</v>
      </c>
      <c r="AS29" s="4">
        <v>308.7</v>
      </c>
      <c r="AT29" s="4">
        <v>32.799999999999997</v>
      </c>
      <c r="AU29" s="4">
        <v>12</v>
      </c>
      <c r="AV29" s="4">
        <v>10</v>
      </c>
      <c r="AW29" s="4" t="s">
        <v>206</v>
      </c>
      <c r="AX29" s="4">
        <v>1.5844</v>
      </c>
      <c r="AY29" s="4">
        <v>1.1684000000000001</v>
      </c>
      <c r="AZ29" s="4">
        <v>2.3264</v>
      </c>
      <c r="BA29" s="4">
        <v>14.186999999999999</v>
      </c>
      <c r="BB29" s="4">
        <v>40.89</v>
      </c>
      <c r="BC29" s="4">
        <v>2.88</v>
      </c>
      <c r="BD29" s="4">
        <v>4.1219999999999999</v>
      </c>
      <c r="BE29" s="4">
        <v>3187.11</v>
      </c>
      <c r="BF29" s="4">
        <v>1.9490000000000001</v>
      </c>
      <c r="BG29" s="4">
        <v>24.222999999999999</v>
      </c>
      <c r="BH29" s="4">
        <v>3.4359999999999999</v>
      </c>
      <c r="BI29" s="4">
        <v>27.658999999999999</v>
      </c>
      <c r="BJ29" s="4">
        <v>19.161999999999999</v>
      </c>
      <c r="BK29" s="4">
        <v>2.718</v>
      </c>
      <c r="BL29" s="4">
        <v>21.88</v>
      </c>
      <c r="BM29" s="4">
        <v>0</v>
      </c>
      <c r="BQ29" s="4">
        <v>5566.16</v>
      </c>
      <c r="BR29" s="4">
        <v>0.15623999999999999</v>
      </c>
      <c r="BS29" s="4">
        <v>-5</v>
      </c>
      <c r="BT29" s="4">
        <v>7.9059999999999998E-3</v>
      </c>
      <c r="BU29" s="4">
        <v>3.8181150000000001</v>
      </c>
      <c r="BV29" s="4">
        <v>21</v>
      </c>
      <c r="BW29" s="4">
        <f t="shared" si="9"/>
        <v>1.0087459830000001</v>
      </c>
      <c r="BY29" s="4">
        <f>BE29*$BU29*(VLOOKUP("Fuel Specific Gravity",'Raw Data'!$A$1:$B$2000,2,FALSE))</f>
        <v>10392.1146329931</v>
      </c>
      <c r="BZ29" s="4">
        <f>BF29*$BU29*(VLOOKUP("Fuel Specific Gravity",'Raw Data'!$A$1:$B$2000,2,FALSE))</f>
        <v>6.3550462392900009</v>
      </c>
      <c r="CA29" s="4">
        <f>BJ29*$BU29*(VLOOKUP("Fuel Specific Gravity",'Raw Data'!$A$1:$B$2000,2,FALSE))</f>
        <v>62.480962564019997</v>
      </c>
      <c r="CB29" s="4">
        <f>BM29*$BU29*(VLOOKUP("Fuel Specific Gravity",'Raw Data'!$A$1:$B$2000,2,FALSE))</f>
        <v>0</v>
      </c>
    </row>
    <row r="30" spans="1:80" x14ac:dyDescent="0.25">
      <c r="A30" s="2">
        <v>43165</v>
      </c>
      <c r="B30" s="38">
        <v>0.4064729398148148</v>
      </c>
      <c r="C30" s="4">
        <v>4.8600000000000003</v>
      </c>
      <c r="D30" s="4">
        <v>5.1000000000000004E-3</v>
      </c>
      <c r="E30" s="4">
        <v>50.714872999999997</v>
      </c>
      <c r="F30" s="4">
        <v>369.9</v>
      </c>
      <c r="G30" s="4">
        <v>53.1</v>
      </c>
      <c r="H30" s="4">
        <v>-16.7</v>
      </c>
      <c r="J30" s="4">
        <v>12.4</v>
      </c>
      <c r="K30" s="4">
        <v>0.96319999999999995</v>
      </c>
      <c r="L30" s="4">
        <v>4.6811999999999996</v>
      </c>
      <c r="M30" s="4">
        <v>4.8999999999999998E-3</v>
      </c>
      <c r="N30" s="4">
        <v>356.2595</v>
      </c>
      <c r="O30" s="4">
        <v>51.113399999999999</v>
      </c>
      <c r="P30" s="4">
        <v>407.4</v>
      </c>
      <c r="Q30" s="4">
        <v>281.8245</v>
      </c>
      <c r="R30" s="4">
        <v>40.434100000000001</v>
      </c>
      <c r="S30" s="4">
        <v>322.3</v>
      </c>
      <c r="T30" s="4">
        <v>0</v>
      </c>
      <c r="W30" s="4">
        <v>0</v>
      </c>
      <c r="X30" s="4">
        <v>11.943199999999999</v>
      </c>
      <c r="Y30" s="4">
        <v>12.5</v>
      </c>
      <c r="Z30" s="4">
        <v>843</v>
      </c>
      <c r="AA30" s="4">
        <v>850</v>
      </c>
      <c r="AB30" s="4">
        <v>882</v>
      </c>
      <c r="AC30" s="4">
        <v>69</v>
      </c>
      <c r="AD30" s="4">
        <v>18.8</v>
      </c>
      <c r="AE30" s="4">
        <v>0.43</v>
      </c>
      <c r="AF30" s="4">
        <v>979</v>
      </c>
      <c r="AG30" s="4">
        <v>0</v>
      </c>
      <c r="AH30" s="4">
        <v>60</v>
      </c>
      <c r="AI30" s="4">
        <v>35</v>
      </c>
      <c r="AJ30" s="4">
        <v>192</v>
      </c>
      <c r="AK30" s="4">
        <v>170</v>
      </c>
      <c r="AL30" s="4">
        <v>4.7</v>
      </c>
      <c r="AM30" s="4">
        <v>174</v>
      </c>
      <c r="AN30" s="4" t="s">
        <v>155</v>
      </c>
      <c r="AO30" s="4">
        <v>1</v>
      </c>
      <c r="AP30" s="5">
        <v>0.6156018518518519</v>
      </c>
      <c r="AQ30" s="4">
        <v>47.158951000000002</v>
      </c>
      <c r="AR30" s="4">
        <v>-88.486749000000003</v>
      </c>
      <c r="AS30" s="4">
        <v>308.5</v>
      </c>
      <c r="AT30" s="4">
        <v>32.4</v>
      </c>
      <c r="AU30" s="4">
        <v>12</v>
      </c>
      <c r="AV30" s="4">
        <v>10</v>
      </c>
      <c r="AW30" s="4" t="s">
        <v>206</v>
      </c>
      <c r="AX30" s="4">
        <v>1.3</v>
      </c>
      <c r="AY30" s="4">
        <v>1.2</v>
      </c>
      <c r="AZ30" s="4">
        <v>2.2000000000000002</v>
      </c>
      <c r="BA30" s="4">
        <v>14.186999999999999</v>
      </c>
      <c r="BB30" s="4">
        <v>43.71</v>
      </c>
      <c r="BC30" s="4">
        <v>3.08</v>
      </c>
      <c r="BD30" s="4">
        <v>3.8250000000000002</v>
      </c>
      <c r="BE30" s="4">
        <v>3188.5770000000002</v>
      </c>
      <c r="BF30" s="4">
        <v>2.1179999999999999</v>
      </c>
      <c r="BG30" s="4">
        <v>25.411999999999999</v>
      </c>
      <c r="BH30" s="4">
        <v>3.6459999999999999</v>
      </c>
      <c r="BI30" s="4">
        <v>29.058</v>
      </c>
      <c r="BJ30" s="4">
        <v>20.103000000000002</v>
      </c>
      <c r="BK30" s="4">
        <v>2.8839999999999999</v>
      </c>
      <c r="BL30" s="4">
        <v>22.986999999999998</v>
      </c>
      <c r="BM30" s="4">
        <v>0</v>
      </c>
      <c r="BQ30" s="4">
        <v>5915.0590000000002</v>
      </c>
      <c r="BR30" s="4">
        <v>0.108358</v>
      </c>
      <c r="BS30" s="4">
        <v>-5</v>
      </c>
      <c r="BT30" s="4">
        <v>8.0000000000000002E-3</v>
      </c>
      <c r="BU30" s="4">
        <v>2.6479979999999999</v>
      </c>
      <c r="BV30" s="4">
        <v>21</v>
      </c>
      <c r="BW30" s="4">
        <f t="shared" si="9"/>
        <v>0.69960107159999996</v>
      </c>
      <c r="BY30" s="4">
        <f>BE30*$BU30*(VLOOKUP("Fuel Specific Gravity",'Raw Data'!$A$1:$B$2000,2,FALSE))</f>
        <v>7210.6170730944832</v>
      </c>
      <c r="BZ30" s="4">
        <f>BF30*$BU30*(VLOOKUP("Fuel Specific Gravity",'Raw Data'!$A$1:$B$2000,2,FALSE))</f>
        <v>4.7896246384559991</v>
      </c>
      <c r="CA30" s="4">
        <f>BJ30*$BU30*(VLOOKUP("Fuel Specific Gravity",'Raw Data'!$A$1:$B$2000,2,FALSE))</f>
        <v>45.460729040076004</v>
      </c>
      <c r="CB30" s="4">
        <f>BM30*$BU30*(VLOOKUP("Fuel Specific Gravity",'Raw Data'!$A$1:$B$2000,2,FALSE))</f>
        <v>0</v>
      </c>
    </row>
    <row r="31" spans="1:80" x14ac:dyDescent="0.25">
      <c r="A31" s="2">
        <v>43165</v>
      </c>
      <c r="B31" s="38">
        <v>0.4064845138888889</v>
      </c>
      <c r="C31" s="4">
        <v>4.8330000000000002</v>
      </c>
      <c r="D31" s="4">
        <v>7.4999999999999997E-3</v>
      </c>
      <c r="E31" s="4">
        <v>75.365652999999995</v>
      </c>
      <c r="F31" s="4">
        <v>367.1</v>
      </c>
      <c r="G31" s="4">
        <v>51.9</v>
      </c>
      <c r="H31" s="4">
        <v>-7.5</v>
      </c>
      <c r="J31" s="4">
        <v>12.7</v>
      </c>
      <c r="K31" s="4">
        <v>0.96340000000000003</v>
      </c>
      <c r="L31" s="4">
        <v>4.6558999999999999</v>
      </c>
      <c r="M31" s="4">
        <v>7.3000000000000001E-3</v>
      </c>
      <c r="N31" s="4">
        <v>353.66829999999999</v>
      </c>
      <c r="O31" s="4">
        <v>50.009500000000003</v>
      </c>
      <c r="P31" s="4">
        <v>403.7</v>
      </c>
      <c r="Q31" s="4">
        <v>279.75659999999999</v>
      </c>
      <c r="R31" s="4">
        <v>39.558199999999999</v>
      </c>
      <c r="S31" s="4">
        <v>319.3</v>
      </c>
      <c r="T31" s="4">
        <v>0</v>
      </c>
      <c r="W31" s="4">
        <v>0</v>
      </c>
      <c r="X31" s="4">
        <v>12.239000000000001</v>
      </c>
      <c r="Y31" s="4">
        <v>12.5</v>
      </c>
      <c r="Z31" s="4">
        <v>843</v>
      </c>
      <c r="AA31" s="4">
        <v>850</v>
      </c>
      <c r="AB31" s="4">
        <v>882</v>
      </c>
      <c r="AC31" s="4">
        <v>69</v>
      </c>
      <c r="AD31" s="4">
        <v>18.79</v>
      </c>
      <c r="AE31" s="4">
        <v>0.43</v>
      </c>
      <c r="AF31" s="4">
        <v>980</v>
      </c>
      <c r="AG31" s="4">
        <v>0</v>
      </c>
      <c r="AH31" s="4">
        <v>60</v>
      </c>
      <c r="AI31" s="4">
        <v>35</v>
      </c>
      <c r="AJ31" s="4">
        <v>192</v>
      </c>
      <c r="AK31" s="4">
        <v>170</v>
      </c>
      <c r="AL31" s="4">
        <v>4.7</v>
      </c>
      <c r="AM31" s="4">
        <v>174</v>
      </c>
      <c r="AN31" s="4" t="s">
        <v>155</v>
      </c>
      <c r="AO31" s="4">
        <v>1</v>
      </c>
      <c r="AP31" s="5">
        <v>0.61561342592592594</v>
      </c>
      <c r="AQ31" s="4">
        <v>47.158946999999998</v>
      </c>
      <c r="AR31" s="4">
        <v>-88.486560999999995</v>
      </c>
      <c r="AS31" s="4">
        <v>308.3</v>
      </c>
      <c r="AT31" s="4">
        <v>31.8</v>
      </c>
      <c r="AU31" s="4">
        <v>12</v>
      </c>
      <c r="AV31" s="4">
        <v>10</v>
      </c>
      <c r="AW31" s="4" t="s">
        <v>206</v>
      </c>
      <c r="AX31" s="4">
        <v>1.3</v>
      </c>
      <c r="AY31" s="4">
        <v>1.268332</v>
      </c>
      <c r="AZ31" s="4">
        <v>2.2000000000000002</v>
      </c>
      <c r="BA31" s="4">
        <v>14.186999999999999</v>
      </c>
      <c r="BB31" s="4">
        <v>43.93</v>
      </c>
      <c r="BC31" s="4">
        <v>3.1</v>
      </c>
      <c r="BD31" s="4">
        <v>3.8039999999999998</v>
      </c>
      <c r="BE31" s="4">
        <v>3187.069</v>
      </c>
      <c r="BF31" s="4">
        <v>3.1629999999999998</v>
      </c>
      <c r="BG31" s="4">
        <v>25.353000000000002</v>
      </c>
      <c r="BH31" s="4">
        <v>3.585</v>
      </c>
      <c r="BI31" s="4">
        <v>28.937999999999999</v>
      </c>
      <c r="BJ31" s="4">
        <v>20.053999999999998</v>
      </c>
      <c r="BK31" s="4">
        <v>2.8359999999999999</v>
      </c>
      <c r="BL31" s="4">
        <v>22.89</v>
      </c>
      <c r="BM31" s="4">
        <v>0</v>
      </c>
      <c r="BQ31" s="4">
        <v>6091.6670000000004</v>
      </c>
      <c r="BR31" s="4">
        <v>9.3939999999999996E-2</v>
      </c>
      <c r="BS31" s="4">
        <v>-5</v>
      </c>
      <c r="BT31" s="4">
        <v>8.0000000000000002E-3</v>
      </c>
      <c r="BU31" s="4">
        <v>2.2956590000000001</v>
      </c>
      <c r="BV31" s="4">
        <v>21</v>
      </c>
      <c r="BW31" s="4">
        <f t="shared" si="9"/>
        <v>0.60651310780000001</v>
      </c>
      <c r="BY31" s="4">
        <f>BE31*$BU31*(VLOOKUP("Fuel Specific Gravity",'Raw Data'!$A$1:$B$2000,2,FALSE))</f>
        <v>6248.2257829842338</v>
      </c>
      <c r="BZ31" s="4">
        <f>BF31*$BU31*(VLOOKUP("Fuel Specific Gravity",'Raw Data'!$A$1:$B$2000,2,FALSE))</f>
        <v>6.2010386821179999</v>
      </c>
      <c r="CA31" s="4">
        <f>BJ31*$BU31*(VLOOKUP("Fuel Specific Gravity",'Raw Data'!$A$1:$B$2000,2,FALSE))</f>
        <v>39.315722330443997</v>
      </c>
      <c r="CB31" s="4">
        <f>BM31*$BU31*(VLOOKUP("Fuel Specific Gravity",'Raw Data'!$A$1:$B$2000,2,FALSE))</f>
        <v>0</v>
      </c>
    </row>
    <row r="32" spans="1:80" x14ac:dyDescent="0.25">
      <c r="A32" s="2">
        <v>43165</v>
      </c>
      <c r="B32" s="38">
        <v>0.40649608796296294</v>
      </c>
      <c r="C32" s="4">
        <v>4.9459999999999997</v>
      </c>
      <c r="D32" s="4">
        <v>7.3000000000000001E-3</v>
      </c>
      <c r="E32" s="4">
        <v>73.227689999999996</v>
      </c>
      <c r="F32" s="4">
        <v>371.9</v>
      </c>
      <c r="G32" s="4">
        <v>50.6</v>
      </c>
      <c r="H32" s="4">
        <v>-12.4</v>
      </c>
      <c r="J32" s="4">
        <v>13.11</v>
      </c>
      <c r="K32" s="4">
        <v>0.96240000000000003</v>
      </c>
      <c r="L32" s="4">
        <v>4.7603</v>
      </c>
      <c r="M32" s="4">
        <v>7.0000000000000001E-3</v>
      </c>
      <c r="N32" s="4">
        <v>357.94810000000001</v>
      </c>
      <c r="O32" s="4">
        <v>48.741500000000002</v>
      </c>
      <c r="P32" s="4">
        <v>406.7</v>
      </c>
      <c r="Q32" s="4">
        <v>283.14010000000002</v>
      </c>
      <c r="R32" s="4">
        <v>38.555</v>
      </c>
      <c r="S32" s="4">
        <v>321.7</v>
      </c>
      <c r="T32" s="4">
        <v>0</v>
      </c>
      <c r="W32" s="4">
        <v>0</v>
      </c>
      <c r="X32" s="4">
        <v>12.6187</v>
      </c>
      <c r="Y32" s="4">
        <v>12.2</v>
      </c>
      <c r="Z32" s="4">
        <v>844</v>
      </c>
      <c r="AA32" s="4">
        <v>854</v>
      </c>
      <c r="AB32" s="4">
        <v>883</v>
      </c>
      <c r="AC32" s="4">
        <v>69</v>
      </c>
      <c r="AD32" s="4">
        <v>18.79</v>
      </c>
      <c r="AE32" s="4">
        <v>0.43</v>
      </c>
      <c r="AF32" s="4">
        <v>980</v>
      </c>
      <c r="AG32" s="4">
        <v>0</v>
      </c>
      <c r="AH32" s="4">
        <v>59.094000000000001</v>
      </c>
      <c r="AI32" s="4">
        <v>35</v>
      </c>
      <c r="AJ32" s="4">
        <v>191.1</v>
      </c>
      <c r="AK32" s="4">
        <v>170</v>
      </c>
      <c r="AL32" s="4">
        <v>4.5</v>
      </c>
      <c r="AM32" s="4">
        <v>174</v>
      </c>
      <c r="AN32" s="4" t="s">
        <v>155</v>
      </c>
      <c r="AO32" s="4">
        <v>1</v>
      </c>
      <c r="AP32" s="5">
        <v>0.61562499999999998</v>
      </c>
      <c r="AQ32" s="4">
        <v>47.158923000000001</v>
      </c>
      <c r="AR32" s="4">
        <v>-88.486395000000002</v>
      </c>
      <c r="AS32" s="4">
        <v>308.2</v>
      </c>
      <c r="AT32" s="4">
        <v>30</v>
      </c>
      <c r="AU32" s="4">
        <v>12</v>
      </c>
      <c r="AV32" s="4">
        <v>10</v>
      </c>
      <c r="AW32" s="4" t="s">
        <v>206</v>
      </c>
      <c r="AX32" s="4">
        <v>1.368368</v>
      </c>
      <c r="AY32" s="4">
        <v>1.094895</v>
      </c>
      <c r="AZ32" s="4">
        <v>2.2000000000000002</v>
      </c>
      <c r="BA32" s="4">
        <v>14.186999999999999</v>
      </c>
      <c r="BB32" s="4">
        <v>42.95</v>
      </c>
      <c r="BC32" s="4">
        <v>3.03</v>
      </c>
      <c r="BD32" s="4">
        <v>3.91</v>
      </c>
      <c r="BE32" s="4">
        <v>3186.72</v>
      </c>
      <c r="BF32" s="4">
        <v>3.0030000000000001</v>
      </c>
      <c r="BG32" s="4">
        <v>25.094000000000001</v>
      </c>
      <c r="BH32" s="4">
        <v>3.4169999999999998</v>
      </c>
      <c r="BI32" s="4">
        <v>28.510999999999999</v>
      </c>
      <c r="BJ32" s="4">
        <v>19.849</v>
      </c>
      <c r="BK32" s="4">
        <v>2.7029999999999998</v>
      </c>
      <c r="BL32" s="4">
        <v>22.552</v>
      </c>
      <c r="BM32" s="4">
        <v>0</v>
      </c>
      <c r="BQ32" s="4">
        <v>6142.1610000000001</v>
      </c>
      <c r="BR32" s="4">
        <v>7.3067999999999994E-2</v>
      </c>
      <c r="BS32" s="4">
        <v>-5</v>
      </c>
      <c r="BT32" s="4">
        <v>8.9060000000000007E-3</v>
      </c>
      <c r="BU32" s="4">
        <v>1.7856000000000001</v>
      </c>
      <c r="BV32" s="4">
        <v>21</v>
      </c>
      <c r="BW32" s="4">
        <f t="shared" si="9"/>
        <v>0.47175551999999998</v>
      </c>
      <c r="BY32" s="4">
        <f>BE32*$BU32*(VLOOKUP("Fuel Specific Gravity",'Raw Data'!$A$1:$B$2000,2,FALSE))</f>
        <v>4859.4369761279995</v>
      </c>
      <c r="BZ32" s="4">
        <f>BF32*$BU32*(VLOOKUP("Fuel Specific Gravity",'Raw Data'!$A$1:$B$2000,2,FALSE))</f>
        <v>4.5792819072000004</v>
      </c>
      <c r="CA32" s="4">
        <f>BJ32*$BU32*(VLOOKUP("Fuel Specific Gravity",'Raw Data'!$A$1:$B$2000,2,FALSE))</f>
        <v>30.267787737599999</v>
      </c>
      <c r="CB32" s="4">
        <f>BM32*$BU32*(VLOOKUP("Fuel Specific Gravity",'Raw Data'!$A$1:$B$2000,2,FALSE))</f>
        <v>0</v>
      </c>
    </row>
    <row r="33" spans="1:80" x14ac:dyDescent="0.25">
      <c r="A33" s="2">
        <v>43165</v>
      </c>
      <c r="B33" s="38">
        <v>0.40650766203703709</v>
      </c>
      <c r="C33" s="4">
        <v>5.0570000000000004</v>
      </c>
      <c r="D33" s="4">
        <v>6.4999999999999997E-3</v>
      </c>
      <c r="E33" s="4">
        <v>64.796265000000005</v>
      </c>
      <c r="F33" s="4">
        <v>381.5</v>
      </c>
      <c r="G33" s="4">
        <v>49</v>
      </c>
      <c r="H33" s="4">
        <v>-38.9</v>
      </c>
      <c r="J33" s="4">
        <v>13.3</v>
      </c>
      <c r="K33" s="4">
        <v>0.96150000000000002</v>
      </c>
      <c r="L33" s="4">
        <v>4.8619000000000003</v>
      </c>
      <c r="M33" s="4">
        <v>6.1999999999999998E-3</v>
      </c>
      <c r="N33" s="4">
        <v>366.755</v>
      </c>
      <c r="O33" s="4">
        <v>47.148499999999999</v>
      </c>
      <c r="P33" s="4">
        <v>413.9</v>
      </c>
      <c r="Q33" s="4">
        <v>290.12520000000001</v>
      </c>
      <c r="R33" s="4">
        <v>37.2973</v>
      </c>
      <c r="S33" s="4">
        <v>327.39999999999998</v>
      </c>
      <c r="T33" s="4">
        <v>0</v>
      </c>
      <c r="W33" s="4">
        <v>0</v>
      </c>
      <c r="X33" s="4">
        <v>12.7874</v>
      </c>
      <c r="Y33" s="4">
        <v>12.1</v>
      </c>
      <c r="Z33" s="4">
        <v>846</v>
      </c>
      <c r="AA33" s="4">
        <v>856</v>
      </c>
      <c r="AB33" s="4">
        <v>884</v>
      </c>
      <c r="AC33" s="4">
        <v>69</v>
      </c>
      <c r="AD33" s="4">
        <v>18.8</v>
      </c>
      <c r="AE33" s="4">
        <v>0.43</v>
      </c>
      <c r="AF33" s="4">
        <v>979</v>
      </c>
      <c r="AG33" s="4">
        <v>0</v>
      </c>
      <c r="AH33" s="4">
        <v>59</v>
      </c>
      <c r="AI33" s="4">
        <v>35</v>
      </c>
      <c r="AJ33" s="4">
        <v>191</v>
      </c>
      <c r="AK33" s="4">
        <v>169.1</v>
      </c>
      <c r="AL33" s="4">
        <v>4.4000000000000004</v>
      </c>
      <c r="AM33" s="4">
        <v>174</v>
      </c>
      <c r="AN33" s="4" t="s">
        <v>155</v>
      </c>
      <c r="AO33" s="4">
        <v>1</v>
      </c>
      <c r="AP33" s="5">
        <v>0.61563657407407402</v>
      </c>
      <c r="AQ33" s="4">
        <v>47.158889000000002</v>
      </c>
      <c r="AR33" s="4">
        <v>-88.486239999999995</v>
      </c>
      <c r="AS33" s="4">
        <v>308</v>
      </c>
      <c r="AT33" s="4">
        <v>28.5</v>
      </c>
      <c r="AU33" s="4">
        <v>12</v>
      </c>
      <c r="AV33" s="4">
        <v>10</v>
      </c>
      <c r="AW33" s="4" t="s">
        <v>206</v>
      </c>
      <c r="AX33" s="4">
        <v>1.5367999999999999</v>
      </c>
      <c r="AY33" s="4">
        <v>1</v>
      </c>
      <c r="AZ33" s="4">
        <v>2.2684000000000002</v>
      </c>
      <c r="BA33" s="4">
        <v>14.186999999999999</v>
      </c>
      <c r="BB33" s="4">
        <v>42.04</v>
      </c>
      <c r="BC33" s="4">
        <v>2.96</v>
      </c>
      <c r="BD33" s="4">
        <v>4.0090000000000003</v>
      </c>
      <c r="BE33" s="4">
        <v>3186.7979999999998</v>
      </c>
      <c r="BF33" s="4">
        <v>2.5990000000000002</v>
      </c>
      <c r="BG33" s="4">
        <v>25.175000000000001</v>
      </c>
      <c r="BH33" s="4">
        <v>3.2360000000000002</v>
      </c>
      <c r="BI33" s="4">
        <v>28.411000000000001</v>
      </c>
      <c r="BJ33" s="4">
        <v>19.914999999999999</v>
      </c>
      <c r="BK33" s="4">
        <v>2.56</v>
      </c>
      <c r="BL33" s="4">
        <v>22.475000000000001</v>
      </c>
      <c r="BM33" s="4">
        <v>0</v>
      </c>
      <c r="BQ33" s="4">
        <v>6094.384</v>
      </c>
      <c r="BR33" s="4">
        <v>7.553E-2</v>
      </c>
      <c r="BS33" s="4">
        <v>-5</v>
      </c>
      <c r="BT33" s="4">
        <v>8.9999999999999993E-3</v>
      </c>
      <c r="BU33" s="4">
        <v>1.845764</v>
      </c>
      <c r="BV33" s="4">
        <v>21</v>
      </c>
      <c r="BW33" s="4">
        <f t="shared" si="9"/>
        <v>0.48765084879999998</v>
      </c>
      <c r="BY33" s="4">
        <f>BE33*$BU33*(VLOOKUP("Fuel Specific Gravity",'Raw Data'!$A$1:$B$2000,2,FALSE))</f>
        <v>5023.293778215887</v>
      </c>
      <c r="BZ33" s="4">
        <f>BF33*$BU33*(VLOOKUP("Fuel Specific Gravity",'Raw Data'!$A$1:$B$2000,2,FALSE))</f>
        <v>4.0967581031439995</v>
      </c>
      <c r="CA33" s="4">
        <f>BJ33*$BU33*(VLOOKUP("Fuel Specific Gravity",'Raw Data'!$A$1:$B$2000,2,FALSE))</f>
        <v>31.391665111239995</v>
      </c>
      <c r="CB33" s="4">
        <f>BM33*$BU33*(VLOOKUP("Fuel Specific Gravity",'Raw Data'!$A$1:$B$2000,2,FALSE))</f>
        <v>0</v>
      </c>
    </row>
    <row r="34" spans="1:80" x14ac:dyDescent="0.25">
      <c r="A34" s="2">
        <v>43165</v>
      </c>
      <c r="B34" s="38">
        <v>0.40651923611111113</v>
      </c>
      <c r="C34" s="4">
        <v>5.18</v>
      </c>
      <c r="D34" s="4">
        <v>6.0000000000000001E-3</v>
      </c>
      <c r="E34" s="4">
        <v>60</v>
      </c>
      <c r="F34" s="4">
        <v>388.5</v>
      </c>
      <c r="G34" s="4">
        <v>47</v>
      </c>
      <c r="H34" s="4">
        <v>-7.2</v>
      </c>
      <c r="J34" s="4">
        <v>13.4</v>
      </c>
      <c r="K34" s="4">
        <v>0.96040000000000003</v>
      </c>
      <c r="L34" s="4">
        <v>4.9751000000000003</v>
      </c>
      <c r="M34" s="4">
        <v>5.7999999999999996E-3</v>
      </c>
      <c r="N34" s="4">
        <v>373.08760000000001</v>
      </c>
      <c r="O34" s="4">
        <v>45.144799999999996</v>
      </c>
      <c r="P34" s="4">
        <v>418.2</v>
      </c>
      <c r="Q34" s="4">
        <v>295.13670000000002</v>
      </c>
      <c r="R34" s="4">
        <v>35.712499999999999</v>
      </c>
      <c r="S34" s="4">
        <v>330.8</v>
      </c>
      <c r="T34" s="4">
        <v>0</v>
      </c>
      <c r="W34" s="4">
        <v>0</v>
      </c>
      <c r="X34" s="4">
        <v>12.8698</v>
      </c>
      <c r="Y34" s="4">
        <v>12.1</v>
      </c>
      <c r="Z34" s="4">
        <v>846</v>
      </c>
      <c r="AA34" s="4">
        <v>856</v>
      </c>
      <c r="AB34" s="4">
        <v>884</v>
      </c>
      <c r="AC34" s="4">
        <v>69</v>
      </c>
      <c r="AD34" s="4">
        <v>18.8</v>
      </c>
      <c r="AE34" s="4">
        <v>0.43</v>
      </c>
      <c r="AF34" s="4">
        <v>979</v>
      </c>
      <c r="AG34" s="4">
        <v>0</v>
      </c>
      <c r="AH34" s="4">
        <v>59</v>
      </c>
      <c r="AI34" s="4">
        <v>35</v>
      </c>
      <c r="AJ34" s="4">
        <v>191</v>
      </c>
      <c r="AK34" s="4">
        <v>169</v>
      </c>
      <c r="AL34" s="4">
        <v>4.3</v>
      </c>
      <c r="AM34" s="4">
        <v>174</v>
      </c>
      <c r="AN34" s="4" t="s">
        <v>155</v>
      </c>
      <c r="AO34" s="4">
        <v>1</v>
      </c>
      <c r="AP34" s="5">
        <v>0.61564814814814817</v>
      </c>
      <c r="AQ34" s="4">
        <v>47.158850000000001</v>
      </c>
      <c r="AR34" s="4">
        <v>-88.486096000000003</v>
      </c>
      <c r="AS34" s="4">
        <v>308.10000000000002</v>
      </c>
      <c r="AT34" s="4">
        <v>27.3</v>
      </c>
      <c r="AU34" s="4">
        <v>12</v>
      </c>
      <c r="AV34" s="4">
        <v>10</v>
      </c>
      <c r="AW34" s="4" t="s">
        <v>206</v>
      </c>
      <c r="AX34" s="4">
        <v>1.6</v>
      </c>
      <c r="AY34" s="4">
        <v>1.1368</v>
      </c>
      <c r="AZ34" s="4">
        <v>2.3683999999999998</v>
      </c>
      <c r="BA34" s="4">
        <v>14.186999999999999</v>
      </c>
      <c r="BB34" s="4">
        <v>41.06</v>
      </c>
      <c r="BC34" s="4">
        <v>2.89</v>
      </c>
      <c r="BD34" s="4">
        <v>4.1189999999999998</v>
      </c>
      <c r="BE34" s="4">
        <v>3186.5949999999998</v>
      </c>
      <c r="BF34" s="4">
        <v>2.3490000000000002</v>
      </c>
      <c r="BG34" s="4">
        <v>25.024999999999999</v>
      </c>
      <c r="BH34" s="4">
        <v>3.028</v>
      </c>
      <c r="BI34" s="4">
        <v>28.053000000000001</v>
      </c>
      <c r="BJ34" s="4">
        <v>19.795999999999999</v>
      </c>
      <c r="BK34" s="4">
        <v>2.395</v>
      </c>
      <c r="BL34" s="4">
        <v>22.192</v>
      </c>
      <c r="BM34" s="4">
        <v>0</v>
      </c>
      <c r="BQ34" s="4">
        <v>5993.7749999999996</v>
      </c>
      <c r="BR34" s="4">
        <v>6.9657999999999998E-2</v>
      </c>
      <c r="BS34" s="4">
        <v>-5</v>
      </c>
      <c r="BT34" s="4">
        <v>8.0940000000000005E-3</v>
      </c>
      <c r="BU34" s="4">
        <v>1.7022679999999999</v>
      </c>
      <c r="BV34" s="4">
        <v>21</v>
      </c>
      <c r="BW34" s="4">
        <f t="shared" si="9"/>
        <v>0.44973920559999997</v>
      </c>
      <c r="BY34" s="4">
        <f>BE34*$BU34*(VLOOKUP("Fuel Specific Gravity",'Raw Data'!$A$1:$B$2000,2,FALSE))</f>
        <v>4632.4706476308393</v>
      </c>
      <c r="BZ34" s="4">
        <f>BF34*$BU34*(VLOOKUP("Fuel Specific Gravity",'Raw Data'!$A$1:$B$2000,2,FALSE))</f>
        <v>3.4148279123280001</v>
      </c>
      <c r="CA34" s="4">
        <f>BJ34*$BU34*(VLOOKUP("Fuel Specific Gravity",'Raw Data'!$A$1:$B$2000,2,FALSE))</f>
        <v>28.778175118111996</v>
      </c>
      <c r="CB34" s="4">
        <f>BM34*$BU34*(VLOOKUP("Fuel Specific Gravity",'Raw Data'!$A$1:$B$2000,2,FALSE))</f>
        <v>0</v>
      </c>
    </row>
    <row r="35" spans="1:80" x14ac:dyDescent="0.25">
      <c r="A35" s="2">
        <v>43165</v>
      </c>
      <c r="B35" s="38">
        <v>0.40653081018518522</v>
      </c>
      <c r="C35" s="4">
        <v>5.18</v>
      </c>
      <c r="D35" s="4">
        <v>6.0000000000000001E-3</v>
      </c>
      <c r="E35" s="4">
        <v>60</v>
      </c>
      <c r="F35" s="4">
        <v>392</v>
      </c>
      <c r="G35" s="4">
        <v>45.1</v>
      </c>
      <c r="H35" s="4">
        <v>-20</v>
      </c>
      <c r="J35" s="4">
        <v>13.4</v>
      </c>
      <c r="K35" s="4">
        <v>0.96040000000000003</v>
      </c>
      <c r="L35" s="4">
        <v>4.9748000000000001</v>
      </c>
      <c r="M35" s="4">
        <v>5.7999999999999996E-3</v>
      </c>
      <c r="N35" s="4">
        <v>376.49299999999999</v>
      </c>
      <c r="O35" s="4">
        <v>43.317700000000002</v>
      </c>
      <c r="P35" s="4">
        <v>419.8</v>
      </c>
      <c r="Q35" s="4">
        <v>298.10539999999997</v>
      </c>
      <c r="R35" s="4">
        <v>34.2988</v>
      </c>
      <c r="S35" s="4">
        <v>332.4</v>
      </c>
      <c r="T35" s="4">
        <v>0</v>
      </c>
      <c r="W35" s="4">
        <v>0</v>
      </c>
      <c r="X35" s="4">
        <v>12.8691</v>
      </c>
      <c r="Y35" s="4">
        <v>12.1</v>
      </c>
      <c r="Z35" s="4">
        <v>846</v>
      </c>
      <c r="AA35" s="4">
        <v>857</v>
      </c>
      <c r="AB35" s="4">
        <v>884</v>
      </c>
      <c r="AC35" s="4">
        <v>69.900000000000006</v>
      </c>
      <c r="AD35" s="4">
        <v>19.05</v>
      </c>
      <c r="AE35" s="4">
        <v>0.44</v>
      </c>
      <c r="AF35" s="4">
        <v>979</v>
      </c>
      <c r="AG35" s="4">
        <v>0</v>
      </c>
      <c r="AH35" s="4">
        <v>59</v>
      </c>
      <c r="AI35" s="4">
        <v>35</v>
      </c>
      <c r="AJ35" s="4">
        <v>191</v>
      </c>
      <c r="AK35" s="4">
        <v>169</v>
      </c>
      <c r="AL35" s="4">
        <v>4.3</v>
      </c>
      <c r="AM35" s="4">
        <v>174</v>
      </c>
      <c r="AN35" s="4" t="s">
        <v>155</v>
      </c>
      <c r="AO35" s="4">
        <v>1</v>
      </c>
      <c r="AP35" s="5">
        <v>0.61565972222222221</v>
      </c>
      <c r="AQ35" s="4">
        <v>47.158805999999998</v>
      </c>
      <c r="AR35" s="4">
        <v>-88.485962000000001</v>
      </c>
      <c r="AS35" s="4">
        <v>308.2</v>
      </c>
      <c r="AT35" s="4">
        <v>26.1</v>
      </c>
      <c r="AU35" s="4">
        <v>12</v>
      </c>
      <c r="AV35" s="4">
        <v>10</v>
      </c>
      <c r="AW35" s="4" t="s">
        <v>206</v>
      </c>
      <c r="AX35" s="4">
        <v>1.6</v>
      </c>
      <c r="AY35" s="4">
        <v>1.2</v>
      </c>
      <c r="AZ35" s="4">
        <v>2.4</v>
      </c>
      <c r="BA35" s="4">
        <v>14.186999999999999</v>
      </c>
      <c r="BB35" s="4">
        <v>41.06</v>
      </c>
      <c r="BC35" s="4">
        <v>2.89</v>
      </c>
      <c r="BD35" s="4">
        <v>4.1260000000000003</v>
      </c>
      <c r="BE35" s="4">
        <v>3186.5949999999998</v>
      </c>
      <c r="BF35" s="4">
        <v>2.3490000000000002</v>
      </c>
      <c r="BG35" s="4">
        <v>25.254999999999999</v>
      </c>
      <c r="BH35" s="4">
        <v>2.9060000000000001</v>
      </c>
      <c r="BI35" s="4">
        <v>28.161000000000001</v>
      </c>
      <c r="BJ35" s="4">
        <v>19.997</v>
      </c>
      <c r="BK35" s="4">
        <v>2.3010000000000002</v>
      </c>
      <c r="BL35" s="4">
        <v>22.297999999999998</v>
      </c>
      <c r="BM35" s="4">
        <v>0</v>
      </c>
      <c r="BQ35" s="4">
        <v>5993.7749999999996</v>
      </c>
      <c r="BR35" s="4">
        <v>7.8965999999999995E-2</v>
      </c>
      <c r="BS35" s="4">
        <v>-5</v>
      </c>
      <c r="BT35" s="4">
        <v>8.9060000000000007E-3</v>
      </c>
      <c r="BU35" s="4">
        <v>1.929732</v>
      </c>
      <c r="BV35" s="4">
        <v>21</v>
      </c>
      <c r="BW35" s="4">
        <f t="shared" si="9"/>
        <v>0.50983519440000002</v>
      </c>
      <c r="BY35" s="4">
        <f>BE35*$BU35*(VLOOKUP("Fuel Specific Gravity",'Raw Data'!$A$1:$B$2000,2,FALSE))</f>
        <v>5251.4802885291592</v>
      </c>
      <c r="BZ35" s="4">
        <f>BF35*$BU35*(VLOOKUP("Fuel Specific Gravity",'Raw Data'!$A$1:$B$2000,2,FALSE))</f>
        <v>3.8711311596720002</v>
      </c>
      <c r="CA35" s="4">
        <f>BJ35*$BU35*(VLOOKUP("Fuel Specific Gravity",'Raw Data'!$A$1:$B$2000,2,FALSE))</f>
        <v>32.954878586616005</v>
      </c>
      <c r="CB35" s="4">
        <f>BM35*$BU35*(VLOOKUP("Fuel Specific Gravity",'Raw Data'!$A$1:$B$2000,2,FALSE))</f>
        <v>0</v>
      </c>
    </row>
    <row r="36" spans="1:80" x14ac:dyDescent="0.25">
      <c r="A36" s="2">
        <v>43165</v>
      </c>
      <c r="B36" s="38">
        <v>0.40654238425925926</v>
      </c>
      <c r="C36" s="4">
        <v>5.1929999999999996</v>
      </c>
      <c r="D36" s="4">
        <v>6.0000000000000001E-3</v>
      </c>
      <c r="E36" s="4">
        <v>60</v>
      </c>
      <c r="F36" s="4">
        <v>394.9</v>
      </c>
      <c r="G36" s="4">
        <v>43.4</v>
      </c>
      <c r="H36" s="4">
        <v>-23.4</v>
      </c>
      <c r="J36" s="4">
        <v>13.4</v>
      </c>
      <c r="K36" s="4">
        <v>0.96020000000000005</v>
      </c>
      <c r="L36" s="4">
        <v>4.9869000000000003</v>
      </c>
      <c r="M36" s="4">
        <v>5.7999999999999996E-3</v>
      </c>
      <c r="N36" s="4">
        <v>379.16829999999999</v>
      </c>
      <c r="O36" s="4">
        <v>41.676699999999997</v>
      </c>
      <c r="P36" s="4">
        <v>420.8</v>
      </c>
      <c r="Q36" s="4">
        <v>300.25240000000002</v>
      </c>
      <c r="R36" s="4">
        <v>33.002600000000001</v>
      </c>
      <c r="S36" s="4">
        <v>333.3</v>
      </c>
      <c r="T36" s="4">
        <v>0</v>
      </c>
      <c r="W36" s="4">
        <v>0</v>
      </c>
      <c r="X36" s="4">
        <v>12.867100000000001</v>
      </c>
      <c r="Y36" s="4">
        <v>12</v>
      </c>
      <c r="Z36" s="4">
        <v>847</v>
      </c>
      <c r="AA36" s="4">
        <v>857</v>
      </c>
      <c r="AB36" s="4">
        <v>884</v>
      </c>
      <c r="AC36" s="4">
        <v>70</v>
      </c>
      <c r="AD36" s="4">
        <v>19.079999999999998</v>
      </c>
      <c r="AE36" s="4">
        <v>0.44</v>
      </c>
      <c r="AF36" s="4">
        <v>979</v>
      </c>
      <c r="AG36" s="4">
        <v>0</v>
      </c>
      <c r="AH36" s="4">
        <v>59</v>
      </c>
      <c r="AI36" s="4">
        <v>35</v>
      </c>
      <c r="AJ36" s="4">
        <v>191</v>
      </c>
      <c r="AK36" s="4">
        <v>169</v>
      </c>
      <c r="AL36" s="4">
        <v>4.2</v>
      </c>
      <c r="AM36" s="4">
        <v>174.1</v>
      </c>
      <c r="AN36" s="4" t="s">
        <v>155</v>
      </c>
      <c r="AO36" s="4">
        <v>1</v>
      </c>
      <c r="AP36" s="5">
        <v>0.61567129629629636</v>
      </c>
      <c r="AQ36" s="4">
        <v>47.158757999999999</v>
      </c>
      <c r="AR36" s="4">
        <v>-88.485833999999997</v>
      </c>
      <c r="AS36" s="4">
        <v>308.2</v>
      </c>
      <c r="AT36" s="4">
        <v>25.3</v>
      </c>
      <c r="AU36" s="4">
        <v>12</v>
      </c>
      <c r="AV36" s="4">
        <v>10</v>
      </c>
      <c r="AW36" s="4" t="s">
        <v>206</v>
      </c>
      <c r="AX36" s="4">
        <v>1.3264</v>
      </c>
      <c r="AY36" s="4">
        <v>1.2684</v>
      </c>
      <c r="AZ36" s="4">
        <v>2.1263999999999998</v>
      </c>
      <c r="BA36" s="4">
        <v>14.186999999999999</v>
      </c>
      <c r="BB36" s="4">
        <v>40.96</v>
      </c>
      <c r="BC36" s="4">
        <v>2.89</v>
      </c>
      <c r="BD36" s="4">
        <v>4.1420000000000003</v>
      </c>
      <c r="BE36" s="4">
        <v>3186.5410000000002</v>
      </c>
      <c r="BF36" s="4">
        <v>2.343</v>
      </c>
      <c r="BG36" s="4">
        <v>25.372</v>
      </c>
      <c r="BH36" s="4">
        <v>2.7890000000000001</v>
      </c>
      <c r="BI36" s="4">
        <v>28.161000000000001</v>
      </c>
      <c r="BJ36" s="4">
        <v>20.091000000000001</v>
      </c>
      <c r="BK36" s="4">
        <v>2.2080000000000002</v>
      </c>
      <c r="BL36" s="4">
        <v>22.3</v>
      </c>
      <c r="BM36" s="4">
        <v>0</v>
      </c>
      <c r="BQ36" s="4">
        <v>5978.1059999999998</v>
      </c>
      <c r="BR36" s="4">
        <v>6.8222000000000005E-2</v>
      </c>
      <c r="BS36" s="4">
        <v>-5</v>
      </c>
      <c r="BT36" s="4">
        <v>9.9059999999999999E-3</v>
      </c>
      <c r="BU36" s="4">
        <v>1.667176</v>
      </c>
      <c r="BV36" s="4">
        <v>21</v>
      </c>
      <c r="BW36" s="4">
        <f t="shared" si="9"/>
        <v>0.44046789919999996</v>
      </c>
      <c r="BY36" s="4">
        <f>BE36*$BU36*(VLOOKUP("Fuel Specific Gravity",'Raw Data'!$A$1:$B$2000,2,FALSE))</f>
        <v>4536.8960751964642</v>
      </c>
      <c r="BZ36" s="4">
        <f>BF36*$BU36*(VLOOKUP("Fuel Specific Gravity",'Raw Data'!$A$1:$B$2000,2,FALSE))</f>
        <v>3.3358891362719998</v>
      </c>
      <c r="CA36" s="4">
        <f>BJ36*$BU36*(VLOOKUP("Fuel Specific Gravity",'Raw Data'!$A$1:$B$2000,2,FALSE))</f>
        <v>28.604928995664</v>
      </c>
      <c r="CB36" s="4">
        <f>BM36*$BU36*(VLOOKUP("Fuel Specific Gravity",'Raw Data'!$A$1:$B$2000,2,FALSE))</f>
        <v>0</v>
      </c>
    </row>
    <row r="37" spans="1:80" x14ac:dyDescent="0.25">
      <c r="A37" s="2">
        <v>43165</v>
      </c>
      <c r="B37" s="38">
        <v>0.4065539583333333</v>
      </c>
      <c r="C37" s="4">
        <v>5.2050000000000001</v>
      </c>
      <c r="D37" s="4">
        <v>6.0000000000000001E-3</v>
      </c>
      <c r="E37" s="4">
        <v>60</v>
      </c>
      <c r="F37" s="4">
        <v>398.6</v>
      </c>
      <c r="G37" s="4">
        <v>42.2</v>
      </c>
      <c r="H37" s="4">
        <v>-20</v>
      </c>
      <c r="J37" s="4">
        <v>13.4</v>
      </c>
      <c r="K37" s="4">
        <v>0.96009999999999995</v>
      </c>
      <c r="L37" s="4">
        <v>4.9974999999999996</v>
      </c>
      <c r="M37" s="4">
        <v>5.7999999999999996E-3</v>
      </c>
      <c r="N37" s="4">
        <v>382.71940000000001</v>
      </c>
      <c r="O37" s="4">
        <v>40.51</v>
      </c>
      <c r="P37" s="4">
        <v>423.2</v>
      </c>
      <c r="Q37" s="4">
        <v>303.06450000000001</v>
      </c>
      <c r="R37" s="4">
        <v>32.078699999999998</v>
      </c>
      <c r="S37" s="4">
        <v>335.1</v>
      </c>
      <c r="T37" s="4">
        <v>0</v>
      </c>
      <c r="W37" s="4">
        <v>0</v>
      </c>
      <c r="X37" s="4">
        <v>12.8658</v>
      </c>
      <c r="Y37" s="4">
        <v>12</v>
      </c>
      <c r="Z37" s="4">
        <v>847</v>
      </c>
      <c r="AA37" s="4">
        <v>858</v>
      </c>
      <c r="AB37" s="4">
        <v>884</v>
      </c>
      <c r="AC37" s="4">
        <v>70</v>
      </c>
      <c r="AD37" s="4">
        <v>19.079999999999998</v>
      </c>
      <c r="AE37" s="4">
        <v>0.44</v>
      </c>
      <c r="AF37" s="4">
        <v>979</v>
      </c>
      <c r="AG37" s="4">
        <v>0</v>
      </c>
      <c r="AH37" s="4">
        <v>59</v>
      </c>
      <c r="AI37" s="4">
        <v>35</v>
      </c>
      <c r="AJ37" s="4">
        <v>191</v>
      </c>
      <c r="AK37" s="4">
        <v>168.1</v>
      </c>
      <c r="AL37" s="4">
        <v>4.2</v>
      </c>
      <c r="AM37" s="4">
        <v>174.5</v>
      </c>
      <c r="AN37" s="4" t="s">
        <v>155</v>
      </c>
      <c r="AO37" s="4">
        <v>1</v>
      </c>
      <c r="AP37" s="5">
        <v>0.61568287037037039</v>
      </c>
      <c r="AQ37" s="4">
        <v>47.158714000000003</v>
      </c>
      <c r="AR37" s="4">
        <v>-88.485710999999995</v>
      </c>
      <c r="AS37" s="4">
        <v>308.2</v>
      </c>
      <c r="AT37" s="4">
        <v>24.5</v>
      </c>
      <c r="AU37" s="4">
        <v>12</v>
      </c>
      <c r="AV37" s="4">
        <v>10</v>
      </c>
      <c r="AW37" s="4" t="s">
        <v>206</v>
      </c>
      <c r="AX37" s="4">
        <v>1.2</v>
      </c>
      <c r="AY37" s="4">
        <v>1.3684000000000001</v>
      </c>
      <c r="AZ37" s="4">
        <v>2.0684</v>
      </c>
      <c r="BA37" s="4">
        <v>14.186999999999999</v>
      </c>
      <c r="BB37" s="4">
        <v>40.869999999999997</v>
      </c>
      <c r="BC37" s="4">
        <v>2.88</v>
      </c>
      <c r="BD37" s="4">
        <v>4.1520000000000001</v>
      </c>
      <c r="BE37" s="4">
        <v>3186.4949999999999</v>
      </c>
      <c r="BF37" s="4">
        <v>2.3380000000000001</v>
      </c>
      <c r="BG37" s="4">
        <v>25.555</v>
      </c>
      <c r="BH37" s="4">
        <v>2.7050000000000001</v>
      </c>
      <c r="BI37" s="4">
        <v>28.26</v>
      </c>
      <c r="BJ37" s="4">
        <v>20.236000000000001</v>
      </c>
      <c r="BK37" s="4">
        <v>2.1419999999999999</v>
      </c>
      <c r="BL37" s="4">
        <v>22.378</v>
      </c>
      <c r="BM37" s="4">
        <v>0</v>
      </c>
      <c r="BQ37" s="4">
        <v>5964.7439999999997</v>
      </c>
      <c r="BR37" s="4">
        <v>6.0657999999999997E-2</v>
      </c>
      <c r="BS37" s="4">
        <v>-5</v>
      </c>
      <c r="BT37" s="4">
        <v>9.0939999999999997E-3</v>
      </c>
      <c r="BU37" s="4">
        <v>1.4823299999999999</v>
      </c>
      <c r="BV37" s="4">
        <v>21</v>
      </c>
      <c r="BW37" s="4">
        <f t="shared" si="9"/>
        <v>0.39163158599999998</v>
      </c>
      <c r="BY37" s="4">
        <f>BE37*$BU37*(VLOOKUP("Fuel Specific Gravity",'Raw Data'!$A$1:$B$2000,2,FALSE))</f>
        <v>4033.8153118808996</v>
      </c>
      <c r="BZ37" s="4">
        <f>BF37*$BU37*(VLOOKUP("Fuel Specific Gravity",'Raw Data'!$A$1:$B$2000,2,FALSE))</f>
        <v>2.9596971591599996</v>
      </c>
      <c r="CA37" s="4">
        <f>BJ37*$BU37*(VLOOKUP("Fuel Specific Gravity",'Raw Data'!$A$1:$B$2000,2,FALSE))</f>
        <v>25.616951117519999</v>
      </c>
      <c r="CB37" s="4">
        <f>BM37*$BU37*(VLOOKUP("Fuel Specific Gravity",'Raw Data'!$A$1:$B$2000,2,FALSE))</f>
        <v>0</v>
      </c>
    </row>
    <row r="38" spans="1:80" x14ac:dyDescent="0.25">
      <c r="A38" s="2">
        <v>43165</v>
      </c>
      <c r="B38" s="38">
        <v>0.40656553240740739</v>
      </c>
      <c r="C38" s="4">
        <v>5.21</v>
      </c>
      <c r="D38" s="4">
        <v>6.0000000000000001E-3</v>
      </c>
      <c r="E38" s="4">
        <v>60</v>
      </c>
      <c r="F38" s="4">
        <v>404.3</v>
      </c>
      <c r="G38" s="4">
        <v>41.4</v>
      </c>
      <c r="H38" s="4">
        <v>-36.9</v>
      </c>
      <c r="J38" s="4">
        <v>13.4</v>
      </c>
      <c r="K38" s="4">
        <v>0.96009999999999995</v>
      </c>
      <c r="L38" s="4">
        <v>5.0019</v>
      </c>
      <c r="M38" s="4">
        <v>5.7999999999999996E-3</v>
      </c>
      <c r="N38" s="4">
        <v>388.19589999999999</v>
      </c>
      <c r="O38" s="4">
        <v>39.777999999999999</v>
      </c>
      <c r="P38" s="4">
        <v>428</v>
      </c>
      <c r="Q38" s="4">
        <v>307.3809</v>
      </c>
      <c r="R38" s="4">
        <v>31.4969</v>
      </c>
      <c r="S38" s="4">
        <v>338.9</v>
      </c>
      <c r="T38" s="4">
        <v>0</v>
      </c>
      <c r="W38" s="4">
        <v>0</v>
      </c>
      <c r="X38" s="4">
        <v>12.863300000000001</v>
      </c>
      <c r="Y38" s="4">
        <v>11.9</v>
      </c>
      <c r="Z38" s="4">
        <v>848</v>
      </c>
      <c r="AA38" s="4">
        <v>859</v>
      </c>
      <c r="AB38" s="4">
        <v>885</v>
      </c>
      <c r="AC38" s="4">
        <v>70</v>
      </c>
      <c r="AD38" s="4">
        <v>19.059999999999999</v>
      </c>
      <c r="AE38" s="4">
        <v>0.44</v>
      </c>
      <c r="AF38" s="4">
        <v>980</v>
      </c>
      <c r="AG38" s="4">
        <v>0</v>
      </c>
      <c r="AH38" s="4">
        <v>58.094000000000001</v>
      </c>
      <c r="AI38" s="4">
        <v>35</v>
      </c>
      <c r="AJ38" s="4">
        <v>191</v>
      </c>
      <c r="AK38" s="4">
        <v>168.9</v>
      </c>
      <c r="AL38" s="4">
        <v>4.0999999999999996</v>
      </c>
      <c r="AM38" s="4">
        <v>174.8</v>
      </c>
      <c r="AN38" s="4" t="s">
        <v>155</v>
      </c>
      <c r="AO38" s="4">
        <v>1</v>
      </c>
      <c r="AP38" s="5">
        <v>0.61569444444444443</v>
      </c>
      <c r="AQ38" s="4">
        <v>47.158673999999998</v>
      </c>
      <c r="AR38" s="4">
        <v>-88.485586999999995</v>
      </c>
      <c r="AS38" s="4">
        <v>308.3</v>
      </c>
      <c r="AT38" s="4">
        <v>23.8</v>
      </c>
      <c r="AU38" s="4">
        <v>12</v>
      </c>
      <c r="AV38" s="4">
        <v>10</v>
      </c>
      <c r="AW38" s="4" t="s">
        <v>206</v>
      </c>
      <c r="AX38" s="4">
        <v>1.2</v>
      </c>
      <c r="AY38" s="4">
        <v>1.4</v>
      </c>
      <c r="AZ38" s="4">
        <v>2.1</v>
      </c>
      <c r="BA38" s="4">
        <v>14.186999999999999</v>
      </c>
      <c r="BB38" s="4">
        <v>40.83</v>
      </c>
      <c r="BC38" s="4">
        <v>2.88</v>
      </c>
      <c r="BD38" s="4">
        <v>4.1609999999999996</v>
      </c>
      <c r="BE38" s="4">
        <v>3186.4769999999999</v>
      </c>
      <c r="BF38" s="4">
        <v>2.3359999999999999</v>
      </c>
      <c r="BG38" s="4">
        <v>25.898</v>
      </c>
      <c r="BH38" s="4">
        <v>2.6539999999999999</v>
      </c>
      <c r="BI38" s="4">
        <v>28.552</v>
      </c>
      <c r="BJ38" s="4">
        <v>20.506</v>
      </c>
      <c r="BK38" s="4">
        <v>2.101</v>
      </c>
      <c r="BL38" s="4">
        <v>22.608000000000001</v>
      </c>
      <c r="BM38" s="4">
        <v>0</v>
      </c>
      <c r="BQ38" s="4">
        <v>5958.3540000000003</v>
      </c>
      <c r="BR38" s="4">
        <v>6.9059999999999996E-2</v>
      </c>
      <c r="BS38" s="4">
        <v>-5</v>
      </c>
      <c r="BT38" s="4">
        <v>9.9059999999999999E-3</v>
      </c>
      <c r="BU38" s="4">
        <v>1.687654</v>
      </c>
      <c r="BV38" s="4">
        <v>21</v>
      </c>
      <c r="BW38" s="4">
        <f t="shared" si="9"/>
        <v>0.44587818679999996</v>
      </c>
      <c r="BY38" s="4">
        <f>BE38*$BU38*(VLOOKUP("Fuel Specific Gravity",'Raw Data'!$A$1:$B$2000,2,FALSE))</f>
        <v>4592.5307393341318</v>
      </c>
      <c r="BZ38" s="4">
        <f>BF38*$BU38*(VLOOKUP("Fuel Specific Gravity",'Raw Data'!$A$1:$B$2000,2,FALSE))</f>
        <v>3.3667752213759994</v>
      </c>
      <c r="CA38" s="4">
        <f>BJ38*$BU38*(VLOOKUP("Fuel Specific Gravity",'Raw Data'!$A$1:$B$2000,2,FALSE))</f>
        <v>29.554406117096001</v>
      </c>
      <c r="CB38" s="4">
        <f>BM38*$BU38*(VLOOKUP("Fuel Specific Gravity",'Raw Data'!$A$1:$B$2000,2,FALSE))</f>
        <v>0</v>
      </c>
    </row>
    <row r="39" spans="1:80" x14ac:dyDescent="0.25">
      <c r="A39" s="2">
        <v>43165</v>
      </c>
      <c r="B39" s="38">
        <v>0.40657710648148143</v>
      </c>
      <c r="C39" s="4">
        <v>5.1520000000000001</v>
      </c>
      <c r="D39" s="4">
        <v>6.0000000000000001E-3</v>
      </c>
      <c r="E39" s="4">
        <v>60</v>
      </c>
      <c r="F39" s="4">
        <v>408.9</v>
      </c>
      <c r="G39" s="4">
        <v>41</v>
      </c>
      <c r="H39" s="4">
        <v>-24.7</v>
      </c>
      <c r="J39" s="4">
        <v>13.3</v>
      </c>
      <c r="K39" s="4">
        <v>0.96050000000000002</v>
      </c>
      <c r="L39" s="4">
        <v>4.9486999999999997</v>
      </c>
      <c r="M39" s="4">
        <v>5.7999999999999996E-3</v>
      </c>
      <c r="N39" s="4">
        <v>392.76799999999997</v>
      </c>
      <c r="O39" s="4">
        <v>39.340000000000003</v>
      </c>
      <c r="P39" s="4">
        <v>432.1</v>
      </c>
      <c r="Q39" s="4">
        <v>310.9991</v>
      </c>
      <c r="R39" s="4">
        <v>31.15</v>
      </c>
      <c r="S39" s="4">
        <v>342.1</v>
      </c>
      <c r="T39" s="4">
        <v>0</v>
      </c>
      <c r="W39" s="4">
        <v>0</v>
      </c>
      <c r="X39" s="4">
        <v>12.7753</v>
      </c>
      <c r="Y39" s="4">
        <v>12</v>
      </c>
      <c r="Z39" s="4">
        <v>848</v>
      </c>
      <c r="AA39" s="4">
        <v>858</v>
      </c>
      <c r="AB39" s="4">
        <v>885</v>
      </c>
      <c r="AC39" s="4">
        <v>70</v>
      </c>
      <c r="AD39" s="4">
        <v>19.059999999999999</v>
      </c>
      <c r="AE39" s="4">
        <v>0.44</v>
      </c>
      <c r="AF39" s="4">
        <v>980</v>
      </c>
      <c r="AG39" s="4">
        <v>0</v>
      </c>
      <c r="AH39" s="4">
        <v>58</v>
      </c>
      <c r="AI39" s="4">
        <v>35</v>
      </c>
      <c r="AJ39" s="4">
        <v>191</v>
      </c>
      <c r="AK39" s="4">
        <v>169</v>
      </c>
      <c r="AL39" s="4">
        <v>4.2</v>
      </c>
      <c r="AM39" s="4">
        <v>175</v>
      </c>
      <c r="AN39" s="4" t="s">
        <v>155</v>
      </c>
      <c r="AO39" s="4">
        <v>1</v>
      </c>
      <c r="AP39" s="5">
        <v>0.61570601851851847</v>
      </c>
      <c r="AQ39" s="4">
        <v>47.158639000000001</v>
      </c>
      <c r="AR39" s="4">
        <v>-88.485463999999993</v>
      </c>
      <c r="AS39" s="4">
        <v>308.10000000000002</v>
      </c>
      <c r="AT39" s="4">
        <v>23.3</v>
      </c>
      <c r="AU39" s="4">
        <v>12</v>
      </c>
      <c r="AV39" s="4">
        <v>10</v>
      </c>
      <c r="AW39" s="4" t="s">
        <v>206</v>
      </c>
      <c r="AX39" s="4">
        <v>1.2684</v>
      </c>
      <c r="AY39" s="4">
        <v>1.5367999999999999</v>
      </c>
      <c r="AZ39" s="4">
        <v>2.2368000000000001</v>
      </c>
      <c r="BA39" s="4">
        <v>14.186999999999999</v>
      </c>
      <c r="BB39" s="4">
        <v>41.28</v>
      </c>
      <c r="BC39" s="4">
        <v>2.91</v>
      </c>
      <c r="BD39" s="4">
        <v>4.1070000000000002</v>
      </c>
      <c r="BE39" s="4">
        <v>3186.71</v>
      </c>
      <c r="BF39" s="4">
        <v>2.3620000000000001</v>
      </c>
      <c r="BG39" s="4">
        <v>26.486000000000001</v>
      </c>
      <c r="BH39" s="4">
        <v>2.653</v>
      </c>
      <c r="BI39" s="4">
        <v>29.138999999999999</v>
      </c>
      <c r="BJ39" s="4">
        <v>20.972000000000001</v>
      </c>
      <c r="BK39" s="4">
        <v>2.101</v>
      </c>
      <c r="BL39" s="4">
        <v>23.073</v>
      </c>
      <c r="BM39" s="4">
        <v>0</v>
      </c>
      <c r="BQ39" s="4">
        <v>5981.6419999999998</v>
      </c>
      <c r="BR39" s="4">
        <v>7.0000000000000007E-2</v>
      </c>
      <c r="BS39" s="4">
        <v>-5</v>
      </c>
      <c r="BT39" s="4">
        <v>0.01</v>
      </c>
      <c r="BU39" s="4">
        <v>1.7106250000000001</v>
      </c>
      <c r="BV39" s="4">
        <v>21</v>
      </c>
      <c r="BW39" s="4">
        <f t="shared" si="9"/>
        <v>0.45194712500000001</v>
      </c>
      <c r="BY39" s="4">
        <f>BE39*$BU39*(VLOOKUP("Fuel Specific Gravity",'Raw Data'!$A$1:$B$2000,2,FALSE))</f>
        <v>4655.3809878624998</v>
      </c>
      <c r="BZ39" s="4">
        <f>BF39*$BU39*(VLOOKUP("Fuel Specific Gravity",'Raw Data'!$A$1:$B$2000,2,FALSE))</f>
        <v>3.4505837975000002</v>
      </c>
      <c r="CA39" s="4">
        <f>BJ39*$BU39*(VLOOKUP("Fuel Specific Gravity",'Raw Data'!$A$1:$B$2000,2,FALSE))</f>
        <v>30.637444285000001</v>
      </c>
      <c r="CB39" s="4">
        <f>BM39*$BU39*(VLOOKUP("Fuel Specific Gravity",'Raw Data'!$A$1:$B$2000,2,FALSE))</f>
        <v>0</v>
      </c>
    </row>
    <row r="40" spans="1:80" x14ac:dyDescent="0.25">
      <c r="A40" s="2">
        <v>43165</v>
      </c>
      <c r="B40" s="38">
        <v>0.40658868055555558</v>
      </c>
      <c r="C40" s="4">
        <v>4.8600000000000003</v>
      </c>
      <c r="D40" s="4">
        <v>6.4000000000000003E-3</v>
      </c>
      <c r="E40" s="4">
        <v>63.527980999999997</v>
      </c>
      <c r="F40" s="4">
        <v>409.2</v>
      </c>
      <c r="G40" s="4">
        <v>40.700000000000003</v>
      </c>
      <c r="H40" s="4">
        <v>-30</v>
      </c>
      <c r="J40" s="4">
        <v>13.3</v>
      </c>
      <c r="K40" s="4">
        <v>0.96289999999999998</v>
      </c>
      <c r="L40" s="4">
        <v>4.6798999999999999</v>
      </c>
      <c r="M40" s="4">
        <v>6.1000000000000004E-3</v>
      </c>
      <c r="N40" s="4">
        <v>394.03059999999999</v>
      </c>
      <c r="O40" s="4">
        <v>39.1678</v>
      </c>
      <c r="P40" s="4">
        <v>433.2</v>
      </c>
      <c r="Q40" s="4">
        <v>311.99880000000002</v>
      </c>
      <c r="R40" s="4">
        <v>31.0136</v>
      </c>
      <c r="S40" s="4">
        <v>343</v>
      </c>
      <c r="T40" s="4">
        <v>0</v>
      </c>
      <c r="W40" s="4">
        <v>0</v>
      </c>
      <c r="X40" s="4">
        <v>12.8063</v>
      </c>
      <c r="Y40" s="4">
        <v>11.9</v>
      </c>
      <c r="Z40" s="4">
        <v>847</v>
      </c>
      <c r="AA40" s="4">
        <v>858</v>
      </c>
      <c r="AB40" s="4">
        <v>885</v>
      </c>
      <c r="AC40" s="4">
        <v>70</v>
      </c>
      <c r="AD40" s="4">
        <v>19.059999999999999</v>
      </c>
      <c r="AE40" s="4">
        <v>0.44</v>
      </c>
      <c r="AF40" s="4">
        <v>980</v>
      </c>
      <c r="AG40" s="4">
        <v>0</v>
      </c>
      <c r="AH40" s="4">
        <v>58</v>
      </c>
      <c r="AI40" s="4">
        <v>35</v>
      </c>
      <c r="AJ40" s="4">
        <v>190.1</v>
      </c>
      <c r="AK40" s="4">
        <v>168.1</v>
      </c>
      <c r="AL40" s="4">
        <v>4.2</v>
      </c>
      <c r="AM40" s="4">
        <v>175</v>
      </c>
      <c r="AN40" s="4" t="s">
        <v>155</v>
      </c>
      <c r="AO40" s="4">
        <v>1</v>
      </c>
      <c r="AP40" s="5">
        <v>0.61571759259259262</v>
      </c>
      <c r="AQ40" s="4">
        <v>47.158610000000003</v>
      </c>
      <c r="AR40" s="4">
        <v>-88.485337999999999</v>
      </c>
      <c r="AS40" s="4">
        <v>308</v>
      </c>
      <c r="AT40" s="4">
        <v>22.8</v>
      </c>
      <c r="AU40" s="4">
        <v>12</v>
      </c>
      <c r="AV40" s="4">
        <v>10</v>
      </c>
      <c r="AW40" s="4" t="s">
        <v>206</v>
      </c>
      <c r="AX40" s="4">
        <v>1.2316</v>
      </c>
      <c r="AY40" s="4">
        <v>1.6</v>
      </c>
      <c r="AZ40" s="4">
        <v>2.0948000000000002</v>
      </c>
      <c r="BA40" s="4">
        <v>14.186999999999999</v>
      </c>
      <c r="BB40" s="4">
        <v>43.7</v>
      </c>
      <c r="BC40" s="4">
        <v>3.08</v>
      </c>
      <c r="BD40" s="4">
        <v>3.855</v>
      </c>
      <c r="BE40" s="4">
        <v>3187.7359999999999</v>
      </c>
      <c r="BF40" s="4">
        <v>2.6520000000000001</v>
      </c>
      <c r="BG40" s="4">
        <v>28.106999999999999</v>
      </c>
      <c r="BH40" s="4">
        <v>2.794</v>
      </c>
      <c r="BI40" s="4">
        <v>30.901</v>
      </c>
      <c r="BJ40" s="4">
        <v>22.254999999999999</v>
      </c>
      <c r="BK40" s="4">
        <v>2.2120000000000002</v>
      </c>
      <c r="BL40" s="4">
        <v>24.468</v>
      </c>
      <c r="BM40" s="4">
        <v>0</v>
      </c>
      <c r="BQ40" s="4">
        <v>6342.643</v>
      </c>
      <c r="BR40" s="4">
        <v>7.6336000000000001E-2</v>
      </c>
      <c r="BS40" s="4">
        <v>-5</v>
      </c>
      <c r="BT40" s="4">
        <v>0.01</v>
      </c>
      <c r="BU40" s="4">
        <v>1.865453</v>
      </c>
      <c r="BV40" s="4">
        <v>21</v>
      </c>
      <c r="BW40" s="4">
        <f t="shared" si="9"/>
        <v>0.49285268259999998</v>
      </c>
      <c r="BY40" s="4">
        <f>BE40*$BU40*(VLOOKUP("Fuel Specific Gravity",'Raw Data'!$A$1:$B$2000,2,FALSE))</f>
        <v>5078.3722184844319</v>
      </c>
      <c r="BZ40" s="4">
        <f>BF40*$BU40*(VLOOKUP("Fuel Specific Gravity",'Raw Data'!$A$1:$B$2000,2,FALSE))</f>
        <v>4.2248928780240007</v>
      </c>
      <c r="CA40" s="4">
        <f>BJ40*$BU40*(VLOOKUP("Fuel Specific Gravity",'Raw Data'!$A$1:$B$2000,2,FALSE))</f>
        <v>35.454370663809996</v>
      </c>
      <c r="CB40" s="4">
        <f>BM40*$BU40*(VLOOKUP("Fuel Specific Gravity",'Raw Data'!$A$1:$B$2000,2,FALSE))</f>
        <v>0</v>
      </c>
    </row>
    <row r="41" spans="1:80" x14ac:dyDescent="0.25">
      <c r="A41" s="2">
        <v>43165</v>
      </c>
      <c r="B41" s="38">
        <v>0.40660025462962962</v>
      </c>
      <c r="C41" s="4">
        <v>4.359</v>
      </c>
      <c r="D41" s="4">
        <v>6.7000000000000002E-3</v>
      </c>
      <c r="E41" s="4">
        <v>66.644518000000005</v>
      </c>
      <c r="F41" s="4">
        <v>400.8</v>
      </c>
      <c r="G41" s="4">
        <v>40.5</v>
      </c>
      <c r="H41" s="4">
        <v>-23.4</v>
      </c>
      <c r="J41" s="4">
        <v>13.36</v>
      </c>
      <c r="K41" s="4">
        <v>0.96689999999999998</v>
      </c>
      <c r="L41" s="4">
        <v>4.2144000000000004</v>
      </c>
      <c r="M41" s="4">
        <v>6.4000000000000003E-3</v>
      </c>
      <c r="N41" s="4">
        <v>387.5487</v>
      </c>
      <c r="O41" s="4">
        <v>39.116</v>
      </c>
      <c r="P41" s="4">
        <v>426.7</v>
      </c>
      <c r="Q41" s="4">
        <v>306.88659999999999</v>
      </c>
      <c r="R41" s="4">
        <v>30.974599999999999</v>
      </c>
      <c r="S41" s="4">
        <v>337.9</v>
      </c>
      <c r="T41" s="4">
        <v>0</v>
      </c>
      <c r="W41" s="4">
        <v>0</v>
      </c>
      <c r="X41" s="4">
        <v>12.9139</v>
      </c>
      <c r="Y41" s="4">
        <v>11.9</v>
      </c>
      <c r="Z41" s="4">
        <v>847</v>
      </c>
      <c r="AA41" s="4">
        <v>859</v>
      </c>
      <c r="AB41" s="4">
        <v>885</v>
      </c>
      <c r="AC41" s="4">
        <v>70</v>
      </c>
      <c r="AD41" s="4">
        <v>19.079999999999998</v>
      </c>
      <c r="AE41" s="4">
        <v>0.44</v>
      </c>
      <c r="AF41" s="4">
        <v>979</v>
      </c>
      <c r="AG41" s="4">
        <v>0</v>
      </c>
      <c r="AH41" s="4">
        <v>58</v>
      </c>
      <c r="AI41" s="4">
        <v>35</v>
      </c>
      <c r="AJ41" s="4">
        <v>190</v>
      </c>
      <c r="AK41" s="4">
        <v>168</v>
      </c>
      <c r="AL41" s="4">
        <v>4.0999999999999996</v>
      </c>
      <c r="AM41" s="4">
        <v>175</v>
      </c>
      <c r="AN41" s="4" t="s">
        <v>155</v>
      </c>
      <c r="AO41" s="4">
        <v>1</v>
      </c>
      <c r="AP41" s="5">
        <v>0.61572916666666666</v>
      </c>
      <c r="AQ41" s="4">
        <v>47.158585000000002</v>
      </c>
      <c r="AR41" s="4">
        <v>-88.485213000000002</v>
      </c>
      <c r="AS41" s="4">
        <v>307.89999999999998</v>
      </c>
      <c r="AT41" s="4">
        <v>22.4</v>
      </c>
      <c r="AU41" s="4">
        <v>12</v>
      </c>
      <c r="AV41" s="4">
        <v>10</v>
      </c>
      <c r="AW41" s="4" t="s">
        <v>206</v>
      </c>
      <c r="AX41" s="4">
        <v>1.2</v>
      </c>
      <c r="AY41" s="4">
        <v>1.6684000000000001</v>
      </c>
      <c r="AZ41" s="4">
        <v>2.0684</v>
      </c>
      <c r="BA41" s="4">
        <v>14.186999999999999</v>
      </c>
      <c r="BB41" s="4">
        <v>48.61</v>
      </c>
      <c r="BC41" s="4">
        <v>3.43</v>
      </c>
      <c r="BD41" s="4">
        <v>3.4260000000000002</v>
      </c>
      <c r="BE41" s="4">
        <v>3190.0430000000001</v>
      </c>
      <c r="BF41" s="4">
        <v>3.1040000000000001</v>
      </c>
      <c r="BG41" s="4">
        <v>30.72</v>
      </c>
      <c r="BH41" s="4">
        <v>3.101</v>
      </c>
      <c r="BI41" s="4">
        <v>33.820999999999998</v>
      </c>
      <c r="BJ41" s="4">
        <v>24.326000000000001</v>
      </c>
      <c r="BK41" s="4">
        <v>2.4550000000000001</v>
      </c>
      <c r="BL41" s="4">
        <v>26.782</v>
      </c>
      <c r="BM41" s="4">
        <v>0</v>
      </c>
      <c r="BQ41" s="4">
        <v>7107.4880000000003</v>
      </c>
      <c r="BR41" s="4">
        <v>4.6198999999999997E-2</v>
      </c>
      <c r="BS41" s="4">
        <v>-5</v>
      </c>
      <c r="BT41" s="4">
        <v>0.01</v>
      </c>
      <c r="BU41" s="4">
        <v>1.1289929999999999</v>
      </c>
      <c r="BV41" s="4">
        <v>21</v>
      </c>
      <c r="BW41" s="4">
        <f t="shared" si="9"/>
        <v>0.29827995059999995</v>
      </c>
      <c r="BY41" s="4">
        <f>BE41*$BU41*(VLOOKUP("Fuel Specific Gravity",'Raw Data'!$A$1:$B$2000,2,FALSE))</f>
        <v>3075.7119290609457</v>
      </c>
      <c r="BZ41" s="4">
        <f>BF41*$BU41*(VLOOKUP("Fuel Specific Gravity",'Raw Data'!$A$1:$B$2000,2,FALSE))</f>
        <v>2.9927527082879997</v>
      </c>
      <c r="CA41" s="4">
        <f>BJ41*$BU41*(VLOOKUP("Fuel Specific Gravity",'Raw Data'!$A$1:$B$2000,2,FALSE))</f>
        <v>23.454156695171999</v>
      </c>
      <c r="CB41" s="4">
        <f>BM41*$BU41*(VLOOKUP("Fuel Specific Gravity",'Raw Data'!$A$1:$B$2000,2,FALSE))</f>
        <v>0</v>
      </c>
    </row>
    <row r="42" spans="1:80" x14ac:dyDescent="0.25">
      <c r="A42" s="2">
        <v>43165</v>
      </c>
      <c r="B42" s="38">
        <v>0.40661182870370371</v>
      </c>
      <c r="C42" s="4">
        <v>4.0259999999999998</v>
      </c>
      <c r="D42" s="4">
        <v>5.0000000000000001E-3</v>
      </c>
      <c r="E42" s="4">
        <v>50.033223</v>
      </c>
      <c r="F42" s="4">
        <v>387.9</v>
      </c>
      <c r="G42" s="4">
        <v>40.200000000000003</v>
      </c>
      <c r="H42" s="4">
        <v>-6.9</v>
      </c>
      <c r="J42" s="4">
        <v>13.6</v>
      </c>
      <c r="K42" s="4">
        <v>0.96960000000000002</v>
      </c>
      <c r="L42" s="4">
        <v>3.9039000000000001</v>
      </c>
      <c r="M42" s="4">
        <v>4.8999999999999998E-3</v>
      </c>
      <c r="N42" s="4">
        <v>376.14400000000001</v>
      </c>
      <c r="O42" s="4">
        <v>38.9358</v>
      </c>
      <c r="P42" s="4">
        <v>415.1</v>
      </c>
      <c r="Q42" s="4">
        <v>297.83800000000002</v>
      </c>
      <c r="R42" s="4">
        <v>30.830100000000002</v>
      </c>
      <c r="S42" s="4">
        <v>328.7</v>
      </c>
      <c r="T42" s="4">
        <v>0</v>
      </c>
      <c r="W42" s="4">
        <v>0</v>
      </c>
      <c r="X42" s="4">
        <v>13.186299999999999</v>
      </c>
      <c r="Y42" s="4">
        <v>12</v>
      </c>
      <c r="Z42" s="4">
        <v>847</v>
      </c>
      <c r="AA42" s="4">
        <v>858</v>
      </c>
      <c r="AB42" s="4">
        <v>885</v>
      </c>
      <c r="AC42" s="4">
        <v>70</v>
      </c>
      <c r="AD42" s="4">
        <v>19.059999999999999</v>
      </c>
      <c r="AE42" s="4">
        <v>0.44</v>
      </c>
      <c r="AF42" s="4">
        <v>980</v>
      </c>
      <c r="AG42" s="4">
        <v>0</v>
      </c>
      <c r="AH42" s="4">
        <v>58</v>
      </c>
      <c r="AI42" s="4">
        <v>35</v>
      </c>
      <c r="AJ42" s="4">
        <v>190</v>
      </c>
      <c r="AK42" s="4">
        <v>168</v>
      </c>
      <c r="AL42" s="4">
        <v>4.2</v>
      </c>
      <c r="AM42" s="4">
        <v>175</v>
      </c>
      <c r="AN42" s="4" t="s">
        <v>155</v>
      </c>
      <c r="AO42" s="4">
        <v>1</v>
      </c>
      <c r="AP42" s="5">
        <v>0.61574074074074081</v>
      </c>
      <c r="AQ42" s="4">
        <v>47.158563000000001</v>
      </c>
      <c r="AR42" s="4">
        <v>-88.485089000000002</v>
      </c>
      <c r="AS42" s="4">
        <v>307.8</v>
      </c>
      <c r="AT42" s="4">
        <v>22</v>
      </c>
      <c r="AU42" s="4">
        <v>12</v>
      </c>
      <c r="AV42" s="4">
        <v>10</v>
      </c>
      <c r="AW42" s="4" t="s">
        <v>206</v>
      </c>
      <c r="AX42" s="4">
        <v>1.2</v>
      </c>
      <c r="AY42" s="4">
        <v>1.7</v>
      </c>
      <c r="AZ42" s="4">
        <v>2.1</v>
      </c>
      <c r="BA42" s="4">
        <v>14.186999999999999</v>
      </c>
      <c r="BB42" s="4">
        <v>52.57</v>
      </c>
      <c r="BC42" s="4">
        <v>3.71</v>
      </c>
      <c r="BD42" s="4">
        <v>3.1339999999999999</v>
      </c>
      <c r="BE42" s="4">
        <v>3193.384</v>
      </c>
      <c r="BF42" s="4">
        <v>2.5259999999999998</v>
      </c>
      <c r="BG42" s="4">
        <v>32.222000000000001</v>
      </c>
      <c r="BH42" s="4">
        <v>3.335</v>
      </c>
      <c r="BI42" s="4">
        <v>35.557000000000002</v>
      </c>
      <c r="BJ42" s="4">
        <v>25.513999999999999</v>
      </c>
      <c r="BK42" s="4">
        <v>2.641</v>
      </c>
      <c r="BL42" s="4">
        <v>28.155000000000001</v>
      </c>
      <c r="BM42" s="4">
        <v>0</v>
      </c>
      <c r="BQ42" s="4">
        <v>7842.9210000000003</v>
      </c>
      <c r="BR42" s="4">
        <v>5.2060000000000002E-2</v>
      </c>
      <c r="BS42" s="4">
        <v>-5</v>
      </c>
      <c r="BT42" s="4">
        <v>9.0939999999999997E-3</v>
      </c>
      <c r="BU42" s="4">
        <v>1.272216</v>
      </c>
      <c r="BV42" s="4">
        <v>21</v>
      </c>
      <c r="BW42" s="4">
        <f t="shared" si="9"/>
        <v>0.33611946719999997</v>
      </c>
      <c r="BY42" s="4">
        <f>BE42*$BU42*(VLOOKUP("Fuel Specific Gravity",'Raw Data'!$A$1:$B$2000,2,FALSE))</f>
        <v>3469.5237829781759</v>
      </c>
      <c r="BZ42" s="4">
        <f>BF42*$BU42*(VLOOKUP("Fuel Specific Gravity",'Raw Data'!$A$1:$B$2000,2,FALSE))</f>
        <v>2.7444294440639996</v>
      </c>
      <c r="CA42" s="4">
        <f>BJ42*$BU42*(VLOOKUP("Fuel Specific Gravity",'Raw Data'!$A$1:$B$2000,2,FALSE))</f>
        <v>27.720258446496</v>
      </c>
      <c r="CB42" s="4">
        <f>BM42*$BU42*(VLOOKUP("Fuel Specific Gravity",'Raw Data'!$A$1:$B$2000,2,FALSE))</f>
        <v>0</v>
      </c>
    </row>
    <row r="43" spans="1:80" x14ac:dyDescent="0.25">
      <c r="A43" s="2">
        <v>43165</v>
      </c>
      <c r="B43" s="38">
        <v>0.40662340277777775</v>
      </c>
      <c r="C43" s="4">
        <v>3.8420000000000001</v>
      </c>
      <c r="D43" s="4">
        <v>6.7000000000000002E-3</v>
      </c>
      <c r="E43" s="4">
        <v>66.633332999999993</v>
      </c>
      <c r="F43" s="4">
        <v>376</v>
      </c>
      <c r="G43" s="4">
        <v>39.799999999999997</v>
      </c>
      <c r="H43" s="4">
        <v>-13.3</v>
      </c>
      <c r="J43" s="4">
        <v>14</v>
      </c>
      <c r="K43" s="4">
        <v>0.97109999999999996</v>
      </c>
      <c r="L43" s="4">
        <v>3.7311000000000001</v>
      </c>
      <c r="M43" s="4">
        <v>6.4999999999999997E-3</v>
      </c>
      <c r="N43" s="4">
        <v>365.15609999999998</v>
      </c>
      <c r="O43" s="4">
        <v>38.660899999999998</v>
      </c>
      <c r="P43" s="4">
        <v>403.8</v>
      </c>
      <c r="Q43" s="4">
        <v>289.13560000000001</v>
      </c>
      <c r="R43" s="4">
        <v>30.612200000000001</v>
      </c>
      <c r="S43" s="4">
        <v>319.7</v>
      </c>
      <c r="T43" s="4">
        <v>0</v>
      </c>
      <c r="W43" s="4">
        <v>0</v>
      </c>
      <c r="X43" s="4">
        <v>13.598599999999999</v>
      </c>
      <c r="Y43" s="4">
        <v>11.9</v>
      </c>
      <c r="Z43" s="4">
        <v>848</v>
      </c>
      <c r="AA43" s="4">
        <v>859</v>
      </c>
      <c r="AB43" s="4">
        <v>885</v>
      </c>
      <c r="AC43" s="4">
        <v>70</v>
      </c>
      <c r="AD43" s="4">
        <v>19.059999999999999</v>
      </c>
      <c r="AE43" s="4">
        <v>0.44</v>
      </c>
      <c r="AF43" s="4">
        <v>980</v>
      </c>
      <c r="AG43" s="4">
        <v>0</v>
      </c>
      <c r="AH43" s="4">
        <v>58</v>
      </c>
      <c r="AI43" s="4">
        <v>35</v>
      </c>
      <c r="AJ43" s="4">
        <v>190</v>
      </c>
      <c r="AK43" s="4">
        <v>168</v>
      </c>
      <c r="AL43" s="4">
        <v>4.0999999999999996</v>
      </c>
      <c r="AM43" s="4">
        <v>175</v>
      </c>
      <c r="AN43" s="4" t="s">
        <v>155</v>
      </c>
      <c r="AO43" s="4">
        <v>1</v>
      </c>
      <c r="AP43" s="5">
        <v>0.61575231481481485</v>
      </c>
      <c r="AQ43" s="4">
        <v>47.158546999999999</v>
      </c>
      <c r="AR43" s="4">
        <v>-88.484967999999995</v>
      </c>
      <c r="AS43" s="4">
        <v>307.8</v>
      </c>
      <c r="AT43" s="4">
        <v>21.5</v>
      </c>
      <c r="AU43" s="4">
        <v>12</v>
      </c>
      <c r="AV43" s="4">
        <v>10</v>
      </c>
      <c r="AW43" s="4" t="s">
        <v>206</v>
      </c>
      <c r="AX43" s="4">
        <v>1.2684</v>
      </c>
      <c r="AY43" s="4">
        <v>1.7684</v>
      </c>
      <c r="AZ43" s="4">
        <v>2.1684000000000001</v>
      </c>
      <c r="BA43" s="4">
        <v>14.186999999999999</v>
      </c>
      <c r="BB43" s="4">
        <v>55.02</v>
      </c>
      <c r="BC43" s="4">
        <v>3.88</v>
      </c>
      <c r="BD43" s="4">
        <v>2.98</v>
      </c>
      <c r="BE43" s="4">
        <v>3193.3220000000001</v>
      </c>
      <c r="BF43" s="4">
        <v>3.5249999999999999</v>
      </c>
      <c r="BG43" s="4">
        <v>32.728000000000002</v>
      </c>
      <c r="BH43" s="4">
        <v>3.4649999999999999</v>
      </c>
      <c r="BI43" s="4">
        <v>36.192999999999998</v>
      </c>
      <c r="BJ43" s="4">
        <v>25.914000000000001</v>
      </c>
      <c r="BK43" s="4">
        <v>2.7440000000000002</v>
      </c>
      <c r="BL43" s="4">
        <v>28.658000000000001</v>
      </c>
      <c r="BM43" s="4">
        <v>0</v>
      </c>
      <c r="BQ43" s="4">
        <v>8462.4560000000001</v>
      </c>
      <c r="BR43" s="4">
        <v>4.6657999999999998E-2</v>
      </c>
      <c r="BS43" s="4">
        <v>-5</v>
      </c>
      <c r="BT43" s="4">
        <v>9.9059999999999999E-3</v>
      </c>
      <c r="BU43" s="4">
        <v>1.1402049999999999</v>
      </c>
      <c r="BV43" s="4">
        <v>21</v>
      </c>
      <c r="BW43" s="4">
        <f t="shared" si="9"/>
        <v>0.30124216099999995</v>
      </c>
      <c r="BY43" s="4">
        <f>BE43*$BU43*(VLOOKUP("Fuel Specific Gravity",'Raw Data'!$A$1:$B$2000,2,FALSE))</f>
        <v>3109.4496212025397</v>
      </c>
      <c r="BZ43" s="4">
        <f>BF43*$BU43*(VLOOKUP("Fuel Specific Gravity",'Raw Data'!$A$1:$B$2000,2,FALSE))</f>
        <v>3.4324161217499993</v>
      </c>
      <c r="CA43" s="4">
        <f>BJ43*$BU43*(VLOOKUP("Fuel Specific Gravity",'Raw Data'!$A$1:$B$2000,2,FALSE))</f>
        <v>25.233370603979999</v>
      </c>
      <c r="CB43" s="4">
        <f>BM43*$BU43*(VLOOKUP("Fuel Specific Gravity",'Raw Data'!$A$1:$B$2000,2,FALSE))</f>
        <v>0</v>
      </c>
    </row>
    <row r="44" spans="1:80" x14ac:dyDescent="0.25">
      <c r="A44" s="2">
        <v>43165</v>
      </c>
      <c r="B44" s="38">
        <v>0.40663497685185185</v>
      </c>
      <c r="C44" s="4">
        <v>3.7869999999999999</v>
      </c>
      <c r="D44" s="4">
        <v>7.7000000000000002E-3</v>
      </c>
      <c r="E44" s="4">
        <v>76.728498999999999</v>
      </c>
      <c r="F44" s="4">
        <v>368.5</v>
      </c>
      <c r="G44" s="4">
        <v>38.4</v>
      </c>
      <c r="H44" s="4">
        <v>-10</v>
      </c>
      <c r="J44" s="4">
        <v>14.4</v>
      </c>
      <c r="K44" s="4">
        <v>0.97150000000000003</v>
      </c>
      <c r="L44" s="4">
        <v>3.6791</v>
      </c>
      <c r="M44" s="4">
        <v>7.4999999999999997E-3</v>
      </c>
      <c r="N44" s="4">
        <v>358.02749999999997</v>
      </c>
      <c r="O44" s="4">
        <v>37.309600000000003</v>
      </c>
      <c r="P44" s="4">
        <v>395.3</v>
      </c>
      <c r="Q44" s="4">
        <v>283.49110000000002</v>
      </c>
      <c r="R44" s="4">
        <v>29.542200000000001</v>
      </c>
      <c r="S44" s="4">
        <v>313</v>
      </c>
      <c r="T44" s="4">
        <v>0</v>
      </c>
      <c r="W44" s="4">
        <v>0</v>
      </c>
      <c r="X44" s="4">
        <v>13.9909</v>
      </c>
      <c r="Y44" s="4">
        <v>12</v>
      </c>
      <c r="Z44" s="4">
        <v>848</v>
      </c>
      <c r="AA44" s="4">
        <v>858</v>
      </c>
      <c r="AB44" s="4">
        <v>885</v>
      </c>
      <c r="AC44" s="4">
        <v>70</v>
      </c>
      <c r="AD44" s="4">
        <v>19.059999999999999</v>
      </c>
      <c r="AE44" s="4">
        <v>0.44</v>
      </c>
      <c r="AF44" s="4">
        <v>980</v>
      </c>
      <c r="AG44" s="4">
        <v>0</v>
      </c>
      <c r="AH44" s="4">
        <v>58</v>
      </c>
      <c r="AI44" s="4">
        <v>35</v>
      </c>
      <c r="AJ44" s="4">
        <v>190</v>
      </c>
      <c r="AK44" s="4">
        <v>168</v>
      </c>
      <c r="AL44" s="4">
        <v>4.0999999999999996</v>
      </c>
      <c r="AM44" s="4">
        <v>175</v>
      </c>
      <c r="AN44" s="4" t="s">
        <v>155</v>
      </c>
      <c r="AO44" s="4">
        <v>1</v>
      </c>
      <c r="AP44" s="5">
        <v>0.61576388888888889</v>
      </c>
      <c r="AQ44" s="4">
        <v>47.158540000000002</v>
      </c>
      <c r="AR44" s="4">
        <v>-88.484849999999994</v>
      </c>
      <c r="AS44" s="4">
        <v>307.89999999999998</v>
      </c>
      <c r="AT44" s="4">
        <v>20.7</v>
      </c>
      <c r="AU44" s="4">
        <v>12</v>
      </c>
      <c r="AV44" s="4">
        <v>10</v>
      </c>
      <c r="AW44" s="4" t="s">
        <v>206</v>
      </c>
      <c r="AX44" s="4">
        <v>1.3684000000000001</v>
      </c>
      <c r="AY44" s="4">
        <v>1.9368000000000001</v>
      </c>
      <c r="AZ44" s="4">
        <v>2.3368000000000002</v>
      </c>
      <c r="BA44" s="4">
        <v>14.186999999999999</v>
      </c>
      <c r="BB44" s="4">
        <v>55.79</v>
      </c>
      <c r="BC44" s="4">
        <v>3.93</v>
      </c>
      <c r="BD44" s="4">
        <v>2.9329999999999998</v>
      </c>
      <c r="BE44" s="4">
        <v>3192.8679999999999</v>
      </c>
      <c r="BF44" s="4">
        <v>4.117</v>
      </c>
      <c r="BG44" s="4">
        <v>32.537999999999997</v>
      </c>
      <c r="BH44" s="4">
        <v>3.391</v>
      </c>
      <c r="BI44" s="4">
        <v>35.929000000000002</v>
      </c>
      <c r="BJ44" s="4">
        <v>25.763999999999999</v>
      </c>
      <c r="BK44" s="4">
        <v>2.6850000000000001</v>
      </c>
      <c r="BL44" s="4">
        <v>28.449000000000002</v>
      </c>
      <c r="BM44" s="4">
        <v>0</v>
      </c>
      <c r="BQ44" s="4">
        <v>8828.4130000000005</v>
      </c>
      <c r="BR44" s="4">
        <v>3.3315999999999998E-2</v>
      </c>
      <c r="BS44" s="4">
        <v>-5</v>
      </c>
      <c r="BT44" s="4">
        <v>9.0939999999999997E-3</v>
      </c>
      <c r="BU44" s="4">
        <v>0.81415999999999999</v>
      </c>
      <c r="BV44" s="4">
        <v>21</v>
      </c>
      <c r="BW44" s="4">
        <f t="shared" si="9"/>
        <v>0.215101072</v>
      </c>
      <c r="BY44" s="4">
        <f>BE44*$BU44*(VLOOKUP("Fuel Specific Gravity",'Raw Data'!$A$1:$B$2000,2,FALSE))</f>
        <v>2219.97762089152</v>
      </c>
      <c r="BZ44" s="4">
        <f>BF44*$BU44*(VLOOKUP("Fuel Specific Gravity",'Raw Data'!$A$1:$B$2000,2,FALSE))</f>
        <v>2.8625197988800002</v>
      </c>
      <c r="CA44" s="4">
        <f>BJ44*$BU44*(VLOOKUP("Fuel Specific Gravity",'Raw Data'!$A$1:$B$2000,2,FALSE))</f>
        <v>17.913519576959999</v>
      </c>
      <c r="CB44" s="4">
        <f>BM44*$BU44*(VLOOKUP("Fuel Specific Gravity",'Raw Data'!$A$1:$B$2000,2,FALSE))</f>
        <v>0</v>
      </c>
    </row>
    <row r="45" spans="1:80" x14ac:dyDescent="0.25">
      <c r="A45" s="2">
        <v>43165</v>
      </c>
      <c r="B45" s="38">
        <v>0.40664655092592589</v>
      </c>
      <c r="C45" s="4">
        <v>3.8</v>
      </c>
      <c r="D45" s="4">
        <v>8.0000000000000002E-3</v>
      </c>
      <c r="E45" s="4">
        <v>80</v>
      </c>
      <c r="F45" s="4">
        <v>366.8</v>
      </c>
      <c r="G45" s="4">
        <v>36.299999999999997</v>
      </c>
      <c r="H45" s="4">
        <v>-10</v>
      </c>
      <c r="J45" s="4">
        <v>14.66</v>
      </c>
      <c r="K45" s="4">
        <v>0.97140000000000004</v>
      </c>
      <c r="L45" s="4">
        <v>3.6913999999999998</v>
      </c>
      <c r="M45" s="4">
        <v>7.7999999999999996E-3</v>
      </c>
      <c r="N45" s="4">
        <v>356.32069999999999</v>
      </c>
      <c r="O45" s="4">
        <v>35.267600000000002</v>
      </c>
      <c r="P45" s="4">
        <v>391.6</v>
      </c>
      <c r="Q45" s="4">
        <v>282.13959999999997</v>
      </c>
      <c r="R45" s="4">
        <v>27.9254</v>
      </c>
      <c r="S45" s="4">
        <v>310.10000000000002</v>
      </c>
      <c r="T45" s="4">
        <v>0</v>
      </c>
      <c r="W45" s="4">
        <v>0</v>
      </c>
      <c r="X45" s="4">
        <v>14.236499999999999</v>
      </c>
      <c r="Y45" s="4">
        <v>12</v>
      </c>
      <c r="Z45" s="4">
        <v>848</v>
      </c>
      <c r="AA45" s="4">
        <v>858</v>
      </c>
      <c r="AB45" s="4">
        <v>884</v>
      </c>
      <c r="AC45" s="4">
        <v>70</v>
      </c>
      <c r="AD45" s="4">
        <v>19.059999999999999</v>
      </c>
      <c r="AE45" s="4">
        <v>0.44</v>
      </c>
      <c r="AF45" s="4">
        <v>980</v>
      </c>
      <c r="AG45" s="4">
        <v>0</v>
      </c>
      <c r="AH45" s="4">
        <v>58</v>
      </c>
      <c r="AI45" s="4">
        <v>35</v>
      </c>
      <c r="AJ45" s="4">
        <v>190</v>
      </c>
      <c r="AK45" s="4">
        <v>168</v>
      </c>
      <c r="AL45" s="4">
        <v>4.2</v>
      </c>
      <c r="AM45" s="4">
        <v>174.6</v>
      </c>
      <c r="AN45" s="4" t="s">
        <v>155</v>
      </c>
      <c r="AO45" s="4">
        <v>1</v>
      </c>
      <c r="AP45" s="5">
        <v>0.61577546296296293</v>
      </c>
      <c r="AQ45" s="4">
        <v>47.158543999999999</v>
      </c>
      <c r="AR45" s="4">
        <v>-88.484736999999996</v>
      </c>
      <c r="AS45" s="4">
        <v>307.7</v>
      </c>
      <c r="AT45" s="4">
        <v>19.7</v>
      </c>
      <c r="AU45" s="4">
        <v>12</v>
      </c>
      <c r="AV45" s="4">
        <v>10</v>
      </c>
      <c r="AW45" s="4" t="s">
        <v>206</v>
      </c>
      <c r="AX45" s="4">
        <v>1.6736</v>
      </c>
      <c r="AY45" s="4">
        <v>1.3160000000000001</v>
      </c>
      <c r="AZ45" s="4">
        <v>2.6736</v>
      </c>
      <c r="BA45" s="4">
        <v>14.186999999999999</v>
      </c>
      <c r="BB45" s="4">
        <v>55.6</v>
      </c>
      <c r="BC45" s="4">
        <v>3.92</v>
      </c>
      <c r="BD45" s="4">
        <v>2.9409999999999998</v>
      </c>
      <c r="BE45" s="4">
        <v>3192.4960000000001</v>
      </c>
      <c r="BF45" s="4">
        <v>4.2779999999999996</v>
      </c>
      <c r="BG45" s="4">
        <v>32.271000000000001</v>
      </c>
      <c r="BH45" s="4">
        <v>3.194</v>
      </c>
      <c r="BI45" s="4">
        <v>35.465000000000003</v>
      </c>
      <c r="BJ45" s="4">
        <v>25.553000000000001</v>
      </c>
      <c r="BK45" s="4">
        <v>2.5289999999999999</v>
      </c>
      <c r="BL45" s="4">
        <v>28.082000000000001</v>
      </c>
      <c r="BM45" s="4">
        <v>0</v>
      </c>
      <c r="BQ45" s="4">
        <v>8952.3590000000004</v>
      </c>
      <c r="BR45" s="4">
        <v>2.3845999999999999E-2</v>
      </c>
      <c r="BS45" s="4">
        <v>-5</v>
      </c>
      <c r="BT45" s="4">
        <v>8.9999999999999993E-3</v>
      </c>
      <c r="BU45" s="4">
        <v>0.58273699999999995</v>
      </c>
      <c r="BV45" s="4">
        <v>21</v>
      </c>
      <c r="BW45" s="4">
        <f t="shared" si="9"/>
        <v>0.15395911539999999</v>
      </c>
      <c r="BY45" s="4">
        <f>BE45*$BU45*(VLOOKUP("Fuel Specific Gravity",'Raw Data'!$A$1:$B$2000,2,FALSE))</f>
        <v>1588.7692524854078</v>
      </c>
      <c r="BZ45" s="4">
        <f>BF45*$BU45*(VLOOKUP("Fuel Specific Gravity",'Raw Data'!$A$1:$B$2000,2,FALSE))</f>
        <v>2.1289783486439999</v>
      </c>
      <c r="CA45" s="4">
        <f>BJ45*$BU45*(VLOOKUP("Fuel Specific Gravity",'Raw Data'!$A$1:$B$2000,2,FALSE))</f>
        <v>12.716639491094</v>
      </c>
      <c r="CB45" s="4">
        <f>BM45*$BU45*(VLOOKUP("Fuel Specific Gravity",'Raw Data'!$A$1:$B$2000,2,FALSE))</f>
        <v>0</v>
      </c>
    </row>
    <row r="46" spans="1:80" x14ac:dyDescent="0.25">
      <c r="A46" s="2">
        <v>43165</v>
      </c>
      <c r="B46" s="38">
        <v>0.40665812500000004</v>
      </c>
      <c r="C46" s="4">
        <v>3.8</v>
      </c>
      <c r="D46" s="4">
        <v>8.0000000000000002E-3</v>
      </c>
      <c r="E46" s="4">
        <v>80</v>
      </c>
      <c r="F46" s="4">
        <v>367.2</v>
      </c>
      <c r="G46" s="4">
        <v>34.5</v>
      </c>
      <c r="H46" s="4">
        <v>-26.7</v>
      </c>
      <c r="J46" s="4">
        <v>14.8</v>
      </c>
      <c r="K46" s="4">
        <v>0.97140000000000004</v>
      </c>
      <c r="L46" s="4">
        <v>3.6911999999999998</v>
      </c>
      <c r="M46" s="4">
        <v>7.7999999999999996E-3</v>
      </c>
      <c r="N46" s="4">
        <v>356.71159999999998</v>
      </c>
      <c r="O46" s="4">
        <v>33.540399999999998</v>
      </c>
      <c r="P46" s="4">
        <v>390.3</v>
      </c>
      <c r="Q46" s="4">
        <v>282.70979999999997</v>
      </c>
      <c r="R46" s="4">
        <v>26.5822</v>
      </c>
      <c r="S46" s="4">
        <v>309.3</v>
      </c>
      <c r="T46" s="4">
        <v>0</v>
      </c>
      <c r="W46" s="4">
        <v>0</v>
      </c>
      <c r="X46" s="4">
        <v>14.3764</v>
      </c>
      <c r="Y46" s="4">
        <v>11.9</v>
      </c>
      <c r="Z46" s="4">
        <v>847</v>
      </c>
      <c r="AA46" s="4">
        <v>860</v>
      </c>
      <c r="AB46" s="4">
        <v>885</v>
      </c>
      <c r="AC46" s="4">
        <v>70.900000000000006</v>
      </c>
      <c r="AD46" s="4">
        <v>19.309999999999999</v>
      </c>
      <c r="AE46" s="4">
        <v>0.44</v>
      </c>
      <c r="AF46" s="4">
        <v>980</v>
      </c>
      <c r="AG46" s="4">
        <v>0</v>
      </c>
      <c r="AH46" s="4">
        <v>58</v>
      </c>
      <c r="AI46" s="4">
        <v>35</v>
      </c>
      <c r="AJ46" s="4">
        <v>190</v>
      </c>
      <c r="AK46" s="4">
        <v>168</v>
      </c>
      <c r="AL46" s="4">
        <v>4.2</v>
      </c>
      <c r="AM46" s="4">
        <v>174.3</v>
      </c>
      <c r="AN46" s="4" t="s">
        <v>155</v>
      </c>
      <c r="AO46" s="4">
        <v>1</v>
      </c>
      <c r="AP46" s="5">
        <v>0.61578703703703697</v>
      </c>
      <c r="AQ46" s="4">
        <v>47.158555</v>
      </c>
      <c r="AR46" s="4">
        <v>-88.484628999999998</v>
      </c>
      <c r="AS46" s="4">
        <v>307.3</v>
      </c>
      <c r="AT46" s="4">
        <v>18.899999999999999</v>
      </c>
      <c r="AU46" s="4">
        <v>12</v>
      </c>
      <c r="AV46" s="4">
        <v>10</v>
      </c>
      <c r="AW46" s="4" t="s">
        <v>206</v>
      </c>
      <c r="AX46" s="4">
        <v>2.0735999999999999</v>
      </c>
      <c r="AY46" s="4">
        <v>1.0684</v>
      </c>
      <c r="AZ46" s="4">
        <v>3.0051999999999999</v>
      </c>
      <c r="BA46" s="4">
        <v>14.186999999999999</v>
      </c>
      <c r="BB46" s="4">
        <v>55.6</v>
      </c>
      <c r="BC46" s="4">
        <v>3.92</v>
      </c>
      <c r="BD46" s="4">
        <v>2.9460000000000002</v>
      </c>
      <c r="BE46" s="4">
        <v>3192.4960000000001</v>
      </c>
      <c r="BF46" s="4">
        <v>4.2779999999999996</v>
      </c>
      <c r="BG46" s="4">
        <v>32.308</v>
      </c>
      <c r="BH46" s="4">
        <v>3.0379999999999998</v>
      </c>
      <c r="BI46" s="4">
        <v>35.345999999999997</v>
      </c>
      <c r="BJ46" s="4">
        <v>25.606000000000002</v>
      </c>
      <c r="BK46" s="4">
        <v>2.4079999999999999</v>
      </c>
      <c r="BL46" s="4">
        <v>28.013000000000002</v>
      </c>
      <c r="BM46" s="4">
        <v>0</v>
      </c>
      <c r="BQ46" s="4">
        <v>9040.8050000000003</v>
      </c>
      <c r="BR46" s="4">
        <v>1.847E-2</v>
      </c>
      <c r="BS46" s="4">
        <v>-5</v>
      </c>
      <c r="BT46" s="4">
        <v>8.9999999999999993E-3</v>
      </c>
      <c r="BU46" s="4">
        <v>0.45136100000000001</v>
      </c>
      <c r="BV46" s="4">
        <v>21</v>
      </c>
      <c r="BW46" s="4">
        <f t="shared" si="9"/>
        <v>0.1192495762</v>
      </c>
      <c r="BY46" s="4">
        <f>BE46*$BU46*(VLOOKUP("Fuel Specific Gravity",'Raw Data'!$A$1:$B$2000,2,FALSE))</f>
        <v>1230.5868317458239</v>
      </c>
      <c r="BZ46" s="4">
        <f>BF46*$BU46*(VLOOKUP("Fuel Specific Gravity",'Raw Data'!$A$1:$B$2000,2,FALSE))</f>
        <v>1.649007693732</v>
      </c>
      <c r="CA46" s="4">
        <f>BJ46*$BU46*(VLOOKUP("Fuel Specific Gravity",'Raw Data'!$A$1:$B$2000,2,FALSE))</f>
        <v>9.8701475001640002</v>
      </c>
      <c r="CB46" s="4">
        <f>BM46*$BU46*(VLOOKUP("Fuel Specific Gravity",'Raw Data'!$A$1:$B$2000,2,FALSE))</f>
        <v>0</v>
      </c>
    </row>
    <row r="47" spans="1:80" x14ac:dyDescent="0.25">
      <c r="A47" s="2">
        <v>43165</v>
      </c>
      <c r="B47" s="38">
        <v>0.40666969907407408</v>
      </c>
      <c r="C47" s="4">
        <v>3.8</v>
      </c>
      <c r="D47" s="4">
        <v>8.0000000000000002E-3</v>
      </c>
      <c r="E47" s="4">
        <v>80</v>
      </c>
      <c r="F47" s="4">
        <v>367.3</v>
      </c>
      <c r="G47" s="4">
        <v>33.1</v>
      </c>
      <c r="H47" s="4">
        <v>-3.9</v>
      </c>
      <c r="J47" s="4">
        <v>14.9</v>
      </c>
      <c r="K47" s="4">
        <v>0.97140000000000004</v>
      </c>
      <c r="L47" s="4">
        <v>3.6911999999999998</v>
      </c>
      <c r="M47" s="4">
        <v>7.7999999999999996E-3</v>
      </c>
      <c r="N47" s="4">
        <v>356.76389999999998</v>
      </c>
      <c r="O47" s="4">
        <v>32.171700000000001</v>
      </c>
      <c r="P47" s="4">
        <v>388.9</v>
      </c>
      <c r="Q47" s="4">
        <v>282.7783</v>
      </c>
      <c r="R47" s="4">
        <v>25.4999</v>
      </c>
      <c r="S47" s="4">
        <v>308.3</v>
      </c>
      <c r="T47" s="4">
        <v>0</v>
      </c>
      <c r="W47" s="4">
        <v>0</v>
      </c>
      <c r="X47" s="4">
        <v>14.4735</v>
      </c>
      <c r="Y47" s="4">
        <v>12</v>
      </c>
      <c r="Z47" s="4">
        <v>847</v>
      </c>
      <c r="AA47" s="4">
        <v>857</v>
      </c>
      <c r="AB47" s="4">
        <v>884</v>
      </c>
      <c r="AC47" s="4">
        <v>71</v>
      </c>
      <c r="AD47" s="4">
        <v>19.329999999999998</v>
      </c>
      <c r="AE47" s="4">
        <v>0.44</v>
      </c>
      <c r="AF47" s="4">
        <v>980</v>
      </c>
      <c r="AG47" s="4">
        <v>0</v>
      </c>
      <c r="AH47" s="4">
        <v>58</v>
      </c>
      <c r="AI47" s="4">
        <v>35</v>
      </c>
      <c r="AJ47" s="4">
        <v>190</v>
      </c>
      <c r="AK47" s="4">
        <v>168</v>
      </c>
      <c r="AL47" s="4">
        <v>4.2</v>
      </c>
      <c r="AM47" s="4">
        <v>174</v>
      </c>
      <c r="AN47" s="4" t="s">
        <v>155</v>
      </c>
      <c r="AO47" s="4">
        <v>1</v>
      </c>
      <c r="AP47" s="5">
        <v>0.61579861111111112</v>
      </c>
      <c r="AQ47" s="4">
        <v>47.158574000000002</v>
      </c>
      <c r="AR47" s="4">
        <v>-88.484530000000007</v>
      </c>
      <c r="AS47" s="4">
        <v>307.10000000000002</v>
      </c>
      <c r="AT47" s="4">
        <v>18</v>
      </c>
      <c r="AU47" s="4">
        <v>12</v>
      </c>
      <c r="AV47" s="4">
        <v>10</v>
      </c>
      <c r="AW47" s="4" t="s">
        <v>206</v>
      </c>
      <c r="AX47" s="4">
        <v>1.7212000000000001</v>
      </c>
      <c r="AY47" s="4">
        <v>1.1684000000000001</v>
      </c>
      <c r="AZ47" s="4">
        <v>2.6896</v>
      </c>
      <c r="BA47" s="4">
        <v>14.186999999999999</v>
      </c>
      <c r="BB47" s="4">
        <v>55.6</v>
      </c>
      <c r="BC47" s="4">
        <v>3.92</v>
      </c>
      <c r="BD47" s="4">
        <v>2.9470000000000001</v>
      </c>
      <c r="BE47" s="4">
        <v>3192.4960000000001</v>
      </c>
      <c r="BF47" s="4">
        <v>4.2779999999999996</v>
      </c>
      <c r="BG47" s="4">
        <v>32.313000000000002</v>
      </c>
      <c r="BH47" s="4">
        <v>2.9140000000000001</v>
      </c>
      <c r="BI47" s="4">
        <v>35.226999999999997</v>
      </c>
      <c r="BJ47" s="4">
        <v>25.611999999999998</v>
      </c>
      <c r="BK47" s="4">
        <v>2.31</v>
      </c>
      <c r="BL47" s="4">
        <v>27.922000000000001</v>
      </c>
      <c r="BM47" s="4">
        <v>0</v>
      </c>
      <c r="BQ47" s="4">
        <v>9101.8919999999998</v>
      </c>
      <c r="BR47" s="4">
        <v>2.4341999999999999E-2</v>
      </c>
      <c r="BS47" s="4">
        <v>-5</v>
      </c>
      <c r="BT47" s="4">
        <v>9.9059999999999999E-3</v>
      </c>
      <c r="BU47" s="4">
        <v>0.594858</v>
      </c>
      <c r="BV47" s="4">
        <v>21</v>
      </c>
      <c r="BW47" s="4">
        <f t="shared" si="9"/>
        <v>0.15716148359999998</v>
      </c>
      <c r="BY47" s="4">
        <f>BE47*$BU47*(VLOOKUP("Fuel Specific Gravity",'Raw Data'!$A$1:$B$2000,2,FALSE))</f>
        <v>1621.8158448750719</v>
      </c>
      <c r="BZ47" s="4">
        <f>BF47*$BU47*(VLOOKUP("Fuel Specific Gravity",'Raw Data'!$A$1:$B$2000,2,FALSE))</f>
        <v>2.1732613554959994</v>
      </c>
      <c r="CA47" s="4">
        <f>BJ47*$BU47*(VLOOKUP("Fuel Specific Gravity",'Raw Data'!$A$1:$B$2000,2,FALSE))</f>
        <v>13.011119643983999</v>
      </c>
      <c r="CB47" s="4">
        <f>BM47*$BU47*(VLOOKUP("Fuel Specific Gravity",'Raw Data'!$A$1:$B$2000,2,FALSE))</f>
        <v>0</v>
      </c>
    </row>
    <row r="48" spans="1:80" x14ac:dyDescent="0.25">
      <c r="A48" s="2">
        <v>43165</v>
      </c>
      <c r="B48" s="38">
        <v>0.40668127314814817</v>
      </c>
      <c r="C48" s="4">
        <v>3.8</v>
      </c>
      <c r="D48" s="4">
        <v>8.0000000000000002E-3</v>
      </c>
      <c r="E48" s="4">
        <v>80</v>
      </c>
      <c r="F48" s="4">
        <v>367.5</v>
      </c>
      <c r="G48" s="4">
        <v>31.3</v>
      </c>
      <c r="H48" s="4">
        <v>-10</v>
      </c>
      <c r="J48" s="4">
        <v>15</v>
      </c>
      <c r="K48" s="4">
        <v>0.97140000000000004</v>
      </c>
      <c r="L48" s="4">
        <v>3.6911999999999998</v>
      </c>
      <c r="M48" s="4">
        <v>7.7999999999999996E-3</v>
      </c>
      <c r="N48" s="4">
        <v>356.97070000000002</v>
      </c>
      <c r="O48" s="4">
        <v>30.381399999999999</v>
      </c>
      <c r="P48" s="4">
        <v>387.4</v>
      </c>
      <c r="Q48" s="4">
        <v>282.94220000000001</v>
      </c>
      <c r="R48" s="4">
        <v>24.0809</v>
      </c>
      <c r="S48" s="4">
        <v>307</v>
      </c>
      <c r="T48" s="4">
        <v>0</v>
      </c>
      <c r="W48" s="4">
        <v>0</v>
      </c>
      <c r="X48" s="4">
        <v>14.57</v>
      </c>
      <c r="Y48" s="4">
        <v>11.9</v>
      </c>
      <c r="Z48" s="4">
        <v>847</v>
      </c>
      <c r="AA48" s="4">
        <v>857</v>
      </c>
      <c r="AB48" s="4">
        <v>885</v>
      </c>
      <c r="AC48" s="4">
        <v>71</v>
      </c>
      <c r="AD48" s="4">
        <v>19.329999999999998</v>
      </c>
      <c r="AE48" s="4">
        <v>0.44</v>
      </c>
      <c r="AF48" s="4">
        <v>980</v>
      </c>
      <c r="AG48" s="4">
        <v>0</v>
      </c>
      <c r="AH48" s="4">
        <v>58</v>
      </c>
      <c r="AI48" s="4">
        <v>35</v>
      </c>
      <c r="AJ48" s="4">
        <v>190</v>
      </c>
      <c r="AK48" s="4">
        <v>168</v>
      </c>
      <c r="AL48" s="4">
        <v>4.2</v>
      </c>
      <c r="AM48" s="4">
        <v>174</v>
      </c>
      <c r="AN48" s="4" t="s">
        <v>155</v>
      </c>
      <c r="AO48" s="4">
        <v>1</v>
      </c>
      <c r="AP48" s="5">
        <v>0.61581018518518515</v>
      </c>
      <c r="AQ48" s="4">
        <v>47.158602999999999</v>
      </c>
      <c r="AR48" s="4">
        <v>-88.484442000000001</v>
      </c>
      <c r="AS48" s="4">
        <v>306.8</v>
      </c>
      <c r="AT48" s="4">
        <v>17.2</v>
      </c>
      <c r="AU48" s="4">
        <v>12</v>
      </c>
      <c r="AV48" s="4">
        <v>10</v>
      </c>
      <c r="AW48" s="4" t="s">
        <v>206</v>
      </c>
      <c r="AX48" s="4">
        <v>1.5</v>
      </c>
      <c r="AY48" s="4">
        <v>1.2684</v>
      </c>
      <c r="AZ48" s="4">
        <v>2.4316</v>
      </c>
      <c r="BA48" s="4">
        <v>14.186999999999999</v>
      </c>
      <c r="BB48" s="4">
        <v>55.6</v>
      </c>
      <c r="BC48" s="4">
        <v>3.92</v>
      </c>
      <c r="BD48" s="4">
        <v>2.9470000000000001</v>
      </c>
      <c r="BE48" s="4">
        <v>3192.4960000000001</v>
      </c>
      <c r="BF48" s="4">
        <v>4.2779999999999996</v>
      </c>
      <c r="BG48" s="4">
        <v>32.332000000000001</v>
      </c>
      <c r="BH48" s="4">
        <v>2.7519999999999998</v>
      </c>
      <c r="BI48" s="4">
        <v>35.082999999999998</v>
      </c>
      <c r="BJ48" s="4">
        <v>25.626999999999999</v>
      </c>
      <c r="BK48" s="4">
        <v>2.181</v>
      </c>
      <c r="BL48" s="4">
        <v>27.808</v>
      </c>
      <c r="BM48" s="4">
        <v>0</v>
      </c>
      <c r="BQ48" s="4">
        <v>9162.56</v>
      </c>
      <c r="BR48" s="4">
        <v>1.5034E-2</v>
      </c>
      <c r="BS48" s="4">
        <v>-5</v>
      </c>
      <c r="BT48" s="4">
        <v>0.01</v>
      </c>
      <c r="BU48" s="4">
        <v>0.36739300000000003</v>
      </c>
      <c r="BV48" s="4">
        <v>21</v>
      </c>
      <c r="BW48" s="4">
        <f t="shared" si="9"/>
        <v>9.7065230599999996E-2</v>
      </c>
      <c r="BY48" s="4">
        <f>BE48*$BU48*(VLOOKUP("Fuel Specific Gravity",'Raw Data'!$A$1:$B$2000,2,FALSE))</f>
        <v>1001.6571832205121</v>
      </c>
      <c r="BZ48" s="4">
        <f>BF48*$BU48*(VLOOKUP("Fuel Specific Gravity",'Raw Data'!$A$1:$B$2000,2,FALSE))</f>
        <v>1.3422379949159999</v>
      </c>
      <c r="CA48" s="4">
        <f>BJ48*$BU48*(VLOOKUP("Fuel Specific Gravity",'Raw Data'!$A$1:$B$2000,2,FALSE))</f>
        <v>8.0405640709939998</v>
      </c>
      <c r="CB48" s="4">
        <f>BM48*$BU48*(VLOOKUP("Fuel Specific Gravity",'Raw Data'!$A$1:$B$2000,2,FALSE))</f>
        <v>0</v>
      </c>
    </row>
    <row r="49" spans="1:80" x14ac:dyDescent="0.25">
      <c r="A49" s="2">
        <v>43165</v>
      </c>
      <c r="B49" s="38">
        <v>0.40669284722222221</v>
      </c>
      <c r="C49" s="4">
        <v>3.9119999999999999</v>
      </c>
      <c r="D49" s="4">
        <v>8.0000000000000002E-3</v>
      </c>
      <c r="E49" s="4">
        <v>80</v>
      </c>
      <c r="F49" s="4">
        <v>371.5</v>
      </c>
      <c r="G49" s="4">
        <v>29.5</v>
      </c>
      <c r="H49" s="4">
        <v>-3.3</v>
      </c>
      <c r="J49" s="4">
        <v>15.1</v>
      </c>
      <c r="K49" s="4">
        <v>0.97050000000000003</v>
      </c>
      <c r="L49" s="4">
        <v>3.7961</v>
      </c>
      <c r="M49" s="4">
        <v>7.7999999999999996E-3</v>
      </c>
      <c r="N49" s="4">
        <v>360.52640000000002</v>
      </c>
      <c r="O49" s="4">
        <v>28.672499999999999</v>
      </c>
      <c r="P49" s="4">
        <v>389.2</v>
      </c>
      <c r="Q49" s="4">
        <v>285.76060000000001</v>
      </c>
      <c r="R49" s="4">
        <v>22.726400000000002</v>
      </c>
      <c r="S49" s="4">
        <v>308.5</v>
      </c>
      <c r="T49" s="4">
        <v>0</v>
      </c>
      <c r="W49" s="4">
        <v>0</v>
      </c>
      <c r="X49" s="4">
        <v>14.654</v>
      </c>
      <c r="Y49" s="4">
        <v>11.9</v>
      </c>
      <c r="Z49" s="4">
        <v>848</v>
      </c>
      <c r="AA49" s="4">
        <v>858</v>
      </c>
      <c r="AB49" s="4">
        <v>885</v>
      </c>
      <c r="AC49" s="4">
        <v>71</v>
      </c>
      <c r="AD49" s="4">
        <v>19.329999999999998</v>
      </c>
      <c r="AE49" s="4">
        <v>0.44</v>
      </c>
      <c r="AF49" s="4">
        <v>980</v>
      </c>
      <c r="AG49" s="4">
        <v>0</v>
      </c>
      <c r="AH49" s="4">
        <v>57.094000000000001</v>
      </c>
      <c r="AI49" s="4">
        <v>35</v>
      </c>
      <c r="AJ49" s="4">
        <v>190</v>
      </c>
      <c r="AK49" s="4">
        <v>168</v>
      </c>
      <c r="AL49" s="4">
        <v>4.2</v>
      </c>
      <c r="AM49" s="4">
        <v>174</v>
      </c>
      <c r="AN49" s="4" t="s">
        <v>155</v>
      </c>
      <c r="AO49" s="4">
        <v>1</v>
      </c>
      <c r="AP49" s="5">
        <v>0.6158217592592593</v>
      </c>
      <c r="AQ49" s="4">
        <v>47.158639999999998</v>
      </c>
      <c r="AR49" s="4">
        <v>-88.484363999999999</v>
      </c>
      <c r="AS49" s="4">
        <v>306.60000000000002</v>
      </c>
      <c r="AT49" s="4">
        <v>16.5</v>
      </c>
      <c r="AU49" s="4">
        <v>12</v>
      </c>
      <c r="AV49" s="4">
        <v>10</v>
      </c>
      <c r="AW49" s="4" t="s">
        <v>206</v>
      </c>
      <c r="AX49" s="4">
        <v>1.5684</v>
      </c>
      <c r="AY49" s="4">
        <v>1.3684000000000001</v>
      </c>
      <c r="AZ49" s="4">
        <v>2.4683999999999999</v>
      </c>
      <c r="BA49" s="4">
        <v>14.186999999999999</v>
      </c>
      <c r="BB49" s="4">
        <v>54.04</v>
      </c>
      <c r="BC49" s="4">
        <v>3.81</v>
      </c>
      <c r="BD49" s="4">
        <v>3.0430000000000001</v>
      </c>
      <c r="BE49" s="4">
        <v>3191.73</v>
      </c>
      <c r="BF49" s="4">
        <v>4.1550000000000002</v>
      </c>
      <c r="BG49" s="4">
        <v>31.744</v>
      </c>
      <c r="BH49" s="4">
        <v>2.5249999999999999</v>
      </c>
      <c r="BI49" s="4">
        <v>34.268999999999998</v>
      </c>
      <c r="BJ49" s="4">
        <v>25.161000000000001</v>
      </c>
      <c r="BK49" s="4">
        <v>2.0009999999999999</v>
      </c>
      <c r="BL49" s="4">
        <v>27.161999999999999</v>
      </c>
      <c r="BM49" s="4">
        <v>0</v>
      </c>
      <c r="BQ49" s="4">
        <v>8958.7080000000005</v>
      </c>
      <c r="BR49" s="4">
        <v>1.9435999999999998E-2</v>
      </c>
      <c r="BS49" s="4">
        <v>-5</v>
      </c>
      <c r="BT49" s="4">
        <v>9.0939999999999997E-3</v>
      </c>
      <c r="BU49" s="4">
        <v>0.47496699999999997</v>
      </c>
      <c r="BV49" s="4">
        <v>21</v>
      </c>
      <c r="BW49" s="4">
        <f t="shared" si="9"/>
        <v>0.12548628139999998</v>
      </c>
      <c r="BY49" s="4">
        <f>BE49*$BU49*(VLOOKUP("Fuel Specific Gravity",'Raw Data'!$A$1:$B$2000,2,FALSE))</f>
        <v>1294.6353251651399</v>
      </c>
      <c r="BZ49" s="4">
        <f>BF49*$BU49*(VLOOKUP("Fuel Specific Gravity",'Raw Data'!$A$1:$B$2000,2,FALSE))</f>
        <v>1.6853586537899998</v>
      </c>
      <c r="CA49" s="4">
        <f>BJ49*$BU49*(VLOOKUP("Fuel Specific Gravity",'Raw Data'!$A$1:$B$2000,2,FALSE))</f>
        <v>10.205850562698</v>
      </c>
      <c r="CB49" s="4">
        <f>BM49*$BU49*(VLOOKUP("Fuel Specific Gravity",'Raw Data'!$A$1:$B$2000,2,FALSE))</f>
        <v>0</v>
      </c>
    </row>
    <row r="50" spans="1:80" x14ac:dyDescent="0.25">
      <c r="A50" s="2">
        <v>43165</v>
      </c>
      <c r="B50" s="38">
        <v>0.4067044212962963</v>
      </c>
      <c r="C50" s="4">
        <v>4.3170000000000002</v>
      </c>
      <c r="D50" s="4">
        <v>8.0000000000000002E-3</v>
      </c>
      <c r="E50" s="4">
        <v>80</v>
      </c>
      <c r="F50" s="4">
        <v>375.7</v>
      </c>
      <c r="G50" s="4">
        <v>28.5</v>
      </c>
      <c r="H50" s="4">
        <v>-7.5</v>
      </c>
      <c r="J50" s="4">
        <v>15.1</v>
      </c>
      <c r="K50" s="4">
        <v>0.96719999999999995</v>
      </c>
      <c r="L50" s="4">
        <v>4.1752000000000002</v>
      </c>
      <c r="M50" s="4">
        <v>7.7000000000000002E-3</v>
      </c>
      <c r="N50" s="4">
        <v>363.39800000000002</v>
      </c>
      <c r="O50" s="4">
        <v>27.553100000000001</v>
      </c>
      <c r="P50" s="4">
        <v>391</v>
      </c>
      <c r="Q50" s="4">
        <v>288.03660000000002</v>
      </c>
      <c r="R50" s="4">
        <v>21.839200000000002</v>
      </c>
      <c r="S50" s="4">
        <v>309.89999999999998</v>
      </c>
      <c r="T50" s="4">
        <v>0</v>
      </c>
      <c r="W50" s="4">
        <v>0</v>
      </c>
      <c r="X50" s="4">
        <v>14.6044</v>
      </c>
      <c r="Y50" s="4">
        <v>12</v>
      </c>
      <c r="Z50" s="4">
        <v>847</v>
      </c>
      <c r="AA50" s="4">
        <v>857</v>
      </c>
      <c r="AB50" s="4">
        <v>884</v>
      </c>
      <c r="AC50" s="4">
        <v>71</v>
      </c>
      <c r="AD50" s="4">
        <v>19.329999999999998</v>
      </c>
      <c r="AE50" s="4">
        <v>0.44</v>
      </c>
      <c r="AF50" s="4">
        <v>980</v>
      </c>
      <c r="AG50" s="4">
        <v>0</v>
      </c>
      <c r="AH50" s="4">
        <v>57</v>
      </c>
      <c r="AI50" s="4">
        <v>35</v>
      </c>
      <c r="AJ50" s="4">
        <v>190</v>
      </c>
      <c r="AK50" s="4">
        <v>168</v>
      </c>
      <c r="AL50" s="4">
        <v>4.2</v>
      </c>
      <c r="AM50" s="4">
        <v>174</v>
      </c>
      <c r="AN50" s="4" t="s">
        <v>155</v>
      </c>
      <c r="AO50" s="4">
        <v>1</v>
      </c>
      <c r="AP50" s="5">
        <v>0.61583333333333334</v>
      </c>
      <c r="AQ50" s="4">
        <v>47.158683000000003</v>
      </c>
      <c r="AR50" s="4">
        <v>-88.484294000000006</v>
      </c>
      <c r="AS50" s="4">
        <v>306.3</v>
      </c>
      <c r="AT50" s="4">
        <v>16</v>
      </c>
      <c r="AU50" s="4">
        <v>12</v>
      </c>
      <c r="AV50" s="4">
        <v>10</v>
      </c>
      <c r="AW50" s="4" t="s">
        <v>206</v>
      </c>
      <c r="AX50" s="4">
        <v>1.8049949999999999</v>
      </c>
      <c r="AY50" s="4">
        <v>1.468332</v>
      </c>
      <c r="AZ50" s="4">
        <v>2.7049949999999998</v>
      </c>
      <c r="BA50" s="4">
        <v>14.186999999999999</v>
      </c>
      <c r="BB50" s="4">
        <v>49.06</v>
      </c>
      <c r="BC50" s="4">
        <v>3.46</v>
      </c>
      <c r="BD50" s="4">
        <v>3.3929999999999998</v>
      </c>
      <c r="BE50" s="4">
        <v>3189.2840000000001</v>
      </c>
      <c r="BF50" s="4">
        <v>3.762</v>
      </c>
      <c r="BG50" s="4">
        <v>29.07</v>
      </c>
      <c r="BH50" s="4">
        <v>2.2040000000000002</v>
      </c>
      <c r="BI50" s="4">
        <v>31.274000000000001</v>
      </c>
      <c r="BJ50" s="4">
        <v>23.041</v>
      </c>
      <c r="BK50" s="4">
        <v>1.7470000000000001</v>
      </c>
      <c r="BL50" s="4">
        <v>24.788</v>
      </c>
      <c r="BM50" s="4">
        <v>0</v>
      </c>
      <c r="BQ50" s="4">
        <v>8111.5190000000002</v>
      </c>
      <c r="BR50" s="4">
        <v>2.1812000000000002E-2</v>
      </c>
      <c r="BS50" s="4">
        <v>-5</v>
      </c>
      <c r="BT50" s="4">
        <v>9.9059999999999999E-3</v>
      </c>
      <c r="BU50" s="4">
        <v>0.53303100000000003</v>
      </c>
      <c r="BV50" s="4">
        <v>21</v>
      </c>
      <c r="BW50" s="4">
        <f t="shared" si="9"/>
        <v>0.1408267902</v>
      </c>
      <c r="BY50" s="4">
        <f>BE50*$BU50*(VLOOKUP("Fuel Specific Gravity",'Raw Data'!$A$1:$B$2000,2,FALSE))</f>
        <v>1451.7891027926162</v>
      </c>
      <c r="BZ50" s="4">
        <f>BF50*$BU50*(VLOOKUP("Fuel Specific Gravity",'Raw Data'!$A$1:$B$2000,2,FALSE))</f>
        <v>1.712494279188</v>
      </c>
      <c r="CA50" s="4">
        <f>BJ50*$BU50*(VLOOKUP("Fuel Specific Gravity",'Raw Data'!$A$1:$B$2000,2,FALSE))</f>
        <v>10.488458449434001</v>
      </c>
      <c r="CB50" s="4">
        <f>BM50*$BU50*(VLOOKUP("Fuel Specific Gravity",'Raw Data'!$A$1:$B$2000,2,FALSE))</f>
        <v>0</v>
      </c>
    </row>
    <row r="51" spans="1:80" x14ac:dyDescent="0.25">
      <c r="A51" s="2">
        <v>43165</v>
      </c>
      <c r="B51" s="38">
        <v>0.40671599537037034</v>
      </c>
      <c r="C51" s="4">
        <v>5.0389999999999997</v>
      </c>
      <c r="D51" s="4">
        <v>9.5999999999999992E-3</v>
      </c>
      <c r="E51" s="4">
        <v>95.623410000000007</v>
      </c>
      <c r="F51" s="4">
        <v>388.3</v>
      </c>
      <c r="G51" s="4">
        <v>27.3</v>
      </c>
      <c r="H51" s="4">
        <v>-10</v>
      </c>
      <c r="J51" s="4">
        <v>15.1</v>
      </c>
      <c r="K51" s="4">
        <v>0.96140000000000003</v>
      </c>
      <c r="L51" s="4">
        <v>4.8441999999999998</v>
      </c>
      <c r="M51" s="4">
        <v>9.1999999999999998E-3</v>
      </c>
      <c r="N51" s="4">
        <v>373.33920000000001</v>
      </c>
      <c r="O51" s="4">
        <v>26.2151</v>
      </c>
      <c r="P51" s="4">
        <v>399.6</v>
      </c>
      <c r="Q51" s="4">
        <v>295.91629999999998</v>
      </c>
      <c r="R51" s="4">
        <v>20.778600000000001</v>
      </c>
      <c r="S51" s="4">
        <v>316.7</v>
      </c>
      <c r="T51" s="4">
        <v>0</v>
      </c>
      <c r="W51" s="4">
        <v>0</v>
      </c>
      <c r="X51" s="4">
        <v>14.517200000000001</v>
      </c>
      <c r="Y51" s="4">
        <v>11.9</v>
      </c>
      <c r="Z51" s="4">
        <v>846</v>
      </c>
      <c r="AA51" s="4">
        <v>858</v>
      </c>
      <c r="AB51" s="4">
        <v>885</v>
      </c>
      <c r="AC51" s="4">
        <v>71</v>
      </c>
      <c r="AD51" s="4">
        <v>19.329999999999998</v>
      </c>
      <c r="AE51" s="4">
        <v>0.44</v>
      </c>
      <c r="AF51" s="4">
        <v>980</v>
      </c>
      <c r="AG51" s="4">
        <v>0</v>
      </c>
      <c r="AH51" s="4">
        <v>57</v>
      </c>
      <c r="AI51" s="4">
        <v>35</v>
      </c>
      <c r="AJ51" s="4">
        <v>190</v>
      </c>
      <c r="AK51" s="4">
        <v>168</v>
      </c>
      <c r="AL51" s="4">
        <v>4.3</v>
      </c>
      <c r="AM51" s="4">
        <v>174</v>
      </c>
      <c r="AN51" s="4" t="s">
        <v>155</v>
      </c>
      <c r="AO51" s="4">
        <v>1</v>
      </c>
      <c r="AP51" s="5">
        <v>0.61584490740740738</v>
      </c>
      <c r="AQ51" s="4">
        <v>47.158732999999998</v>
      </c>
      <c r="AR51" s="4">
        <v>-88.48424</v>
      </c>
      <c r="AS51" s="4">
        <v>306.10000000000002</v>
      </c>
      <c r="AT51" s="4">
        <v>15.6</v>
      </c>
      <c r="AU51" s="4">
        <v>12</v>
      </c>
      <c r="AV51" s="4">
        <v>10</v>
      </c>
      <c r="AW51" s="4" t="s">
        <v>206</v>
      </c>
      <c r="AX51" s="4">
        <v>1.9</v>
      </c>
      <c r="AY51" s="4">
        <v>1.158158</v>
      </c>
      <c r="AZ51" s="4">
        <v>2.5265270000000002</v>
      </c>
      <c r="BA51" s="4">
        <v>14.186999999999999</v>
      </c>
      <c r="BB51" s="4">
        <v>42.16</v>
      </c>
      <c r="BC51" s="4">
        <v>2.97</v>
      </c>
      <c r="BD51" s="4">
        <v>4.0140000000000002</v>
      </c>
      <c r="BE51" s="4">
        <v>3184.913</v>
      </c>
      <c r="BF51" s="4">
        <v>3.847</v>
      </c>
      <c r="BG51" s="4">
        <v>25.704999999999998</v>
      </c>
      <c r="BH51" s="4">
        <v>1.8049999999999999</v>
      </c>
      <c r="BI51" s="4">
        <v>27.51</v>
      </c>
      <c r="BJ51" s="4">
        <v>20.373999999999999</v>
      </c>
      <c r="BK51" s="4">
        <v>1.431</v>
      </c>
      <c r="BL51" s="4">
        <v>21.805</v>
      </c>
      <c r="BM51" s="4">
        <v>0</v>
      </c>
      <c r="BQ51" s="4">
        <v>6940.0039999999999</v>
      </c>
      <c r="BR51" s="4">
        <v>3.7401999999999998E-2</v>
      </c>
      <c r="BS51" s="4">
        <v>-5</v>
      </c>
      <c r="BT51" s="4">
        <v>0.01</v>
      </c>
      <c r="BU51" s="4">
        <v>0.91401200000000005</v>
      </c>
      <c r="BV51" s="4">
        <v>21</v>
      </c>
      <c r="BW51" s="4">
        <f t="shared" si="9"/>
        <v>0.2414819704</v>
      </c>
      <c r="BY51" s="4">
        <f>BE51*$BU51*(VLOOKUP("Fuel Specific Gravity",'Raw Data'!$A$1:$B$2000,2,FALSE))</f>
        <v>2486.0355906164241</v>
      </c>
      <c r="BZ51" s="4">
        <f>BF51*$BU51*(VLOOKUP("Fuel Specific Gravity",'Raw Data'!$A$1:$B$2000,2,FALSE))</f>
        <v>3.0028383560560004</v>
      </c>
      <c r="CA51" s="4">
        <f>BJ51*$BU51*(VLOOKUP("Fuel Specific Gravity",'Raw Data'!$A$1:$B$2000,2,FALSE))</f>
        <v>15.903256736751999</v>
      </c>
      <c r="CB51" s="4">
        <f>BM51*$BU51*(VLOOKUP("Fuel Specific Gravity",'Raw Data'!$A$1:$B$2000,2,FALSE))</f>
        <v>0</v>
      </c>
    </row>
    <row r="52" spans="1:80" x14ac:dyDescent="0.25">
      <c r="A52" s="2">
        <v>43165</v>
      </c>
      <c r="B52" s="38">
        <v>0.40672756944444449</v>
      </c>
      <c r="C52" s="4">
        <v>5.8150000000000004</v>
      </c>
      <c r="D52" s="4">
        <v>1.0699999999999999E-2</v>
      </c>
      <c r="E52" s="4">
        <v>106.503215</v>
      </c>
      <c r="F52" s="4">
        <v>401</v>
      </c>
      <c r="G52" s="4">
        <v>26.4</v>
      </c>
      <c r="H52" s="4">
        <v>0</v>
      </c>
      <c r="J52" s="4">
        <v>14.9</v>
      </c>
      <c r="K52" s="4">
        <v>0.95520000000000005</v>
      </c>
      <c r="L52" s="4">
        <v>5.5548000000000002</v>
      </c>
      <c r="M52" s="4">
        <v>1.0200000000000001E-2</v>
      </c>
      <c r="N52" s="4">
        <v>383.06729999999999</v>
      </c>
      <c r="O52" s="4">
        <v>25.1752</v>
      </c>
      <c r="P52" s="4">
        <v>408.2</v>
      </c>
      <c r="Q52" s="4">
        <v>303.62689999999998</v>
      </c>
      <c r="R52" s="4">
        <v>19.9544</v>
      </c>
      <c r="S52" s="4">
        <v>323.60000000000002</v>
      </c>
      <c r="T52" s="4">
        <v>0</v>
      </c>
      <c r="W52" s="4">
        <v>0</v>
      </c>
      <c r="X52" s="4">
        <v>14.2338</v>
      </c>
      <c r="Y52" s="4">
        <v>12</v>
      </c>
      <c r="Z52" s="4">
        <v>847</v>
      </c>
      <c r="AA52" s="4">
        <v>857</v>
      </c>
      <c r="AB52" s="4">
        <v>885</v>
      </c>
      <c r="AC52" s="4">
        <v>71</v>
      </c>
      <c r="AD52" s="4">
        <v>19.329999999999998</v>
      </c>
      <c r="AE52" s="4">
        <v>0.44</v>
      </c>
      <c r="AF52" s="4">
        <v>980</v>
      </c>
      <c r="AG52" s="4">
        <v>0</v>
      </c>
      <c r="AH52" s="4">
        <v>57</v>
      </c>
      <c r="AI52" s="4">
        <v>35</v>
      </c>
      <c r="AJ52" s="4">
        <v>190</v>
      </c>
      <c r="AK52" s="4">
        <v>168</v>
      </c>
      <c r="AL52" s="4">
        <v>4.2</v>
      </c>
      <c r="AM52" s="4">
        <v>174</v>
      </c>
      <c r="AN52" s="4" t="s">
        <v>155</v>
      </c>
      <c r="AO52" s="4">
        <v>1</v>
      </c>
      <c r="AP52" s="5">
        <v>0.61585648148148142</v>
      </c>
      <c r="AQ52" s="4">
        <v>47.158790000000003</v>
      </c>
      <c r="AR52" s="4">
        <v>-88.484200999999999</v>
      </c>
      <c r="AS52" s="4">
        <v>305.89999999999998</v>
      </c>
      <c r="AT52" s="4">
        <v>15.4</v>
      </c>
      <c r="AU52" s="4">
        <v>12</v>
      </c>
      <c r="AV52" s="4">
        <v>10</v>
      </c>
      <c r="AW52" s="4" t="s">
        <v>206</v>
      </c>
      <c r="AX52" s="4">
        <v>2.0367999999999999</v>
      </c>
      <c r="AY52" s="4">
        <v>1</v>
      </c>
      <c r="AZ52" s="4">
        <v>2.4683999999999999</v>
      </c>
      <c r="BA52" s="4">
        <v>14.186999999999999</v>
      </c>
      <c r="BB52" s="4">
        <v>36.65</v>
      </c>
      <c r="BC52" s="4">
        <v>2.58</v>
      </c>
      <c r="BD52" s="4">
        <v>4.6900000000000004</v>
      </c>
      <c r="BE52" s="4">
        <v>3181.7579999999998</v>
      </c>
      <c r="BF52" s="4">
        <v>3.7090000000000001</v>
      </c>
      <c r="BG52" s="4">
        <v>22.978000000000002</v>
      </c>
      <c r="BH52" s="4">
        <v>1.51</v>
      </c>
      <c r="BI52" s="4">
        <v>24.488</v>
      </c>
      <c r="BJ52" s="4">
        <v>18.213000000000001</v>
      </c>
      <c r="BK52" s="4">
        <v>1.1970000000000001</v>
      </c>
      <c r="BL52" s="4">
        <v>19.41</v>
      </c>
      <c r="BM52" s="4">
        <v>0</v>
      </c>
      <c r="BQ52" s="4">
        <v>5928.1149999999998</v>
      </c>
      <c r="BR52" s="4">
        <v>7.1615999999999999E-2</v>
      </c>
      <c r="BS52" s="4">
        <v>-5</v>
      </c>
      <c r="BT52" s="4">
        <v>9.0939999999999997E-3</v>
      </c>
      <c r="BU52" s="4">
        <v>1.7501169999999999</v>
      </c>
      <c r="BV52" s="4">
        <v>21</v>
      </c>
      <c r="BW52" s="4">
        <f t="shared" si="9"/>
        <v>0.46238091139999998</v>
      </c>
      <c r="BY52" s="4">
        <f>BE52*$BU52*(VLOOKUP("Fuel Specific Gravity",'Raw Data'!$A$1:$B$2000,2,FALSE))</f>
        <v>4755.4552458958433</v>
      </c>
      <c r="BZ52" s="4">
        <f>BF52*$BU52*(VLOOKUP("Fuel Specific Gravity",'Raw Data'!$A$1:$B$2000,2,FALSE))</f>
        <v>5.5434710958620004</v>
      </c>
      <c r="CA52" s="4">
        <f>BJ52*$BU52*(VLOOKUP("Fuel Specific Gravity",'Raw Data'!$A$1:$B$2000,2,FALSE))</f>
        <v>27.221148306533998</v>
      </c>
      <c r="CB52" s="4">
        <f>BM52*$BU52*(VLOOKUP("Fuel Specific Gravity",'Raw Data'!$A$1:$B$2000,2,FALSE))</f>
        <v>0</v>
      </c>
    </row>
    <row r="53" spans="1:80" x14ac:dyDescent="0.25">
      <c r="A53" s="2">
        <v>43165</v>
      </c>
      <c r="B53" s="38">
        <v>0.40673914351851853</v>
      </c>
      <c r="C53" s="4">
        <v>6.3289999999999997</v>
      </c>
      <c r="D53" s="4">
        <v>9.4999999999999998E-3</v>
      </c>
      <c r="E53" s="4">
        <v>95.043253000000007</v>
      </c>
      <c r="F53" s="4">
        <v>409.5</v>
      </c>
      <c r="G53" s="4">
        <v>26.2</v>
      </c>
      <c r="H53" s="4">
        <v>-16.7</v>
      </c>
      <c r="J53" s="4">
        <v>14.24</v>
      </c>
      <c r="K53" s="4">
        <v>0.95120000000000005</v>
      </c>
      <c r="L53" s="4">
        <v>6.0197000000000003</v>
      </c>
      <c r="M53" s="4">
        <v>8.9999999999999993E-3</v>
      </c>
      <c r="N53" s="4">
        <v>389.47919999999999</v>
      </c>
      <c r="O53" s="4">
        <v>24.900099999999998</v>
      </c>
      <c r="P53" s="4">
        <v>414.4</v>
      </c>
      <c r="Q53" s="4">
        <v>308.70909999999998</v>
      </c>
      <c r="R53" s="4">
        <v>19.7363</v>
      </c>
      <c r="S53" s="4">
        <v>328.4</v>
      </c>
      <c r="T53" s="4">
        <v>0</v>
      </c>
      <c r="W53" s="4">
        <v>0</v>
      </c>
      <c r="X53" s="4">
        <v>13.5412</v>
      </c>
      <c r="Y53" s="4">
        <v>12</v>
      </c>
      <c r="Z53" s="4">
        <v>847</v>
      </c>
      <c r="AA53" s="4">
        <v>857</v>
      </c>
      <c r="AB53" s="4">
        <v>885</v>
      </c>
      <c r="AC53" s="4">
        <v>71</v>
      </c>
      <c r="AD53" s="4">
        <v>19.329999999999998</v>
      </c>
      <c r="AE53" s="4">
        <v>0.44</v>
      </c>
      <c r="AF53" s="4">
        <v>980</v>
      </c>
      <c r="AG53" s="4">
        <v>0</v>
      </c>
      <c r="AH53" s="4">
        <v>57</v>
      </c>
      <c r="AI53" s="4">
        <v>35</v>
      </c>
      <c r="AJ53" s="4">
        <v>190</v>
      </c>
      <c r="AK53" s="4">
        <v>168</v>
      </c>
      <c r="AL53" s="4">
        <v>4.2</v>
      </c>
      <c r="AM53" s="4">
        <v>174</v>
      </c>
      <c r="AN53" s="4" t="s">
        <v>155</v>
      </c>
      <c r="AO53" s="4">
        <v>1</v>
      </c>
      <c r="AP53" s="5">
        <v>0.61586805555555557</v>
      </c>
      <c r="AQ53" s="4">
        <v>47.158848999999996</v>
      </c>
      <c r="AR53" s="4">
        <v>-88.484167999999997</v>
      </c>
      <c r="AS53" s="4">
        <v>305.8</v>
      </c>
      <c r="AT53" s="4">
        <v>15.5</v>
      </c>
      <c r="AU53" s="4">
        <v>12</v>
      </c>
      <c r="AV53" s="4">
        <v>10</v>
      </c>
      <c r="AW53" s="4" t="s">
        <v>206</v>
      </c>
      <c r="AX53" s="4">
        <v>1.758</v>
      </c>
      <c r="AY53" s="4">
        <v>1.0342</v>
      </c>
      <c r="AZ53" s="4">
        <v>2.3974000000000002</v>
      </c>
      <c r="BA53" s="4">
        <v>14.186999999999999</v>
      </c>
      <c r="BB53" s="4">
        <v>33.76</v>
      </c>
      <c r="BC53" s="4">
        <v>2.38</v>
      </c>
      <c r="BD53" s="4">
        <v>5.133</v>
      </c>
      <c r="BE53" s="4">
        <v>3181.0419999999999</v>
      </c>
      <c r="BF53" s="4">
        <v>3.0409999999999999</v>
      </c>
      <c r="BG53" s="4">
        <v>21.553999999999998</v>
      </c>
      <c r="BH53" s="4">
        <v>1.3779999999999999</v>
      </c>
      <c r="BI53" s="4">
        <v>22.931000000000001</v>
      </c>
      <c r="BJ53" s="4">
        <v>17.084</v>
      </c>
      <c r="BK53" s="4">
        <v>1.0920000000000001</v>
      </c>
      <c r="BL53" s="4">
        <v>18.175999999999998</v>
      </c>
      <c r="BM53" s="4">
        <v>0</v>
      </c>
      <c r="BQ53" s="4">
        <v>5203.0069999999996</v>
      </c>
      <c r="BR53" s="4">
        <v>6.3222E-2</v>
      </c>
      <c r="BS53" s="4">
        <v>-5</v>
      </c>
      <c r="BT53" s="4">
        <v>9.9059999999999999E-3</v>
      </c>
      <c r="BU53" s="4">
        <v>1.544988</v>
      </c>
      <c r="BV53" s="4">
        <v>21</v>
      </c>
      <c r="BW53" s="4">
        <f t="shared" si="9"/>
        <v>0.40818582959999999</v>
      </c>
      <c r="BY53" s="4">
        <f>BE53*$BU53*(VLOOKUP("Fuel Specific Gravity",'Raw Data'!$A$1:$B$2000,2,FALSE))</f>
        <v>4197.1296467415841</v>
      </c>
      <c r="BZ53" s="4">
        <f>BF53*$BU53*(VLOOKUP("Fuel Specific Gravity",'Raw Data'!$A$1:$B$2000,2,FALSE))</f>
        <v>4.012355465832</v>
      </c>
      <c r="CA53" s="4">
        <f>BJ53*$BU53*(VLOOKUP("Fuel Specific Gravity",'Raw Data'!$A$1:$B$2000,2,FALSE))</f>
        <v>22.540967043167999</v>
      </c>
      <c r="CB53" s="4">
        <f>BM53*$BU53*(VLOOKUP("Fuel Specific Gravity",'Raw Data'!$A$1:$B$2000,2,FALSE))</f>
        <v>0</v>
      </c>
    </row>
    <row r="54" spans="1:80" x14ac:dyDescent="0.25">
      <c r="A54" s="2">
        <v>43165</v>
      </c>
      <c r="B54" s="38">
        <v>0.40675071759259263</v>
      </c>
      <c r="C54" s="4">
        <v>6.41</v>
      </c>
      <c r="D54" s="4">
        <v>7.1000000000000004E-3</v>
      </c>
      <c r="E54" s="4">
        <v>71.168614000000005</v>
      </c>
      <c r="F54" s="4">
        <v>411.4</v>
      </c>
      <c r="G54" s="4">
        <v>26.1</v>
      </c>
      <c r="H54" s="4">
        <v>-11.7</v>
      </c>
      <c r="J54" s="4">
        <v>13.58</v>
      </c>
      <c r="K54" s="4">
        <v>0.95050000000000001</v>
      </c>
      <c r="L54" s="4">
        <v>6.0929000000000002</v>
      </c>
      <c r="M54" s="4">
        <v>6.7999999999999996E-3</v>
      </c>
      <c r="N54" s="4">
        <v>391.06670000000003</v>
      </c>
      <c r="O54" s="4">
        <v>24.829499999999999</v>
      </c>
      <c r="P54" s="4">
        <v>415.9</v>
      </c>
      <c r="Q54" s="4">
        <v>309.9674</v>
      </c>
      <c r="R54" s="4">
        <v>19.680399999999999</v>
      </c>
      <c r="S54" s="4">
        <v>329.6</v>
      </c>
      <c r="T54" s="4">
        <v>0</v>
      </c>
      <c r="W54" s="4">
        <v>0</v>
      </c>
      <c r="X54" s="4">
        <v>12.903499999999999</v>
      </c>
      <c r="Y54" s="4">
        <v>11.9</v>
      </c>
      <c r="Z54" s="4">
        <v>847</v>
      </c>
      <c r="AA54" s="4">
        <v>857</v>
      </c>
      <c r="AB54" s="4">
        <v>886</v>
      </c>
      <c r="AC54" s="4">
        <v>71</v>
      </c>
      <c r="AD54" s="4">
        <v>19.329999999999998</v>
      </c>
      <c r="AE54" s="4">
        <v>0.44</v>
      </c>
      <c r="AF54" s="4">
        <v>980</v>
      </c>
      <c r="AG54" s="4">
        <v>0</v>
      </c>
      <c r="AH54" s="4">
        <v>57</v>
      </c>
      <c r="AI54" s="4">
        <v>35</v>
      </c>
      <c r="AJ54" s="4">
        <v>190</v>
      </c>
      <c r="AK54" s="4">
        <v>168</v>
      </c>
      <c r="AL54" s="4">
        <v>4.0999999999999996</v>
      </c>
      <c r="AM54" s="4">
        <v>174</v>
      </c>
      <c r="AN54" s="4" t="s">
        <v>155</v>
      </c>
      <c r="AO54" s="4">
        <v>1</v>
      </c>
      <c r="AP54" s="5">
        <v>0.61586805555555557</v>
      </c>
      <c r="AQ54" s="4">
        <v>47.158909000000001</v>
      </c>
      <c r="AR54" s="4">
        <v>-88.484134999999995</v>
      </c>
      <c r="AS54" s="4">
        <v>305.7</v>
      </c>
      <c r="AT54" s="4">
        <v>15.9</v>
      </c>
      <c r="AU54" s="4">
        <v>12</v>
      </c>
      <c r="AV54" s="4">
        <v>10</v>
      </c>
      <c r="AW54" s="4" t="s">
        <v>206</v>
      </c>
      <c r="AX54" s="4">
        <v>1.258</v>
      </c>
      <c r="AY54" s="4">
        <v>1.0842000000000001</v>
      </c>
      <c r="AZ54" s="4">
        <v>2.2473999999999998</v>
      </c>
      <c r="BA54" s="4">
        <v>14.186999999999999</v>
      </c>
      <c r="BB54" s="4">
        <v>33.36</v>
      </c>
      <c r="BC54" s="4">
        <v>2.35</v>
      </c>
      <c r="BD54" s="4">
        <v>5.2050000000000001</v>
      </c>
      <c r="BE54" s="4">
        <v>3182.04</v>
      </c>
      <c r="BF54" s="4">
        <v>2.2490000000000001</v>
      </c>
      <c r="BG54" s="4">
        <v>21.388000000000002</v>
      </c>
      <c r="BH54" s="4">
        <v>1.3580000000000001</v>
      </c>
      <c r="BI54" s="4">
        <v>22.745999999999999</v>
      </c>
      <c r="BJ54" s="4">
        <v>16.952999999999999</v>
      </c>
      <c r="BK54" s="4">
        <v>1.0760000000000001</v>
      </c>
      <c r="BL54" s="4">
        <v>18.029</v>
      </c>
      <c r="BM54" s="4">
        <v>0</v>
      </c>
      <c r="BQ54" s="4">
        <v>4899.951</v>
      </c>
      <c r="BR54" s="4">
        <v>0.10730000000000001</v>
      </c>
      <c r="BS54" s="4">
        <v>-5</v>
      </c>
      <c r="BT54" s="4">
        <v>9.0939999999999997E-3</v>
      </c>
      <c r="BU54" s="4">
        <v>2.622144</v>
      </c>
      <c r="BV54" s="4">
        <v>21</v>
      </c>
      <c r="BW54" s="4">
        <f t="shared" si="9"/>
        <v>0.69277044479999994</v>
      </c>
      <c r="BY54" s="4">
        <f>BE54*$BU54*(VLOOKUP("Fuel Specific Gravity",'Raw Data'!$A$1:$B$2000,2,FALSE))</f>
        <v>7125.5770980710395</v>
      </c>
      <c r="BZ54" s="4">
        <f>BF54*$BU54*(VLOOKUP("Fuel Specific Gravity",'Raw Data'!$A$1:$B$2000,2,FALSE))</f>
        <v>5.0362103850240008</v>
      </c>
      <c r="CA54" s="4">
        <f>BJ54*$BU54*(VLOOKUP("Fuel Specific Gravity",'Raw Data'!$A$1:$B$2000,2,FALSE))</f>
        <v>37.963038976127997</v>
      </c>
      <c r="CB54" s="4">
        <f>BM54*$BU54*(VLOOKUP("Fuel Specific Gravity",'Raw Data'!$A$1:$B$2000,2,FALSE))</f>
        <v>0</v>
      </c>
    </row>
    <row r="55" spans="1:80" x14ac:dyDescent="0.25">
      <c r="A55" s="2">
        <v>43165</v>
      </c>
      <c r="B55" s="38">
        <v>0.40676229166666666</v>
      </c>
      <c r="C55" s="4">
        <v>6.8159999999999998</v>
      </c>
      <c r="D55" s="4">
        <v>1.0500000000000001E-2</v>
      </c>
      <c r="E55" s="4">
        <v>104.557596</v>
      </c>
      <c r="F55" s="4">
        <v>411.3</v>
      </c>
      <c r="G55" s="4">
        <v>26.7</v>
      </c>
      <c r="H55" s="4">
        <v>-0.5</v>
      </c>
      <c r="J55" s="4">
        <v>12.98</v>
      </c>
      <c r="K55" s="4">
        <v>0.94740000000000002</v>
      </c>
      <c r="L55" s="4">
        <v>6.4569000000000001</v>
      </c>
      <c r="M55" s="4">
        <v>9.9000000000000008E-3</v>
      </c>
      <c r="N55" s="4">
        <v>389.69990000000001</v>
      </c>
      <c r="O55" s="4">
        <v>25.331800000000001</v>
      </c>
      <c r="P55" s="4">
        <v>415</v>
      </c>
      <c r="Q55" s="4">
        <v>308.88409999999999</v>
      </c>
      <c r="R55" s="4">
        <v>20.078499999999998</v>
      </c>
      <c r="S55" s="4">
        <v>329</v>
      </c>
      <c r="T55" s="4">
        <v>0</v>
      </c>
      <c r="W55" s="4">
        <v>0</v>
      </c>
      <c r="X55" s="4">
        <v>12.2987</v>
      </c>
      <c r="Y55" s="4">
        <v>12</v>
      </c>
      <c r="Z55" s="4">
        <v>848</v>
      </c>
      <c r="AA55" s="4">
        <v>855</v>
      </c>
      <c r="AB55" s="4">
        <v>886</v>
      </c>
      <c r="AC55" s="4">
        <v>71</v>
      </c>
      <c r="AD55" s="4">
        <v>19.329999999999998</v>
      </c>
      <c r="AE55" s="4">
        <v>0.44</v>
      </c>
      <c r="AF55" s="4">
        <v>980</v>
      </c>
      <c r="AG55" s="4">
        <v>0</v>
      </c>
      <c r="AH55" s="4">
        <v>57</v>
      </c>
      <c r="AI55" s="4">
        <v>35</v>
      </c>
      <c r="AJ55" s="4">
        <v>190</v>
      </c>
      <c r="AK55" s="4">
        <v>168</v>
      </c>
      <c r="AL55" s="4">
        <v>4.2</v>
      </c>
      <c r="AM55" s="4">
        <v>174</v>
      </c>
      <c r="AN55" s="4" t="s">
        <v>155</v>
      </c>
      <c r="AO55" s="4">
        <v>1</v>
      </c>
      <c r="AP55" s="5">
        <v>0.61589120370370376</v>
      </c>
      <c r="AQ55" s="4">
        <v>47.158979000000002</v>
      </c>
      <c r="AR55" s="4">
        <v>-88.484112999999994</v>
      </c>
      <c r="AS55" s="4">
        <v>305.60000000000002</v>
      </c>
      <c r="AT55" s="4">
        <v>16.7</v>
      </c>
      <c r="AU55" s="4">
        <v>12</v>
      </c>
      <c r="AV55" s="4">
        <v>10</v>
      </c>
      <c r="AW55" s="4" t="s">
        <v>206</v>
      </c>
      <c r="AX55" s="4">
        <v>1.1684000000000001</v>
      </c>
      <c r="AY55" s="4">
        <v>1.1684000000000001</v>
      </c>
      <c r="AZ55" s="4">
        <v>2.2000000000000002</v>
      </c>
      <c r="BA55" s="4">
        <v>14.186999999999999</v>
      </c>
      <c r="BB55" s="4">
        <v>31.41</v>
      </c>
      <c r="BC55" s="4">
        <v>2.21</v>
      </c>
      <c r="BD55" s="4">
        <v>5.5549999999999997</v>
      </c>
      <c r="BE55" s="4">
        <v>3179.5070000000001</v>
      </c>
      <c r="BF55" s="4">
        <v>3.1040000000000001</v>
      </c>
      <c r="BG55" s="4">
        <v>20.096</v>
      </c>
      <c r="BH55" s="4">
        <v>1.306</v>
      </c>
      <c r="BI55" s="4">
        <v>21.402000000000001</v>
      </c>
      <c r="BJ55" s="4">
        <v>15.928000000000001</v>
      </c>
      <c r="BK55" s="4">
        <v>1.0349999999999999</v>
      </c>
      <c r="BL55" s="4">
        <v>16.963999999999999</v>
      </c>
      <c r="BM55" s="4">
        <v>0</v>
      </c>
      <c r="BQ55" s="4">
        <v>4403.4650000000001</v>
      </c>
      <c r="BR55" s="4">
        <v>0.12830800000000001</v>
      </c>
      <c r="BS55" s="4">
        <v>-5</v>
      </c>
      <c r="BT55" s="4">
        <v>9.9059999999999999E-3</v>
      </c>
      <c r="BU55" s="4">
        <v>3.1355270000000002</v>
      </c>
      <c r="BV55" s="4">
        <v>21</v>
      </c>
      <c r="BW55" s="4">
        <f t="shared" si="9"/>
        <v>0.82840623339999997</v>
      </c>
      <c r="BY55" s="4">
        <f>BE55*$BU55*(VLOOKUP("Fuel Specific Gravity",'Raw Data'!$A$1:$B$2000,2,FALSE))</f>
        <v>8513.8932585914063</v>
      </c>
      <c r="BZ55" s="4">
        <f>BF55*$BU55*(VLOOKUP("Fuel Specific Gravity",'Raw Data'!$A$1:$B$2000,2,FALSE))</f>
        <v>8.3117051400320019</v>
      </c>
      <c r="CA55" s="4">
        <f>BJ55*$BU55*(VLOOKUP("Fuel Specific Gravity",'Raw Data'!$A$1:$B$2000,2,FALSE))</f>
        <v>42.651043643824003</v>
      </c>
      <c r="CB55" s="4">
        <f>BM55*$BU55*(VLOOKUP("Fuel Specific Gravity",'Raw Data'!$A$1:$B$2000,2,FALSE))</f>
        <v>0</v>
      </c>
    </row>
    <row r="56" spans="1:80" x14ac:dyDescent="0.25">
      <c r="A56" s="2">
        <v>43165</v>
      </c>
      <c r="B56" s="38">
        <v>0.40677386574074076</v>
      </c>
      <c r="C56" s="4">
        <v>7.1580000000000004</v>
      </c>
      <c r="D56" s="4">
        <v>7.4999999999999997E-3</v>
      </c>
      <c r="E56" s="4">
        <v>75.211969999999994</v>
      </c>
      <c r="F56" s="4">
        <v>408.1</v>
      </c>
      <c r="G56" s="4">
        <v>29.8</v>
      </c>
      <c r="H56" s="4">
        <v>-10</v>
      </c>
      <c r="J56" s="4">
        <v>12.7</v>
      </c>
      <c r="K56" s="4">
        <v>0.94469999999999998</v>
      </c>
      <c r="L56" s="4">
        <v>6.7629000000000001</v>
      </c>
      <c r="M56" s="4">
        <v>7.1000000000000004E-3</v>
      </c>
      <c r="N56" s="4">
        <v>385.5326</v>
      </c>
      <c r="O56" s="4">
        <v>28.1569</v>
      </c>
      <c r="P56" s="4">
        <v>413.7</v>
      </c>
      <c r="Q56" s="4">
        <v>305.58100000000002</v>
      </c>
      <c r="R56" s="4">
        <v>22.317799999999998</v>
      </c>
      <c r="S56" s="4">
        <v>327.9</v>
      </c>
      <c r="T56" s="4">
        <v>0</v>
      </c>
      <c r="W56" s="4">
        <v>0</v>
      </c>
      <c r="X56" s="4">
        <v>11.999000000000001</v>
      </c>
      <c r="Y56" s="4">
        <v>12</v>
      </c>
      <c r="Z56" s="4">
        <v>849</v>
      </c>
      <c r="AA56" s="4">
        <v>855</v>
      </c>
      <c r="AB56" s="4">
        <v>886</v>
      </c>
      <c r="AC56" s="4">
        <v>71</v>
      </c>
      <c r="AD56" s="4">
        <v>19.329999999999998</v>
      </c>
      <c r="AE56" s="4">
        <v>0.44</v>
      </c>
      <c r="AF56" s="4">
        <v>980</v>
      </c>
      <c r="AG56" s="4">
        <v>0</v>
      </c>
      <c r="AH56" s="4">
        <v>57</v>
      </c>
      <c r="AI56" s="4">
        <v>35</v>
      </c>
      <c r="AJ56" s="4">
        <v>190</v>
      </c>
      <c r="AK56" s="4">
        <v>168</v>
      </c>
      <c r="AL56" s="4">
        <v>4.2</v>
      </c>
      <c r="AM56" s="4">
        <v>174.4</v>
      </c>
      <c r="AN56" s="4" t="s">
        <v>155</v>
      </c>
      <c r="AO56" s="4">
        <v>1</v>
      </c>
      <c r="AP56" s="5">
        <v>0.6159027777777778</v>
      </c>
      <c r="AQ56" s="4">
        <v>47.159058999999999</v>
      </c>
      <c r="AR56" s="4">
        <v>-88.484108000000006</v>
      </c>
      <c r="AS56" s="4">
        <v>305.5</v>
      </c>
      <c r="AT56" s="4">
        <v>19.399999999999999</v>
      </c>
      <c r="AU56" s="4">
        <v>12</v>
      </c>
      <c r="AV56" s="4">
        <v>10</v>
      </c>
      <c r="AW56" s="4" t="s">
        <v>206</v>
      </c>
      <c r="AX56" s="4">
        <v>1.1315999999999999</v>
      </c>
      <c r="AY56" s="4">
        <v>1.2</v>
      </c>
      <c r="AZ56" s="4">
        <v>1.9947999999999999</v>
      </c>
      <c r="BA56" s="4">
        <v>14.186999999999999</v>
      </c>
      <c r="BB56" s="4">
        <v>29.96</v>
      </c>
      <c r="BC56" s="4">
        <v>2.11</v>
      </c>
      <c r="BD56" s="4">
        <v>5.8479999999999999</v>
      </c>
      <c r="BE56" s="4">
        <v>3180.16</v>
      </c>
      <c r="BF56" s="4">
        <v>2.1269999999999998</v>
      </c>
      <c r="BG56" s="4">
        <v>18.984999999999999</v>
      </c>
      <c r="BH56" s="4">
        <v>1.387</v>
      </c>
      <c r="BI56" s="4">
        <v>20.372</v>
      </c>
      <c r="BJ56" s="4">
        <v>15.048</v>
      </c>
      <c r="BK56" s="4">
        <v>1.099</v>
      </c>
      <c r="BL56" s="4">
        <v>16.146999999999998</v>
      </c>
      <c r="BM56" s="4">
        <v>0</v>
      </c>
      <c r="BQ56" s="4">
        <v>4102.5950000000003</v>
      </c>
      <c r="BR56" s="4">
        <v>0.15262700000000001</v>
      </c>
      <c r="BS56" s="4">
        <v>-5</v>
      </c>
      <c r="BT56" s="4">
        <v>0.01</v>
      </c>
      <c r="BU56" s="4">
        <v>3.7298309999999999</v>
      </c>
      <c r="BV56" s="4">
        <v>21</v>
      </c>
      <c r="BW56" s="4">
        <f t="shared" si="9"/>
        <v>0.98542135019999999</v>
      </c>
      <c r="BY56" s="4">
        <f>BE56*$BU56*(VLOOKUP("Fuel Specific Gravity",'Raw Data'!$A$1:$B$2000,2,FALSE))</f>
        <v>10129.686287427839</v>
      </c>
      <c r="BZ56" s="4">
        <f>BF56*$BU56*(VLOOKUP("Fuel Specific Gravity",'Raw Data'!$A$1:$B$2000,2,FALSE))</f>
        <v>6.7750813585979994</v>
      </c>
      <c r="CA56" s="4">
        <f>BJ56*$BU56*(VLOOKUP("Fuel Specific Gravity",'Raw Data'!$A$1:$B$2000,2,FALSE))</f>
        <v>47.932028342351998</v>
      </c>
      <c r="CB56" s="4">
        <f>BM56*$BU56*(VLOOKUP("Fuel Specific Gravity",'Raw Data'!$A$1:$B$2000,2,FALSE))</f>
        <v>0</v>
      </c>
    </row>
    <row r="57" spans="1:80" x14ac:dyDescent="0.25">
      <c r="A57" s="2">
        <v>43165</v>
      </c>
      <c r="B57" s="38">
        <v>0.4067854398148148</v>
      </c>
      <c r="C57" s="4">
        <v>7.1239999999999997</v>
      </c>
      <c r="D57" s="4">
        <v>6.0000000000000001E-3</v>
      </c>
      <c r="E57" s="4">
        <v>60</v>
      </c>
      <c r="F57" s="4">
        <v>401.8</v>
      </c>
      <c r="G57" s="4">
        <v>33.700000000000003</v>
      </c>
      <c r="H57" s="4">
        <v>-3.5</v>
      </c>
      <c r="J57" s="4">
        <v>12.2</v>
      </c>
      <c r="K57" s="4">
        <v>0.94499999999999995</v>
      </c>
      <c r="L57" s="4">
        <v>6.7328000000000001</v>
      </c>
      <c r="M57" s="4">
        <v>5.7000000000000002E-3</v>
      </c>
      <c r="N57" s="4">
        <v>379.66370000000001</v>
      </c>
      <c r="O57" s="4">
        <v>31.812100000000001</v>
      </c>
      <c r="P57" s="4">
        <v>411.5</v>
      </c>
      <c r="Q57" s="4">
        <v>300.92919999999998</v>
      </c>
      <c r="R57" s="4">
        <v>25.2149</v>
      </c>
      <c r="S57" s="4">
        <v>326.10000000000002</v>
      </c>
      <c r="T57" s="4">
        <v>0</v>
      </c>
      <c r="W57" s="4">
        <v>0</v>
      </c>
      <c r="X57" s="4">
        <v>11.5312</v>
      </c>
      <c r="Y57" s="4">
        <v>12</v>
      </c>
      <c r="Z57" s="4">
        <v>850</v>
      </c>
      <c r="AA57" s="4">
        <v>855</v>
      </c>
      <c r="AB57" s="4">
        <v>887</v>
      </c>
      <c r="AC57" s="4">
        <v>71</v>
      </c>
      <c r="AD57" s="4">
        <v>19.329999999999998</v>
      </c>
      <c r="AE57" s="4">
        <v>0.44</v>
      </c>
      <c r="AF57" s="4">
        <v>980</v>
      </c>
      <c r="AG57" s="4">
        <v>0</v>
      </c>
      <c r="AH57" s="4">
        <v>57</v>
      </c>
      <c r="AI57" s="4">
        <v>35</v>
      </c>
      <c r="AJ57" s="4">
        <v>190</v>
      </c>
      <c r="AK57" s="4">
        <v>168</v>
      </c>
      <c r="AL57" s="4">
        <v>4.2</v>
      </c>
      <c r="AM57" s="4">
        <v>174.7</v>
      </c>
      <c r="AN57" s="4" t="s">
        <v>155</v>
      </c>
      <c r="AO57" s="4">
        <v>1</v>
      </c>
      <c r="AP57" s="5">
        <v>0.61591435185185184</v>
      </c>
      <c r="AQ57" s="4">
        <v>47.159148000000002</v>
      </c>
      <c r="AR57" s="4">
        <v>-88.484110999999999</v>
      </c>
      <c r="AS57" s="4">
        <v>305.7</v>
      </c>
      <c r="AT57" s="4">
        <v>21.2</v>
      </c>
      <c r="AU57" s="4">
        <v>12</v>
      </c>
      <c r="AV57" s="4">
        <v>10</v>
      </c>
      <c r="AW57" s="4" t="s">
        <v>206</v>
      </c>
      <c r="AX57" s="4">
        <v>1.1000000000000001</v>
      </c>
      <c r="AY57" s="4">
        <v>1.2684</v>
      </c>
      <c r="AZ57" s="4">
        <v>1.9683999999999999</v>
      </c>
      <c r="BA57" s="4">
        <v>14.186999999999999</v>
      </c>
      <c r="BB57" s="4">
        <v>30.11</v>
      </c>
      <c r="BC57" s="4">
        <v>2.12</v>
      </c>
      <c r="BD57" s="4">
        <v>5.8179999999999996</v>
      </c>
      <c r="BE57" s="4">
        <v>3180.9110000000001</v>
      </c>
      <c r="BF57" s="4">
        <v>1.7050000000000001</v>
      </c>
      <c r="BG57" s="4">
        <v>18.783999999999999</v>
      </c>
      <c r="BH57" s="4">
        <v>1.5740000000000001</v>
      </c>
      <c r="BI57" s="4">
        <v>20.358000000000001</v>
      </c>
      <c r="BJ57" s="4">
        <v>14.888999999999999</v>
      </c>
      <c r="BK57" s="4">
        <v>1.248</v>
      </c>
      <c r="BL57" s="4">
        <v>16.135999999999999</v>
      </c>
      <c r="BM57" s="4">
        <v>0</v>
      </c>
      <c r="BQ57" s="4">
        <v>3961.223</v>
      </c>
      <c r="BR57" s="4">
        <v>0.16043499999999999</v>
      </c>
      <c r="BS57" s="4">
        <v>-5</v>
      </c>
      <c r="BT57" s="4">
        <v>9.0939999999999997E-3</v>
      </c>
      <c r="BU57" s="4">
        <v>3.9206409999999998</v>
      </c>
      <c r="BV57" s="4">
        <v>21</v>
      </c>
      <c r="BW57" s="4">
        <f t="shared" si="9"/>
        <v>1.0358333521999998</v>
      </c>
      <c r="BY57" s="4">
        <f>BE57*$BU57*(VLOOKUP("Fuel Specific Gravity",'Raw Data'!$A$1:$B$2000,2,FALSE))</f>
        <v>10650.413411694153</v>
      </c>
      <c r="BZ57" s="4">
        <f>BF57*$BU57*(VLOOKUP("Fuel Specific Gravity",'Raw Data'!$A$1:$B$2000,2,FALSE))</f>
        <v>5.7087277408700006</v>
      </c>
      <c r="CA57" s="4">
        <f>BJ57*$BU57*(VLOOKUP("Fuel Specific Gravity",'Raw Data'!$A$1:$B$2000,2,FALSE))</f>
        <v>49.851757967045998</v>
      </c>
      <c r="CB57" s="4">
        <f>BM57*$BU57*(VLOOKUP("Fuel Specific Gravity",'Raw Data'!$A$1:$B$2000,2,FALSE))</f>
        <v>0</v>
      </c>
    </row>
    <row r="58" spans="1:80" x14ac:dyDescent="0.25">
      <c r="A58" s="2">
        <v>43165</v>
      </c>
      <c r="B58" s="38">
        <v>0.40679701388888884</v>
      </c>
      <c r="C58" s="4">
        <v>7.2489999999999997</v>
      </c>
      <c r="D58" s="4">
        <v>5.7000000000000002E-3</v>
      </c>
      <c r="E58" s="4">
        <v>56.506023999999996</v>
      </c>
      <c r="F58" s="4">
        <v>397.4</v>
      </c>
      <c r="G58" s="4">
        <v>37.9</v>
      </c>
      <c r="H58" s="4">
        <v>0</v>
      </c>
      <c r="J58" s="4">
        <v>11.8</v>
      </c>
      <c r="K58" s="4">
        <v>0.94410000000000005</v>
      </c>
      <c r="L58" s="4">
        <v>6.8440000000000003</v>
      </c>
      <c r="M58" s="4">
        <v>5.3E-3</v>
      </c>
      <c r="N58" s="4">
        <v>375.17160000000001</v>
      </c>
      <c r="O58" s="4">
        <v>35.734499999999997</v>
      </c>
      <c r="P58" s="4">
        <v>410.9</v>
      </c>
      <c r="Q58" s="4">
        <v>297.36869999999999</v>
      </c>
      <c r="R58" s="4">
        <v>28.323899999999998</v>
      </c>
      <c r="S58" s="4">
        <v>325.7</v>
      </c>
      <c r="T58" s="4">
        <v>0</v>
      </c>
      <c r="W58" s="4">
        <v>0</v>
      </c>
      <c r="X58" s="4">
        <v>11.1417</v>
      </c>
      <c r="Y58" s="4">
        <v>12</v>
      </c>
      <c r="Z58" s="4">
        <v>850</v>
      </c>
      <c r="AA58" s="4">
        <v>854</v>
      </c>
      <c r="AB58" s="4">
        <v>887</v>
      </c>
      <c r="AC58" s="4">
        <v>71</v>
      </c>
      <c r="AD58" s="4">
        <v>19.329999999999998</v>
      </c>
      <c r="AE58" s="4">
        <v>0.44</v>
      </c>
      <c r="AF58" s="4">
        <v>980</v>
      </c>
      <c r="AG58" s="4">
        <v>0</v>
      </c>
      <c r="AH58" s="4">
        <v>57</v>
      </c>
      <c r="AI58" s="4">
        <v>35</v>
      </c>
      <c r="AJ58" s="4">
        <v>190</v>
      </c>
      <c r="AK58" s="4">
        <v>168</v>
      </c>
      <c r="AL58" s="4">
        <v>4.3</v>
      </c>
      <c r="AM58" s="4">
        <v>175</v>
      </c>
      <c r="AN58" s="4" t="s">
        <v>155</v>
      </c>
      <c r="AO58" s="4">
        <v>1</v>
      </c>
      <c r="AP58" s="5">
        <v>0.61592592592592588</v>
      </c>
      <c r="AQ58" s="4">
        <v>47.159177</v>
      </c>
      <c r="AR58" s="4">
        <v>-88.484111999999996</v>
      </c>
      <c r="AS58" s="4">
        <v>305.8</v>
      </c>
      <c r="AT58" s="4">
        <v>21.5</v>
      </c>
      <c r="AU58" s="4">
        <v>12</v>
      </c>
      <c r="AV58" s="4">
        <v>9</v>
      </c>
      <c r="AW58" s="4" t="s">
        <v>207</v>
      </c>
      <c r="AX58" s="4">
        <v>1.1000000000000001</v>
      </c>
      <c r="AY58" s="4">
        <v>1.3</v>
      </c>
      <c r="AZ58" s="4">
        <v>2</v>
      </c>
      <c r="BA58" s="4">
        <v>14.186999999999999</v>
      </c>
      <c r="BB58" s="4">
        <v>29.61</v>
      </c>
      <c r="BC58" s="4">
        <v>2.09</v>
      </c>
      <c r="BD58" s="4">
        <v>5.9210000000000003</v>
      </c>
      <c r="BE58" s="4">
        <v>3180.8040000000001</v>
      </c>
      <c r="BF58" s="4">
        <v>1.5780000000000001</v>
      </c>
      <c r="BG58" s="4">
        <v>18.260000000000002</v>
      </c>
      <c r="BH58" s="4">
        <v>1.7390000000000001</v>
      </c>
      <c r="BI58" s="4">
        <v>19.998999999999999</v>
      </c>
      <c r="BJ58" s="4">
        <v>14.473000000000001</v>
      </c>
      <c r="BK58" s="4">
        <v>1.379</v>
      </c>
      <c r="BL58" s="4">
        <v>15.851000000000001</v>
      </c>
      <c r="BM58" s="4">
        <v>0</v>
      </c>
      <c r="BQ58" s="4">
        <v>3765.0819999999999</v>
      </c>
      <c r="BR58" s="4">
        <v>0.159188</v>
      </c>
      <c r="BS58" s="4">
        <v>-5</v>
      </c>
      <c r="BT58" s="4">
        <v>8.9999999999999993E-3</v>
      </c>
      <c r="BU58" s="4">
        <v>3.8901569999999999</v>
      </c>
      <c r="BV58" s="4">
        <v>21</v>
      </c>
      <c r="BW58" s="4">
        <f t="shared" si="9"/>
        <v>1.0277794793999999</v>
      </c>
      <c r="BY58" s="4">
        <f>BE58*$BU58*(VLOOKUP("Fuel Specific Gravity",'Raw Data'!$A$1:$B$2000,2,FALSE))</f>
        <v>10567.248212078712</v>
      </c>
      <c r="BZ58" s="4">
        <f>BF58*$BU58*(VLOOKUP("Fuel Specific Gravity",'Raw Data'!$A$1:$B$2000,2,FALSE))</f>
        <v>5.2424222550840005</v>
      </c>
      <c r="CA58" s="4">
        <f>BJ58*$BU58*(VLOOKUP("Fuel Specific Gravity",'Raw Data'!$A$1:$B$2000,2,FALSE))</f>
        <v>48.082114890894005</v>
      </c>
      <c r="CB58" s="4">
        <f>BM58*$BU58*(VLOOKUP("Fuel Specific Gravity",'Raw Data'!$A$1:$B$2000,2,FALSE))</f>
        <v>0</v>
      </c>
    </row>
    <row r="59" spans="1:80" x14ac:dyDescent="0.25">
      <c r="A59" s="2">
        <v>43165</v>
      </c>
      <c r="B59" s="38">
        <v>0.40680858796296299</v>
      </c>
      <c r="C59" s="4">
        <v>6.8150000000000004</v>
      </c>
      <c r="D59" s="4">
        <v>5.4999999999999997E-3</v>
      </c>
      <c r="E59" s="4">
        <v>54.822335000000002</v>
      </c>
      <c r="F59" s="4">
        <v>394.9</v>
      </c>
      <c r="G59" s="4">
        <v>42.2</v>
      </c>
      <c r="H59" s="4">
        <v>-13</v>
      </c>
      <c r="J59" s="4">
        <v>11.65</v>
      </c>
      <c r="K59" s="4">
        <v>0.94740000000000002</v>
      </c>
      <c r="L59" s="4">
        <v>6.4565999999999999</v>
      </c>
      <c r="M59" s="4">
        <v>5.1999999999999998E-3</v>
      </c>
      <c r="N59" s="4">
        <v>374.11579999999998</v>
      </c>
      <c r="O59" s="4">
        <v>39.993400000000001</v>
      </c>
      <c r="P59" s="4">
        <v>414.1</v>
      </c>
      <c r="Q59" s="4">
        <v>296.53179999999998</v>
      </c>
      <c r="R59" s="4">
        <v>31.6996</v>
      </c>
      <c r="S59" s="4">
        <v>328.2</v>
      </c>
      <c r="T59" s="4">
        <v>0</v>
      </c>
      <c r="W59" s="4">
        <v>0</v>
      </c>
      <c r="X59" s="4">
        <v>11.035</v>
      </c>
      <c r="Y59" s="4">
        <v>12</v>
      </c>
      <c r="Z59" s="4">
        <v>850</v>
      </c>
      <c r="AA59" s="4">
        <v>856</v>
      </c>
      <c r="AB59" s="4">
        <v>887</v>
      </c>
      <c r="AC59" s="4">
        <v>71</v>
      </c>
      <c r="AD59" s="4">
        <v>19.329999999999998</v>
      </c>
      <c r="AE59" s="4">
        <v>0.44</v>
      </c>
      <c r="AF59" s="4">
        <v>980</v>
      </c>
      <c r="AG59" s="4">
        <v>0</v>
      </c>
      <c r="AH59" s="4">
        <v>57</v>
      </c>
      <c r="AI59" s="4">
        <v>35</v>
      </c>
      <c r="AJ59" s="4">
        <v>190</v>
      </c>
      <c r="AK59" s="4">
        <v>168</v>
      </c>
      <c r="AL59" s="4">
        <v>4.2</v>
      </c>
      <c r="AM59" s="4">
        <v>175</v>
      </c>
      <c r="AN59" s="4" t="s">
        <v>155</v>
      </c>
      <c r="AO59" s="4">
        <v>1</v>
      </c>
      <c r="AP59" s="5">
        <v>0.61592592592592588</v>
      </c>
      <c r="AQ59" s="4">
        <v>47.159309999999998</v>
      </c>
      <c r="AR59" s="4">
        <v>-88.484119000000007</v>
      </c>
      <c r="AS59" s="4">
        <v>306</v>
      </c>
      <c r="AT59" s="4">
        <v>22.7</v>
      </c>
      <c r="AU59" s="4">
        <v>12</v>
      </c>
      <c r="AV59" s="4">
        <v>9</v>
      </c>
      <c r="AW59" s="4" t="s">
        <v>207</v>
      </c>
      <c r="AX59" s="4">
        <v>1.2367999999999999</v>
      </c>
      <c r="AY59" s="4">
        <v>1.6419999999999999</v>
      </c>
      <c r="AZ59" s="4">
        <v>2.2736000000000001</v>
      </c>
      <c r="BA59" s="4">
        <v>14.186999999999999</v>
      </c>
      <c r="BB59" s="4">
        <v>31.44</v>
      </c>
      <c r="BC59" s="4">
        <v>2.2200000000000002</v>
      </c>
      <c r="BD59" s="4">
        <v>5.5490000000000004</v>
      </c>
      <c r="BE59" s="4">
        <v>3181.8409999999999</v>
      </c>
      <c r="BF59" s="4">
        <v>1.629</v>
      </c>
      <c r="BG59" s="4">
        <v>19.306999999999999</v>
      </c>
      <c r="BH59" s="4">
        <v>2.0640000000000001</v>
      </c>
      <c r="BI59" s="4">
        <v>21.370999999999999</v>
      </c>
      <c r="BJ59" s="4">
        <v>15.303000000000001</v>
      </c>
      <c r="BK59" s="4">
        <v>1.6359999999999999</v>
      </c>
      <c r="BL59" s="4">
        <v>16.939</v>
      </c>
      <c r="BM59" s="4">
        <v>0</v>
      </c>
      <c r="BQ59" s="4">
        <v>3954.1039999999998</v>
      </c>
      <c r="BR59" s="4">
        <v>0.19433400000000001</v>
      </c>
      <c r="BS59" s="4">
        <v>-5</v>
      </c>
      <c r="BT59" s="4">
        <v>8.9999999999999993E-3</v>
      </c>
      <c r="BU59" s="4">
        <v>4.7490370000000004</v>
      </c>
      <c r="BV59" s="4">
        <v>21</v>
      </c>
      <c r="BW59" s="4">
        <f t="shared" si="9"/>
        <v>1.2546955754</v>
      </c>
      <c r="BY59" s="4">
        <f>BE59*$BU59*(VLOOKUP("Fuel Specific Gravity",'Raw Data'!$A$1:$B$2000,2,FALSE))</f>
        <v>12904.521264097919</v>
      </c>
      <c r="BZ59" s="4">
        <f>BF59*$BU59*(VLOOKUP("Fuel Specific Gravity",'Raw Data'!$A$1:$B$2000,2,FALSE))</f>
        <v>6.6066988071420001</v>
      </c>
      <c r="CA59" s="4">
        <f>BJ59*$BU59*(VLOOKUP("Fuel Specific Gravity",'Raw Data'!$A$1:$B$2000,2,FALSE))</f>
        <v>62.064034282194001</v>
      </c>
      <c r="CB59" s="4">
        <f>BM59*$BU59*(VLOOKUP("Fuel Specific Gravity",'Raw Data'!$A$1:$B$2000,2,FALSE))</f>
        <v>0</v>
      </c>
    </row>
    <row r="60" spans="1:80" x14ac:dyDescent="0.25">
      <c r="A60" s="2">
        <v>43165</v>
      </c>
      <c r="B60" s="38">
        <v>0.40682016203703703</v>
      </c>
      <c r="C60" s="4">
        <v>6.6790000000000003</v>
      </c>
      <c r="D60" s="4">
        <v>8.0000000000000002E-3</v>
      </c>
      <c r="E60" s="4">
        <v>80</v>
      </c>
      <c r="F60" s="4">
        <v>391</v>
      </c>
      <c r="G60" s="4">
        <v>45.7</v>
      </c>
      <c r="H60" s="4">
        <v>0</v>
      </c>
      <c r="J60" s="4">
        <v>11.4</v>
      </c>
      <c r="K60" s="4">
        <v>0.94850000000000001</v>
      </c>
      <c r="L60" s="4">
        <v>6.335</v>
      </c>
      <c r="M60" s="4">
        <v>7.6E-3</v>
      </c>
      <c r="N60" s="4">
        <v>370.90370000000001</v>
      </c>
      <c r="O60" s="4">
        <v>43.344700000000003</v>
      </c>
      <c r="P60" s="4">
        <v>414.2</v>
      </c>
      <c r="Q60" s="4">
        <v>293.98590000000002</v>
      </c>
      <c r="R60" s="4">
        <v>34.355899999999998</v>
      </c>
      <c r="S60" s="4">
        <v>328.3</v>
      </c>
      <c r="T60" s="4">
        <v>0</v>
      </c>
      <c r="W60" s="4">
        <v>0</v>
      </c>
      <c r="X60" s="4">
        <v>10.812799999999999</v>
      </c>
      <c r="Y60" s="4">
        <v>12</v>
      </c>
      <c r="Z60" s="4">
        <v>849</v>
      </c>
      <c r="AA60" s="4">
        <v>855</v>
      </c>
      <c r="AB60" s="4">
        <v>887</v>
      </c>
      <c r="AC60" s="4">
        <v>71</v>
      </c>
      <c r="AD60" s="4">
        <v>19.329999999999998</v>
      </c>
      <c r="AE60" s="4">
        <v>0.44</v>
      </c>
      <c r="AF60" s="4">
        <v>980</v>
      </c>
      <c r="AG60" s="4">
        <v>0</v>
      </c>
      <c r="AH60" s="4">
        <v>57</v>
      </c>
      <c r="AI60" s="4">
        <v>35</v>
      </c>
      <c r="AJ60" s="4">
        <v>190</v>
      </c>
      <c r="AK60" s="4">
        <v>168</v>
      </c>
      <c r="AL60" s="4">
        <v>4.3</v>
      </c>
      <c r="AM60" s="4">
        <v>175</v>
      </c>
      <c r="AN60" s="4" t="s">
        <v>155</v>
      </c>
      <c r="AO60" s="4">
        <v>1</v>
      </c>
      <c r="AP60" s="5">
        <v>0.61594907407407407</v>
      </c>
      <c r="AQ60" s="4">
        <v>47.159449000000002</v>
      </c>
      <c r="AR60" s="4">
        <v>-88.484121999999999</v>
      </c>
      <c r="AS60" s="4">
        <v>306.39999999999998</v>
      </c>
      <c r="AT60" s="4">
        <v>24.4</v>
      </c>
      <c r="AU60" s="4">
        <v>12</v>
      </c>
      <c r="AV60" s="4">
        <v>9</v>
      </c>
      <c r="AW60" s="4" t="s">
        <v>207</v>
      </c>
      <c r="AX60" s="4">
        <v>1.3</v>
      </c>
      <c r="AY60" s="4">
        <v>1.8</v>
      </c>
      <c r="AZ60" s="4">
        <v>2.4</v>
      </c>
      <c r="BA60" s="4">
        <v>14.186999999999999</v>
      </c>
      <c r="BB60" s="4">
        <v>32.049999999999997</v>
      </c>
      <c r="BC60" s="4">
        <v>2.2599999999999998</v>
      </c>
      <c r="BD60" s="4">
        <v>5.43</v>
      </c>
      <c r="BE60" s="4">
        <v>3180.9609999999998</v>
      </c>
      <c r="BF60" s="4">
        <v>2.4249999999999998</v>
      </c>
      <c r="BG60" s="4">
        <v>19.503</v>
      </c>
      <c r="BH60" s="4">
        <v>2.2789999999999999</v>
      </c>
      <c r="BI60" s="4">
        <v>21.783000000000001</v>
      </c>
      <c r="BJ60" s="4">
        <v>15.459</v>
      </c>
      <c r="BK60" s="4">
        <v>1.8069999999999999</v>
      </c>
      <c r="BL60" s="4">
        <v>17.265000000000001</v>
      </c>
      <c r="BM60" s="4">
        <v>0</v>
      </c>
      <c r="BQ60" s="4">
        <v>3947.76</v>
      </c>
      <c r="BR60" s="4">
        <v>0.18169199999999999</v>
      </c>
      <c r="BS60" s="4">
        <v>-5</v>
      </c>
      <c r="BT60" s="4">
        <v>8.0940000000000005E-3</v>
      </c>
      <c r="BU60" s="4">
        <v>4.4400979999999999</v>
      </c>
      <c r="BV60" s="4">
        <v>21</v>
      </c>
      <c r="BW60" s="4">
        <f t="shared" si="9"/>
        <v>1.1730738915999999</v>
      </c>
      <c r="BY60" s="4">
        <f>BE60*$BU60*(VLOOKUP("Fuel Specific Gravity",'Raw Data'!$A$1:$B$2000,2,FALSE))</f>
        <v>12061.706902348011</v>
      </c>
      <c r="BZ60" s="4">
        <f>BF60*$BU60*(VLOOKUP("Fuel Specific Gravity",'Raw Data'!$A$1:$B$2000,2,FALSE))</f>
        <v>9.195220953099998</v>
      </c>
      <c r="CA60" s="4">
        <f>BJ60*$BU60*(VLOOKUP("Fuel Specific Gravity",'Raw Data'!$A$1:$B$2000,2,FALSE))</f>
        <v>58.618111634627994</v>
      </c>
      <c r="CB60" s="4">
        <f>BM60*$BU60*(VLOOKUP("Fuel Specific Gravity",'Raw Data'!$A$1:$B$2000,2,FALSE))</f>
        <v>0</v>
      </c>
    </row>
    <row r="61" spans="1:80" x14ac:dyDescent="0.25">
      <c r="A61" s="2">
        <v>43165</v>
      </c>
      <c r="B61" s="38">
        <v>0.40683173611111112</v>
      </c>
      <c r="C61" s="4">
        <v>6.81</v>
      </c>
      <c r="D61" s="4">
        <v>8.0000000000000002E-3</v>
      </c>
      <c r="E61" s="4">
        <v>80</v>
      </c>
      <c r="F61" s="4">
        <v>390.6</v>
      </c>
      <c r="G61" s="4">
        <v>49.1</v>
      </c>
      <c r="H61" s="4">
        <v>-7.8</v>
      </c>
      <c r="J61" s="4">
        <v>11.4</v>
      </c>
      <c r="K61" s="4">
        <v>0.94740000000000002</v>
      </c>
      <c r="L61" s="4">
        <v>6.4524999999999997</v>
      </c>
      <c r="M61" s="4">
        <v>7.6E-3</v>
      </c>
      <c r="N61" s="4">
        <v>370.11259999999999</v>
      </c>
      <c r="O61" s="4">
        <v>46.509099999999997</v>
      </c>
      <c r="P61" s="4">
        <v>416.6</v>
      </c>
      <c r="Q61" s="4">
        <v>293.35879999999997</v>
      </c>
      <c r="R61" s="4">
        <v>36.863999999999997</v>
      </c>
      <c r="S61" s="4">
        <v>330.2</v>
      </c>
      <c r="T61" s="4">
        <v>0</v>
      </c>
      <c r="W61" s="4">
        <v>0</v>
      </c>
      <c r="X61" s="4">
        <v>10.800800000000001</v>
      </c>
      <c r="Y61" s="4">
        <v>11.9</v>
      </c>
      <c r="Z61" s="4">
        <v>850</v>
      </c>
      <c r="AA61" s="4">
        <v>855</v>
      </c>
      <c r="AB61" s="4">
        <v>887</v>
      </c>
      <c r="AC61" s="4">
        <v>71</v>
      </c>
      <c r="AD61" s="4">
        <v>19.329999999999998</v>
      </c>
      <c r="AE61" s="4">
        <v>0.44</v>
      </c>
      <c r="AF61" s="4">
        <v>980</v>
      </c>
      <c r="AG61" s="4">
        <v>0</v>
      </c>
      <c r="AH61" s="4">
        <v>56.094000000000001</v>
      </c>
      <c r="AI61" s="4">
        <v>35</v>
      </c>
      <c r="AJ61" s="4">
        <v>190</v>
      </c>
      <c r="AK61" s="4">
        <v>168</v>
      </c>
      <c r="AL61" s="4">
        <v>4.2</v>
      </c>
      <c r="AM61" s="4">
        <v>175</v>
      </c>
      <c r="AN61" s="4" t="s">
        <v>155</v>
      </c>
      <c r="AO61" s="4">
        <v>1</v>
      </c>
      <c r="AP61" s="5">
        <v>0.61596064814814822</v>
      </c>
      <c r="AQ61" s="4">
        <v>47.159567000000003</v>
      </c>
      <c r="AR61" s="4">
        <v>-88.484129999999993</v>
      </c>
      <c r="AS61" s="4">
        <v>307.2</v>
      </c>
      <c r="AT61" s="4">
        <v>26</v>
      </c>
      <c r="AU61" s="4">
        <v>12</v>
      </c>
      <c r="AV61" s="4">
        <v>9</v>
      </c>
      <c r="AW61" s="4" t="s">
        <v>207</v>
      </c>
      <c r="AX61" s="4">
        <v>1.3684000000000001</v>
      </c>
      <c r="AY61" s="4">
        <v>1.9368000000000001</v>
      </c>
      <c r="AZ61" s="4">
        <v>2.5367999999999999</v>
      </c>
      <c r="BA61" s="4">
        <v>14.186999999999999</v>
      </c>
      <c r="BB61" s="4">
        <v>31.45</v>
      </c>
      <c r="BC61" s="4">
        <v>2.2200000000000002</v>
      </c>
      <c r="BD61" s="4">
        <v>5.548</v>
      </c>
      <c r="BE61" s="4">
        <v>3180.6689999999999</v>
      </c>
      <c r="BF61" s="4">
        <v>2.3780000000000001</v>
      </c>
      <c r="BG61" s="4">
        <v>19.106000000000002</v>
      </c>
      <c r="BH61" s="4">
        <v>2.4009999999999998</v>
      </c>
      <c r="BI61" s="4">
        <v>21.507000000000001</v>
      </c>
      <c r="BJ61" s="4">
        <v>15.144</v>
      </c>
      <c r="BK61" s="4">
        <v>1.903</v>
      </c>
      <c r="BL61" s="4">
        <v>17.047000000000001</v>
      </c>
      <c r="BM61" s="4">
        <v>0</v>
      </c>
      <c r="BQ61" s="4">
        <v>3871.2179999999998</v>
      </c>
      <c r="BR61" s="4">
        <v>0.15191399999999999</v>
      </c>
      <c r="BS61" s="4">
        <v>-5</v>
      </c>
      <c r="BT61" s="4">
        <v>8.9060000000000007E-3</v>
      </c>
      <c r="BU61" s="4">
        <v>3.712399</v>
      </c>
      <c r="BV61" s="4">
        <v>21</v>
      </c>
      <c r="BW61" s="4">
        <f t="shared" si="9"/>
        <v>0.98081581579999999</v>
      </c>
      <c r="BY61" s="4">
        <f>BE61*$BU61*(VLOOKUP("Fuel Specific Gravity",'Raw Data'!$A$1:$B$2000,2,FALSE))</f>
        <v>10083.957202351074</v>
      </c>
      <c r="BZ61" s="4">
        <f>BF61*$BU61*(VLOOKUP("Fuel Specific Gravity",'Raw Data'!$A$1:$B$2000,2,FALSE))</f>
        <v>7.5391844379880011</v>
      </c>
      <c r="CA61" s="4">
        <f>BJ61*$BU61*(VLOOKUP("Fuel Specific Gravity",'Raw Data'!$A$1:$B$2000,2,FALSE))</f>
        <v>48.012367169423996</v>
      </c>
      <c r="CB61" s="4">
        <f>BM61*$BU61*(VLOOKUP("Fuel Specific Gravity",'Raw Data'!$A$1:$B$2000,2,FALSE))</f>
        <v>0</v>
      </c>
    </row>
    <row r="62" spans="1:80" x14ac:dyDescent="0.25">
      <c r="A62" s="2">
        <v>43165</v>
      </c>
      <c r="B62" s="38">
        <v>0.40684331018518516</v>
      </c>
      <c r="C62" s="4">
        <v>6.8289999999999997</v>
      </c>
      <c r="D62" s="4">
        <v>7.3000000000000001E-3</v>
      </c>
      <c r="E62" s="4">
        <v>73.163516999999999</v>
      </c>
      <c r="F62" s="4">
        <v>393.1</v>
      </c>
      <c r="G62" s="4">
        <v>51.1</v>
      </c>
      <c r="H62" s="4">
        <v>-3.3</v>
      </c>
      <c r="J62" s="4">
        <v>11.5</v>
      </c>
      <c r="K62" s="4">
        <v>0.94730000000000003</v>
      </c>
      <c r="L62" s="4">
        <v>6.4694000000000003</v>
      </c>
      <c r="M62" s="4">
        <v>6.8999999999999999E-3</v>
      </c>
      <c r="N62" s="4">
        <v>372.4117</v>
      </c>
      <c r="O62" s="4">
        <v>48.395099999999999</v>
      </c>
      <c r="P62" s="4">
        <v>420.8</v>
      </c>
      <c r="Q62" s="4">
        <v>295.18110000000001</v>
      </c>
      <c r="R62" s="4">
        <v>38.358899999999998</v>
      </c>
      <c r="S62" s="4">
        <v>333.5</v>
      </c>
      <c r="T62" s="4">
        <v>0</v>
      </c>
      <c r="W62" s="4">
        <v>0</v>
      </c>
      <c r="X62" s="4">
        <v>10.8939</v>
      </c>
      <c r="Y62" s="4">
        <v>12</v>
      </c>
      <c r="Z62" s="4">
        <v>849</v>
      </c>
      <c r="AA62" s="4">
        <v>855</v>
      </c>
      <c r="AB62" s="4">
        <v>886</v>
      </c>
      <c r="AC62" s="4">
        <v>71</v>
      </c>
      <c r="AD62" s="4">
        <v>19.329999999999998</v>
      </c>
      <c r="AE62" s="4">
        <v>0.44</v>
      </c>
      <c r="AF62" s="4">
        <v>980</v>
      </c>
      <c r="AG62" s="4">
        <v>0</v>
      </c>
      <c r="AH62" s="4">
        <v>56</v>
      </c>
      <c r="AI62" s="4">
        <v>35</v>
      </c>
      <c r="AJ62" s="4">
        <v>190</v>
      </c>
      <c r="AK62" s="4">
        <v>168</v>
      </c>
      <c r="AL62" s="4">
        <v>4.2</v>
      </c>
      <c r="AM62" s="4">
        <v>175</v>
      </c>
      <c r="AN62" s="4" t="s">
        <v>155</v>
      </c>
      <c r="AO62" s="4">
        <v>2</v>
      </c>
      <c r="AP62" s="5">
        <v>0.61597222222222225</v>
      </c>
      <c r="AQ62" s="4">
        <v>47.159681999999997</v>
      </c>
      <c r="AR62" s="4">
        <v>-88.484138999999999</v>
      </c>
      <c r="AS62" s="4">
        <v>307.89999999999998</v>
      </c>
      <c r="AT62" s="4">
        <v>27</v>
      </c>
      <c r="AU62" s="4">
        <v>12</v>
      </c>
      <c r="AV62" s="4">
        <v>10</v>
      </c>
      <c r="AW62" s="4" t="s">
        <v>205</v>
      </c>
      <c r="AX62" s="4">
        <v>1.4</v>
      </c>
      <c r="AY62" s="4">
        <v>2</v>
      </c>
      <c r="AZ62" s="4">
        <v>2.6684000000000001</v>
      </c>
      <c r="BA62" s="4">
        <v>14.186999999999999</v>
      </c>
      <c r="BB62" s="4">
        <v>31.36</v>
      </c>
      <c r="BC62" s="4">
        <v>2.21</v>
      </c>
      <c r="BD62" s="4">
        <v>5.5640000000000001</v>
      </c>
      <c r="BE62" s="4">
        <v>3180.9479999999999</v>
      </c>
      <c r="BF62" s="4">
        <v>2.169</v>
      </c>
      <c r="BG62" s="4">
        <v>19.175999999999998</v>
      </c>
      <c r="BH62" s="4">
        <v>2.492</v>
      </c>
      <c r="BI62" s="4">
        <v>21.667999999999999</v>
      </c>
      <c r="BJ62" s="4">
        <v>15.199</v>
      </c>
      <c r="BK62" s="4">
        <v>1.9750000000000001</v>
      </c>
      <c r="BL62" s="4">
        <v>17.173999999999999</v>
      </c>
      <c r="BM62" s="4">
        <v>0</v>
      </c>
      <c r="BQ62" s="4">
        <v>3894.692</v>
      </c>
      <c r="BR62" s="4">
        <v>0.15987199999999999</v>
      </c>
      <c r="BS62" s="4">
        <v>-5</v>
      </c>
      <c r="BT62" s="4">
        <v>8.9999999999999993E-3</v>
      </c>
      <c r="BU62" s="4">
        <v>3.906873</v>
      </c>
      <c r="BV62" s="4">
        <v>21</v>
      </c>
      <c r="BW62" s="4">
        <f t="shared" si="9"/>
        <v>1.0321958466000001</v>
      </c>
      <c r="BY62" s="4">
        <f>BE62*$BU62*(VLOOKUP("Fuel Specific Gravity",'Raw Data'!$A$1:$B$2000,2,FALSE))</f>
        <v>10613.136116685817</v>
      </c>
      <c r="BZ62" s="4">
        <f>BF62*$BU62*(VLOOKUP("Fuel Specific Gravity",'Raw Data'!$A$1:$B$2000,2,FALSE))</f>
        <v>7.2368024365980004</v>
      </c>
      <c r="CA62" s="4">
        <f>BJ62*$BU62*(VLOOKUP("Fuel Specific Gravity",'Raw Data'!$A$1:$B$2000,2,FALSE))</f>
        <v>50.711000568857997</v>
      </c>
      <c r="CB62" s="4">
        <f>BM62*$BU62*(VLOOKUP("Fuel Specific Gravity",'Raw Data'!$A$1:$B$2000,2,FALSE))</f>
        <v>0</v>
      </c>
    </row>
    <row r="63" spans="1:80" x14ac:dyDescent="0.25">
      <c r="A63" s="2">
        <v>43165</v>
      </c>
      <c r="B63" s="38">
        <v>0.40685488425925925</v>
      </c>
      <c r="C63" s="4">
        <v>6.3630000000000004</v>
      </c>
      <c r="D63" s="4">
        <v>4.8999999999999998E-3</v>
      </c>
      <c r="E63" s="4">
        <v>49.152541999999997</v>
      </c>
      <c r="F63" s="4">
        <v>392.5</v>
      </c>
      <c r="G63" s="4">
        <v>52</v>
      </c>
      <c r="H63" s="4">
        <v>-6.7</v>
      </c>
      <c r="J63" s="4">
        <v>11.5</v>
      </c>
      <c r="K63" s="4">
        <v>0.95099999999999996</v>
      </c>
      <c r="L63" s="4">
        <v>6.0514000000000001</v>
      </c>
      <c r="M63" s="4">
        <v>4.7000000000000002E-3</v>
      </c>
      <c r="N63" s="4">
        <v>373.23590000000002</v>
      </c>
      <c r="O63" s="4">
        <v>49.407299999999999</v>
      </c>
      <c r="P63" s="4">
        <v>422.6</v>
      </c>
      <c r="Q63" s="4">
        <v>295.83429999999998</v>
      </c>
      <c r="R63" s="4">
        <v>39.161299999999997</v>
      </c>
      <c r="S63" s="4">
        <v>335</v>
      </c>
      <c r="T63" s="4">
        <v>0</v>
      </c>
      <c r="W63" s="4">
        <v>0</v>
      </c>
      <c r="X63" s="4">
        <v>10.936299999999999</v>
      </c>
      <c r="Y63" s="4">
        <v>11.9</v>
      </c>
      <c r="Z63" s="4">
        <v>849</v>
      </c>
      <c r="AA63" s="4">
        <v>855</v>
      </c>
      <c r="AB63" s="4">
        <v>886</v>
      </c>
      <c r="AC63" s="4">
        <v>71</v>
      </c>
      <c r="AD63" s="4">
        <v>19.329999999999998</v>
      </c>
      <c r="AE63" s="4">
        <v>0.44</v>
      </c>
      <c r="AF63" s="4">
        <v>980</v>
      </c>
      <c r="AG63" s="4">
        <v>0</v>
      </c>
      <c r="AH63" s="4">
        <v>56</v>
      </c>
      <c r="AI63" s="4">
        <v>35</v>
      </c>
      <c r="AJ63" s="4">
        <v>190</v>
      </c>
      <c r="AK63" s="4">
        <v>168</v>
      </c>
      <c r="AL63" s="4">
        <v>4.3</v>
      </c>
      <c r="AM63" s="4">
        <v>175</v>
      </c>
      <c r="AN63" s="4" t="s">
        <v>155</v>
      </c>
      <c r="AO63" s="4">
        <v>2</v>
      </c>
      <c r="AP63" s="5">
        <v>0.61598379629629629</v>
      </c>
      <c r="AQ63" s="4">
        <v>47.159793000000001</v>
      </c>
      <c r="AR63" s="4">
        <v>-88.484146999999993</v>
      </c>
      <c r="AS63" s="4">
        <v>308.39999999999998</v>
      </c>
      <c r="AT63" s="4">
        <v>27.2</v>
      </c>
      <c r="AU63" s="4">
        <v>12</v>
      </c>
      <c r="AV63" s="4">
        <v>10</v>
      </c>
      <c r="AW63" s="4" t="s">
        <v>205</v>
      </c>
      <c r="AX63" s="4">
        <v>1.4683999999999999</v>
      </c>
      <c r="AY63" s="4">
        <v>1.3160000000000001</v>
      </c>
      <c r="AZ63" s="4">
        <v>2.5632000000000001</v>
      </c>
      <c r="BA63" s="4">
        <v>14.186999999999999</v>
      </c>
      <c r="BB63" s="4">
        <v>33.61</v>
      </c>
      <c r="BC63" s="4">
        <v>2.37</v>
      </c>
      <c r="BD63" s="4">
        <v>5.1550000000000002</v>
      </c>
      <c r="BE63" s="4">
        <v>3183.2649999999999</v>
      </c>
      <c r="BF63" s="4">
        <v>1.5649999999999999</v>
      </c>
      <c r="BG63" s="4">
        <v>20.561</v>
      </c>
      <c r="BH63" s="4">
        <v>2.722</v>
      </c>
      <c r="BI63" s="4">
        <v>23.282</v>
      </c>
      <c r="BJ63" s="4">
        <v>16.297000000000001</v>
      </c>
      <c r="BK63" s="4">
        <v>2.157</v>
      </c>
      <c r="BL63" s="4">
        <v>18.454000000000001</v>
      </c>
      <c r="BM63" s="4">
        <v>0</v>
      </c>
      <c r="BQ63" s="4">
        <v>4182.9740000000002</v>
      </c>
      <c r="BR63" s="4">
        <v>0.16190599999999999</v>
      </c>
      <c r="BS63" s="4">
        <v>-5</v>
      </c>
      <c r="BT63" s="4">
        <v>8.9999999999999993E-3</v>
      </c>
      <c r="BU63" s="4">
        <v>3.9565779999999999</v>
      </c>
      <c r="BV63" s="4">
        <v>21</v>
      </c>
      <c r="BW63" s="4">
        <f t="shared" si="9"/>
        <v>1.0453279075999999</v>
      </c>
      <c r="BY63" s="4">
        <f>BE63*$BU63*(VLOOKUP("Fuel Specific Gravity",'Raw Data'!$A$1:$B$2000,2,FALSE))</f>
        <v>10755.99017216318</v>
      </c>
      <c r="BZ63" s="4">
        <f>BF63*$BU63*(VLOOKUP("Fuel Specific Gravity",'Raw Data'!$A$1:$B$2000,2,FALSE))</f>
        <v>5.2880060627799992</v>
      </c>
      <c r="CA63" s="4">
        <f>BJ63*$BU63*(VLOOKUP("Fuel Specific Gravity",'Raw Data'!$A$1:$B$2000,2,FALSE))</f>
        <v>55.066220322764003</v>
      </c>
      <c r="CB63" s="4">
        <f>BM63*$BU63*(VLOOKUP("Fuel Specific Gravity",'Raw Data'!$A$1:$B$2000,2,FALSE))</f>
        <v>0</v>
      </c>
    </row>
    <row r="64" spans="1:80" x14ac:dyDescent="0.25">
      <c r="A64" s="2">
        <v>43165</v>
      </c>
      <c r="B64" s="38">
        <v>0.40686645833333329</v>
      </c>
      <c r="C64" s="4">
        <v>5.2469999999999999</v>
      </c>
      <c r="D64" s="4">
        <v>4.1000000000000003E-3</v>
      </c>
      <c r="E64" s="4">
        <v>40.609755999999997</v>
      </c>
      <c r="F64" s="4">
        <v>383</v>
      </c>
      <c r="G64" s="4">
        <v>53.3</v>
      </c>
      <c r="H64" s="4">
        <v>-16.7</v>
      </c>
      <c r="J64" s="4">
        <v>11.5</v>
      </c>
      <c r="K64" s="4">
        <v>0.95979999999999999</v>
      </c>
      <c r="L64" s="4">
        <v>5.0355999999999996</v>
      </c>
      <c r="M64" s="4">
        <v>3.8999999999999998E-3</v>
      </c>
      <c r="N64" s="4">
        <v>367.58580000000001</v>
      </c>
      <c r="O64" s="4">
        <v>51.130400000000002</v>
      </c>
      <c r="P64" s="4">
        <v>418.7</v>
      </c>
      <c r="Q64" s="4">
        <v>291.35590000000002</v>
      </c>
      <c r="R64" s="4">
        <v>40.527000000000001</v>
      </c>
      <c r="S64" s="4">
        <v>331.9</v>
      </c>
      <c r="T64" s="4">
        <v>0</v>
      </c>
      <c r="W64" s="4">
        <v>0</v>
      </c>
      <c r="X64" s="4">
        <v>11.0372</v>
      </c>
      <c r="Y64" s="4">
        <v>11.9</v>
      </c>
      <c r="Z64" s="4">
        <v>849</v>
      </c>
      <c r="AA64" s="4">
        <v>857</v>
      </c>
      <c r="AB64" s="4">
        <v>886</v>
      </c>
      <c r="AC64" s="4">
        <v>71</v>
      </c>
      <c r="AD64" s="4">
        <v>19.329999999999998</v>
      </c>
      <c r="AE64" s="4">
        <v>0.44</v>
      </c>
      <c r="AF64" s="4">
        <v>980</v>
      </c>
      <c r="AG64" s="4">
        <v>0</v>
      </c>
      <c r="AH64" s="4">
        <v>56</v>
      </c>
      <c r="AI64" s="4">
        <v>35</v>
      </c>
      <c r="AJ64" s="4">
        <v>190</v>
      </c>
      <c r="AK64" s="4">
        <v>168</v>
      </c>
      <c r="AL64" s="4">
        <v>4.2</v>
      </c>
      <c r="AM64" s="4">
        <v>175</v>
      </c>
      <c r="AN64" s="4" t="s">
        <v>155</v>
      </c>
      <c r="AO64" s="4">
        <v>2</v>
      </c>
      <c r="AP64" s="5">
        <v>0.61599537037037033</v>
      </c>
      <c r="AQ64" s="4">
        <v>47.159903</v>
      </c>
      <c r="AR64" s="4">
        <v>-88.484151999999995</v>
      </c>
      <c r="AS64" s="4">
        <v>308.7</v>
      </c>
      <c r="AT64" s="4">
        <v>27.2</v>
      </c>
      <c r="AU64" s="4">
        <v>12</v>
      </c>
      <c r="AV64" s="4">
        <v>10</v>
      </c>
      <c r="AW64" s="4" t="s">
        <v>205</v>
      </c>
      <c r="AX64" s="4">
        <v>1.5684</v>
      </c>
      <c r="AY64" s="4">
        <v>1</v>
      </c>
      <c r="AZ64" s="4">
        <v>2.5</v>
      </c>
      <c r="BA64" s="4">
        <v>14.186999999999999</v>
      </c>
      <c r="BB64" s="4">
        <v>40.57</v>
      </c>
      <c r="BC64" s="4">
        <v>2.86</v>
      </c>
      <c r="BD64" s="4">
        <v>4.1929999999999996</v>
      </c>
      <c r="BE64" s="4">
        <v>3187.5160000000001</v>
      </c>
      <c r="BF64" s="4">
        <v>1.57</v>
      </c>
      <c r="BG64" s="4">
        <v>24.367000000000001</v>
      </c>
      <c r="BH64" s="4">
        <v>3.3889999999999998</v>
      </c>
      <c r="BI64" s="4">
        <v>27.756</v>
      </c>
      <c r="BJ64" s="4">
        <v>19.314</v>
      </c>
      <c r="BK64" s="4">
        <v>2.6859999999999999</v>
      </c>
      <c r="BL64" s="4">
        <v>22</v>
      </c>
      <c r="BM64" s="4">
        <v>0</v>
      </c>
      <c r="BQ64" s="4">
        <v>5079.9880000000003</v>
      </c>
      <c r="BR64" s="4">
        <v>0.117606</v>
      </c>
      <c r="BS64" s="4">
        <v>-5</v>
      </c>
      <c r="BT64" s="4">
        <v>8.9999999999999993E-3</v>
      </c>
      <c r="BU64" s="4">
        <v>2.8739970000000001</v>
      </c>
      <c r="BV64" s="4">
        <v>21</v>
      </c>
      <c r="BW64" s="4">
        <f t="shared" si="9"/>
        <v>0.75931000739999999</v>
      </c>
      <c r="BY64" s="4">
        <f>BE64*$BU64*(VLOOKUP("Fuel Specific Gravity",'Raw Data'!$A$1:$B$2000,2,FALSE))</f>
        <v>7823.4183539200094</v>
      </c>
      <c r="BZ64" s="4">
        <f>BF64*$BU64*(VLOOKUP("Fuel Specific Gravity",'Raw Data'!$A$1:$B$2000,2,FALSE))</f>
        <v>3.8533976976600002</v>
      </c>
      <c r="CA64" s="4">
        <f>BJ64*$BU64*(VLOOKUP("Fuel Specific Gravity",'Raw Data'!$A$1:$B$2000,2,FALSE))</f>
        <v>47.404154861532007</v>
      </c>
      <c r="CB64" s="4">
        <f>BM64*$BU64*(VLOOKUP("Fuel Specific Gravity",'Raw Data'!$A$1:$B$2000,2,FALSE))</f>
        <v>0</v>
      </c>
    </row>
    <row r="65" spans="1:80" x14ac:dyDescent="0.25">
      <c r="A65" s="2">
        <v>43165</v>
      </c>
      <c r="B65" s="38">
        <v>0.40687803240740744</v>
      </c>
      <c r="C65" s="4">
        <v>4.8710000000000004</v>
      </c>
      <c r="D65" s="4">
        <v>6.4999999999999997E-3</v>
      </c>
      <c r="E65" s="4">
        <v>65.05341</v>
      </c>
      <c r="F65" s="4">
        <v>371</v>
      </c>
      <c r="G65" s="4">
        <v>54.7</v>
      </c>
      <c r="H65" s="4">
        <v>0</v>
      </c>
      <c r="J65" s="4">
        <v>11.8</v>
      </c>
      <c r="K65" s="4">
        <v>0.9627</v>
      </c>
      <c r="L65" s="4">
        <v>4.6890000000000001</v>
      </c>
      <c r="M65" s="4">
        <v>6.3E-3</v>
      </c>
      <c r="N65" s="4">
        <v>357.18900000000002</v>
      </c>
      <c r="O65" s="4">
        <v>52.670200000000001</v>
      </c>
      <c r="P65" s="4">
        <v>409.9</v>
      </c>
      <c r="Q65" s="4">
        <v>283.3768</v>
      </c>
      <c r="R65" s="4">
        <v>41.786000000000001</v>
      </c>
      <c r="S65" s="4">
        <v>325.2</v>
      </c>
      <c r="T65" s="4">
        <v>0</v>
      </c>
      <c r="W65" s="4">
        <v>0</v>
      </c>
      <c r="X65" s="4">
        <v>11.363799999999999</v>
      </c>
      <c r="Y65" s="4">
        <v>12</v>
      </c>
      <c r="Z65" s="4">
        <v>848</v>
      </c>
      <c r="AA65" s="4">
        <v>855</v>
      </c>
      <c r="AB65" s="4">
        <v>886</v>
      </c>
      <c r="AC65" s="4">
        <v>71.900000000000006</v>
      </c>
      <c r="AD65" s="4">
        <v>19.579999999999998</v>
      </c>
      <c r="AE65" s="4">
        <v>0.45</v>
      </c>
      <c r="AF65" s="4">
        <v>980</v>
      </c>
      <c r="AG65" s="4">
        <v>0</v>
      </c>
      <c r="AH65" s="4">
        <v>56</v>
      </c>
      <c r="AI65" s="4">
        <v>35</v>
      </c>
      <c r="AJ65" s="4">
        <v>190</v>
      </c>
      <c r="AK65" s="4">
        <v>168</v>
      </c>
      <c r="AL65" s="4">
        <v>4.3</v>
      </c>
      <c r="AM65" s="4">
        <v>175</v>
      </c>
      <c r="AN65" s="4" t="s">
        <v>155</v>
      </c>
      <c r="AO65" s="4">
        <v>2</v>
      </c>
      <c r="AP65" s="5">
        <v>0.61600694444444437</v>
      </c>
      <c r="AQ65" s="4">
        <v>47.160012999999999</v>
      </c>
      <c r="AR65" s="4">
        <v>-88.484155999999999</v>
      </c>
      <c r="AS65" s="4">
        <v>309</v>
      </c>
      <c r="AT65" s="4">
        <v>27.3</v>
      </c>
      <c r="AU65" s="4">
        <v>12</v>
      </c>
      <c r="AV65" s="4">
        <v>10</v>
      </c>
      <c r="AW65" s="4" t="s">
        <v>205</v>
      </c>
      <c r="AX65" s="4">
        <v>1.1896</v>
      </c>
      <c r="AY65" s="4">
        <v>1.0684</v>
      </c>
      <c r="AZ65" s="4">
        <v>2.0895999999999999</v>
      </c>
      <c r="BA65" s="4">
        <v>14.186999999999999</v>
      </c>
      <c r="BB65" s="4">
        <v>43.61</v>
      </c>
      <c r="BC65" s="4">
        <v>3.07</v>
      </c>
      <c r="BD65" s="4">
        <v>3.8719999999999999</v>
      </c>
      <c r="BE65" s="4">
        <v>3187.5880000000002</v>
      </c>
      <c r="BF65" s="4">
        <v>2.71</v>
      </c>
      <c r="BG65" s="4">
        <v>25.428000000000001</v>
      </c>
      <c r="BH65" s="4">
        <v>3.75</v>
      </c>
      <c r="BI65" s="4">
        <v>29.178000000000001</v>
      </c>
      <c r="BJ65" s="4">
        <v>20.172999999999998</v>
      </c>
      <c r="BK65" s="4">
        <v>2.9750000000000001</v>
      </c>
      <c r="BL65" s="4">
        <v>23.148</v>
      </c>
      <c r="BM65" s="4">
        <v>0</v>
      </c>
      <c r="BQ65" s="4">
        <v>5616.9340000000002</v>
      </c>
      <c r="BR65" s="4">
        <v>8.9443999999999996E-2</v>
      </c>
      <c r="BS65" s="4">
        <v>-5</v>
      </c>
      <c r="BT65" s="4">
        <v>9.9059999999999999E-3</v>
      </c>
      <c r="BU65" s="4">
        <v>2.1857869999999999</v>
      </c>
      <c r="BV65" s="4">
        <v>21</v>
      </c>
      <c r="BW65" s="4">
        <f t="shared" si="9"/>
        <v>0.57748492539999996</v>
      </c>
      <c r="BY65" s="4">
        <f>BE65*$BU65*(VLOOKUP("Fuel Specific Gravity",'Raw Data'!$A$1:$B$2000,2,FALSE))</f>
        <v>5950.149703639624</v>
      </c>
      <c r="BZ65" s="4">
        <f>BF65*$BU65*(VLOOKUP("Fuel Specific Gravity",'Raw Data'!$A$1:$B$2000,2,FALSE))</f>
        <v>5.0586542855799994</v>
      </c>
      <c r="CA65" s="4">
        <f>BJ65*$BU65*(VLOOKUP("Fuel Specific Gravity",'Raw Data'!$A$1:$B$2000,2,FALSE))</f>
        <v>37.656174502953995</v>
      </c>
      <c r="CB65" s="4">
        <f>BM65*$BU65*(VLOOKUP("Fuel Specific Gravity",'Raw Data'!$A$1:$B$2000,2,FALSE))</f>
        <v>0</v>
      </c>
    </row>
    <row r="66" spans="1:80" x14ac:dyDescent="0.25">
      <c r="A66" s="2">
        <v>43165</v>
      </c>
      <c r="B66" s="38">
        <v>0.40688960648148148</v>
      </c>
      <c r="C66" s="4">
        <v>5.5090000000000003</v>
      </c>
      <c r="D66" s="4">
        <v>8.9999999999999993E-3</v>
      </c>
      <c r="E66" s="4">
        <v>89.704190999999994</v>
      </c>
      <c r="F66" s="4">
        <v>368.9</v>
      </c>
      <c r="G66" s="4">
        <v>55.5</v>
      </c>
      <c r="H66" s="4">
        <v>-10</v>
      </c>
      <c r="J66" s="4">
        <v>12.49</v>
      </c>
      <c r="K66" s="4">
        <v>0.95750000000000002</v>
      </c>
      <c r="L66" s="4">
        <v>5.2754000000000003</v>
      </c>
      <c r="M66" s="4">
        <v>8.6E-3</v>
      </c>
      <c r="N66" s="4">
        <v>353.26900000000001</v>
      </c>
      <c r="O66" s="4">
        <v>53.164200000000001</v>
      </c>
      <c r="P66" s="4">
        <v>406.4</v>
      </c>
      <c r="Q66" s="4">
        <v>280.29379999999998</v>
      </c>
      <c r="R66" s="4">
        <v>42.182000000000002</v>
      </c>
      <c r="S66" s="4">
        <v>322.5</v>
      </c>
      <c r="T66" s="4">
        <v>0</v>
      </c>
      <c r="W66" s="4">
        <v>0</v>
      </c>
      <c r="X66" s="4">
        <v>11.961499999999999</v>
      </c>
      <c r="Y66" s="4">
        <v>11.9</v>
      </c>
      <c r="Z66" s="4">
        <v>847</v>
      </c>
      <c r="AA66" s="4">
        <v>854</v>
      </c>
      <c r="AB66" s="4">
        <v>886</v>
      </c>
      <c r="AC66" s="4">
        <v>72</v>
      </c>
      <c r="AD66" s="4">
        <v>19.61</v>
      </c>
      <c r="AE66" s="4">
        <v>0.45</v>
      </c>
      <c r="AF66" s="4">
        <v>980</v>
      </c>
      <c r="AG66" s="4">
        <v>0</v>
      </c>
      <c r="AH66" s="4">
        <v>56</v>
      </c>
      <c r="AI66" s="4">
        <v>35</v>
      </c>
      <c r="AJ66" s="4">
        <v>190</v>
      </c>
      <c r="AK66" s="4">
        <v>168</v>
      </c>
      <c r="AL66" s="4">
        <v>4.0999999999999996</v>
      </c>
      <c r="AM66" s="4">
        <v>175</v>
      </c>
      <c r="AN66" s="4" t="s">
        <v>155</v>
      </c>
      <c r="AO66" s="4">
        <v>2</v>
      </c>
      <c r="AP66" s="5">
        <v>0.61601851851851852</v>
      </c>
      <c r="AQ66" s="4">
        <v>47.160085000000002</v>
      </c>
      <c r="AR66" s="4">
        <v>-88.484160000000003</v>
      </c>
      <c r="AS66" s="4">
        <v>309.2</v>
      </c>
      <c r="AT66" s="4">
        <v>27.2</v>
      </c>
      <c r="AU66" s="4">
        <v>12</v>
      </c>
      <c r="AV66" s="4">
        <v>10</v>
      </c>
      <c r="AW66" s="4" t="s">
        <v>205</v>
      </c>
      <c r="AX66" s="4">
        <v>1</v>
      </c>
      <c r="AY66" s="4">
        <v>1.1000000000000001</v>
      </c>
      <c r="AZ66" s="4">
        <v>1.9</v>
      </c>
      <c r="BA66" s="4">
        <v>14.186999999999999</v>
      </c>
      <c r="BB66" s="4">
        <v>38.64</v>
      </c>
      <c r="BC66" s="4">
        <v>2.72</v>
      </c>
      <c r="BD66" s="4">
        <v>4.4340000000000002</v>
      </c>
      <c r="BE66" s="4">
        <v>3183.623</v>
      </c>
      <c r="BF66" s="4">
        <v>3.2989999999999999</v>
      </c>
      <c r="BG66" s="4">
        <v>22.326000000000001</v>
      </c>
      <c r="BH66" s="4">
        <v>3.36</v>
      </c>
      <c r="BI66" s="4">
        <v>25.686</v>
      </c>
      <c r="BJ66" s="4">
        <v>17.713999999999999</v>
      </c>
      <c r="BK66" s="4">
        <v>2.6659999999999999</v>
      </c>
      <c r="BL66" s="4">
        <v>20.38</v>
      </c>
      <c r="BM66" s="4">
        <v>0</v>
      </c>
      <c r="BQ66" s="4">
        <v>5248.6859999999997</v>
      </c>
      <c r="BR66" s="4">
        <v>8.0657999999999994E-2</v>
      </c>
      <c r="BS66" s="4">
        <v>-5</v>
      </c>
      <c r="BT66" s="4">
        <v>0.01</v>
      </c>
      <c r="BU66" s="4">
        <v>1.9710799999999999</v>
      </c>
      <c r="BV66" s="4">
        <v>21</v>
      </c>
      <c r="BW66" s="4">
        <f t="shared" si="9"/>
        <v>0.52075933600000002</v>
      </c>
      <c r="BY66" s="4">
        <f>BE66*$BU66*(VLOOKUP("Fuel Specific Gravity",'Raw Data'!$A$1:$B$2000,2,FALSE))</f>
        <v>5358.9999819053601</v>
      </c>
      <c r="BZ66" s="4">
        <f>BF66*$BU66*(VLOOKUP("Fuel Specific Gravity",'Raw Data'!$A$1:$B$2000,2,FALSE))</f>
        <v>5.5532143536799996</v>
      </c>
      <c r="CA66" s="4">
        <f>BJ66*$BU66*(VLOOKUP("Fuel Specific Gravity",'Raw Data'!$A$1:$B$2000,2,FALSE))</f>
        <v>29.818017296479997</v>
      </c>
      <c r="CB66" s="4">
        <f>BM66*$BU66*(VLOOKUP("Fuel Specific Gravity",'Raw Data'!$A$1:$B$2000,2,FALSE))</f>
        <v>0</v>
      </c>
    </row>
    <row r="67" spans="1:80" x14ac:dyDescent="0.25">
      <c r="A67" s="2">
        <v>43165</v>
      </c>
      <c r="B67" s="38">
        <v>0.40690118055555557</v>
      </c>
      <c r="C67" s="4">
        <v>5.944</v>
      </c>
      <c r="D67" s="4">
        <v>8.0999999999999996E-3</v>
      </c>
      <c r="E67" s="4">
        <v>81.445886999999999</v>
      </c>
      <c r="F67" s="4">
        <v>382.4</v>
      </c>
      <c r="G67" s="4">
        <v>55.6</v>
      </c>
      <c r="H67" s="4">
        <v>-3.7</v>
      </c>
      <c r="J67" s="4">
        <v>12.9</v>
      </c>
      <c r="K67" s="4">
        <v>0.95409999999999995</v>
      </c>
      <c r="L67" s="4">
        <v>5.6710000000000003</v>
      </c>
      <c r="M67" s="4">
        <v>7.7999999999999996E-3</v>
      </c>
      <c r="N67" s="4">
        <v>364.85180000000003</v>
      </c>
      <c r="O67" s="4">
        <v>53.050699999999999</v>
      </c>
      <c r="P67" s="4">
        <v>417.9</v>
      </c>
      <c r="Q67" s="4">
        <v>289.50360000000001</v>
      </c>
      <c r="R67" s="4">
        <v>42.094799999999999</v>
      </c>
      <c r="S67" s="4">
        <v>331.6</v>
      </c>
      <c r="T67" s="4">
        <v>0</v>
      </c>
      <c r="W67" s="4">
        <v>0</v>
      </c>
      <c r="X67" s="4">
        <v>12.3085</v>
      </c>
      <c r="Y67" s="4">
        <v>11.9</v>
      </c>
      <c r="Z67" s="4">
        <v>848</v>
      </c>
      <c r="AA67" s="4">
        <v>855</v>
      </c>
      <c r="AB67" s="4">
        <v>886</v>
      </c>
      <c r="AC67" s="4">
        <v>72</v>
      </c>
      <c r="AD67" s="4">
        <v>19.62</v>
      </c>
      <c r="AE67" s="4">
        <v>0.45</v>
      </c>
      <c r="AF67" s="4">
        <v>979</v>
      </c>
      <c r="AG67" s="4">
        <v>0</v>
      </c>
      <c r="AH67" s="4">
        <v>56</v>
      </c>
      <c r="AI67" s="4">
        <v>35</v>
      </c>
      <c r="AJ67" s="4">
        <v>190</v>
      </c>
      <c r="AK67" s="4">
        <v>168</v>
      </c>
      <c r="AL67" s="4">
        <v>4.2</v>
      </c>
      <c r="AM67" s="4">
        <v>175</v>
      </c>
      <c r="AN67" s="4" t="s">
        <v>155</v>
      </c>
      <c r="AO67" s="4">
        <v>2</v>
      </c>
      <c r="AP67" s="5">
        <v>0.61601851851851852</v>
      </c>
      <c r="AQ67" s="4">
        <v>47.160139999999998</v>
      </c>
      <c r="AR67" s="4">
        <v>-88.484161999999998</v>
      </c>
      <c r="AS67" s="4">
        <v>309.39999999999998</v>
      </c>
      <c r="AT67" s="4">
        <v>27</v>
      </c>
      <c r="AU67" s="4">
        <v>12</v>
      </c>
      <c r="AV67" s="4">
        <v>10</v>
      </c>
      <c r="AW67" s="4" t="s">
        <v>205</v>
      </c>
      <c r="AX67" s="4">
        <v>1</v>
      </c>
      <c r="AY67" s="4">
        <v>1.1000000000000001</v>
      </c>
      <c r="AZ67" s="4">
        <v>1.9</v>
      </c>
      <c r="BA67" s="4">
        <v>14.186999999999999</v>
      </c>
      <c r="BB67" s="4">
        <v>35.9</v>
      </c>
      <c r="BC67" s="4">
        <v>2.5299999999999998</v>
      </c>
      <c r="BD67" s="4">
        <v>4.8049999999999997</v>
      </c>
      <c r="BE67" s="4">
        <v>3182.7620000000002</v>
      </c>
      <c r="BF67" s="4">
        <v>2.7759999999999998</v>
      </c>
      <c r="BG67" s="4">
        <v>21.443999999999999</v>
      </c>
      <c r="BH67" s="4">
        <v>3.1179999999999999</v>
      </c>
      <c r="BI67" s="4">
        <v>24.562000000000001</v>
      </c>
      <c r="BJ67" s="4">
        <v>17.015000000000001</v>
      </c>
      <c r="BK67" s="4">
        <v>2.4740000000000002</v>
      </c>
      <c r="BL67" s="4">
        <v>19.489000000000001</v>
      </c>
      <c r="BM67" s="4">
        <v>0</v>
      </c>
      <c r="BQ67" s="4">
        <v>5022.8329999999996</v>
      </c>
      <c r="BR67" s="4">
        <v>0.103556</v>
      </c>
      <c r="BS67" s="4">
        <v>-5</v>
      </c>
      <c r="BT67" s="4">
        <v>9.0939999999999997E-3</v>
      </c>
      <c r="BU67" s="4">
        <v>2.5306500000000001</v>
      </c>
      <c r="BV67" s="4">
        <v>21</v>
      </c>
      <c r="BW67" s="4">
        <f t="shared" si="9"/>
        <v>0.66859773</v>
      </c>
      <c r="BY67" s="4">
        <f>BE67*$BU67*(VLOOKUP("Fuel Specific Gravity",'Raw Data'!$A$1:$B$2000,2,FALSE))</f>
        <v>6878.5059836261998</v>
      </c>
      <c r="BZ67" s="4">
        <f>BF67*$BU67*(VLOOKUP("Fuel Specific Gravity",'Raw Data'!$A$1:$B$2000,2,FALSE))</f>
        <v>5.9994220775999993</v>
      </c>
      <c r="CA67" s="4">
        <f>BJ67*$BU67*(VLOOKUP("Fuel Specific Gravity",'Raw Data'!$A$1:$B$2000,2,FALSE))</f>
        <v>36.772394326499999</v>
      </c>
      <c r="CB67" s="4">
        <f>BM67*$BU67*(VLOOKUP("Fuel Specific Gravity",'Raw Data'!$A$1:$B$2000,2,FALSE))</f>
        <v>0</v>
      </c>
    </row>
    <row r="68" spans="1:80" x14ac:dyDescent="0.25">
      <c r="A68" s="2">
        <v>43165</v>
      </c>
      <c r="B68" s="38">
        <v>0.40691275462962961</v>
      </c>
      <c r="C68" s="4">
        <v>6.0049999999999999</v>
      </c>
      <c r="D68" s="4">
        <v>7.3000000000000001E-3</v>
      </c>
      <c r="E68" s="4">
        <v>73.194444000000004</v>
      </c>
      <c r="F68" s="4">
        <v>392.4</v>
      </c>
      <c r="G68" s="4">
        <v>55.6</v>
      </c>
      <c r="H68" s="4">
        <v>-6.9</v>
      </c>
      <c r="J68" s="4">
        <v>12.9</v>
      </c>
      <c r="K68" s="4">
        <v>0.95369999999999999</v>
      </c>
      <c r="L68" s="4">
        <v>5.7270000000000003</v>
      </c>
      <c r="M68" s="4">
        <v>7.0000000000000001E-3</v>
      </c>
      <c r="N68" s="4">
        <v>374.25639999999999</v>
      </c>
      <c r="O68" s="4">
        <v>53.003700000000002</v>
      </c>
      <c r="P68" s="4">
        <v>427.3</v>
      </c>
      <c r="Q68" s="4">
        <v>296.96809999999999</v>
      </c>
      <c r="R68" s="4">
        <v>42.0578</v>
      </c>
      <c r="S68" s="4">
        <v>339</v>
      </c>
      <c r="T68" s="4">
        <v>0</v>
      </c>
      <c r="W68" s="4">
        <v>0</v>
      </c>
      <c r="X68" s="4">
        <v>12.3024</v>
      </c>
      <c r="Y68" s="4">
        <v>12</v>
      </c>
      <c r="Z68" s="4">
        <v>848</v>
      </c>
      <c r="AA68" s="4">
        <v>855</v>
      </c>
      <c r="AB68" s="4">
        <v>885</v>
      </c>
      <c r="AC68" s="4">
        <v>72</v>
      </c>
      <c r="AD68" s="4">
        <v>19.63</v>
      </c>
      <c r="AE68" s="4">
        <v>0.45</v>
      </c>
      <c r="AF68" s="4">
        <v>979</v>
      </c>
      <c r="AG68" s="4">
        <v>0</v>
      </c>
      <c r="AH68" s="4">
        <v>56</v>
      </c>
      <c r="AI68" s="4">
        <v>35</v>
      </c>
      <c r="AJ68" s="4">
        <v>190</v>
      </c>
      <c r="AK68" s="4">
        <v>168</v>
      </c>
      <c r="AL68" s="4">
        <v>4.2</v>
      </c>
      <c r="AM68" s="4">
        <v>175</v>
      </c>
      <c r="AN68" s="4" t="s">
        <v>155</v>
      </c>
      <c r="AO68" s="4">
        <v>2</v>
      </c>
      <c r="AP68" s="5">
        <v>0.61603009259259256</v>
      </c>
      <c r="AQ68" s="4">
        <v>47.160302999999999</v>
      </c>
      <c r="AR68" s="4">
        <v>-88.484167999999997</v>
      </c>
      <c r="AS68" s="4">
        <v>309.7</v>
      </c>
      <c r="AT68" s="4">
        <v>26.7</v>
      </c>
      <c r="AU68" s="4">
        <v>12</v>
      </c>
      <c r="AV68" s="4">
        <v>10</v>
      </c>
      <c r="AW68" s="4" t="s">
        <v>205</v>
      </c>
      <c r="AX68" s="4">
        <v>1</v>
      </c>
      <c r="AY68" s="4">
        <v>1.1684000000000001</v>
      </c>
      <c r="AZ68" s="4">
        <v>1.9</v>
      </c>
      <c r="BA68" s="4">
        <v>14.186999999999999</v>
      </c>
      <c r="BB68" s="4">
        <v>35.54</v>
      </c>
      <c r="BC68" s="4">
        <v>2.5099999999999998</v>
      </c>
      <c r="BD68" s="4">
        <v>4.8570000000000002</v>
      </c>
      <c r="BE68" s="4">
        <v>3183.0279999999998</v>
      </c>
      <c r="BF68" s="4">
        <v>2.4689999999999999</v>
      </c>
      <c r="BG68" s="4">
        <v>21.783000000000001</v>
      </c>
      <c r="BH68" s="4">
        <v>3.085</v>
      </c>
      <c r="BI68" s="4">
        <v>24.867999999999999</v>
      </c>
      <c r="BJ68" s="4">
        <v>17.285</v>
      </c>
      <c r="BK68" s="4">
        <v>2.448</v>
      </c>
      <c r="BL68" s="4">
        <v>19.731999999999999</v>
      </c>
      <c r="BM68" s="4">
        <v>0</v>
      </c>
      <c r="BQ68" s="4">
        <v>4971.6549999999997</v>
      </c>
      <c r="BR68" s="4">
        <v>9.9657999999999997E-2</v>
      </c>
      <c r="BS68" s="4">
        <v>-5</v>
      </c>
      <c r="BT68" s="4">
        <v>8.9999999999999993E-3</v>
      </c>
      <c r="BU68" s="4">
        <v>2.4353929999999999</v>
      </c>
      <c r="BV68" s="4">
        <v>21</v>
      </c>
      <c r="BW68" s="4">
        <f t="shared" si="9"/>
        <v>0.64343083059999995</v>
      </c>
      <c r="BY68" s="4">
        <f>BE68*$BU68*(VLOOKUP("Fuel Specific Gravity",'Raw Data'!$A$1:$B$2000,2,FALSE))</f>
        <v>6620.1431899434147</v>
      </c>
      <c r="BZ68" s="4">
        <f>BF68*$BU68*(VLOOKUP("Fuel Specific Gravity",'Raw Data'!$A$1:$B$2000,2,FALSE))</f>
        <v>5.1350894607179995</v>
      </c>
      <c r="CA68" s="4">
        <f>BJ68*$BU68*(VLOOKUP("Fuel Specific Gravity",'Raw Data'!$A$1:$B$2000,2,FALSE))</f>
        <v>35.949785876269999</v>
      </c>
      <c r="CB68" s="4">
        <f>BM68*$BU68*(VLOOKUP("Fuel Specific Gravity",'Raw Data'!$A$1:$B$2000,2,FALSE))</f>
        <v>0</v>
      </c>
    </row>
    <row r="69" spans="1:80" x14ac:dyDescent="0.25">
      <c r="A69" s="2">
        <v>43165</v>
      </c>
      <c r="B69" s="38">
        <v>0.40692432870370371</v>
      </c>
      <c r="C69" s="4">
        <v>6.0419999999999998</v>
      </c>
      <c r="D69" s="4">
        <v>7.4999999999999997E-3</v>
      </c>
      <c r="E69" s="4">
        <v>75.182979000000003</v>
      </c>
      <c r="F69" s="4">
        <v>398.4</v>
      </c>
      <c r="G69" s="4">
        <v>55.1</v>
      </c>
      <c r="H69" s="4">
        <v>-10</v>
      </c>
      <c r="J69" s="4">
        <v>12.55</v>
      </c>
      <c r="K69" s="4">
        <v>0.95340000000000003</v>
      </c>
      <c r="L69" s="4">
        <v>5.76</v>
      </c>
      <c r="M69" s="4">
        <v>7.1999999999999998E-3</v>
      </c>
      <c r="N69" s="4">
        <v>379.79719999999998</v>
      </c>
      <c r="O69" s="4">
        <v>52.562600000000003</v>
      </c>
      <c r="P69" s="4">
        <v>432.4</v>
      </c>
      <c r="Q69" s="4">
        <v>301.3646</v>
      </c>
      <c r="R69" s="4">
        <v>41.707799999999999</v>
      </c>
      <c r="S69" s="4">
        <v>343.1</v>
      </c>
      <c r="T69" s="4">
        <v>0</v>
      </c>
      <c r="W69" s="4">
        <v>0</v>
      </c>
      <c r="X69" s="4">
        <v>11.965</v>
      </c>
      <c r="Y69" s="4">
        <v>11.9</v>
      </c>
      <c r="Z69" s="4">
        <v>849</v>
      </c>
      <c r="AA69" s="4">
        <v>857</v>
      </c>
      <c r="AB69" s="4">
        <v>885</v>
      </c>
      <c r="AC69" s="4">
        <v>72</v>
      </c>
      <c r="AD69" s="4">
        <v>19.63</v>
      </c>
      <c r="AE69" s="4">
        <v>0.45</v>
      </c>
      <c r="AF69" s="4">
        <v>979</v>
      </c>
      <c r="AG69" s="4">
        <v>0</v>
      </c>
      <c r="AH69" s="4">
        <v>56</v>
      </c>
      <c r="AI69" s="4">
        <v>35</v>
      </c>
      <c r="AJ69" s="4">
        <v>190</v>
      </c>
      <c r="AK69" s="4">
        <v>168</v>
      </c>
      <c r="AL69" s="4">
        <v>4.2</v>
      </c>
      <c r="AM69" s="4">
        <v>174.9</v>
      </c>
      <c r="AN69" s="4" t="s">
        <v>155</v>
      </c>
      <c r="AO69" s="4">
        <v>2</v>
      </c>
      <c r="AP69" s="5">
        <v>0.61605324074074075</v>
      </c>
      <c r="AQ69" s="4">
        <v>47.160424999999996</v>
      </c>
      <c r="AR69" s="4">
        <v>-88.484144000000001</v>
      </c>
      <c r="AS69" s="4">
        <v>309.89999999999998</v>
      </c>
      <c r="AT69" s="4">
        <v>25</v>
      </c>
      <c r="AU69" s="4">
        <v>12</v>
      </c>
      <c r="AV69" s="4">
        <v>10</v>
      </c>
      <c r="AW69" s="4" t="s">
        <v>205</v>
      </c>
      <c r="AX69" s="4">
        <v>1.0684</v>
      </c>
      <c r="AY69" s="4">
        <v>1.0631999999999999</v>
      </c>
      <c r="AZ69" s="4">
        <v>1.9</v>
      </c>
      <c r="BA69" s="4">
        <v>14.186999999999999</v>
      </c>
      <c r="BB69" s="4">
        <v>35.33</v>
      </c>
      <c r="BC69" s="4">
        <v>2.4900000000000002</v>
      </c>
      <c r="BD69" s="4">
        <v>4.8890000000000002</v>
      </c>
      <c r="BE69" s="4">
        <v>3182.8180000000002</v>
      </c>
      <c r="BF69" s="4">
        <v>2.5209999999999999</v>
      </c>
      <c r="BG69" s="4">
        <v>21.977</v>
      </c>
      <c r="BH69" s="4">
        <v>3.0419999999999998</v>
      </c>
      <c r="BI69" s="4">
        <v>25.018999999999998</v>
      </c>
      <c r="BJ69" s="4">
        <v>17.439</v>
      </c>
      <c r="BK69" s="4">
        <v>2.4129999999999998</v>
      </c>
      <c r="BL69" s="4">
        <v>19.852</v>
      </c>
      <c r="BM69" s="4">
        <v>0</v>
      </c>
      <c r="BQ69" s="4">
        <v>4807.2759999999998</v>
      </c>
      <c r="BR69" s="4">
        <v>0.113496</v>
      </c>
      <c r="BS69" s="4">
        <v>-5</v>
      </c>
      <c r="BT69" s="4">
        <v>8.9999999999999993E-3</v>
      </c>
      <c r="BU69" s="4">
        <v>2.7735590000000001</v>
      </c>
      <c r="BV69" s="4">
        <v>21</v>
      </c>
      <c r="BW69" s="4">
        <f t="shared" si="9"/>
        <v>0.73277428779999998</v>
      </c>
      <c r="BY69" s="4">
        <f>BE69*$BU69*(VLOOKUP("Fuel Specific Gravity",'Raw Data'!$A$1:$B$2000,2,FALSE))</f>
        <v>7538.8844169097492</v>
      </c>
      <c r="BZ69" s="4">
        <f>BF69*$BU69*(VLOOKUP("Fuel Specific Gravity",'Raw Data'!$A$1:$B$2000,2,FALSE))</f>
        <v>5.9712894721059993</v>
      </c>
      <c r="CA69" s="4">
        <f>BJ69*$BU69*(VLOOKUP("Fuel Specific Gravity",'Raw Data'!$A$1:$B$2000,2,FALSE))</f>
        <v>41.306353472454006</v>
      </c>
      <c r="CB69" s="4">
        <f>BM69*$BU69*(VLOOKUP("Fuel Specific Gravity",'Raw Data'!$A$1:$B$2000,2,FALSE))</f>
        <v>0</v>
      </c>
    </row>
    <row r="70" spans="1:80" x14ac:dyDescent="0.25">
      <c r="A70" s="2">
        <v>43165</v>
      </c>
      <c r="B70" s="38">
        <v>0.40693590277777775</v>
      </c>
      <c r="C70" s="4">
        <v>6.4359999999999999</v>
      </c>
      <c r="D70" s="4">
        <v>6.8999999999999999E-3</v>
      </c>
      <c r="E70" s="4">
        <v>69.354046999999994</v>
      </c>
      <c r="F70" s="4">
        <v>404.9</v>
      </c>
      <c r="G70" s="4">
        <v>54.7</v>
      </c>
      <c r="H70" s="4">
        <v>0</v>
      </c>
      <c r="J70" s="4">
        <v>12.5</v>
      </c>
      <c r="K70" s="4">
        <v>0.95030000000000003</v>
      </c>
      <c r="L70" s="4">
        <v>6.1162000000000001</v>
      </c>
      <c r="M70" s="4">
        <v>6.6E-3</v>
      </c>
      <c r="N70" s="4">
        <v>384.79020000000003</v>
      </c>
      <c r="O70" s="4">
        <v>51.9392</v>
      </c>
      <c r="P70" s="4">
        <v>436.7</v>
      </c>
      <c r="Q70" s="4">
        <v>305.32650000000001</v>
      </c>
      <c r="R70" s="4">
        <v>41.213099999999997</v>
      </c>
      <c r="S70" s="4">
        <v>346.5</v>
      </c>
      <c r="T70" s="4">
        <v>0</v>
      </c>
      <c r="W70" s="4">
        <v>0</v>
      </c>
      <c r="X70" s="4">
        <v>11.8788</v>
      </c>
      <c r="Y70" s="4">
        <v>12</v>
      </c>
      <c r="Z70" s="4">
        <v>848</v>
      </c>
      <c r="AA70" s="4">
        <v>856</v>
      </c>
      <c r="AB70" s="4">
        <v>885</v>
      </c>
      <c r="AC70" s="4">
        <v>72</v>
      </c>
      <c r="AD70" s="4">
        <v>19.63</v>
      </c>
      <c r="AE70" s="4">
        <v>0.45</v>
      </c>
      <c r="AF70" s="4">
        <v>979</v>
      </c>
      <c r="AG70" s="4">
        <v>0</v>
      </c>
      <c r="AH70" s="4">
        <v>56</v>
      </c>
      <c r="AI70" s="4">
        <v>35</v>
      </c>
      <c r="AJ70" s="4">
        <v>190</v>
      </c>
      <c r="AK70" s="4">
        <v>168.9</v>
      </c>
      <c r="AL70" s="4">
        <v>4.2</v>
      </c>
      <c r="AM70" s="4">
        <v>174.5</v>
      </c>
      <c r="AN70" s="4" t="s">
        <v>155</v>
      </c>
      <c r="AO70" s="4">
        <v>2</v>
      </c>
      <c r="AP70" s="5">
        <v>0.61606481481481479</v>
      </c>
      <c r="AQ70" s="4">
        <v>47.160513000000002</v>
      </c>
      <c r="AR70" s="4">
        <v>-88.484100999999995</v>
      </c>
      <c r="AS70" s="4">
        <v>310.10000000000002</v>
      </c>
      <c r="AT70" s="4">
        <v>24</v>
      </c>
      <c r="AU70" s="4">
        <v>12</v>
      </c>
      <c r="AV70" s="4">
        <v>10</v>
      </c>
      <c r="AW70" s="4" t="s">
        <v>205</v>
      </c>
      <c r="AX70" s="4">
        <v>1.1000000000000001</v>
      </c>
      <c r="AY70" s="4">
        <v>1</v>
      </c>
      <c r="AZ70" s="4">
        <v>1.9</v>
      </c>
      <c r="BA70" s="4">
        <v>14.186999999999999</v>
      </c>
      <c r="BB70" s="4">
        <v>33.229999999999997</v>
      </c>
      <c r="BC70" s="4">
        <v>2.34</v>
      </c>
      <c r="BD70" s="4">
        <v>5.2290000000000001</v>
      </c>
      <c r="BE70" s="4">
        <v>3182.0639999999999</v>
      </c>
      <c r="BF70" s="4">
        <v>2.1819999999999999</v>
      </c>
      <c r="BG70" s="4">
        <v>20.965</v>
      </c>
      <c r="BH70" s="4">
        <v>2.83</v>
      </c>
      <c r="BI70" s="4">
        <v>23.794</v>
      </c>
      <c r="BJ70" s="4">
        <v>16.635000000000002</v>
      </c>
      <c r="BK70" s="4">
        <v>2.2450000000000001</v>
      </c>
      <c r="BL70" s="4">
        <v>18.881</v>
      </c>
      <c r="BM70" s="4">
        <v>0</v>
      </c>
      <c r="BQ70" s="4">
        <v>4493.634</v>
      </c>
      <c r="BR70" s="4">
        <v>0.123154</v>
      </c>
      <c r="BS70" s="4">
        <v>-5</v>
      </c>
      <c r="BT70" s="4">
        <v>8.9999999999999993E-3</v>
      </c>
      <c r="BU70" s="4">
        <v>3.009576</v>
      </c>
      <c r="BV70" s="4">
        <v>21</v>
      </c>
      <c r="BW70" s="4">
        <f t="shared" si="9"/>
        <v>0.79512997919999995</v>
      </c>
      <c r="BY70" s="4">
        <f>BE70*$BU70*(VLOOKUP("Fuel Specific Gravity",'Raw Data'!$A$1:$B$2000,2,FALSE))</f>
        <v>8178.4705819138553</v>
      </c>
      <c r="BZ70" s="4">
        <f>BF70*$BU70*(VLOOKUP("Fuel Specific Gravity",'Raw Data'!$A$1:$B$2000,2,FALSE))</f>
        <v>5.6081281865279999</v>
      </c>
      <c r="CA70" s="4">
        <f>BJ70*$BU70*(VLOOKUP("Fuel Specific Gravity",'Raw Data'!$A$1:$B$2000,2,FALSE))</f>
        <v>42.754909433040005</v>
      </c>
      <c r="CB70" s="4">
        <f>BM70*$BU70*(VLOOKUP("Fuel Specific Gravity",'Raw Data'!$A$1:$B$2000,2,FALSE))</f>
        <v>0</v>
      </c>
    </row>
    <row r="71" spans="1:80" x14ac:dyDescent="0.25">
      <c r="A71" s="2">
        <v>43165</v>
      </c>
      <c r="B71" s="38">
        <v>0.4069474768518519</v>
      </c>
      <c r="C71" s="4">
        <v>6.5830000000000002</v>
      </c>
      <c r="D71" s="4">
        <v>5.3E-3</v>
      </c>
      <c r="E71" s="4">
        <v>53.450530999999998</v>
      </c>
      <c r="F71" s="4">
        <v>407.5</v>
      </c>
      <c r="G71" s="4">
        <v>54.1</v>
      </c>
      <c r="H71" s="4">
        <v>-8.8000000000000007</v>
      </c>
      <c r="J71" s="4">
        <v>12.35</v>
      </c>
      <c r="K71" s="4">
        <v>0.94920000000000004</v>
      </c>
      <c r="L71" s="4">
        <v>6.2485999999999997</v>
      </c>
      <c r="M71" s="4">
        <v>5.1000000000000004E-3</v>
      </c>
      <c r="N71" s="4">
        <v>386.82850000000002</v>
      </c>
      <c r="O71" s="4">
        <v>51.381900000000002</v>
      </c>
      <c r="P71" s="4">
        <v>438.2</v>
      </c>
      <c r="Q71" s="4">
        <v>306.94389999999999</v>
      </c>
      <c r="R71" s="4">
        <v>40.770899999999997</v>
      </c>
      <c r="S71" s="4">
        <v>347.7</v>
      </c>
      <c r="T71" s="4">
        <v>0</v>
      </c>
      <c r="W71" s="4">
        <v>0</v>
      </c>
      <c r="X71" s="4">
        <v>11.719099999999999</v>
      </c>
      <c r="Y71" s="4">
        <v>11.9</v>
      </c>
      <c r="Z71" s="4">
        <v>849</v>
      </c>
      <c r="AA71" s="4">
        <v>857</v>
      </c>
      <c r="AB71" s="4">
        <v>885</v>
      </c>
      <c r="AC71" s="4">
        <v>72</v>
      </c>
      <c r="AD71" s="4">
        <v>19.63</v>
      </c>
      <c r="AE71" s="4">
        <v>0.45</v>
      </c>
      <c r="AF71" s="4">
        <v>979</v>
      </c>
      <c r="AG71" s="4">
        <v>0</v>
      </c>
      <c r="AH71" s="4">
        <v>56</v>
      </c>
      <c r="AI71" s="4">
        <v>35</v>
      </c>
      <c r="AJ71" s="4">
        <v>190</v>
      </c>
      <c r="AK71" s="4">
        <v>168.1</v>
      </c>
      <c r="AL71" s="4">
        <v>4.2</v>
      </c>
      <c r="AM71" s="4">
        <v>174.1</v>
      </c>
      <c r="AN71" s="4" t="s">
        <v>155</v>
      </c>
      <c r="AO71" s="4">
        <v>2</v>
      </c>
      <c r="AP71" s="5">
        <v>0.61607638888888883</v>
      </c>
      <c r="AQ71" s="4">
        <v>47.160600000000002</v>
      </c>
      <c r="AR71" s="4">
        <v>-88.484050999999994</v>
      </c>
      <c r="AS71" s="4">
        <v>310.10000000000002</v>
      </c>
      <c r="AT71" s="4">
        <v>23.6</v>
      </c>
      <c r="AU71" s="4">
        <v>12</v>
      </c>
      <c r="AV71" s="4">
        <v>10</v>
      </c>
      <c r="AW71" s="4" t="s">
        <v>205</v>
      </c>
      <c r="AX71" s="4">
        <v>1.3735999999999999</v>
      </c>
      <c r="AY71" s="4">
        <v>1</v>
      </c>
      <c r="AZ71" s="4">
        <v>2.1052</v>
      </c>
      <c r="BA71" s="4">
        <v>14.186999999999999</v>
      </c>
      <c r="BB71" s="4">
        <v>32.51</v>
      </c>
      <c r="BC71" s="4">
        <v>2.29</v>
      </c>
      <c r="BD71" s="4">
        <v>5.3550000000000004</v>
      </c>
      <c r="BE71" s="4">
        <v>3182.473</v>
      </c>
      <c r="BF71" s="4">
        <v>1.645</v>
      </c>
      <c r="BG71" s="4">
        <v>20.632000000000001</v>
      </c>
      <c r="BH71" s="4">
        <v>2.74</v>
      </c>
      <c r="BI71" s="4">
        <v>23.372</v>
      </c>
      <c r="BJ71" s="4">
        <v>16.370999999999999</v>
      </c>
      <c r="BK71" s="4">
        <v>2.1749999999999998</v>
      </c>
      <c r="BL71" s="4">
        <v>18.545999999999999</v>
      </c>
      <c r="BM71" s="4">
        <v>0</v>
      </c>
      <c r="BQ71" s="4">
        <v>4339.8580000000002</v>
      </c>
      <c r="BR71" s="4">
        <v>0.11040999999999999</v>
      </c>
      <c r="BS71" s="4">
        <v>-5</v>
      </c>
      <c r="BT71" s="4">
        <v>8.9999999999999993E-3</v>
      </c>
      <c r="BU71" s="4">
        <v>2.6981449999999998</v>
      </c>
      <c r="BV71" s="4">
        <v>21</v>
      </c>
      <c r="BW71" s="4">
        <f t="shared" si="9"/>
        <v>0.71284990899999989</v>
      </c>
      <c r="BY71" s="4">
        <f>BE71*$BU71*(VLOOKUP("Fuel Specific Gravity",'Raw Data'!$A$1:$B$2000,2,FALSE))</f>
        <v>7333.104665147589</v>
      </c>
      <c r="BZ71" s="4">
        <f>BF71*$BU71*(VLOOKUP("Fuel Specific Gravity",'Raw Data'!$A$1:$B$2000,2,FALSE))</f>
        <v>3.7904350403499998</v>
      </c>
      <c r="CA71" s="4">
        <f>BJ71*$BU71*(VLOOKUP("Fuel Specific Gravity",'Raw Data'!$A$1:$B$2000,2,FALSE))</f>
        <v>37.722317352929991</v>
      </c>
      <c r="CB71" s="4">
        <f>BM71*$BU71*(VLOOKUP("Fuel Specific Gravity",'Raw Data'!$A$1:$B$2000,2,FALSE))</f>
        <v>0</v>
      </c>
    </row>
    <row r="72" spans="1:80" x14ac:dyDescent="0.25">
      <c r="A72" s="2">
        <v>43165</v>
      </c>
      <c r="B72" s="38">
        <v>0.40695905092592594</v>
      </c>
      <c r="C72" s="4">
        <v>6.7939999999999996</v>
      </c>
      <c r="D72" s="4">
        <v>7.0000000000000001E-3</v>
      </c>
      <c r="E72" s="4">
        <v>69.803760999999994</v>
      </c>
      <c r="F72" s="4">
        <v>409</v>
      </c>
      <c r="G72" s="4">
        <v>53.5</v>
      </c>
      <c r="H72" s="4">
        <v>-13.7</v>
      </c>
      <c r="J72" s="4">
        <v>12.2</v>
      </c>
      <c r="K72" s="4">
        <v>0.94750000000000001</v>
      </c>
      <c r="L72" s="4">
        <v>6.4370000000000003</v>
      </c>
      <c r="M72" s="4">
        <v>6.6E-3</v>
      </c>
      <c r="N72" s="4">
        <v>387.57830000000001</v>
      </c>
      <c r="O72" s="4">
        <v>50.724600000000002</v>
      </c>
      <c r="P72" s="4">
        <v>438.3</v>
      </c>
      <c r="Q72" s="4">
        <v>307.53879999999998</v>
      </c>
      <c r="R72" s="4">
        <v>40.249400000000001</v>
      </c>
      <c r="S72" s="4">
        <v>347.8</v>
      </c>
      <c r="T72" s="4">
        <v>0</v>
      </c>
      <c r="W72" s="4">
        <v>0</v>
      </c>
      <c r="X72" s="4">
        <v>11.559799999999999</v>
      </c>
      <c r="Y72" s="4">
        <v>11.9</v>
      </c>
      <c r="Z72" s="4">
        <v>849</v>
      </c>
      <c r="AA72" s="4">
        <v>857</v>
      </c>
      <c r="AB72" s="4">
        <v>886</v>
      </c>
      <c r="AC72" s="4">
        <v>72</v>
      </c>
      <c r="AD72" s="4">
        <v>19.63</v>
      </c>
      <c r="AE72" s="4">
        <v>0.45</v>
      </c>
      <c r="AF72" s="4">
        <v>979</v>
      </c>
      <c r="AG72" s="4">
        <v>0</v>
      </c>
      <c r="AH72" s="4">
        <v>55.094904999999997</v>
      </c>
      <c r="AI72" s="4">
        <v>35</v>
      </c>
      <c r="AJ72" s="4">
        <v>190</v>
      </c>
      <c r="AK72" s="4">
        <v>168</v>
      </c>
      <c r="AL72" s="4">
        <v>4.2</v>
      </c>
      <c r="AM72" s="4">
        <v>174.2</v>
      </c>
      <c r="AN72" s="4" t="s">
        <v>155</v>
      </c>
      <c r="AO72" s="4">
        <v>2</v>
      </c>
      <c r="AP72" s="5">
        <v>0.61608796296296298</v>
      </c>
      <c r="AQ72" s="4">
        <v>47.160626999999998</v>
      </c>
      <c r="AR72" s="4">
        <v>-88.484035000000006</v>
      </c>
      <c r="AS72" s="4">
        <v>310.10000000000002</v>
      </c>
      <c r="AT72" s="4">
        <v>23.5</v>
      </c>
      <c r="AU72" s="4">
        <v>12</v>
      </c>
      <c r="AV72" s="4">
        <v>10</v>
      </c>
      <c r="AW72" s="4" t="s">
        <v>205</v>
      </c>
      <c r="AX72" s="4">
        <v>1.5</v>
      </c>
      <c r="AY72" s="4">
        <v>1</v>
      </c>
      <c r="AZ72" s="4">
        <v>2.2000000000000002</v>
      </c>
      <c r="BA72" s="4">
        <v>14.186999999999999</v>
      </c>
      <c r="BB72" s="4">
        <v>31.53</v>
      </c>
      <c r="BC72" s="4">
        <v>2.2200000000000002</v>
      </c>
      <c r="BD72" s="4">
        <v>5.5380000000000003</v>
      </c>
      <c r="BE72" s="4">
        <v>3181.1860000000001</v>
      </c>
      <c r="BF72" s="4">
        <v>2.08</v>
      </c>
      <c r="BG72" s="4">
        <v>20.059000000000001</v>
      </c>
      <c r="BH72" s="4">
        <v>2.625</v>
      </c>
      <c r="BI72" s="4">
        <v>22.684000000000001</v>
      </c>
      <c r="BJ72" s="4">
        <v>15.916</v>
      </c>
      <c r="BK72" s="4">
        <v>2.0830000000000002</v>
      </c>
      <c r="BL72" s="4">
        <v>17.998999999999999</v>
      </c>
      <c r="BM72" s="4">
        <v>0</v>
      </c>
      <c r="BQ72" s="4">
        <v>4153.8630000000003</v>
      </c>
      <c r="BR72" s="4">
        <v>0.12981699999999999</v>
      </c>
      <c r="BS72" s="4">
        <v>-5</v>
      </c>
      <c r="BT72" s="4">
        <v>8.9999999999999993E-3</v>
      </c>
      <c r="BU72" s="4">
        <v>3.1724070000000002</v>
      </c>
      <c r="BV72" s="4">
        <v>21</v>
      </c>
      <c r="BW72" s="4">
        <f t="shared" si="9"/>
        <v>0.83814992939999999</v>
      </c>
      <c r="BY72" s="4">
        <f>BE72*$BU72*(VLOOKUP("Fuel Specific Gravity",'Raw Data'!$A$1:$B$2000,2,FALSE))</f>
        <v>8618.5822914355085</v>
      </c>
      <c r="BZ72" s="4">
        <f>BF72*$BU72*(VLOOKUP("Fuel Specific Gravity",'Raw Data'!$A$1:$B$2000,2,FALSE))</f>
        <v>5.63521000224</v>
      </c>
      <c r="CA72" s="4">
        <f>BJ72*$BU72*(VLOOKUP("Fuel Specific Gravity",'Raw Data'!$A$1:$B$2000,2,FALSE))</f>
        <v>43.120193459448004</v>
      </c>
      <c r="CB72" s="4">
        <f>BM72*$BU72*(VLOOKUP("Fuel Specific Gravity",'Raw Data'!$A$1:$B$2000,2,FALSE))</f>
        <v>0</v>
      </c>
    </row>
    <row r="73" spans="1:80" x14ac:dyDescent="0.25">
      <c r="A73" s="2">
        <v>43165</v>
      </c>
      <c r="B73" s="38">
        <v>0.40697062500000003</v>
      </c>
      <c r="C73" s="4">
        <v>6.6920000000000002</v>
      </c>
      <c r="D73" s="4">
        <v>5.3E-3</v>
      </c>
      <c r="E73" s="4">
        <v>52.847222000000002</v>
      </c>
      <c r="F73" s="4">
        <v>407.3</v>
      </c>
      <c r="G73" s="4">
        <v>53.2</v>
      </c>
      <c r="H73" s="4">
        <v>-1.6</v>
      </c>
      <c r="J73" s="4">
        <v>11.95</v>
      </c>
      <c r="K73" s="4">
        <v>0.94840000000000002</v>
      </c>
      <c r="L73" s="4">
        <v>6.3465999999999996</v>
      </c>
      <c r="M73" s="4">
        <v>5.0000000000000001E-3</v>
      </c>
      <c r="N73" s="4">
        <v>386.274</v>
      </c>
      <c r="O73" s="4">
        <v>50.431899999999999</v>
      </c>
      <c r="P73" s="4">
        <v>436.7</v>
      </c>
      <c r="Q73" s="4">
        <v>306.50389999999999</v>
      </c>
      <c r="R73" s="4">
        <v>40.017099999999999</v>
      </c>
      <c r="S73" s="4">
        <v>346.5</v>
      </c>
      <c r="T73" s="4">
        <v>0</v>
      </c>
      <c r="W73" s="4">
        <v>0</v>
      </c>
      <c r="X73" s="4">
        <v>11.329000000000001</v>
      </c>
      <c r="Y73" s="4">
        <v>12</v>
      </c>
      <c r="Z73" s="4">
        <v>849</v>
      </c>
      <c r="AA73" s="4">
        <v>856</v>
      </c>
      <c r="AB73" s="4">
        <v>886</v>
      </c>
      <c r="AC73" s="4">
        <v>72</v>
      </c>
      <c r="AD73" s="4">
        <v>19.63</v>
      </c>
      <c r="AE73" s="4">
        <v>0.45</v>
      </c>
      <c r="AF73" s="4">
        <v>979</v>
      </c>
      <c r="AG73" s="4">
        <v>0</v>
      </c>
      <c r="AH73" s="4">
        <v>55</v>
      </c>
      <c r="AI73" s="4">
        <v>35</v>
      </c>
      <c r="AJ73" s="4">
        <v>190</v>
      </c>
      <c r="AK73" s="4">
        <v>168.9</v>
      </c>
      <c r="AL73" s="4">
        <v>4.3</v>
      </c>
      <c r="AM73" s="4">
        <v>174.6</v>
      </c>
      <c r="AN73" s="4" t="s">
        <v>155</v>
      </c>
      <c r="AO73" s="4">
        <v>2</v>
      </c>
      <c r="AP73" s="5">
        <v>0.61608796296296298</v>
      </c>
      <c r="AQ73" s="4">
        <v>47.160747000000001</v>
      </c>
      <c r="AR73" s="4">
        <v>-88.483960999999994</v>
      </c>
      <c r="AS73" s="4">
        <v>310.60000000000002</v>
      </c>
      <c r="AT73" s="4">
        <v>23.6</v>
      </c>
      <c r="AU73" s="4">
        <v>12</v>
      </c>
      <c r="AV73" s="4">
        <v>10</v>
      </c>
      <c r="AW73" s="4" t="s">
        <v>205</v>
      </c>
      <c r="AX73" s="4">
        <v>1.6368</v>
      </c>
      <c r="AY73" s="4">
        <v>1.1368</v>
      </c>
      <c r="AZ73" s="4">
        <v>2.3368000000000002</v>
      </c>
      <c r="BA73" s="4">
        <v>14.186999999999999</v>
      </c>
      <c r="BB73" s="4">
        <v>32</v>
      </c>
      <c r="BC73" s="4">
        <v>2.2599999999999998</v>
      </c>
      <c r="BD73" s="4">
        <v>5.4450000000000003</v>
      </c>
      <c r="BE73" s="4">
        <v>3182.2289999999998</v>
      </c>
      <c r="BF73" s="4">
        <v>1.599</v>
      </c>
      <c r="BG73" s="4">
        <v>20.282</v>
      </c>
      <c r="BH73" s="4">
        <v>2.6480000000000001</v>
      </c>
      <c r="BI73" s="4">
        <v>22.931000000000001</v>
      </c>
      <c r="BJ73" s="4">
        <v>16.094000000000001</v>
      </c>
      <c r="BK73" s="4">
        <v>2.101</v>
      </c>
      <c r="BL73" s="4">
        <v>18.195</v>
      </c>
      <c r="BM73" s="4">
        <v>0</v>
      </c>
      <c r="BQ73" s="4">
        <v>4130.2809999999999</v>
      </c>
      <c r="BR73" s="4">
        <v>0.15645899999999999</v>
      </c>
      <c r="BS73" s="4">
        <v>-5</v>
      </c>
      <c r="BT73" s="4">
        <v>8.9999999999999993E-3</v>
      </c>
      <c r="BU73" s="4">
        <v>3.8234780000000002</v>
      </c>
      <c r="BV73" s="4">
        <v>21</v>
      </c>
      <c r="BW73" s="4">
        <f t="shared" si="9"/>
        <v>1.0101628875999999</v>
      </c>
      <c r="BY73" s="4">
        <f>BE73*$BU73*(VLOOKUP("Fuel Specific Gravity",'Raw Data'!$A$1:$B$2000,2,FALSE))</f>
        <v>10390.773916882546</v>
      </c>
      <c r="BZ73" s="4">
        <f>BF73*$BU73*(VLOOKUP("Fuel Specific Gravity",'Raw Data'!$A$1:$B$2000,2,FALSE))</f>
        <v>5.2211350889880004</v>
      </c>
      <c r="CA73" s="4">
        <f>BJ73*$BU73*(VLOOKUP("Fuel Specific Gravity",'Raw Data'!$A$1:$B$2000,2,FALSE))</f>
        <v>52.550936911928005</v>
      </c>
      <c r="CB73" s="4">
        <f>BM73*$BU73*(VLOOKUP("Fuel Specific Gravity",'Raw Data'!$A$1:$B$2000,2,FALSE))</f>
        <v>0</v>
      </c>
    </row>
    <row r="74" spans="1:80" x14ac:dyDescent="0.25">
      <c r="A74" s="2">
        <v>43165</v>
      </c>
      <c r="B74" s="38">
        <v>0.40698219907407407</v>
      </c>
      <c r="C74" s="4">
        <v>6.4729999999999999</v>
      </c>
      <c r="D74" s="4">
        <v>6.4000000000000003E-3</v>
      </c>
      <c r="E74" s="4">
        <v>63.637847000000001</v>
      </c>
      <c r="F74" s="4">
        <v>402</v>
      </c>
      <c r="G74" s="4">
        <v>53.1</v>
      </c>
      <c r="H74" s="4">
        <v>-10</v>
      </c>
      <c r="J74" s="4">
        <v>11.7</v>
      </c>
      <c r="K74" s="4">
        <v>0.95</v>
      </c>
      <c r="L74" s="4">
        <v>6.1496000000000004</v>
      </c>
      <c r="M74" s="4">
        <v>6.0000000000000001E-3</v>
      </c>
      <c r="N74" s="4">
        <v>381.88499999999999</v>
      </c>
      <c r="O74" s="4">
        <v>50.446300000000001</v>
      </c>
      <c r="P74" s="4">
        <v>432.3</v>
      </c>
      <c r="Q74" s="4">
        <v>303.0213</v>
      </c>
      <c r="R74" s="4">
        <v>40.028500000000001</v>
      </c>
      <c r="S74" s="4">
        <v>343</v>
      </c>
      <c r="T74" s="4">
        <v>0</v>
      </c>
      <c r="W74" s="4">
        <v>0</v>
      </c>
      <c r="X74" s="4">
        <v>11.1166</v>
      </c>
      <c r="Y74" s="4">
        <v>11.9</v>
      </c>
      <c r="Z74" s="4">
        <v>849</v>
      </c>
      <c r="AA74" s="4">
        <v>857</v>
      </c>
      <c r="AB74" s="4">
        <v>886</v>
      </c>
      <c r="AC74" s="4">
        <v>72</v>
      </c>
      <c r="AD74" s="4">
        <v>19.63</v>
      </c>
      <c r="AE74" s="4">
        <v>0.45</v>
      </c>
      <c r="AF74" s="4">
        <v>979</v>
      </c>
      <c r="AG74" s="4">
        <v>0</v>
      </c>
      <c r="AH74" s="4">
        <v>55</v>
      </c>
      <c r="AI74" s="4">
        <v>35</v>
      </c>
      <c r="AJ74" s="4">
        <v>190</v>
      </c>
      <c r="AK74" s="4">
        <v>169</v>
      </c>
      <c r="AL74" s="4">
        <v>4.2</v>
      </c>
      <c r="AM74" s="4">
        <v>174.9</v>
      </c>
      <c r="AN74" s="4" t="s">
        <v>155</v>
      </c>
      <c r="AO74" s="4">
        <v>2</v>
      </c>
      <c r="AP74" s="5">
        <v>0.61611111111111116</v>
      </c>
      <c r="AQ74" s="4">
        <v>47.160863999999997</v>
      </c>
      <c r="AR74" s="4">
        <v>-88.483892999999995</v>
      </c>
      <c r="AS74" s="4">
        <v>311</v>
      </c>
      <c r="AT74" s="4">
        <v>23.7</v>
      </c>
      <c r="AU74" s="4">
        <v>12</v>
      </c>
      <c r="AV74" s="4">
        <v>10</v>
      </c>
      <c r="AW74" s="4" t="s">
        <v>205</v>
      </c>
      <c r="AX74" s="4">
        <v>1.7</v>
      </c>
      <c r="AY74" s="4">
        <v>1.2</v>
      </c>
      <c r="AZ74" s="4">
        <v>2.4</v>
      </c>
      <c r="BA74" s="4">
        <v>14.186999999999999</v>
      </c>
      <c r="BB74" s="4">
        <v>33.04</v>
      </c>
      <c r="BC74" s="4">
        <v>2.33</v>
      </c>
      <c r="BD74" s="4">
        <v>5.2610000000000001</v>
      </c>
      <c r="BE74" s="4">
        <v>3182.2530000000002</v>
      </c>
      <c r="BF74" s="4">
        <v>1.9910000000000001</v>
      </c>
      <c r="BG74" s="4">
        <v>20.695</v>
      </c>
      <c r="BH74" s="4">
        <v>2.734</v>
      </c>
      <c r="BI74" s="4">
        <v>23.428000000000001</v>
      </c>
      <c r="BJ74" s="4">
        <v>16.420999999999999</v>
      </c>
      <c r="BK74" s="4">
        <v>2.169</v>
      </c>
      <c r="BL74" s="4">
        <v>18.59</v>
      </c>
      <c r="BM74" s="4">
        <v>0</v>
      </c>
      <c r="BQ74" s="4">
        <v>4182.7250000000004</v>
      </c>
      <c r="BR74" s="4">
        <v>0.14541000000000001</v>
      </c>
      <c r="BS74" s="4">
        <v>-5</v>
      </c>
      <c r="BT74" s="4">
        <v>8.9999999999999993E-3</v>
      </c>
      <c r="BU74" s="4">
        <v>3.5534569999999999</v>
      </c>
      <c r="BV74" s="4">
        <v>21</v>
      </c>
      <c r="BW74" s="4">
        <f t="shared" si="9"/>
        <v>0.93882333939999996</v>
      </c>
      <c r="BY74" s="4">
        <f>BE74*$BU74*(VLOOKUP("Fuel Specific Gravity",'Raw Data'!$A$1:$B$2000,2,FALSE))</f>
        <v>9657.0313156223347</v>
      </c>
      <c r="BZ74" s="4">
        <f>BF74*$BU74*(VLOOKUP("Fuel Specific Gravity",'Raw Data'!$A$1:$B$2000,2,FALSE))</f>
        <v>6.0419926854980002</v>
      </c>
      <c r="CA74" s="4">
        <f>BJ74*$BU74*(VLOOKUP("Fuel Specific Gravity",'Raw Data'!$A$1:$B$2000,2,FALSE))</f>
        <v>49.832025057037995</v>
      </c>
      <c r="CB74" s="4">
        <f>BM74*$BU74*(VLOOKUP("Fuel Specific Gravity",'Raw Data'!$A$1:$B$2000,2,FALSE))</f>
        <v>0</v>
      </c>
    </row>
    <row r="75" spans="1:80" x14ac:dyDescent="0.25">
      <c r="A75" s="2">
        <v>43165</v>
      </c>
      <c r="B75" s="38">
        <v>0.40699377314814816</v>
      </c>
      <c r="C75" s="4">
        <v>6.36</v>
      </c>
      <c r="D75" s="4">
        <v>7.4999999999999997E-3</v>
      </c>
      <c r="E75" s="4">
        <v>75.191489000000004</v>
      </c>
      <c r="F75" s="4">
        <v>400.2</v>
      </c>
      <c r="G75" s="4">
        <v>53.3</v>
      </c>
      <c r="H75" s="4">
        <v>-3.3</v>
      </c>
      <c r="J75" s="4">
        <v>11.7</v>
      </c>
      <c r="K75" s="4">
        <v>0.95079999999999998</v>
      </c>
      <c r="L75" s="4">
        <v>6.0476999999999999</v>
      </c>
      <c r="M75" s="4">
        <v>7.1000000000000004E-3</v>
      </c>
      <c r="N75" s="4">
        <v>380.52539999999999</v>
      </c>
      <c r="O75" s="4">
        <v>50.646700000000003</v>
      </c>
      <c r="P75" s="4">
        <v>431.2</v>
      </c>
      <c r="Q75" s="4">
        <v>302.22210000000001</v>
      </c>
      <c r="R75" s="4">
        <v>40.224800000000002</v>
      </c>
      <c r="S75" s="4">
        <v>342.4</v>
      </c>
      <c r="T75" s="4">
        <v>0</v>
      </c>
      <c r="W75" s="4">
        <v>0</v>
      </c>
      <c r="X75" s="4">
        <v>11.1248</v>
      </c>
      <c r="Y75" s="4">
        <v>12</v>
      </c>
      <c r="Z75" s="4">
        <v>849</v>
      </c>
      <c r="AA75" s="4">
        <v>856</v>
      </c>
      <c r="AB75" s="4">
        <v>886</v>
      </c>
      <c r="AC75" s="4">
        <v>72.900000000000006</v>
      </c>
      <c r="AD75" s="4">
        <v>19.87</v>
      </c>
      <c r="AE75" s="4">
        <v>0.46</v>
      </c>
      <c r="AF75" s="4">
        <v>979</v>
      </c>
      <c r="AG75" s="4">
        <v>0</v>
      </c>
      <c r="AH75" s="4">
        <v>55</v>
      </c>
      <c r="AI75" s="4">
        <v>35</v>
      </c>
      <c r="AJ75" s="4">
        <v>190</v>
      </c>
      <c r="AK75" s="4">
        <v>169</v>
      </c>
      <c r="AL75" s="4">
        <v>4.2</v>
      </c>
      <c r="AM75" s="4">
        <v>174.7</v>
      </c>
      <c r="AN75" s="4" t="s">
        <v>155</v>
      </c>
      <c r="AO75" s="4">
        <v>2</v>
      </c>
      <c r="AP75" s="5">
        <v>0.6161226851851852</v>
      </c>
      <c r="AQ75" s="4">
        <v>47.160966000000002</v>
      </c>
      <c r="AR75" s="4">
        <v>-88.483880999999997</v>
      </c>
      <c r="AS75" s="4">
        <v>311.39999999999998</v>
      </c>
      <c r="AT75" s="4">
        <v>24.1</v>
      </c>
      <c r="AU75" s="4">
        <v>12</v>
      </c>
      <c r="AV75" s="4">
        <v>10</v>
      </c>
      <c r="AW75" s="4" t="s">
        <v>205</v>
      </c>
      <c r="AX75" s="4">
        <v>1.7684</v>
      </c>
      <c r="AY75" s="4">
        <v>1.4736</v>
      </c>
      <c r="AZ75" s="4">
        <v>2.6052</v>
      </c>
      <c r="BA75" s="4">
        <v>14.186999999999999</v>
      </c>
      <c r="BB75" s="4">
        <v>33.61</v>
      </c>
      <c r="BC75" s="4">
        <v>2.37</v>
      </c>
      <c r="BD75" s="4">
        <v>5.17</v>
      </c>
      <c r="BE75" s="4">
        <v>3181.9639999999999</v>
      </c>
      <c r="BF75" s="4">
        <v>2.3940000000000001</v>
      </c>
      <c r="BG75" s="4">
        <v>20.966999999999999</v>
      </c>
      <c r="BH75" s="4">
        <v>2.7909999999999999</v>
      </c>
      <c r="BI75" s="4">
        <v>23.757000000000001</v>
      </c>
      <c r="BJ75" s="4">
        <v>16.652000000000001</v>
      </c>
      <c r="BK75" s="4">
        <v>2.2160000000000002</v>
      </c>
      <c r="BL75" s="4">
        <v>18.869</v>
      </c>
      <c r="BM75" s="4">
        <v>0</v>
      </c>
      <c r="BQ75" s="4">
        <v>4255.9740000000002</v>
      </c>
      <c r="BR75" s="4">
        <v>0.14490600000000001</v>
      </c>
      <c r="BS75" s="4">
        <v>-5</v>
      </c>
      <c r="BT75" s="4">
        <v>8.9999999999999993E-3</v>
      </c>
      <c r="BU75" s="4">
        <v>3.54114</v>
      </c>
      <c r="BV75" s="4">
        <v>21</v>
      </c>
      <c r="BW75" s="4">
        <f t="shared" ref="BW75:BW138" si="10">BU75*0.2642</f>
        <v>0.935569188</v>
      </c>
      <c r="BY75" s="4">
        <f>BE75*$BU75*(VLOOKUP("Fuel Specific Gravity",'Raw Data'!$A$1:$B$2000,2,FALSE))</f>
        <v>9622.6841191118383</v>
      </c>
      <c r="BZ75" s="4">
        <f>BF75*$BU75*(VLOOKUP("Fuel Specific Gravity",'Raw Data'!$A$1:$B$2000,2,FALSE))</f>
        <v>7.2397757426400009</v>
      </c>
      <c r="CA75" s="4">
        <f>BJ75*$BU75*(VLOOKUP("Fuel Specific Gravity",'Raw Data'!$A$1:$B$2000,2,FALSE))</f>
        <v>50.357872041120004</v>
      </c>
      <c r="CB75" s="4">
        <f>BM75*$BU75*(VLOOKUP("Fuel Specific Gravity",'Raw Data'!$A$1:$B$2000,2,FALSE))</f>
        <v>0</v>
      </c>
    </row>
    <row r="76" spans="1:80" x14ac:dyDescent="0.25">
      <c r="A76" s="2">
        <v>43165</v>
      </c>
      <c r="B76" s="38">
        <v>0.4070053472222222</v>
      </c>
      <c r="C76" s="4">
        <v>6.2309999999999999</v>
      </c>
      <c r="D76" s="4">
        <v>7.6E-3</v>
      </c>
      <c r="E76" s="4">
        <v>76.434426000000002</v>
      </c>
      <c r="F76" s="4">
        <v>400.2</v>
      </c>
      <c r="G76" s="4">
        <v>54.2</v>
      </c>
      <c r="H76" s="4">
        <v>-6.9</v>
      </c>
      <c r="J76" s="4">
        <v>11.7</v>
      </c>
      <c r="K76" s="4">
        <v>0.95179999999999998</v>
      </c>
      <c r="L76" s="4">
        <v>5.9313000000000002</v>
      </c>
      <c r="M76" s="4">
        <v>7.3000000000000001E-3</v>
      </c>
      <c r="N76" s="4">
        <v>380.9264</v>
      </c>
      <c r="O76" s="4">
        <v>51.5441</v>
      </c>
      <c r="P76" s="4">
        <v>432.5</v>
      </c>
      <c r="Q76" s="4">
        <v>302.56959999999998</v>
      </c>
      <c r="R76" s="4">
        <v>40.941499999999998</v>
      </c>
      <c r="S76" s="4">
        <v>343.5</v>
      </c>
      <c r="T76" s="4">
        <v>0</v>
      </c>
      <c r="W76" s="4">
        <v>0</v>
      </c>
      <c r="X76" s="4">
        <v>11.1365</v>
      </c>
      <c r="Y76" s="4">
        <v>12</v>
      </c>
      <c r="Z76" s="4">
        <v>848</v>
      </c>
      <c r="AA76" s="4">
        <v>856</v>
      </c>
      <c r="AB76" s="4">
        <v>885</v>
      </c>
      <c r="AC76" s="4">
        <v>73</v>
      </c>
      <c r="AD76" s="4">
        <v>19.899999999999999</v>
      </c>
      <c r="AE76" s="4">
        <v>0.46</v>
      </c>
      <c r="AF76" s="4">
        <v>979</v>
      </c>
      <c r="AG76" s="4">
        <v>0</v>
      </c>
      <c r="AH76" s="4">
        <v>55</v>
      </c>
      <c r="AI76" s="4">
        <v>35</v>
      </c>
      <c r="AJ76" s="4">
        <v>190</v>
      </c>
      <c r="AK76" s="4">
        <v>169</v>
      </c>
      <c r="AL76" s="4">
        <v>4.2</v>
      </c>
      <c r="AM76" s="4">
        <v>174.3</v>
      </c>
      <c r="AN76" s="4" t="s">
        <v>155</v>
      </c>
      <c r="AO76" s="4">
        <v>2</v>
      </c>
      <c r="AP76" s="5">
        <v>0.61613425925925924</v>
      </c>
      <c r="AQ76" s="4">
        <v>47.161073000000002</v>
      </c>
      <c r="AR76" s="4">
        <v>-88.483890000000002</v>
      </c>
      <c r="AS76" s="4">
        <v>311.5</v>
      </c>
      <c r="AT76" s="4">
        <v>24.9</v>
      </c>
      <c r="AU76" s="4">
        <v>12</v>
      </c>
      <c r="AV76" s="4">
        <v>10</v>
      </c>
      <c r="AW76" s="4" t="s">
        <v>205</v>
      </c>
      <c r="AX76" s="4">
        <v>1.8</v>
      </c>
      <c r="AY76" s="4">
        <v>1.6</v>
      </c>
      <c r="AZ76" s="4">
        <v>2.7</v>
      </c>
      <c r="BA76" s="4">
        <v>14.186999999999999</v>
      </c>
      <c r="BB76" s="4">
        <v>34.28</v>
      </c>
      <c r="BC76" s="4">
        <v>2.42</v>
      </c>
      <c r="BD76" s="4">
        <v>5.0599999999999996</v>
      </c>
      <c r="BE76" s="4">
        <v>3182.2350000000001</v>
      </c>
      <c r="BF76" s="4">
        <v>2.484</v>
      </c>
      <c r="BG76" s="4">
        <v>21.402000000000001</v>
      </c>
      <c r="BH76" s="4">
        <v>2.8959999999999999</v>
      </c>
      <c r="BI76" s="4">
        <v>24.297999999999998</v>
      </c>
      <c r="BJ76" s="4">
        <v>17</v>
      </c>
      <c r="BK76" s="4">
        <v>2.2999999999999998</v>
      </c>
      <c r="BL76" s="4">
        <v>19.3</v>
      </c>
      <c r="BM76" s="4">
        <v>0</v>
      </c>
      <c r="BQ76" s="4">
        <v>4344.3999999999996</v>
      </c>
      <c r="BR76" s="4">
        <v>0.12687999999999999</v>
      </c>
      <c r="BS76" s="4">
        <v>-5</v>
      </c>
      <c r="BT76" s="4">
        <v>8.9999999999999993E-3</v>
      </c>
      <c r="BU76" s="4">
        <v>3.1006300000000002</v>
      </c>
      <c r="BV76" s="4">
        <v>21</v>
      </c>
      <c r="BW76" s="4">
        <f t="shared" si="10"/>
        <v>0.81918644600000001</v>
      </c>
      <c r="BY76" s="4">
        <f>BE76*$BU76*(VLOOKUP("Fuel Specific Gravity",'Raw Data'!$A$1:$B$2000,2,FALSE))</f>
        <v>8426.3610450747019</v>
      </c>
      <c r="BZ76" s="4">
        <f>BF76*$BU76*(VLOOKUP("Fuel Specific Gravity",'Raw Data'!$A$1:$B$2000,2,FALSE))</f>
        <v>6.5774780416800009</v>
      </c>
      <c r="CA76" s="4">
        <f>BJ76*$BU76*(VLOOKUP("Fuel Specific Gravity",'Raw Data'!$A$1:$B$2000,2,FALSE))</f>
        <v>45.014946340000002</v>
      </c>
      <c r="CB76" s="4">
        <f>BM76*$BU76*(VLOOKUP("Fuel Specific Gravity",'Raw Data'!$A$1:$B$2000,2,FALSE))</f>
        <v>0</v>
      </c>
    </row>
    <row r="77" spans="1:80" x14ac:dyDescent="0.25">
      <c r="A77" s="2">
        <v>43165</v>
      </c>
      <c r="B77" s="38">
        <v>0.40701692129629624</v>
      </c>
      <c r="C77" s="4">
        <v>6.1310000000000002</v>
      </c>
      <c r="D77" s="4">
        <v>7.1999999999999998E-3</v>
      </c>
      <c r="E77" s="4">
        <v>71.752240999999998</v>
      </c>
      <c r="F77" s="4">
        <v>400.2</v>
      </c>
      <c r="G77" s="4">
        <v>55.5</v>
      </c>
      <c r="H77" s="4">
        <v>-9.4</v>
      </c>
      <c r="J77" s="4">
        <v>11.75</v>
      </c>
      <c r="K77" s="4">
        <v>0.9526</v>
      </c>
      <c r="L77" s="4">
        <v>5.8407</v>
      </c>
      <c r="M77" s="4">
        <v>6.7999999999999996E-3</v>
      </c>
      <c r="N77" s="4">
        <v>381.20150000000001</v>
      </c>
      <c r="O77" s="4">
        <v>52.857700000000001</v>
      </c>
      <c r="P77" s="4">
        <v>434.1</v>
      </c>
      <c r="Q77" s="4">
        <v>302.78820000000002</v>
      </c>
      <c r="R77" s="4">
        <v>41.984900000000003</v>
      </c>
      <c r="S77" s="4">
        <v>344.8</v>
      </c>
      <c r="T77" s="4">
        <v>0</v>
      </c>
      <c r="W77" s="4">
        <v>0</v>
      </c>
      <c r="X77" s="4">
        <v>11.1938</v>
      </c>
      <c r="Y77" s="4">
        <v>11.9</v>
      </c>
      <c r="Z77" s="4">
        <v>849</v>
      </c>
      <c r="AA77" s="4">
        <v>857</v>
      </c>
      <c r="AB77" s="4">
        <v>885</v>
      </c>
      <c r="AC77" s="4">
        <v>73</v>
      </c>
      <c r="AD77" s="4">
        <v>19.899999999999999</v>
      </c>
      <c r="AE77" s="4">
        <v>0.46</v>
      </c>
      <c r="AF77" s="4">
        <v>979</v>
      </c>
      <c r="AG77" s="4">
        <v>0</v>
      </c>
      <c r="AH77" s="4">
        <v>55</v>
      </c>
      <c r="AI77" s="4">
        <v>35</v>
      </c>
      <c r="AJ77" s="4">
        <v>190</v>
      </c>
      <c r="AK77" s="4">
        <v>168.1</v>
      </c>
      <c r="AL77" s="4">
        <v>4.2</v>
      </c>
      <c r="AM77" s="4">
        <v>174</v>
      </c>
      <c r="AN77" s="4" t="s">
        <v>155</v>
      </c>
      <c r="AO77" s="4">
        <v>2</v>
      </c>
      <c r="AP77" s="5">
        <v>0.61614583333333328</v>
      </c>
      <c r="AQ77" s="4">
        <v>47.161178999999997</v>
      </c>
      <c r="AR77" s="4">
        <v>-88.483894000000006</v>
      </c>
      <c r="AS77" s="4">
        <v>311.60000000000002</v>
      </c>
      <c r="AT77" s="4">
        <v>25.4</v>
      </c>
      <c r="AU77" s="4">
        <v>12</v>
      </c>
      <c r="AV77" s="4">
        <v>10</v>
      </c>
      <c r="AW77" s="4" t="s">
        <v>205</v>
      </c>
      <c r="AX77" s="4">
        <v>1.8</v>
      </c>
      <c r="AY77" s="4">
        <v>1.6</v>
      </c>
      <c r="AZ77" s="4">
        <v>2.7</v>
      </c>
      <c r="BA77" s="4">
        <v>14.186999999999999</v>
      </c>
      <c r="BB77" s="4">
        <v>34.83</v>
      </c>
      <c r="BC77" s="4">
        <v>2.46</v>
      </c>
      <c r="BD77" s="4">
        <v>4.9729999999999999</v>
      </c>
      <c r="BE77" s="4">
        <v>3182.7489999999998</v>
      </c>
      <c r="BF77" s="4">
        <v>2.371</v>
      </c>
      <c r="BG77" s="4">
        <v>21.754000000000001</v>
      </c>
      <c r="BH77" s="4">
        <v>3.016</v>
      </c>
      <c r="BI77" s="4">
        <v>24.77</v>
      </c>
      <c r="BJ77" s="4">
        <v>17.279</v>
      </c>
      <c r="BK77" s="4">
        <v>2.3959999999999999</v>
      </c>
      <c r="BL77" s="4">
        <v>19.675000000000001</v>
      </c>
      <c r="BM77" s="4">
        <v>0</v>
      </c>
      <c r="BQ77" s="4">
        <v>4435.2460000000001</v>
      </c>
      <c r="BR77" s="4">
        <v>0.121376</v>
      </c>
      <c r="BS77" s="4">
        <v>-5</v>
      </c>
      <c r="BT77" s="4">
        <v>9.9059999999999999E-3</v>
      </c>
      <c r="BU77" s="4">
        <v>2.9661270000000002</v>
      </c>
      <c r="BV77" s="4">
        <v>21</v>
      </c>
      <c r="BW77" s="4">
        <f t="shared" si="10"/>
        <v>0.78365075340000001</v>
      </c>
      <c r="BY77" s="4">
        <f>BE77*$BU77*(VLOOKUP("Fuel Specific Gravity",'Raw Data'!$A$1:$B$2000,2,FALSE))</f>
        <v>8062.1338326270425</v>
      </c>
      <c r="BZ77" s="4">
        <f>BF77*$BU77*(VLOOKUP("Fuel Specific Gravity",'Raw Data'!$A$1:$B$2000,2,FALSE))</f>
        <v>6.0059147979179999</v>
      </c>
      <c r="CA77" s="4">
        <f>BJ77*$BU77*(VLOOKUP("Fuel Specific Gravity",'Raw Data'!$A$1:$B$2000,2,FALSE))</f>
        <v>43.768959001782001</v>
      </c>
      <c r="CB77" s="4">
        <f>BM77*$BU77*(VLOOKUP("Fuel Specific Gravity",'Raw Data'!$A$1:$B$2000,2,FALSE))</f>
        <v>0</v>
      </c>
    </row>
    <row r="78" spans="1:80" x14ac:dyDescent="0.25">
      <c r="A78" s="2">
        <v>43165</v>
      </c>
      <c r="B78" s="38">
        <v>0.40702849537037039</v>
      </c>
      <c r="C78" s="4">
        <v>6.11</v>
      </c>
      <c r="D78" s="4">
        <v>8.0000000000000002E-3</v>
      </c>
      <c r="E78" s="4">
        <v>79.902199999999993</v>
      </c>
      <c r="F78" s="4">
        <v>399.6</v>
      </c>
      <c r="G78" s="4">
        <v>56.2</v>
      </c>
      <c r="H78" s="4">
        <v>0</v>
      </c>
      <c r="J78" s="4">
        <v>11.9</v>
      </c>
      <c r="K78" s="4">
        <v>0.95279999999999998</v>
      </c>
      <c r="L78" s="4">
        <v>5.8217999999999996</v>
      </c>
      <c r="M78" s="4">
        <v>7.6E-3</v>
      </c>
      <c r="N78" s="4">
        <v>380.72829999999999</v>
      </c>
      <c r="O78" s="4">
        <v>53.5154</v>
      </c>
      <c r="P78" s="4">
        <v>434.2</v>
      </c>
      <c r="Q78" s="4">
        <v>302.41230000000002</v>
      </c>
      <c r="R78" s="4">
        <v>42.507199999999997</v>
      </c>
      <c r="S78" s="4">
        <v>344.9</v>
      </c>
      <c r="T78" s="4">
        <v>0</v>
      </c>
      <c r="W78" s="4">
        <v>0</v>
      </c>
      <c r="X78" s="4">
        <v>11.3361</v>
      </c>
      <c r="Y78" s="4">
        <v>12</v>
      </c>
      <c r="Z78" s="4">
        <v>848</v>
      </c>
      <c r="AA78" s="4">
        <v>858</v>
      </c>
      <c r="AB78" s="4">
        <v>885</v>
      </c>
      <c r="AC78" s="4">
        <v>73</v>
      </c>
      <c r="AD78" s="4">
        <v>19.899999999999999</v>
      </c>
      <c r="AE78" s="4">
        <v>0.46</v>
      </c>
      <c r="AF78" s="4">
        <v>979</v>
      </c>
      <c r="AG78" s="4">
        <v>0</v>
      </c>
      <c r="AH78" s="4">
        <v>55</v>
      </c>
      <c r="AI78" s="4">
        <v>35</v>
      </c>
      <c r="AJ78" s="4">
        <v>190</v>
      </c>
      <c r="AK78" s="4">
        <v>168.9</v>
      </c>
      <c r="AL78" s="4">
        <v>4.3</v>
      </c>
      <c r="AM78" s="4">
        <v>174.4</v>
      </c>
      <c r="AN78" s="4" t="s">
        <v>155</v>
      </c>
      <c r="AO78" s="4">
        <v>2</v>
      </c>
      <c r="AP78" s="5">
        <v>0.61615740740740743</v>
      </c>
      <c r="AQ78" s="4">
        <v>47.161284000000002</v>
      </c>
      <c r="AR78" s="4">
        <v>-88.483896999999999</v>
      </c>
      <c r="AS78" s="4">
        <v>311.89999999999998</v>
      </c>
      <c r="AT78" s="4">
        <v>25.6</v>
      </c>
      <c r="AU78" s="4">
        <v>12</v>
      </c>
      <c r="AV78" s="4">
        <v>10</v>
      </c>
      <c r="AW78" s="4" t="s">
        <v>205</v>
      </c>
      <c r="AX78" s="4">
        <v>2.0735999999999999</v>
      </c>
      <c r="AY78" s="4">
        <v>2.1472000000000002</v>
      </c>
      <c r="AZ78" s="4">
        <v>3.2471999999999999</v>
      </c>
      <c r="BA78" s="4">
        <v>14.186999999999999</v>
      </c>
      <c r="BB78" s="4">
        <v>34.94</v>
      </c>
      <c r="BC78" s="4">
        <v>2.46</v>
      </c>
      <c r="BD78" s="4">
        <v>4.9509999999999996</v>
      </c>
      <c r="BE78" s="4">
        <v>3182.3789999999999</v>
      </c>
      <c r="BF78" s="4">
        <v>2.649</v>
      </c>
      <c r="BG78" s="4">
        <v>21.795000000000002</v>
      </c>
      <c r="BH78" s="4">
        <v>3.0630000000000002</v>
      </c>
      <c r="BI78" s="4">
        <v>24.858000000000001</v>
      </c>
      <c r="BJ78" s="4">
        <v>17.311</v>
      </c>
      <c r="BK78" s="4">
        <v>2.4329999999999998</v>
      </c>
      <c r="BL78" s="4">
        <v>19.745000000000001</v>
      </c>
      <c r="BM78" s="4">
        <v>0</v>
      </c>
      <c r="BQ78" s="4">
        <v>4505.6589999999997</v>
      </c>
      <c r="BR78" s="4">
        <v>0.130966</v>
      </c>
      <c r="BS78" s="4">
        <v>-5</v>
      </c>
      <c r="BT78" s="4">
        <v>9.0939999999999997E-3</v>
      </c>
      <c r="BU78" s="4">
        <v>3.200482</v>
      </c>
      <c r="BV78" s="4">
        <v>21</v>
      </c>
      <c r="BW78" s="4">
        <f t="shared" si="10"/>
        <v>0.84556734440000003</v>
      </c>
      <c r="BY78" s="4">
        <f>BE78*$BU78*(VLOOKUP("Fuel Specific Gravity",'Raw Data'!$A$1:$B$2000,2,FALSE))</f>
        <v>8698.115287503013</v>
      </c>
      <c r="BZ78" s="4">
        <f>BF78*$BU78*(VLOOKUP("Fuel Specific Gravity",'Raw Data'!$A$1:$B$2000,2,FALSE))</f>
        <v>7.2402776025720001</v>
      </c>
      <c r="CA78" s="4">
        <f>BJ78*$BU78*(VLOOKUP("Fuel Specific Gravity",'Raw Data'!$A$1:$B$2000,2,FALSE))</f>
        <v>47.314626492308001</v>
      </c>
      <c r="CB78" s="4">
        <f>BM78*$BU78*(VLOOKUP("Fuel Specific Gravity",'Raw Data'!$A$1:$B$2000,2,FALSE))</f>
        <v>0</v>
      </c>
    </row>
    <row r="79" spans="1:80" x14ac:dyDescent="0.25">
      <c r="A79" s="2">
        <v>43165</v>
      </c>
      <c r="B79" s="38">
        <v>0.40704006944444443</v>
      </c>
      <c r="C79" s="4">
        <v>5.9390000000000001</v>
      </c>
      <c r="D79" s="4">
        <v>8.0000000000000002E-3</v>
      </c>
      <c r="E79" s="4">
        <v>80</v>
      </c>
      <c r="F79" s="4">
        <v>399.6</v>
      </c>
      <c r="G79" s="4">
        <v>56.7</v>
      </c>
      <c r="H79" s="4">
        <v>-6.3</v>
      </c>
      <c r="J79" s="4">
        <v>12</v>
      </c>
      <c r="K79" s="4">
        <v>0.95409999999999995</v>
      </c>
      <c r="L79" s="4">
        <v>5.6664000000000003</v>
      </c>
      <c r="M79" s="4">
        <v>7.6E-3</v>
      </c>
      <c r="N79" s="4">
        <v>381.31630000000001</v>
      </c>
      <c r="O79" s="4">
        <v>54.142600000000002</v>
      </c>
      <c r="P79" s="4">
        <v>435.5</v>
      </c>
      <c r="Q79" s="4">
        <v>302.8793</v>
      </c>
      <c r="R79" s="4">
        <v>43.005400000000002</v>
      </c>
      <c r="S79" s="4">
        <v>345.9</v>
      </c>
      <c r="T79" s="4">
        <v>0</v>
      </c>
      <c r="W79" s="4">
        <v>0</v>
      </c>
      <c r="X79" s="4">
        <v>11.4496</v>
      </c>
      <c r="Y79" s="4">
        <v>11.9</v>
      </c>
      <c r="Z79" s="4">
        <v>849</v>
      </c>
      <c r="AA79" s="4">
        <v>856</v>
      </c>
      <c r="AB79" s="4">
        <v>885</v>
      </c>
      <c r="AC79" s="4">
        <v>73</v>
      </c>
      <c r="AD79" s="4">
        <v>19.899999999999999</v>
      </c>
      <c r="AE79" s="4">
        <v>0.46</v>
      </c>
      <c r="AF79" s="4">
        <v>979</v>
      </c>
      <c r="AG79" s="4">
        <v>0</v>
      </c>
      <c r="AH79" s="4">
        <v>55</v>
      </c>
      <c r="AI79" s="4">
        <v>35</v>
      </c>
      <c r="AJ79" s="4">
        <v>190</v>
      </c>
      <c r="AK79" s="4">
        <v>168.1</v>
      </c>
      <c r="AL79" s="4">
        <v>4.2</v>
      </c>
      <c r="AM79" s="4">
        <v>174.8</v>
      </c>
      <c r="AN79" s="4" t="s">
        <v>155</v>
      </c>
      <c r="AO79" s="4">
        <v>2</v>
      </c>
      <c r="AP79" s="5">
        <v>0.61616898148148147</v>
      </c>
      <c r="AQ79" s="4">
        <v>47.161386</v>
      </c>
      <c r="AR79" s="4">
        <v>-88.483904999999993</v>
      </c>
      <c r="AS79" s="4">
        <v>312.2</v>
      </c>
      <c r="AT79" s="4">
        <v>25.6</v>
      </c>
      <c r="AU79" s="4">
        <v>12</v>
      </c>
      <c r="AV79" s="4">
        <v>10</v>
      </c>
      <c r="AW79" s="4" t="s">
        <v>205</v>
      </c>
      <c r="AX79" s="4">
        <v>1.3792</v>
      </c>
      <c r="AY79" s="4">
        <v>1.8528</v>
      </c>
      <c r="AZ79" s="4">
        <v>2.4056000000000002</v>
      </c>
      <c r="BA79" s="4">
        <v>14.186999999999999</v>
      </c>
      <c r="BB79" s="4">
        <v>35.92</v>
      </c>
      <c r="BC79" s="4">
        <v>2.5299999999999998</v>
      </c>
      <c r="BD79" s="4">
        <v>4.8070000000000004</v>
      </c>
      <c r="BE79" s="4">
        <v>3182.8539999999998</v>
      </c>
      <c r="BF79" s="4">
        <v>2.7290000000000001</v>
      </c>
      <c r="BG79" s="4">
        <v>22.43</v>
      </c>
      <c r="BH79" s="4">
        <v>3.1850000000000001</v>
      </c>
      <c r="BI79" s="4">
        <v>25.614999999999998</v>
      </c>
      <c r="BJ79" s="4">
        <v>17.815999999999999</v>
      </c>
      <c r="BK79" s="4">
        <v>2.5299999999999998</v>
      </c>
      <c r="BL79" s="4">
        <v>20.346</v>
      </c>
      <c r="BM79" s="4">
        <v>0</v>
      </c>
      <c r="BQ79" s="4">
        <v>4676.2380000000003</v>
      </c>
      <c r="BR79" s="4">
        <v>0.124752</v>
      </c>
      <c r="BS79" s="4">
        <v>-5</v>
      </c>
      <c r="BT79" s="4">
        <v>8.9999999999999993E-3</v>
      </c>
      <c r="BU79" s="4">
        <v>3.0486270000000002</v>
      </c>
      <c r="BV79" s="4">
        <v>21</v>
      </c>
      <c r="BW79" s="4">
        <f t="shared" si="10"/>
        <v>0.80544725340000001</v>
      </c>
      <c r="BY79" s="4">
        <f>BE79*$BU79*(VLOOKUP("Fuel Specific Gravity",'Raw Data'!$A$1:$B$2000,2,FALSE))</f>
        <v>8286.6477838051305</v>
      </c>
      <c r="BZ79" s="4">
        <f>BF79*$BU79*(VLOOKUP("Fuel Specific Gravity",'Raw Data'!$A$1:$B$2000,2,FALSE))</f>
        <v>7.1050264328820001</v>
      </c>
      <c r="CA79" s="4">
        <f>BJ79*$BU79*(VLOOKUP("Fuel Specific Gravity",'Raw Data'!$A$1:$B$2000,2,FALSE))</f>
        <v>46.384445191727998</v>
      </c>
      <c r="CB79" s="4">
        <f>BM79*$BU79*(VLOOKUP("Fuel Specific Gravity",'Raw Data'!$A$1:$B$2000,2,FALSE))</f>
        <v>0</v>
      </c>
    </row>
    <row r="80" spans="1:80" x14ac:dyDescent="0.25">
      <c r="A80" s="2">
        <v>43165</v>
      </c>
      <c r="B80" s="38">
        <v>0.40705164351851852</v>
      </c>
      <c r="C80" s="4">
        <v>5.78</v>
      </c>
      <c r="D80" s="4">
        <v>5.3E-3</v>
      </c>
      <c r="E80" s="4">
        <v>53.082191999999999</v>
      </c>
      <c r="F80" s="4">
        <v>399.9</v>
      </c>
      <c r="G80" s="4">
        <v>57.1</v>
      </c>
      <c r="H80" s="4">
        <v>-3.2</v>
      </c>
      <c r="J80" s="4">
        <v>12</v>
      </c>
      <c r="K80" s="4">
        <v>0.95540000000000003</v>
      </c>
      <c r="L80" s="4">
        <v>5.5223000000000004</v>
      </c>
      <c r="M80" s="4">
        <v>5.1000000000000004E-3</v>
      </c>
      <c r="N80" s="4">
        <v>382.08859999999999</v>
      </c>
      <c r="O80" s="4">
        <v>54.575099999999999</v>
      </c>
      <c r="P80" s="4">
        <v>436.7</v>
      </c>
      <c r="Q80" s="4">
        <v>303.49279999999999</v>
      </c>
      <c r="R80" s="4">
        <v>43.348999999999997</v>
      </c>
      <c r="S80" s="4">
        <v>346.8</v>
      </c>
      <c r="T80" s="4">
        <v>0</v>
      </c>
      <c r="W80" s="4">
        <v>0</v>
      </c>
      <c r="X80" s="4">
        <v>11.4649</v>
      </c>
      <c r="Y80" s="4">
        <v>11.9</v>
      </c>
      <c r="Z80" s="4">
        <v>848</v>
      </c>
      <c r="AA80" s="4">
        <v>856</v>
      </c>
      <c r="AB80" s="4">
        <v>885</v>
      </c>
      <c r="AC80" s="4">
        <v>73</v>
      </c>
      <c r="AD80" s="4">
        <v>19.899999999999999</v>
      </c>
      <c r="AE80" s="4">
        <v>0.46</v>
      </c>
      <c r="AF80" s="4">
        <v>979</v>
      </c>
      <c r="AG80" s="4">
        <v>0</v>
      </c>
      <c r="AH80" s="4">
        <v>55</v>
      </c>
      <c r="AI80" s="4">
        <v>35</v>
      </c>
      <c r="AJ80" s="4">
        <v>190</v>
      </c>
      <c r="AK80" s="4">
        <v>168.9</v>
      </c>
      <c r="AL80" s="4">
        <v>4.2</v>
      </c>
      <c r="AM80" s="4">
        <v>175</v>
      </c>
      <c r="AN80" s="4" t="s">
        <v>155</v>
      </c>
      <c r="AO80" s="4">
        <v>2</v>
      </c>
      <c r="AP80" s="5">
        <v>0.61618055555555562</v>
      </c>
      <c r="AQ80" s="4">
        <v>47.161487999999999</v>
      </c>
      <c r="AR80" s="4">
        <v>-88.483918000000003</v>
      </c>
      <c r="AS80" s="4">
        <v>312.60000000000002</v>
      </c>
      <c r="AT80" s="4">
        <v>25.4</v>
      </c>
      <c r="AU80" s="4">
        <v>12</v>
      </c>
      <c r="AV80" s="4">
        <v>10</v>
      </c>
      <c r="AW80" s="4" t="s">
        <v>205</v>
      </c>
      <c r="AX80" s="4">
        <v>1</v>
      </c>
      <c r="AY80" s="4">
        <v>1.6684000000000001</v>
      </c>
      <c r="AZ80" s="4">
        <v>1.9</v>
      </c>
      <c r="BA80" s="4">
        <v>14.186999999999999</v>
      </c>
      <c r="BB80" s="4">
        <v>36.9</v>
      </c>
      <c r="BC80" s="4">
        <v>2.6</v>
      </c>
      <c r="BD80" s="4">
        <v>4.6669999999999998</v>
      </c>
      <c r="BE80" s="4">
        <v>3184.8150000000001</v>
      </c>
      <c r="BF80" s="4">
        <v>1.8620000000000001</v>
      </c>
      <c r="BG80" s="4">
        <v>23.076000000000001</v>
      </c>
      <c r="BH80" s="4">
        <v>3.2959999999999998</v>
      </c>
      <c r="BI80" s="4">
        <v>26.373000000000001</v>
      </c>
      <c r="BJ80" s="4">
        <v>18.329999999999998</v>
      </c>
      <c r="BK80" s="4">
        <v>2.6179999999999999</v>
      </c>
      <c r="BL80" s="4">
        <v>20.948</v>
      </c>
      <c r="BM80" s="4">
        <v>0</v>
      </c>
      <c r="BQ80" s="4">
        <v>4807.6869999999999</v>
      </c>
      <c r="BR80" s="4">
        <v>0.13034200000000001</v>
      </c>
      <c r="BS80" s="4">
        <v>-5</v>
      </c>
      <c r="BT80" s="4">
        <v>8.9999999999999993E-3</v>
      </c>
      <c r="BU80" s="4">
        <v>3.1852330000000002</v>
      </c>
      <c r="BV80" s="4">
        <v>21</v>
      </c>
      <c r="BW80" s="4">
        <f t="shared" si="10"/>
        <v>0.84153855860000004</v>
      </c>
      <c r="BY80" s="4">
        <f>BE80*$BU80*(VLOOKUP("Fuel Specific Gravity",'Raw Data'!$A$1:$B$2000,2,FALSE))</f>
        <v>8663.2986727083298</v>
      </c>
      <c r="BZ80" s="4">
        <f>BF80*$BU80*(VLOOKUP("Fuel Specific Gravity",'Raw Data'!$A$1:$B$2000,2,FALSE))</f>
        <v>5.0649918844840007</v>
      </c>
      <c r="CA80" s="4">
        <f>BJ80*$BU80*(VLOOKUP("Fuel Specific Gravity",'Raw Data'!$A$1:$B$2000,2,FALSE))</f>
        <v>49.861064040059993</v>
      </c>
      <c r="CB80" s="4">
        <f>BM80*$BU80*(VLOOKUP("Fuel Specific Gravity",'Raw Data'!$A$1:$B$2000,2,FALSE))</f>
        <v>0</v>
      </c>
    </row>
    <row r="81" spans="1:80" x14ac:dyDescent="0.25">
      <c r="A81" s="2">
        <v>43165</v>
      </c>
      <c r="B81" s="38">
        <v>0.40706321759259256</v>
      </c>
      <c r="C81" s="4">
        <v>5.8</v>
      </c>
      <c r="D81" s="4">
        <v>4.4999999999999997E-3</v>
      </c>
      <c r="E81" s="4">
        <v>45.210793000000002</v>
      </c>
      <c r="F81" s="4">
        <v>400</v>
      </c>
      <c r="G81" s="4">
        <v>57.3</v>
      </c>
      <c r="H81" s="4">
        <v>-6.8</v>
      </c>
      <c r="J81" s="4">
        <v>12.15</v>
      </c>
      <c r="K81" s="4">
        <v>0.95530000000000004</v>
      </c>
      <c r="L81" s="4">
        <v>5.5410000000000004</v>
      </c>
      <c r="M81" s="4">
        <v>4.3E-3</v>
      </c>
      <c r="N81" s="4">
        <v>382.1157</v>
      </c>
      <c r="O81" s="4">
        <v>54.738100000000003</v>
      </c>
      <c r="P81" s="4">
        <v>436.9</v>
      </c>
      <c r="Q81" s="4">
        <v>303.51429999999999</v>
      </c>
      <c r="R81" s="4">
        <v>43.478400000000001</v>
      </c>
      <c r="S81" s="4">
        <v>347</v>
      </c>
      <c r="T81" s="4">
        <v>0</v>
      </c>
      <c r="W81" s="4">
        <v>0</v>
      </c>
      <c r="X81" s="4">
        <v>11.6097</v>
      </c>
      <c r="Y81" s="4">
        <v>12</v>
      </c>
      <c r="Z81" s="4">
        <v>847</v>
      </c>
      <c r="AA81" s="4">
        <v>856</v>
      </c>
      <c r="AB81" s="4">
        <v>885</v>
      </c>
      <c r="AC81" s="4">
        <v>73</v>
      </c>
      <c r="AD81" s="4">
        <v>19.899999999999999</v>
      </c>
      <c r="AE81" s="4">
        <v>0.46</v>
      </c>
      <c r="AF81" s="4">
        <v>979</v>
      </c>
      <c r="AG81" s="4">
        <v>0</v>
      </c>
      <c r="AH81" s="4">
        <v>55</v>
      </c>
      <c r="AI81" s="4">
        <v>35</v>
      </c>
      <c r="AJ81" s="4">
        <v>190</v>
      </c>
      <c r="AK81" s="4">
        <v>169</v>
      </c>
      <c r="AL81" s="4">
        <v>4.3</v>
      </c>
      <c r="AM81" s="4">
        <v>175</v>
      </c>
      <c r="AN81" s="4" t="s">
        <v>155</v>
      </c>
      <c r="AO81" s="4">
        <v>2</v>
      </c>
      <c r="AP81" s="5">
        <v>0.61619212962962966</v>
      </c>
      <c r="AQ81" s="4">
        <v>47.161589999999997</v>
      </c>
      <c r="AR81" s="4">
        <v>-88.483941000000002</v>
      </c>
      <c r="AS81" s="4">
        <v>312.7</v>
      </c>
      <c r="AT81" s="4">
        <v>25.3</v>
      </c>
      <c r="AU81" s="4">
        <v>12</v>
      </c>
      <c r="AV81" s="4">
        <v>10</v>
      </c>
      <c r="AW81" s="4" t="s">
        <v>205</v>
      </c>
      <c r="AX81" s="4">
        <v>1</v>
      </c>
      <c r="AY81" s="4">
        <v>1.6315999999999999</v>
      </c>
      <c r="AZ81" s="4">
        <v>1.9</v>
      </c>
      <c r="BA81" s="4">
        <v>14.186999999999999</v>
      </c>
      <c r="BB81" s="4">
        <v>36.78</v>
      </c>
      <c r="BC81" s="4">
        <v>2.59</v>
      </c>
      <c r="BD81" s="4">
        <v>4.68</v>
      </c>
      <c r="BE81" s="4">
        <v>3185.1819999999998</v>
      </c>
      <c r="BF81" s="4">
        <v>1.58</v>
      </c>
      <c r="BG81" s="4">
        <v>23.003</v>
      </c>
      <c r="BH81" s="4">
        <v>3.2949999999999999</v>
      </c>
      <c r="BI81" s="4">
        <v>26.297999999999998</v>
      </c>
      <c r="BJ81" s="4">
        <v>18.271000000000001</v>
      </c>
      <c r="BK81" s="4">
        <v>2.617</v>
      </c>
      <c r="BL81" s="4">
        <v>20.888000000000002</v>
      </c>
      <c r="BM81" s="4">
        <v>0</v>
      </c>
      <c r="BQ81" s="4">
        <v>4852.491</v>
      </c>
      <c r="BR81" s="4">
        <v>0.110162</v>
      </c>
      <c r="BS81" s="4">
        <v>-5</v>
      </c>
      <c r="BT81" s="4">
        <v>8.9999999999999993E-3</v>
      </c>
      <c r="BU81" s="4">
        <v>2.6920839999999999</v>
      </c>
      <c r="BV81" s="4">
        <v>21</v>
      </c>
      <c r="BW81" s="4">
        <f t="shared" si="10"/>
        <v>0.71124859279999997</v>
      </c>
      <c r="BY81" s="4">
        <f>BE81*$BU81*(VLOOKUP("Fuel Specific Gravity",'Raw Data'!$A$1:$B$2000,2,FALSE))</f>
        <v>7322.859984391951</v>
      </c>
      <c r="BZ81" s="4">
        <f>BF81*$BU81*(VLOOKUP("Fuel Specific Gravity",'Raw Data'!$A$1:$B$2000,2,FALSE))</f>
        <v>3.6324827828799995</v>
      </c>
      <c r="CA81" s="4">
        <f>BJ81*$BU81*(VLOOKUP("Fuel Specific Gravity",'Raw Data'!$A$1:$B$2000,2,FALSE))</f>
        <v>42.005755016456</v>
      </c>
      <c r="CB81" s="4">
        <f>BM81*$BU81*(VLOOKUP("Fuel Specific Gravity",'Raw Data'!$A$1:$B$2000,2,FALSE))</f>
        <v>0</v>
      </c>
    </row>
    <row r="82" spans="1:80" x14ac:dyDescent="0.25">
      <c r="A82" s="2">
        <v>43165</v>
      </c>
      <c r="B82" s="38">
        <v>0.40707479166666666</v>
      </c>
      <c r="C82" s="4">
        <v>5.9089999999999998</v>
      </c>
      <c r="D82" s="4">
        <v>5.4000000000000003E-3</v>
      </c>
      <c r="E82" s="4">
        <v>53.564355999999997</v>
      </c>
      <c r="F82" s="4">
        <v>400.7</v>
      </c>
      <c r="G82" s="4">
        <v>57.3</v>
      </c>
      <c r="H82" s="4">
        <v>-16.399999999999999</v>
      </c>
      <c r="J82" s="4">
        <v>12.3</v>
      </c>
      <c r="K82" s="4">
        <v>0.95440000000000003</v>
      </c>
      <c r="L82" s="4">
        <v>5.6391999999999998</v>
      </c>
      <c r="M82" s="4">
        <v>5.1000000000000004E-3</v>
      </c>
      <c r="N82" s="4">
        <v>382.38510000000002</v>
      </c>
      <c r="O82" s="4">
        <v>54.708199999999998</v>
      </c>
      <c r="P82" s="4">
        <v>437.1</v>
      </c>
      <c r="Q82" s="4">
        <v>303.72829999999999</v>
      </c>
      <c r="R82" s="4">
        <v>43.454700000000003</v>
      </c>
      <c r="S82" s="4">
        <v>347.2</v>
      </c>
      <c r="T82" s="4">
        <v>0</v>
      </c>
      <c r="W82" s="4">
        <v>0</v>
      </c>
      <c r="X82" s="4">
        <v>11.739100000000001</v>
      </c>
      <c r="Y82" s="4">
        <v>11.9</v>
      </c>
      <c r="Z82" s="4">
        <v>848</v>
      </c>
      <c r="AA82" s="4">
        <v>856</v>
      </c>
      <c r="AB82" s="4">
        <v>885</v>
      </c>
      <c r="AC82" s="4">
        <v>73</v>
      </c>
      <c r="AD82" s="4">
        <v>19.899999999999999</v>
      </c>
      <c r="AE82" s="4">
        <v>0.46</v>
      </c>
      <c r="AF82" s="4">
        <v>979</v>
      </c>
      <c r="AG82" s="4">
        <v>0</v>
      </c>
      <c r="AH82" s="4">
        <v>55</v>
      </c>
      <c r="AI82" s="4">
        <v>35</v>
      </c>
      <c r="AJ82" s="4">
        <v>190</v>
      </c>
      <c r="AK82" s="4">
        <v>169</v>
      </c>
      <c r="AL82" s="4">
        <v>4.2</v>
      </c>
      <c r="AM82" s="4">
        <v>175</v>
      </c>
      <c r="AN82" s="4" t="s">
        <v>155</v>
      </c>
      <c r="AO82" s="4">
        <v>2</v>
      </c>
      <c r="AP82" s="5">
        <v>0.6162037037037037</v>
      </c>
      <c r="AQ82" s="4">
        <v>47.161689000000003</v>
      </c>
      <c r="AR82" s="4">
        <v>-88.483975999999998</v>
      </c>
      <c r="AS82" s="4">
        <v>312.8</v>
      </c>
      <c r="AT82" s="4">
        <v>25.3</v>
      </c>
      <c r="AU82" s="4">
        <v>12</v>
      </c>
      <c r="AV82" s="4">
        <v>10</v>
      </c>
      <c r="AW82" s="4" t="s">
        <v>205</v>
      </c>
      <c r="AX82" s="4">
        <v>1</v>
      </c>
      <c r="AY82" s="4">
        <v>1.6</v>
      </c>
      <c r="AZ82" s="4">
        <v>1.9</v>
      </c>
      <c r="BA82" s="4">
        <v>14.186999999999999</v>
      </c>
      <c r="BB82" s="4">
        <v>36.119999999999997</v>
      </c>
      <c r="BC82" s="4">
        <v>2.5499999999999998</v>
      </c>
      <c r="BD82" s="4">
        <v>4.7779999999999996</v>
      </c>
      <c r="BE82" s="4">
        <v>3184.373</v>
      </c>
      <c r="BF82" s="4">
        <v>1.837</v>
      </c>
      <c r="BG82" s="4">
        <v>22.611999999999998</v>
      </c>
      <c r="BH82" s="4">
        <v>3.2349999999999999</v>
      </c>
      <c r="BI82" s="4">
        <v>25.847000000000001</v>
      </c>
      <c r="BJ82" s="4">
        <v>17.960999999999999</v>
      </c>
      <c r="BK82" s="4">
        <v>2.57</v>
      </c>
      <c r="BL82" s="4">
        <v>20.53</v>
      </c>
      <c r="BM82" s="4">
        <v>0</v>
      </c>
      <c r="BQ82" s="4">
        <v>4819.875</v>
      </c>
      <c r="BR82" s="4">
        <v>0.111624</v>
      </c>
      <c r="BS82" s="4">
        <v>-5</v>
      </c>
      <c r="BT82" s="4">
        <v>8.9999999999999993E-3</v>
      </c>
      <c r="BU82" s="4">
        <v>2.7278120000000001</v>
      </c>
      <c r="BV82" s="4">
        <v>21</v>
      </c>
      <c r="BW82" s="4">
        <f t="shared" si="10"/>
        <v>0.72068793040000001</v>
      </c>
      <c r="BY82" s="4">
        <f>BE82*$BU82*(VLOOKUP("Fuel Specific Gravity",'Raw Data'!$A$1:$B$2000,2,FALSE))</f>
        <v>7418.1607331221039</v>
      </c>
      <c r="BZ82" s="4">
        <f>BF82*$BU82*(VLOOKUP("Fuel Specific Gravity",'Raw Data'!$A$1:$B$2000,2,FALSE))</f>
        <v>4.2793860099760002</v>
      </c>
      <c r="CA82" s="4">
        <f>BJ82*$BU82*(VLOOKUP("Fuel Specific Gravity",'Raw Data'!$A$1:$B$2000,2,FALSE))</f>
        <v>41.841073557527999</v>
      </c>
      <c r="CB82" s="4">
        <f>BM82*$BU82*(VLOOKUP("Fuel Specific Gravity",'Raw Data'!$A$1:$B$2000,2,FALSE))</f>
        <v>0</v>
      </c>
    </row>
    <row r="83" spans="1:80" x14ac:dyDescent="0.25">
      <c r="A83" s="2">
        <v>43165</v>
      </c>
      <c r="B83" s="38">
        <v>0.4070863657407407</v>
      </c>
      <c r="C83" s="4">
        <v>6.3559999999999999</v>
      </c>
      <c r="D83" s="4">
        <v>7.1000000000000004E-3</v>
      </c>
      <c r="E83" s="4">
        <v>70.819671999999997</v>
      </c>
      <c r="F83" s="4">
        <v>403.7</v>
      </c>
      <c r="G83" s="4">
        <v>57.4</v>
      </c>
      <c r="H83" s="4">
        <v>-2.2999999999999998</v>
      </c>
      <c r="J83" s="4">
        <v>12.4</v>
      </c>
      <c r="K83" s="4">
        <v>0.95079999999999998</v>
      </c>
      <c r="L83" s="4">
        <v>6.0430999999999999</v>
      </c>
      <c r="M83" s="4">
        <v>6.7000000000000002E-3</v>
      </c>
      <c r="N83" s="4">
        <v>383.81729999999999</v>
      </c>
      <c r="O83" s="4">
        <v>54.577100000000002</v>
      </c>
      <c r="P83" s="4">
        <v>438.4</v>
      </c>
      <c r="Q83" s="4">
        <v>305.14850000000001</v>
      </c>
      <c r="R83" s="4">
        <v>43.390700000000002</v>
      </c>
      <c r="S83" s="4">
        <v>348.5</v>
      </c>
      <c r="T83" s="4">
        <v>0</v>
      </c>
      <c r="W83" s="4">
        <v>0</v>
      </c>
      <c r="X83" s="4">
        <v>11.7902</v>
      </c>
      <c r="Y83" s="4">
        <v>12</v>
      </c>
      <c r="Z83" s="4">
        <v>847</v>
      </c>
      <c r="AA83" s="4">
        <v>856</v>
      </c>
      <c r="AB83" s="4">
        <v>885</v>
      </c>
      <c r="AC83" s="4">
        <v>73.900000000000006</v>
      </c>
      <c r="AD83" s="4">
        <v>20.149999999999999</v>
      </c>
      <c r="AE83" s="4">
        <v>0.46</v>
      </c>
      <c r="AF83" s="4">
        <v>979</v>
      </c>
      <c r="AG83" s="4">
        <v>0</v>
      </c>
      <c r="AH83" s="4">
        <v>55</v>
      </c>
      <c r="AI83" s="4">
        <v>35</v>
      </c>
      <c r="AJ83" s="4">
        <v>190</v>
      </c>
      <c r="AK83" s="4">
        <v>169</v>
      </c>
      <c r="AL83" s="4">
        <v>4.2</v>
      </c>
      <c r="AM83" s="4">
        <v>174.8</v>
      </c>
      <c r="AN83" s="4" t="s">
        <v>155</v>
      </c>
      <c r="AO83" s="4">
        <v>2</v>
      </c>
      <c r="AP83" s="5">
        <v>0.61621527777777774</v>
      </c>
      <c r="AQ83" s="4">
        <v>47.161783999999997</v>
      </c>
      <c r="AR83" s="4">
        <v>-88.484026</v>
      </c>
      <c r="AS83" s="4">
        <v>312.8</v>
      </c>
      <c r="AT83" s="4">
        <v>25.2</v>
      </c>
      <c r="AU83" s="4">
        <v>12</v>
      </c>
      <c r="AV83" s="4">
        <v>11</v>
      </c>
      <c r="AW83" s="4" t="s">
        <v>203</v>
      </c>
      <c r="AX83" s="4">
        <v>1.2051050000000001</v>
      </c>
      <c r="AY83" s="4">
        <v>1.805105</v>
      </c>
      <c r="AZ83" s="4">
        <v>2.173473</v>
      </c>
      <c r="BA83" s="4">
        <v>14.186999999999999</v>
      </c>
      <c r="BB83" s="4">
        <v>33.630000000000003</v>
      </c>
      <c r="BC83" s="4">
        <v>2.37</v>
      </c>
      <c r="BD83" s="4">
        <v>5.1719999999999997</v>
      </c>
      <c r="BE83" s="4">
        <v>3182.1959999999999</v>
      </c>
      <c r="BF83" s="4">
        <v>2.2570000000000001</v>
      </c>
      <c r="BG83" s="4">
        <v>21.166</v>
      </c>
      <c r="BH83" s="4">
        <v>3.01</v>
      </c>
      <c r="BI83" s="4">
        <v>24.175000000000001</v>
      </c>
      <c r="BJ83" s="4">
        <v>16.827000000000002</v>
      </c>
      <c r="BK83" s="4">
        <v>2.3929999999999998</v>
      </c>
      <c r="BL83" s="4">
        <v>19.22</v>
      </c>
      <c r="BM83" s="4">
        <v>0</v>
      </c>
      <c r="BQ83" s="4">
        <v>4514.2659999999996</v>
      </c>
      <c r="BR83" s="4">
        <v>0.113812</v>
      </c>
      <c r="BS83" s="4">
        <v>-5</v>
      </c>
      <c r="BT83" s="4">
        <v>8.9999999999999993E-3</v>
      </c>
      <c r="BU83" s="4">
        <v>2.7812809999999999</v>
      </c>
      <c r="BV83" s="4">
        <v>21</v>
      </c>
      <c r="BW83" s="4">
        <f t="shared" si="10"/>
        <v>0.73481444019999997</v>
      </c>
      <c r="BY83" s="4">
        <f>BE83*$BU83*(VLOOKUP("Fuel Specific Gravity",'Raw Data'!$A$1:$B$2000,2,FALSE))</f>
        <v>7558.3964072069029</v>
      </c>
      <c r="BZ83" s="4">
        <f>BF83*$BU83*(VLOOKUP("Fuel Specific Gravity",'Raw Data'!$A$1:$B$2000,2,FALSE))</f>
        <v>5.3608579393179996</v>
      </c>
      <c r="CA83" s="4">
        <f>BJ83*$BU83*(VLOOKUP("Fuel Specific Gravity",'Raw Data'!$A$1:$B$2000,2,FALSE))</f>
        <v>39.967725540498002</v>
      </c>
      <c r="CB83" s="4">
        <f>BM83*$BU83*(VLOOKUP("Fuel Specific Gravity",'Raw Data'!$A$1:$B$2000,2,FALSE))</f>
        <v>0</v>
      </c>
    </row>
    <row r="84" spans="1:80" x14ac:dyDescent="0.25">
      <c r="A84" s="2">
        <v>43165</v>
      </c>
      <c r="B84" s="38">
        <v>0.40709793981481485</v>
      </c>
      <c r="C84" s="4">
        <v>7.0229999999999997</v>
      </c>
      <c r="D84" s="4">
        <v>1.2E-2</v>
      </c>
      <c r="E84" s="4">
        <v>120</v>
      </c>
      <c r="F84" s="4">
        <v>406.8</v>
      </c>
      <c r="G84" s="4">
        <v>57.3</v>
      </c>
      <c r="H84" s="4">
        <v>0</v>
      </c>
      <c r="J84" s="4">
        <v>12.4</v>
      </c>
      <c r="K84" s="4">
        <v>0.9456</v>
      </c>
      <c r="L84" s="4">
        <v>6.6412000000000004</v>
      </c>
      <c r="M84" s="4">
        <v>1.1299999999999999E-2</v>
      </c>
      <c r="N84" s="4">
        <v>384.69880000000001</v>
      </c>
      <c r="O84" s="4">
        <v>54.163400000000003</v>
      </c>
      <c r="P84" s="4">
        <v>438.9</v>
      </c>
      <c r="Q84" s="4">
        <v>305.87880000000001</v>
      </c>
      <c r="R84" s="4">
        <v>43.066000000000003</v>
      </c>
      <c r="S84" s="4">
        <v>348.9</v>
      </c>
      <c r="T84" s="4">
        <v>0</v>
      </c>
      <c r="W84" s="4">
        <v>0</v>
      </c>
      <c r="X84" s="4">
        <v>11.7257</v>
      </c>
      <c r="Y84" s="4">
        <v>12</v>
      </c>
      <c r="Z84" s="4">
        <v>847</v>
      </c>
      <c r="AA84" s="4">
        <v>857</v>
      </c>
      <c r="AB84" s="4">
        <v>885</v>
      </c>
      <c r="AC84" s="4">
        <v>74</v>
      </c>
      <c r="AD84" s="4">
        <v>20.170000000000002</v>
      </c>
      <c r="AE84" s="4">
        <v>0.46</v>
      </c>
      <c r="AF84" s="4">
        <v>979</v>
      </c>
      <c r="AG84" s="4">
        <v>0</v>
      </c>
      <c r="AH84" s="4">
        <v>54.094000000000001</v>
      </c>
      <c r="AI84" s="4">
        <v>35</v>
      </c>
      <c r="AJ84" s="4">
        <v>190</v>
      </c>
      <c r="AK84" s="4">
        <v>169</v>
      </c>
      <c r="AL84" s="4">
        <v>4.3</v>
      </c>
      <c r="AM84" s="4">
        <v>174.4</v>
      </c>
      <c r="AN84" s="4" t="s">
        <v>155</v>
      </c>
      <c r="AO84" s="4">
        <v>2</v>
      </c>
      <c r="AP84" s="5">
        <v>0.61622685185185189</v>
      </c>
      <c r="AQ84" s="4">
        <v>47.161878000000002</v>
      </c>
      <c r="AR84" s="4">
        <v>-88.484076999999999</v>
      </c>
      <c r="AS84" s="4">
        <v>312.89999999999998</v>
      </c>
      <c r="AT84" s="4">
        <v>25.2</v>
      </c>
      <c r="AU84" s="4">
        <v>12</v>
      </c>
      <c r="AV84" s="4">
        <v>11</v>
      </c>
      <c r="AW84" s="4" t="s">
        <v>203</v>
      </c>
      <c r="AX84" s="4">
        <v>1.1632</v>
      </c>
      <c r="AY84" s="4">
        <v>1.4896</v>
      </c>
      <c r="AZ84" s="4">
        <v>1.8895999999999999</v>
      </c>
      <c r="BA84" s="4">
        <v>14.186999999999999</v>
      </c>
      <c r="BB84" s="4">
        <v>30.5</v>
      </c>
      <c r="BC84" s="4">
        <v>2.15</v>
      </c>
      <c r="BD84" s="4">
        <v>5.75</v>
      </c>
      <c r="BE84" s="4">
        <v>3178.3989999999999</v>
      </c>
      <c r="BF84" s="4">
        <v>3.456</v>
      </c>
      <c r="BG84" s="4">
        <v>19.28</v>
      </c>
      <c r="BH84" s="4">
        <v>2.7149999999999999</v>
      </c>
      <c r="BI84" s="4">
        <v>21.995000000000001</v>
      </c>
      <c r="BJ84" s="4">
        <v>15.33</v>
      </c>
      <c r="BK84" s="4">
        <v>2.1579999999999999</v>
      </c>
      <c r="BL84" s="4">
        <v>17.488</v>
      </c>
      <c r="BM84" s="4">
        <v>0</v>
      </c>
      <c r="BQ84" s="4">
        <v>4080.3530000000001</v>
      </c>
      <c r="BR84" s="4">
        <v>0.13755600000000001</v>
      </c>
      <c r="BS84" s="4">
        <v>-5</v>
      </c>
      <c r="BT84" s="4">
        <v>8.9999999999999993E-3</v>
      </c>
      <c r="BU84" s="4">
        <v>3.3615249999999999</v>
      </c>
      <c r="BV84" s="4">
        <v>21</v>
      </c>
      <c r="BW84" s="4">
        <f t="shared" si="10"/>
        <v>0.8881149049999999</v>
      </c>
      <c r="BY84" s="4">
        <f>BE84*$BU84*(VLOOKUP("Fuel Specific Gravity",'Raw Data'!$A$1:$B$2000,2,FALSE))</f>
        <v>9124.3646144976501</v>
      </c>
      <c r="BZ84" s="4">
        <f>BF84*$BU84*(VLOOKUP("Fuel Specific Gravity",'Raw Data'!$A$1:$B$2000,2,FALSE))</f>
        <v>9.9212855615999995</v>
      </c>
      <c r="CA84" s="4">
        <f>BJ84*$BU84*(VLOOKUP("Fuel Specific Gravity",'Raw Data'!$A$1:$B$2000,2,FALSE))</f>
        <v>44.008480225500001</v>
      </c>
      <c r="CB84" s="4">
        <f>BM84*$BU84*(VLOOKUP("Fuel Specific Gravity",'Raw Data'!$A$1:$B$2000,2,FALSE))</f>
        <v>0</v>
      </c>
    </row>
    <row r="85" spans="1:80" x14ac:dyDescent="0.25">
      <c r="A85" s="2">
        <v>43165</v>
      </c>
      <c r="B85" s="38">
        <v>0.40710951388888889</v>
      </c>
      <c r="C85" s="4">
        <v>7.4180000000000001</v>
      </c>
      <c r="D85" s="4">
        <v>7.7000000000000002E-3</v>
      </c>
      <c r="E85" s="4">
        <v>77.301451999999998</v>
      </c>
      <c r="F85" s="4">
        <v>408.4</v>
      </c>
      <c r="G85" s="4">
        <v>56.8</v>
      </c>
      <c r="H85" s="4">
        <v>0</v>
      </c>
      <c r="J85" s="4">
        <v>12.09</v>
      </c>
      <c r="K85" s="4">
        <v>0.94259999999999999</v>
      </c>
      <c r="L85" s="4">
        <v>6.9919000000000002</v>
      </c>
      <c r="M85" s="4">
        <v>7.3000000000000001E-3</v>
      </c>
      <c r="N85" s="4">
        <v>384.99310000000003</v>
      </c>
      <c r="O85" s="4">
        <v>53.497700000000002</v>
      </c>
      <c r="P85" s="4">
        <v>438.5</v>
      </c>
      <c r="Q85" s="4">
        <v>306.11279999999999</v>
      </c>
      <c r="R85" s="4">
        <v>42.536700000000003</v>
      </c>
      <c r="S85" s="4">
        <v>348.6</v>
      </c>
      <c r="T85" s="4">
        <v>0</v>
      </c>
      <c r="W85" s="4">
        <v>0</v>
      </c>
      <c r="X85" s="4">
        <v>11.3939</v>
      </c>
      <c r="Y85" s="4">
        <v>11.9</v>
      </c>
      <c r="Z85" s="4">
        <v>848</v>
      </c>
      <c r="AA85" s="4">
        <v>857</v>
      </c>
      <c r="AB85" s="4">
        <v>886</v>
      </c>
      <c r="AC85" s="4">
        <v>74</v>
      </c>
      <c r="AD85" s="4">
        <v>20.170000000000002</v>
      </c>
      <c r="AE85" s="4">
        <v>0.46</v>
      </c>
      <c r="AF85" s="4">
        <v>979</v>
      </c>
      <c r="AG85" s="4">
        <v>0</v>
      </c>
      <c r="AH85" s="4">
        <v>54</v>
      </c>
      <c r="AI85" s="4">
        <v>35</v>
      </c>
      <c r="AJ85" s="4">
        <v>190</v>
      </c>
      <c r="AK85" s="4">
        <v>169</v>
      </c>
      <c r="AL85" s="4">
        <v>4.2</v>
      </c>
      <c r="AM85" s="4">
        <v>174.1</v>
      </c>
      <c r="AN85" s="4" t="s">
        <v>155</v>
      </c>
      <c r="AO85" s="4">
        <v>2</v>
      </c>
      <c r="AP85" s="5">
        <v>0.61623842592592593</v>
      </c>
      <c r="AQ85" s="4">
        <v>47.161907999999997</v>
      </c>
      <c r="AR85" s="4">
        <v>-88.484093000000001</v>
      </c>
      <c r="AS85" s="4">
        <v>313</v>
      </c>
      <c r="AT85" s="4">
        <v>25.2</v>
      </c>
      <c r="AU85" s="4">
        <v>12</v>
      </c>
      <c r="AV85" s="4">
        <v>11</v>
      </c>
      <c r="AW85" s="4" t="s">
        <v>203</v>
      </c>
      <c r="AX85" s="4">
        <v>1.1000000000000001</v>
      </c>
      <c r="AY85" s="4">
        <v>1.3</v>
      </c>
      <c r="AZ85" s="4">
        <v>1.7</v>
      </c>
      <c r="BA85" s="4">
        <v>14.186999999999999</v>
      </c>
      <c r="BB85" s="4">
        <v>28.95</v>
      </c>
      <c r="BC85" s="4">
        <v>2.04</v>
      </c>
      <c r="BD85" s="4">
        <v>6.0910000000000002</v>
      </c>
      <c r="BE85" s="4">
        <v>3179.5680000000002</v>
      </c>
      <c r="BF85" s="4">
        <v>2.109</v>
      </c>
      <c r="BG85" s="4">
        <v>18.334</v>
      </c>
      <c r="BH85" s="4">
        <v>2.548</v>
      </c>
      <c r="BI85" s="4">
        <v>20.882000000000001</v>
      </c>
      <c r="BJ85" s="4">
        <v>14.577999999999999</v>
      </c>
      <c r="BK85" s="4">
        <v>2.0259999999999998</v>
      </c>
      <c r="BL85" s="4">
        <v>16.603000000000002</v>
      </c>
      <c r="BM85" s="4">
        <v>0</v>
      </c>
      <c r="BQ85" s="4">
        <v>3767.4209999999998</v>
      </c>
      <c r="BR85" s="4">
        <v>0.13728199999999999</v>
      </c>
      <c r="BS85" s="4">
        <v>-5</v>
      </c>
      <c r="BT85" s="4">
        <v>8.9999999999999993E-3</v>
      </c>
      <c r="BU85" s="4">
        <v>3.3548290000000001</v>
      </c>
      <c r="BV85" s="4">
        <v>21</v>
      </c>
      <c r="BW85" s="4">
        <f t="shared" si="10"/>
        <v>0.88634582179999999</v>
      </c>
      <c r="BY85" s="4">
        <f>BE85*$BU85*(VLOOKUP("Fuel Specific Gravity",'Raw Data'!$A$1:$B$2000,2,FALSE))</f>
        <v>9109.538521526687</v>
      </c>
      <c r="BZ85" s="4">
        <f>BF85*$BU85*(VLOOKUP("Fuel Specific Gravity",'Raw Data'!$A$1:$B$2000,2,FALSE))</f>
        <v>6.0423355442940005</v>
      </c>
      <c r="CA85" s="4">
        <f>BJ85*$BU85*(VLOOKUP("Fuel Specific Gravity",'Raw Data'!$A$1:$B$2000,2,FALSE))</f>
        <v>41.766319376348001</v>
      </c>
      <c r="CB85" s="4">
        <f>BM85*$BU85*(VLOOKUP("Fuel Specific Gravity",'Raw Data'!$A$1:$B$2000,2,FALSE))</f>
        <v>0</v>
      </c>
    </row>
    <row r="86" spans="1:80" x14ac:dyDescent="0.25">
      <c r="A86" s="2">
        <v>43165</v>
      </c>
      <c r="B86" s="38">
        <v>0.40712108796296298</v>
      </c>
      <c r="C86" s="4">
        <v>7.4749999999999996</v>
      </c>
      <c r="D86" s="4">
        <v>5.5999999999999999E-3</v>
      </c>
      <c r="E86" s="4">
        <v>56.387521</v>
      </c>
      <c r="F86" s="4">
        <v>408.5</v>
      </c>
      <c r="G86" s="4">
        <v>56.4</v>
      </c>
      <c r="H86" s="4">
        <v>0</v>
      </c>
      <c r="J86" s="4">
        <v>11.61</v>
      </c>
      <c r="K86" s="4">
        <v>0.94220000000000004</v>
      </c>
      <c r="L86" s="4">
        <v>7.0426000000000002</v>
      </c>
      <c r="M86" s="4">
        <v>5.3E-3</v>
      </c>
      <c r="N86" s="4">
        <v>384.90030000000002</v>
      </c>
      <c r="O86" s="4">
        <v>53.119500000000002</v>
      </c>
      <c r="P86" s="4">
        <v>438</v>
      </c>
      <c r="Q86" s="4">
        <v>306.03899999999999</v>
      </c>
      <c r="R86" s="4">
        <v>42.235999999999997</v>
      </c>
      <c r="S86" s="4">
        <v>348.3</v>
      </c>
      <c r="T86" s="4">
        <v>0</v>
      </c>
      <c r="W86" s="4">
        <v>0</v>
      </c>
      <c r="X86" s="4">
        <v>10.9344</v>
      </c>
      <c r="Y86" s="4">
        <v>12</v>
      </c>
      <c r="Z86" s="4">
        <v>848</v>
      </c>
      <c r="AA86" s="4">
        <v>857</v>
      </c>
      <c r="AB86" s="4">
        <v>886</v>
      </c>
      <c r="AC86" s="4">
        <v>74</v>
      </c>
      <c r="AD86" s="4">
        <v>20.170000000000002</v>
      </c>
      <c r="AE86" s="4">
        <v>0.46</v>
      </c>
      <c r="AF86" s="4">
        <v>979</v>
      </c>
      <c r="AG86" s="4">
        <v>0</v>
      </c>
      <c r="AH86" s="4">
        <v>54</v>
      </c>
      <c r="AI86" s="4">
        <v>35</v>
      </c>
      <c r="AJ86" s="4">
        <v>190</v>
      </c>
      <c r="AK86" s="4">
        <v>169</v>
      </c>
      <c r="AL86" s="4">
        <v>4.3</v>
      </c>
      <c r="AM86" s="4">
        <v>174</v>
      </c>
      <c r="AN86" s="4" t="s">
        <v>155</v>
      </c>
      <c r="AO86" s="4">
        <v>2</v>
      </c>
      <c r="AP86" s="5">
        <v>0.61623842592592593</v>
      </c>
      <c r="AQ86" s="4">
        <v>47.162044999999999</v>
      </c>
      <c r="AR86" s="4">
        <v>-88.484131000000005</v>
      </c>
      <c r="AS86" s="4">
        <v>313.10000000000002</v>
      </c>
      <c r="AT86" s="4">
        <v>25.2</v>
      </c>
      <c r="AU86" s="4">
        <v>12</v>
      </c>
      <c r="AV86" s="4">
        <v>11</v>
      </c>
      <c r="AW86" s="4" t="s">
        <v>203</v>
      </c>
      <c r="AX86" s="4">
        <v>1.1000000000000001</v>
      </c>
      <c r="AY86" s="4">
        <v>1.1632</v>
      </c>
      <c r="AZ86" s="4">
        <v>1.7684</v>
      </c>
      <c r="BA86" s="4">
        <v>14.186999999999999</v>
      </c>
      <c r="BB86" s="4">
        <v>28.74</v>
      </c>
      <c r="BC86" s="4">
        <v>2.0299999999999998</v>
      </c>
      <c r="BD86" s="4">
        <v>6.1349999999999998</v>
      </c>
      <c r="BE86" s="4">
        <v>3180.357</v>
      </c>
      <c r="BF86" s="4">
        <v>1.5269999999999999</v>
      </c>
      <c r="BG86" s="4">
        <v>18.202000000000002</v>
      </c>
      <c r="BH86" s="4">
        <v>2.512</v>
      </c>
      <c r="BI86" s="4">
        <v>20.713999999999999</v>
      </c>
      <c r="BJ86" s="4">
        <v>14.473000000000001</v>
      </c>
      <c r="BK86" s="4">
        <v>1.9970000000000001</v>
      </c>
      <c r="BL86" s="4">
        <v>16.47</v>
      </c>
      <c r="BM86" s="4">
        <v>0</v>
      </c>
      <c r="BQ86" s="4">
        <v>3590.348</v>
      </c>
      <c r="BR86" s="4">
        <v>0.19136</v>
      </c>
      <c r="BS86" s="4">
        <v>-5</v>
      </c>
      <c r="BT86" s="4">
        <v>8.9999999999999993E-3</v>
      </c>
      <c r="BU86" s="4">
        <v>4.676361</v>
      </c>
      <c r="BV86" s="4">
        <v>21</v>
      </c>
      <c r="BW86" s="4">
        <f t="shared" si="10"/>
        <v>1.2354945762</v>
      </c>
      <c r="BY86" s="4">
        <f>BE86*$BU86*(VLOOKUP("Fuel Specific Gravity",'Raw Data'!$A$1:$B$2000,2,FALSE))</f>
        <v>12701.112814508957</v>
      </c>
      <c r="BZ86" s="4">
        <f>BF86*$BU86*(VLOOKUP("Fuel Specific Gravity",'Raw Data'!$A$1:$B$2000,2,FALSE))</f>
        <v>6.0982459729379999</v>
      </c>
      <c r="CA86" s="4">
        <f>BJ86*$BU86*(VLOOKUP("Fuel Specific Gravity",'Raw Data'!$A$1:$B$2000,2,FALSE))</f>
        <v>57.799550731062006</v>
      </c>
      <c r="CB86" s="4">
        <f>BM86*$BU86*(VLOOKUP("Fuel Specific Gravity",'Raw Data'!$A$1:$B$2000,2,FALSE))</f>
        <v>0</v>
      </c>
    </row>
    <row r="87" spans="1:80" x14ac:dyDescent="0.25">
      <c r="A87" s="2">
        <v>43165</v>
      </c>
      <c r="B87" s="38">
        <v>0.40713266203703702</v>
      </c>
      <c r="C87" s="4">
        <v>7.4260000000000002</v>
      </c>
      <c r="D87" s="4">
        <v>5.4999999999999997E-3</v>
      </c>
      <c r="E87" s="4">
        <v>55.14743</v>
      </c>
      <c r="F87" s="4">
        <v>406.1</v>
      </c>
      <c r="G87" s="4">
        <v>56.3</v>
      </c>
      <c r="H87" s="4">
        <v>-6.9</v>
      </c>
      <c r="J87" s="4">
        <v>11.15</v>
      </c>
      <c r="K87" s="4">
        <v>0.94259999999999999</v>
      </c>
      <c r="L87" s="4">
        <v>7</v>
      </c>
      <c r="M87" s="4">
        <v>5.1999999999999998E-3</v>
      </c>
      <c r="N87" s="4">
        <v>382.74119999999999</v>
      </c>
      <c r="O87" s="4">
        <v>53.066899999999997</v>
      </c>
      <c r="P87" s="4">
        <v>435.8</v>
      </c>
      <c r="Q87" s="4">
        <v>304.32229999999998</v>
      </c>
      <c r="R87" s="4">
        <v>42.194099999999999</v>
      </c>
      <c r="S87" s="4">
        <v>346.5</v>
      </c>
      <c r="T87" s="4">
        <v>0</v>
      </c>
      <c r="W87" s="4">
        <v>0</v>
      </c>
      <c r="X87" s="4">
        <v>10.5054</v>
      </c>
      <c r="Y87" s="4">
        <v>12</v>
      </c>
      <c r="Z87" s="4">
        <v>848</v>
      </c>
      <c r="AA87" s="4">
        <v>858</v>
      </c>
      <c r="AB87" s="4">
        <v>886</v>
      </c>
      <c r="AC87" s="4">
        <v>74</v>
      </c>
      <c r="AD87" s="4">
        <v>20.170000000000002</v>
      </c>
      <c r="AE87" s="4">
        <v>0.46</v>
      </c>
      <c r="AF87" s="4">
        <v>979</v>
      </c>
      <c r="AG87" s="4">
        <v>0</v>
      </c>
      <c r="AH87" s="4">
        <v>54</v>
      </c>
      <c r="AI87" s="4">
        <v>35</v>
      </c>
      <c r="AJ87" s="4">
        <v>190</v>
      </c>
      <c r="AK87" s="4">
        <v>169</v>
      </c>
      <c r="AL87" s="4">
        <v>4.3</v>
      </c>
      <c r="AM87" s="4">
        <v>174</v>
      </c>
      <c r="AN87" s="4" t="s">
        <v>155</v>
      </c>
      <c r="AO87" s="4">
        <v>2</v>
      </c>
      <c r="AP87" s="5">
        <v>0.61626157407407411</v>
      </c>
      <c r="AQ87" s="4">
        <v>47.162179000000002</v>
      </c>
      <c r="AR87" s="4">
        <v>-88.484145999999996</v>
      </c>
      <c r="AS87" s="4">
        <v>314.10000000000002</v>
      </c>
      <c r="AT87" s="4">
        <v>25.2</v>
      </c>
      <c r="AU87" s="4">
        <v>12</v>
      </c>
      <c r="AV87" s="4">
        <v>11</v>
      </c>
      <c r="AW87" s="4" t="s">
        <v>203</v>
      </c>
      <c r="AX87" s="4">
        <v>1.1000000000000001</v>
      </c>
      <c r="AY87" s="4">
        <v>1.1000000000000001</v>
      </c>
      <c r="AZ87" s="4">
        <v>1.8</v>
      </c>
      <c r="BA87" s="4">
        <v>14.186999999999999</v>
      </c>
      <c r="BB87" s="4">
        <v>28.92</v>
      </c>
      <c r="BC87" s="4">
        <v>2.04</v>
      </c>
      <c r="BD87" s="4">
        <v>6.093</v>
      </c>
      <c r="BE87" s="4">
        <v>3180.5039999999999</v>
      </c>
      <c r="BF87" s="4">
        <v>1.5029999999999999</v>
      </c>
      <c r="BG87" s="4">
        <v>18.210999999999999</v>
      </c>
      <c r="BH87" s="4">
        <v>2.5249999999999999</v>
      </c>
      <c r="BI87" s="4">
        <v>20.736000000000001</v>
      </c>
      <c r="BJ87" s="4">
        <v>14.48</v>
      </c>
      <c r="BK87" s="4">
        <v>2.008</v>
      </c>
      <c r="BL87" s="4">
        <v>16.488</v>
      </c>
      <c r="BM87" s="4">
        <v>0</v>
      </c>
      <c r="BQ87" s="4">
        <v>3470.665</v>
      </c>
      <c r="BR87" s="4">
        <v>0.21059</v>
      </c>
      <c r="BS87" s="4">
        <v>-5</v>
      </c>
      <c r="BT87" s="4">
        <v>8.9999999999999993E-3</v>
      </c>
      <c r="BU87" s="4">
        <v>5.146293</v>
      </c>
      <c r="BV87" s="4">
        <v>21</v>
      </c>
      <c r="BW87" s="4">
        <f t="shared" si="10"/>
        <v>1.3596506105999999</v>
      </c>
      <c r="BY87" s="4">
        <f>BE87*$BU87*(VLOOKUP("Fuel Specific Gravity",'Raw Data'!$A$1:$B$2000,2,FALSE))</f>
        <v>13978.105872807888</v>
      </c>
      <c r="BZ87" s="4">
        <f>BF87*$BU87*(VLOOKUP("Fuel Specific Gravity",'Raw Data'!$A$1:$B$2000,2,FALSE))</f>
        <v>6.6055861356659991</v>
      </c>
      <c r="CA87" s="4">
        <f>BJ87*$BU87*(VLOOKUP("Fuel Specific Gravity",'Raw Data'!$A$1:$B$2000,2,FALSE))</f>
        <v>63.638647534560008</v>
      </c>
      <c r="CB87" s="4">
        <f>BM87*$BU87*(VLOOKUP("Fuel Specific Gravity",'Raw Data'!$A$1:$B$2000,2,FALSE))</f>
        <v>0</v>
      </c>
    </row>
    <row r="88" spans="1:80" x14ac:dyDescent="0.25">
      <c r="A88" s="2">
        <v>43165</v>
      </c>
      <c r="B88" s="38">
        <v>0.40714423611111111</v>
      </c>
      <c r="C88" s="4">
        <v>7.6879999999999997</v>
      </c>
      <c r="D88" s="4">
        <v>5.5999999999999999E-3</v>
      </c>
      <c r="E88" s="4">
        <v>56.498761000000002</v>
      </c>
      <c r="F88" s="4">
        <v>403</v>
      </c>
      <c r="G88" s="4">
        <v>56.6</v>
      </c>
      <c r="H88" s="4">
        <v>0</v>
      </c>
      <c r="J88" s="4">
        <v>11</v>
      </c>
      <c r="K88" s="4">
        <v>0.94059999999999999</v>
      </c>
      <c r="L88" s="4">
        <v>7.2308000000000003</v>
      </c>
      <c r="M88" s="4">
        <v>5.3E-3</v>
      </c>
      <c r="N88" s="4">
        <v>379.06549999999999</v>
      </c>
      <c r="O88" s="4">
        <v>53.228499999999997</v>
      </c>
      <c r="P88" s="4">
        <v>432.3</v>
      </c>
      <c r="Q88" s="4">
        <v>301.3997</v>
      </c>
      <c r="R88" s="4">
        <v>42.322600000000001</v>
      </c>
      <c r="S88" s="4">
        <v>343.7</v>
      </c>
      <c r="T88" s="4">
        <v>0</v>
      </c>
      <c r="W88" s="4">
        <v>0</v>
      </c>
      <c r="X88" s="4">
        <v>10.346299999999999</v>
      </c>
      <c r="Y88" s="4">
        <v>12</v>
      </c>
      <c r="Z88" s="4">
        <v>849</v>
      </c>
      <c r="AA88" s="4">
        <v>858</v>
      </c>
      <c r="AB88" s="4">
        <v>886</v>
      </c>
      <c r="AC88" s="4">
        <v>74</v>
      </c>
      <c r="AD88" s="4">
        <v>20.170000000000002</v>
      </c>
      <c r="AE88" s="4">
        <v>0.46</v>
      </c>
      <c r="AF88" s="4">
        <v>979</v>
      </c>
      <c r="AG88" s="4">
        <v>0</v>
      </c>
      <c r="AH88" s="4">
        <v>54</v>
      </c>
      <c r="AI88" s="4">
        <v>35</v>
      </c>
      <c r="AJ88" s="4">
        <v>190.9</v>
      </c>
      <c r="AK88" s="4">
        <v>169</v>
      </c>
      <c r="AL88" s="4">
        <v>4.3</v>
      </c>
      <c r="AM88" s="4">
        <v>174</v>
      </c>
      <c r="AN88" s="4" t="s">
        <v>155</v>
      </c>
      <c r="AO88" s="4">
        <v>2</v>
      </c>
      <c r="AP88" s="5">
        <v>0.61627314814814815</v>
      </c>
      <c r="AQ88" s="4">
        <v>47.162292999999998</v>
      </c>
      <c r="AR88" s="4">
        <v>-88.484121999999999</v>
      </c>
      <c r="AS88" s="4">
        <v>314.8</v>
      </c>
      <c r="AT88" s="4">
        <v>26</v>
      </c>
      <c r="AU88" s="4">
        <v>12</v>
      </c>
      <c r="AV88" s="4">
        <v>11</v>
      </c>
      <c r="AW88" s="4" t="s">
        <v>203</v>
      </c>
      <c r="AX88" s="4">
        <v>1.1684000000000001</v>
      </c>
      <c r="AY88" s="4">
        <v>1.1684000000000001</v>
      </c>
      <c r="AZ88" s="4">
        <v>1.9368000000000001</v>
      </c>
      <c r="BA88" s="4">
        <v>14.186999999999999</v>
      </c>
      <c r="BB88" s="4">
        <v>27.97</v>
      </c>
      <c r="BC88" s="4">
        <v>1.97</v>
      </c>
      <c r="BD88" s="4">
        <v>6.3179999999999996</v>
      </c>
      <c r="BE88" s="4">
        <v>3179.9490000000001</v>
      </c>
      <c r="BF88" s="4">
        <v>1.4870000000000001</v>
      </c>
      <c r="BG88" s="4">
        <v>17.457999999999998</v>
      </c>
      <c r="BH88" s="4">
        <v>2.4510000000000001</v>
      </c>
      <c r="BI88" s="4">
        <v>19.908999999999999</v>
      </c>
      <c r="BJ88" s="4">
        <v>13.881</v>
      </c>
      <c r="BK88" s="4">
        <v>1.9490000000000001</v>
      </c>
      <c r="BL88" s="4">
        <v>15.83</v>
      </c>
      <c r="BM88" s="4">
        <v>0</v>
      </c>
      <c r="BQ88" s="4">
        <v>3308.3989999999999</v>
      </c>
      <c r="BR88" s="4">
        <v>0.20747499999999999</v>
      </c>
      <c r="BS88" s="4">
        <v>-5</v>
      </c>
      <c r="BT88" s="4">
        <v>8.9999999999999993E-3</v>
      </c>
      <c r="BU88" s="4">
        <v>5.0701580000000002</v>
      </c>
      <c r="BV88" s="4">
        <v>21</v>
      </c>
      <c r="BW88" s="4">
        <f t="shared" si="10"/>
        <v>1.3395357435999999</v>
      </c>
      <c r="BY88" s="4">
        <f>BE88*$BU88*(VLOOKUP("Fuel Specific Gravity",'Raw Data'!$A$1:$B$2000,2,FALSE))</f>
        <v>13768.908658098469</v>
      </c>
      <c r="BZ88" s="4">
        <f>BF88*$BU88*(VLOOKUP("Fuel Specific Gravity",'Raw Data'!$A$1:$B$2000,2,FALSE))</f>
        <v>6.4385835038840007</v>
      </c>
      <c r="CA88" s="4">
        <f>BJ88*$BU88*(VLOOKUP("Fuel Specific Gravity",'Raw Data'!$A$1:$B$2000,2,FALSE))</f>
        <v>60.103549171092006</v>
      </c>
      <c r="CB88" s="4">
        <f>BM88*$BU88*(VLOOKUP("Fuel Specific Gravity",'Raw Data'!$A$1:$B$2000,2,FALSE))</f>
        <v>0</v>
      </c>
    </row>
    <row r="89" spans="1:80" x14ac:dyDescent="0.25">
      <c r="A89" s="2">
        <v>43165</v>
      </c>
      <c r="B89" s="38">
        <v>0.40715581018518515</v>
      </c>
      <c r="C89" s="4">
        <v>7.8689999999999998</v>
      </c>
      <c r="D89" s="4">
        <v>4.7999999999999996E-3</v>
      </c>
      <c r="E89" s="4">
        <v>48.256956000000002</v>
      </c>
      <c r="F89" s="4">
        <v>401.7</v>
      </c>
      <c r="G89" s="4">
        <v>57.5</v>
      </c>
      <c r="H89" s="4">
        <v>0</v>
      </c>
      <c r="J89" s="4">
        <v>10.84</v>
      </c>
      <c r="K89" s="4">
        <v>0.93920000000000003</v>
      </c>
      <c r="L89" s="4">
        <v>7.3902000000000001</v>
      </c>
      <c r="M89" s="4">
        <v>4.4999999999999997E-3</v>
      </c>
      <c r="N89" s="4">
        <v>377.28719999999998</v>
      </c>
      <c r="O89" s="4">
        <v>53.992199999999997</v>
      </c>
      <c r="P89" s="4">
        <v>431.3</v>
      </c>
      <c r="Q89" s="4">
        <v>299.98570000000001</v>
      </c>
      <c r="R89" s="4">
        <v>42.929900000000004</v>
      </c>
      <c r="S89" s="4">
        <v>342.9</v>
      </c>
      <c r="T89" s="4">
        <v>0</v>
      </c>
      <c r="W89" s="4">
        <v>0</v>
      </c>
      <c r="X89" s="4">
        <v>10.184900000000001</v>
      </c>
      <c r="Y89" s="4">
        <v>12</v>
      </c>
      <c r="Z89" s="4">
        <v>848</v>
      </c>
      <c r="AA89" s="4">
        <v>857</v>
      </c>
      <c r="AB89" s="4">
        <v>886</v>
      </c>
      <c r="AC89" s="4">
        <v>74</v>
      </c>
      <c r="AD89" s="4">
        <v>20.170000000000002</v>
      </c>
      <c r="AE89" s="4">
        <v>0.46</v>
      </c>
      <c r="AF89" s="4">
        <v>979</v>
      </c>
      <c r="AG89" s="4">
        <v>0</v>
      </c>
      <c r="AH89" s="4">
        <v>54</v>
      </c>
      <c r="AI89" s="4">
        <v>35</v>
      </c>
      <c r="AJ89" s="4">
        <v>191</v>
      </c>
      <c r="AK89" s="4">
        <v>169</v>
      </c>
      <c r="AL89" s="4">
        <v>4.2</v>
      </c>
      <c r="AM89" s="4">
        <v>174.4</v>
      </c>
      <c r="AN89" s="4" t="s">
        <v>155</v>
      </c>
      <c r="AO89" s="4">
        <v>2</v>
      </c>
      <c r="AP89" s="5">
        <v>0.61628472222222219</v>
      </c>
      <c r="AQ89" s="4">
        <v>47.162410000000001</v>
      </c>
      <c r="AR89" s="4">
        <v>-88.484097000000006</v>
      </c>
      <c r="AS89" s="4">
        <v>315.3</v>
      </c>
      <c r="AT89" s="4">
        <v>27.3</v>
      </c>
      <c r="AU89" s="4">
        <v>12</v>
      </c>
      <c r="AV89" s="4">
        <v>11</v>
      </c>
      <c r="AW89" s="4" t="s">
        <v>203</v>
      </c>
      <c r="AX89" s="4">
        <v>1.2</v>
      </c>
      <c r="AY89" s="4">
        <v>1.0631999999999999</v>
      </c>
      <c r="AZ89" s="4">
        <v>2</v>
      </c>
      <c r="BA89" s="4">
        <v>14.186999999999999</v>
      </c>
      <c r="BB89" s="4">
        <v>27.35</v>
      </c>
      <c r="BC89" s="4">
        <v>1.93</v>
      </c>
      <c r="BD89" s="4">
        <v>6.4779999999999998</v>
      </c>
      <c r="BE89" s="4">
        <v>3179.9580000000001</v>
      </c>
      <c r="BF89" s="4">
        <v>1.2410000000000001</v>
      </c>
      <c r="BG89" s="4">
        <v>17.001000000000001</v>
      </c>
      <c r="BH89" s="4">
        <v>2.4329999999999998</v>
      </c>
      <c r="BI89" s="4">
        <v>19.434000000000001</v>
      </c>
      <c r="BJ89" s="4">
        <v>13.518000000000001</v>
      </c>
      <c r="BK89" s="4">
        <v>1.9339999999999999</v>
      </c>
      <c r="BL89" s="4">
        <v>15.452</v>
      </c>
      <c r="BM89" s="4">
        <v>0</v>
      </c>
      <c r="BQ89" s="4">
        <v>3186.5459999999998</v>
      </c>
      <c r="BR89" s="4">
        <v>0.25138899999999997</v>
      </c>
      <c r="BS89" s="4">
        <v>-5</v>
      </c>
      <c r="BT89" s="4">
        <v>8.9999999999999993E-3</v>
      </c>
      <c r="BU89" s="4">
        <v>6.1433280000000003</v>
      </c>
      <c r="BV89" s="4">
        <v>21</v>
      </c>
      <c r="BW89" s="4">
        <f t="shared" si="10"/>
        <v>1.6230672576</v>
      </c>
      <c r="BY89" s="4">
        <f>BE89*$BU89*(VLOOKUP("Fuel Specific Gravity",'Raw Data'!$A$1:$B$2000,2,FALSE))</f>
        <v>16683.338367271299</v>
      </c>
      <c r="BZ89" s="4">
        <f>BF89*$BU89*(VLOOKUP("Fuel Specific Gravity",'Raw Data'!$A$1:$B$2000,2,FALSE))</f>
        <v>6.5107850209920013</v>
      </c>
      <c r="CA89" s="4">
        <f>BJ89*$BU89*(VLOOKUP("Fuel Specific Gravity",'Raw Data'!$A$1:$B$2000,2,FALSE))</f>
        <v>70.920863750015997</v>
      </c>
      <c r="CB89" s="4">
        <f>BM89*$BU89*(VLOOKUP("Fuel Specific Gravity",'Raw Data'!$A$1:$B$2000,2,FALSE))</f>
        <v>0</v>
      </c>
    </row>
    <row r="90" spans="1:80" x14ac:dyDescent="0.25">
      <c r="A90" s="2">
        <v>43165</v>
      </c>
      <c r="B90" s="38">
        <v>0.4071673842592593</v>
      </c>
      <c r="C90" s="4">
        <v>7.6260000000000003</v>
      </c>
      <c r="D90" s="4">
        <v>4.0000000000000001E-3</v>
      </c>
      <c r="E90" s="4">
        <v>40.073650000000001</v>
      </c>
      <c r="F90" s="4">
        <v>399.9</v>
      </c>
      <c r="G90" s="4">
        <v>58.3</v>
      </c>
      <c r="H90" s="4">
        <v>0</v>
      </c>
      <c r="J90" s="4">
        <v>10.6</v>
      </c>
      <c r="K90" s="4">
        <v>0.94099999999999995</v>
      </c>
      <c r="L90" s="4">
        <v>7.1764000000000001</v>
      </c>
      <c r="M90" s="4">
        <v>3.8E-3</v>
      </c>
      <c r="N90" s="4">
        <v>376.34249999999997</v>
      </c>
      <c r="O90" s="4">
        <v>54.893099999999997</v>
      </c>
      <c r="P90" s="4">
        <v>431.2</v>
      </c>
      <c r="Q90" s="4">
        <v>299.2346</v>
      </c>
      <c r="R90" s="4">
        <v>43.6462</v>
      </c>
      <c r="S90" s="4">
        <v>342.9</v>
      </c>
      <c r="T90" s="4">
        <v>0</v>
      </c>
      <c r="W90" s="4">
        <v>0</v>
      </c>
      <c r="X90" s="4">
        <v>9.9768000000000008</v>
      </c>
      <c r="Y90" s="4">
        <v>11.9</v>
      </c>
      <c r="Z90" s="4">
        <v>849</v>
      </c>
      <c r="AA90" s="4">
        <v>859</v>
      </c>
      <c r="AB90" s="4">
        <v>887</v>
      </c>
      <c r="AC90" s="4">
        <v>74</v>
      </c>
      <c r="AD90" s="4">
        <v>20.170000000000002</v>
      </c>
      <c r="AE90" s="4">
        <v>0.46</v>
      </c>
      <c r="AF90" s="4">
        <v>979</v>
      </c>
      <c r="AG90" s="4">
        <v>0</v>
      </c>
      <c r="AH90" s="4">
        <v>54</v>
      </c>
      <c r="AI90" s="4">
        <v>35</v>
      </c>
      <c r="AJ90" s="4">
        <v>191</v>
      </c>
      <c r="AK90" s="4">
        <v>169</v>
      </c>
      <c r="AL90" s="4">
        <v>4.2</v>
      </c>
      <c r="AM90" s="4">
        <v>174.8</v>
      </c>
      <c r="AN90" s="4" t="s">
        <v>155</v>
      </c>
      <c r="AO90" s="4">
        <v>2</v>
      </c>
      <c r="AP90" s="5">
        <v>0.61629629629629623</v>
      </c>
      <c r="AQ90" s="4">
        <v>47.162528000000002</v>
      </c>
      <c r="AR90" s="4">
        <v>-88.484084999999993</v>
      </c>
      <c r="AS90" s="4">
        <v>315.7</v>
      </c>
      <c r="AT90" s="4">
        <v>28.2</v>
      </c>
      <c r="AU90" s="4">
        <v>12</v>
      </c>
      <c r="AV90" s="4">
        <v>11</v>
      </c>
      <c r="AW90" s="4" t="s">
        <v>203</v>
      </c>
      <c r="AX90" s="4">
        <v>1.2684</v>
      </c>
      <c r="AY90" s="4">
        <v>1.1368</v>
      </c>
      <c r="AZ90" s="4">
        <v>2.1368</v>
      </c>
      <c r="BA90" s="4">
        <v>14.186999999999999</v>
      </c>
      <c r="BB90" s="4">
        <v>28.2</v>
      </c>
      <c r="BC90" s="4">
        <v>1.99</v>
      </c>
      <c r="BD90" s="4">
        <v>6.2679999999999998</v>
      </c>
      <c r="BE90" s="4">
        <v>3180.7510000000002</v>
      </c>
      <c r="BF90" s="4">
        <v>1.0640000000000001</v>
      </c>
      <c r="BG90" s="4">
        <v>17.468</v>
      </c>
      <c r="BH90" s="4">
        <v>2.548</v>
      </c>
      <c r="BI90" s="4">
        <v>20.015999999999998</v>
      </c>
      <c r="BJ90" s="4">
        <v>13.888999999999999</v>
      </c>
      <c r="BK90" s="4">
        <v>2.0259999999999998</v>
      </c>
      <c r="BL90" s="4">
        <v>15.914999999999999</v>
      </c>
      <c r="BM90" s="4">
        <v>0</v>
      </c>
      <c r="BQ90" s="4">
        <v>3215.21</v>
      </c>
      <c r="BR90" s="4">
        <v>0.25418800000000003</v>
      </c>
      <c r="BS90" s="4">
        <v>-5</v>
      </c>
      <c r="BT90" s="4">
        <v>9.9059999999999999E-3</v>
      </c>
      <c r="BU90" s="4">
        <v>6.2117190000000004</v>
      </c>
      <c r="BV90" s="4">
        <v>21</v>
      </c>
      <c r="BW90" s="4">
        <f t="shared" si="10"/>
        <v>1.6411361598</v>
      </c>
      <c r="BY90" s="4">
        <f>BE90*$BU90*(VLOOKUP("Fuel Specific Gravity",'Raw Data'!$A$1:$B$2000,2,FALSE))</f>
        <v>16873.273433507526</v>
      </c>
      <c r="BZ90" s="4">
        <f>BF90*$BU90*(VLOOKUP("Fuel Specific Gravity",'Raw Data'!$A$1:$B$2000,2,FALSE))</f>
        <v>5.6443157396640009</v>
      </c>
      <c r="CA90" s="4">
        <f>BJ90*$BU90*(VLOOKUP("Fuel Specific Gravity",'Raw Data'!$A$1:$B$2000,2,FALSE))</f>
        <v>73.678478673114</v>
      </c>
      <c r="CB90" s="4">
        <f>BM90*$BU90*(VLOOKUP("Fuel Specific Gravity",'Raw Data'!$A$1:$B$2000,2,FALSE))</f>
        <v>0</v>
      </c>
    </row>
    <row r="91" spans="1:80" x14ac:dyDescent="0.25">
      <c r="A91" s="2">
        <v>43165</v>
      </c>
      <c r="B91" s="38">
        <v>0.40717895833333334</v>
      </c>
      <c r="C91" s="4">
        <v>7.6340000000000003</v>
      </c>
      <c r="D91" s="4">
        <v>6.4999999999999997E-3</v>
      </c>
      <c r="E91" s="4">
        <v>64.651741000000001</v>
      </c>
      <c r="F91" s="4">
        <v>398.2</v>
      </c>
      <c r="G91" s="4">
        <v>59.9</v>
      </c>
      <c r="H91" s="4">
        <v>0</v>
      </c>
      <c r="J91" s="4">
        <v>10.4</v>
      </c>
      <c r="K91" s="4">
        <v>0.94099999999999995</v>
      </c>
      <c r="L91" s="4">
        <v>7.1833999999999998</v>
      </c>
      <c r="M91" s="4">
        <v>6.1000000000000004E-3</v>
      </c>
      <c r="N91" s="4">
        <v>374.73680000000002</v>
      </c>
      <c r="O91" s="4">
        <v>56.3217</v>
      </c>
      <c r="P91" s="4">
        <v>431.1</v>
      </c>
      <c r="Q91" s="4">
        <v>297.9579</v>
      </c>
      <c r="R91" s="4">
        <v>44.7821</v>
      </c>
      <c r="S91" s="4">
        <v>342.7</v>
      </c>
      <c r="T91" s="4">
        <v>0</v>
      </c>
      <c r="W91" s="4">
        <v>0</v>
      </c>
      <c r="X91" s="4">
        <v>9.7860999999999994</v>
      </c>
      <c r="Y91" s="4">
        <v>12</v>
      </c>
      <c r="Z91" s="4">
        <v>848</v>
      </c>
      <c r="AA91" s="4">
        <v>856</v>
      </c>
      <c r="AB91" s="4">
        <v>886</v>
      </c>
      <c r="AC91" s="4">
        <v>74</v>
      </c>
      <c r="AD91" s="4">
        <v>20.170000000000002</v>
      </c>
      <c r="AE91" s="4">
        <v>0.46</v>
      </c>
      <c r="AF91" s="4">
        <v>979</v>
      </c>
      <c r="AG91" s="4">
        <v>0</v>
      </c>
      <c r="AH91" s="4">
        <v>54</v>
      </c>
      <c r="AI91" s="4">
        <v>35</v>
      </c>
      <c r="AJ91" s="4">
        <v>191</v>
      </c>
      <c r="AK91" s="4">
        <v>169</v>
      </c>
      <c r="AL91" s="4">
        <v>4.3</v>
      </c>
      <c r="AM91" s="4">
        <v>174.9</v>
      </c>
      <c r="AN91" s="4" t="s">
        <v>155</v>
      </c>
      <c r="AO91" s="4">
        <v>2</v>
      </c>
      <c r="AP91" s="5">
        <v>0.61630787037037038</v>
      </c>
      <c r="AQ91" s="4">
        <v>47.162565000000001</v>
      </c>
      <c r="AR91" s="4">
        <v>-88.484082999999998</v>
      </c>
      <c r="AS91" s="4">
        <v>315.8</v>
      </c>
      <c r="AT91" s="4">
        <v>29</v>
      </c>
      <c r="AU91" s="4">
        <v>12</v>
      </c>
      <c r="AV91" s="4">
        <v>11</v>
      </c>
      <c r="AW91" s="4" t="s">
        <v>203</v>
      </c>
      <c r="AX91" s="4">
        <v>1.3</v>
      </c>
      <c r="AY91" s="4">
        <v>1.2</v>
      </c>
      <c r="AZ91" s="4">
        <v>2.2000000000000002</v>
      </c>
      <c r="BA91" s="4">
        <v>14.186999999999999</v>
      </c>
      <c r="BB91" s="4">
        <v>28.16</v>
      </c>
      <c r="BC91" s="4">
        <v>1.98</v>
      </c>
      <c r="BD91" s="4">
        <v>6.2729999999999997</v>
      </c>
      <c r="BE91" s="4">
        <v>3179.7069999999999</v>
      </c>
      <c r="BF91" s="4">
        <v>1.714</v>
      </c>
      <c r="BG91" s="4">
        <v>17.370999999999999</v>
      </c>
      <c r="BH91" s="4">
        <v>2.6110000000000002</v>
      </c>
      <c r="BI91" s="4">
        <v>19.981999999999999</v>
      </c>
      <c r="BJ91" s="4">
        <v>13.811999999999999</v>
      </c>
      <c r="BK91" s="4">
        <v>2.0760000000000001</v>
      </c>
      <c r="BL91" s="4">
        <v>15.888</v>
      </c>
      <c r="BM91" s="4">
        <v>0</v>
      </c>
      <c r="BQ91" s="4">
        <v>3149.6790000000001</v>
      </c>
      <c r="BR91" s="4">
        <v>0.25852999999999998</v>
      </c>
      <c r="BS91" s="4">
        <v>-5</v>
      </c>
      <c r="BT91" s="4">
        <v>8.1880000000000008E-3</v>
      </c>
      <c r="BU91" s="4">
        <v>6.3178270000000003</v>
      </c>
      <c r="BV91" s="4">
        <v>21</v>
      </c>
      <c r="BW91" s="4">
        <f t="shared" si="10"/>
        <v>1.6691698934000001</v>
      </c>
      <c r="BY91" s="4">
        <f>BE91*$BU91*(VLOOKUP("Fuel Specific Gravity",'Raw Data'!$A$1:$B$2000,2,FALSE))</f>
        <v>17155.868281132407</v>
      </c>
      <c r="BZ91" s="4">
        <f>BF91*$BU91*(VLOOKUP("Fuel Specific Gravity",'Raw Data'!$A$1:$B$2000,2,FALSE))</f>
        <v>9.2477571782119998</v>
      </c>
      <c r="CA91" s="4">
        <f>BJ91*$BU91*(VLOOKUP("Fuel Specific Gravity",'Raw Data'!$A$1:$B$2000,2,FALSE))</f>
        <v>74.521599851495992</v>
      </c>
      <c r="CB91" s="4">
        <f>BM91*$BU91*(VLOOKUP("Fuel Specific Gravity",'Raw Data'!$A$1:$B$2000,2,FALSE))</f>
        <v>0</v>
      </c>
    </row>
    <row r="92" spans="1:80" x14ac:dyDescent="0.25">
      <c r="A92" s="2">
        <v>43165</v>
      </c>
      <c r="B92" s="38">
        <v>0.40719053240740744</v>
      </c>
      <c r="C92" s="4">
        <v>7.8380000000000001</v>
      </c>
      <c r="D92" s="4">
        <v>5.7000000000000002E-3</v>
      </c>
      <c r="E92" s="4">
        <v>56.592655999999998</v>
      </c>
      <c r="F92" s="4">
        <v>397.5</v>
      </c>
      <c r="G92" s="4">
        <v>60.8</v>
      </c>
      <c r="H92" s="4">
        <v>-6.8</v>
      </c>
      <c r="J92" s="4">
        <v>10.4</v>
      </c>
      <c r="K92" s="4">
        <v>0.93940000000000001</v>
      </c>
      <c r="L92" s="4">
        <v>7.3634000000000004</v>
      </c>
      <c r="M92" s="4">
        <v>5.3E-3</v>
      </c>
      <c r="N92" s="4">
        <v>373.43</v>
      </c>
      <c r="O92" s="4">
        <v>57.105499999999999</v>
      </c>
      <c r="P92" s="4">
        <v>430.5</v>
      </c>
      <c r="Q92" s="4">
        <v>296.93970000000002</v>
      </c>
      <c r="R92" s="4">
        <v>45.4084</v>
      </c>
      <c r="S92" s="4">
        <v>342.3</v>
      </c>
      <c r="T92" s="4">
        <v>0</v>
      </c>
      <c r="W92" s="4">
        <v>0</v>
      </c>
      <c r="X92" s="4">
        <v>9.77</v>
      </c>
      <c r="Y92" s="4">
        <v>12</v>
      </c>
      <c r="Z92" s="4">
        <v>849</v>
      </c>
      <c r="AA92" s="4">
        <v>857</v>
      </c>
      <c r="AB92" s="4">
        <v>886</v>
      </c>
      <c r="AC92" s="4">
        <v>74</v>
      </c>
      <c r="AD92" s="4">
        <v>20.190000000000001</v>
      </c>
      <c r="AE92" s="4">
        <v>0.46</v>
      </c>
      <c r="AF92" s="4">
        <v>978</v>
      </c>
      <c r="AG92" s="4">
        <v>0</v>
      </c>
      <c r="AH92" s="4">
        <v>54</v>
      </c>
      <c r="AI92" s="4">
        <v>35</v>
      </c>
      <c r="AJ92" s="4">
        <v>191</v>
      </c>
      <c r="AK92" s="4">
        <v>169</v>
      </c>
      <c r="AL92" s="4">
        <v>4.3</v>
      </c>
      <c r="AM92" s="4">
        <v>174.5</v>
      </c>
      <c r="AN92" s="4" t="s">
        <v>155</v>
      </c>
      <c r="AO92" s="4">
        <v>2</v>
      </c>
      <c r="AP92" s="5">
        <v>0.61630787037037038</v>
      </c>
      <c r="AQ92" s="4">
        <v>47.162728000000001</v>
      </c>
      <c r="AR92" s="4">
        <v>-88.484069000000005</v>
      </c>
      <c r="AS92" s="4">
        <v>316.2</v>
      </c>
      <c r="AT92" s="4">
        <v>29.3</v>
      </c>
      <c r="AU92" s="4">
        <v>12</v>
      </c>
      <c r="AV92" s="4">
        <v>11</v>
      </c>
      <c r="AW92" s="4" t="s">
        <v>203</v>
      </c>
      <c r="AX92" s="4">
        <v>1.3684000000000001</v>
      </c>
      <c r="AY92" s="4">
        <v>1.3368</v>
      </c>
      <c r="AZ92" s="4">
        <v>2.2684000000000002</v>
      </c>
      <c r="BA92" s="4">
        <v>14.186999999999999</v>
      </c>
      <c r="BB92" s="4">
        <v>27.45</v>
      </c>
      <c r="BC92" s="4">
        <v>1.94</v>
      </c>
      <c r="BD92" s="4">
        <v>6.4480000000000004</v>
      </c>
      <c r="BE92" s="4">
        <v>3179.6729999999998</v>
      </c>
      <c r="BF92" s="4">
        <v>1.4610000000000001</v>
      </c>
      <c r="BG92" s="4">
        <v>16.887</v>
      </c>
      <c r="BH92" s="4">
        <v>2.5819999999999999</v>
      </c>
      <c r="BI92" s="4">
        <v>19.469000000000001</v>
      </c>
      <c r="BJ92" s="4">
        <v>13.428000000000001</v>
      </c>
      <c r="BK92" s="4">
        <v>2.0529999999999999</v>
      </c>
      <c r="BL92" s="4">
        <v>15.481</v>
      </c>
      <c r="BM92" s="4">
        <v>0</v>
      </c>
      <c r="BQ92" s="4">
        <v>3067.6109999999999</v>
      </c>
      <c r="BR92" s="4">
        <v>0.24540999999999999</v>
      </c>
      <c r="BS92" s="4">
        <v>-5</v>
      </c>
      <c r="BT92" s="4">
        <v>8.9060000000000007E-3</v>
      </c>
      <c r="BU92" s="4">
        <v>5.9972070000000004</v>
      </c>
      <c r="BV92" s="4">
        <v>21</v>
      </c>
      <c r="BW92" s="4">
        <f t="shared" si="10"/>
        <v>1.5844620894000001</v>
      </c>
      <c r="BY92" s="4">
        <f>BE92*$BU92*(VLOOKUP("Fuel Specific Gravity",'Raw Data'!$A$1:$B$2000,2,FALSE))</f>
        <v>16285.060226007594</v>
      </c>
      <c r="BZ92" s="4">
        <f>BF92*$BU92*(VLOOKUP("Fuel Specific Gravity",'Raw Data'!$A$1:$B$2000,2,FALSE))</f>
        <v>7.4826791906580006</v>
      </c>
      <c r="CA92" s="4">
        <f>BJ92*$BU92*(VLOOKUP("Fuel Specific Gravity",'Raw Data'!$A$1:$B$2000,2,FALSE))</f>
        <v>68.773043238984002</v>
      </c>
      <c r="CB92" s="4">
        <f>BM92*$BU92*(VLOOKUP("Fuel Specific Gravity",'Raw Data'!$A$1:$B$2000,2,FALSE))</f>
        <v>0</v>
      </c>
    </row>
    <row r="93" spans="1:80" x14ac:dyDescent="0.25">
      <c r="A93" s="2">
        <v>43165</v>
      </c>
      <c r="B93" s="38">
        <v>0.40720210648148147</v>
      </c>
      <c r="C93" s="4">
        <v>7.99</v>
      </c>
      <c r="D93" s="4">
        <v>4.4999999999999997E-3</v>
      </c>
      <c r="E93" s="4">
        <v>44.870510000000003</v>
      </c>
      <c r="F93" s="4">
        <v>400.9</v>
      </c>
      <c r="G93" s="4">
        <v>61.6</v>
      </c>
      <c r="H93" s="4">
        <v>0</v>
      </c>
      <c r="J93" s="4">
        <v>10.4</v>
      </c>
      <c r="K93" s="4">
        <v>0.93820000000000003</v>
      </c>
      <c r="L93" s="4">
        <v>7.4964000000000004</v>
      </c>
      <c r="M93" s="4">
        <v>4.1999999999999997E-3</v>
      </c>
      <c r="N93" s="4">
        <v>376.11399999999998</v>
      </c>
      <c r="O93" s="4">
        <v>57.762</v>
      </c>
      <c r="P93" s="4">
        <v>433.9</v>
      </c>
      <c r="Q93" s="4">
        <v>299.35399999999998</v>
      </c>
      <c r="R93" s="4">
        <v>45.973500000000001</v>
      </c>
      <c r="S93" s="4">
        <v>345.3</v>
      </c>
      <c r="T93" s="4">
        <v>0</v>
      </c>
      <c r="W93" s="4">
        <v>0</v>
      </c>
      <c r="X93" s="4">
        <v>9.7575000000000003</v>
      </c>
      <c r="Y93" s="4">
        <v>12</v>
      </c>
      <c r="Z93" s="4">
        <v>849</v>
      </c>
      <c r="AA93" s="4">
        <v>857</v>
      </c>
      <c r="AB93" s="4">
        <v>886</v>
      </c>
      <c r="AC93" s="4">
        <v>74.900000000000006</v>
      </c>
      <c r="AD93" s="4">
        <v>20.440000000000001</v>
      </c>
      <c r="AE93" s="4">
        <v>0.47</v>
      </c>
      <c r="AF93" s="4">
        <v>978</v>
      </c>
      <c r="AG93" s="4">
        <v>0</v>
      </c>
      <c r="AH93" s="4">
        <v>54</v>
      </c>
      <c r="AI93" s="4">
        <v>35</v>
      </c>
      <c r="AJ93" s="4">
        <v>191</v>
      </c>
      <c r="AK93" s="4">
        <v>169</v>
      </c>
      <c r="AL93" s="4">
        <v>4.3</v>
      </c>
      <c r="AM93" s="4">
        <v>174.2</v>
      </c>
      <c r="AN93" s="4" t="s">
        <v>155</v>
      </c>
      <c r="AO93" s="4">
        <v>2</v>
      </c>
      <c r="AP93" s="5">
        <v>0.61633101851851857</v>
      </c>
      <c r="AQ93" s="4">
        <v>47.162889999999997</v>
      </c>
      <c r="AR93" s="4">
        <v>-88.484071</v>
      </c>
      <c r="AS93" s="4">
        <v>316.5</v>
      </c>
      <c r="AT93" s="4">
        <v>29.8</v>
      </c>
      <c r="AU93" s="4">
        <v>12</v>
      </c>
      <c r="AV93" s="4">
        <v>11</v>
      </c>
      <c r="AW93" s="4" t="s">
        <v>203</v>
      </c>
      <c r="AX93" s="4">
        <v>1.6736</v>
      </c>
      <c r="AY93" s="4">
        <v>1.8788</v>
      </c>
      <c r="AZ93" s="4">
        <v>2.7787999999999999</v>
      </c>
      <c r="BA93" s="4">
        <v>14.186999999999999</v>
      </c>
      <c r="BB93" s="4">
        <v>26.95</v>
      </c>
      <c r="BC93" s="4">
        <v>1.9</v>
      </c>
      <c r="BD93" s="4">
        <v>6.5839999999999996</v>
      </c>
      <c r="BE93" s="4">
        <v>3179.8780000000002</v>
      </c>
      <c r="BF93" s="4">
        <v>1.137</v>
      </c>
      <c r="BG93" s="4">
        <v>16.707999999999998</v>
      </c>
      <c r="BH93" s="4">
        <v>2.5659999999999998</v>
      </c>
      <c r="BI93" s="4">
        <v>19.273</v>
      </c>
      <c r="BJ93" s="4">
        <v>13.298</v>
      </c>
      <c r="BK93" s="4">
        <v>2.0419999999999998</v>
      </c>
      <c r="BL93" s="4">
        <v>15.34</v>
      </c>
      <c r="BM93" s="4">
        <v>0</v>
      </c>
      <c r="BQ93" s="4">
        <v>3009.509</v>
      </c>
      <c r="BR93" s="4">
        <v>0.24943599999999999</v>
      </c>
      <c r="BS93" s="4">
        <v>-5</v>
      </c>
      <c r="BT93" s="4">
        <v>8.9999999999999993E-3</v>
      </c>
      <c r="BU93" s="4">
        <v>6.0955919999999999</v>
      </c>
      <c r="BV93" s="4">
        <v>21</v>
      </c>
      <c r="BW93" s="4">
        <f t="shared" si="10"/>
        <v>1.6104554063999998</v>
      </c>
      <c r="BY93" s="4">
        <f>BE93*$BU93*(VLOOKUP("Fuel Specific Gravity",'Raw Data'!$A$1:$B$2000,2,FALSE))</f>
        <v>16553.286018700706</v>
      </c>
      <c r="BZ93" s="4">
        <f>BF93*$BU93*(VLOOKUP("Fuel Specific Gravity",'Raw Data'!$A$1:$B$2000,2,FALSE))</f>
        <v>5.9188076408159995</v>
      </c>
      <c r="CA93" s="4">
        <f>BJ93*$BU93*(VLOOKUP("Fuel Specific Gravity",'Raw Data'!$A$1:$B$2000,2,FALSE))</f>
        <v>69.224541783264002</v>
      </c>
      <c r="CB93" s="4">
        <f>BM93*$BU93*(VLOOKUP("Fuel Specific Gravity",'Raw Data'!$A$1:$B$2000,2,FALSE))</f>
        <v>0</v>
      </c>
    </row>
    <row r="94" spans="1:80" x14ac:dyDescent="0.25">
      <c r="A94" s="2">
        <v>43165</v>
      </c>
      <c r="B94" s="38">
        <v>0.40721368055555557</v>
      </c>
      <c r="C94" s="4">
        <v>7.99</v>
      </c>
      <c r="D94" s="4">
        <v>4.0000000000000001E-3</v>
      </c>
      <c r="E94" s="4">
        <v>40</v>
      </c>
      <c r="F94" s="4">
        <v>404.7</v>
      </c>
      <c r="G94" s="4">
        <v>62.5</v>
      </c>
      <c r="H94" s="4">
        <v>0</v>
      </c>
      <c r="J94" s="4">
        <v>10.199999999999999</v>
      </c>
      <c r="K94" s="4">
        <v>0.93820000000000003</v>
      </c>
      <c r="L94" s="4">
        <v>7.4964000000000004</v>
      </c>
      <c r="M94" s="4">
        <v>3.8E-3</v>
      </c>
      <c r="N94" s="4">
        <v>379.69670000000002</v>
      </c>
      <c r="O94" s="4">
        <v>58.606900000000003</v>
      </c>
      <c r="P94" s="4">
        <v>438.3</v>
      </c>
      <c r="Q94" s="4">
        <v>302.2346</v>
      </c>
      <c r="R94" s="4">
        <v>46.650500000000001</v>
      </c>
      <c r="S94" s="4">
        <v>348.9</v>
      </c>
      <c r="T94" s="4">
        <v>0</v>
      </c>
      <c r="W94" s="4">
        <v>0</v>
      </c>
      <c r="X94" s="4">
        <v>9.5729000000000006</v>
      </c>
      <c r="Y94" s="4">
        <v>12</v>
      </c>
      <c r="Z94" s="4">
        <v>848</v>
      </c>
      <c r="AA94" s="4">
        <v>856</v>
      </c>
      <c r="AB94" s="4">
        <v>886</v>
      </c>
      <c r="AC94" s="4">
        <v>75</v>
      </c>
      <c r="AD94" s="4">
        <v>20.47</v>
      </c>
      <c r="AE94" s="4">
        <v>0.47</v>
      </c>
      <c r="AF94" s="4">
        <v>978</v>
      </c>
      <c r="AG94" s="4">
        <v>0</v>
      </c>
      <c r="AH94" s="4">
        <v>54</v>
      </c>
      <c r="AI94" s="4">
        <v>35</v>
      </c>
      <c r="AJ94" s="4">
        <v>191</v>
      </c>
      <c r="AK94" s="4">
        <v>169</v>
      </c>
      <c r="AL94" s="4">
        <v>4.3</v>
      </c>
      <c r="AM94" s="4">
        <v>174</v>
      </c>
      <c r="AN94" s="4" t="s">
        <v>155</v>
      </c>
      <c r="AO94" s="4">
        <v>2</v>
      </c>
      <c r="AP94" s="5">
        <v>0.61634259259259261</v>
      </c>
      <c r="AQ94" s="4">
        <v>47.163018999999998</v>
      </c>
      <c r="AR94" s="4">
        <v>-88.484117999999995</v>
      </c>
      <c r="AS94" s="4">
        <v>316.89999999999998</v>
      </c>
      <c r="AT94" s="4">
        <v>30.5</v>
      </c>
      <c r="AU94" s="4">
        <v>12</v>
      </c>
      <c r="AV94" s="4">
        <v>10</v>
      </c>
      <c r="AW94" s="4" t="s">
        <v>205</v>
      </c>
      <c r="AX94" s="4">
        <v>2.0051999999999999</v>
      </c>
      <c r="AY94" s="4">
        <v>2.4420000000000002</v>
      </c>
      <c r="AZ94" s="4">
        <v>3.4788000000000001</v>
      </c>
      <c r="BA94" s="4">
        <v>14.186999999999999</v>
      </c>
      <c r="BB94" s="4">
        <v>26.95</v>
      </c>
      <c r="BC94" s="4">
        <v>1.9</v>
      </c>
      <c r="BD94" s="4">
        <v>6.5839999999999996</v>
      </c>
      <c r="BE94" s="4">
        <v>3180.0729999999999</v>
      </c>
      <c r="BF94" s="4">
        <v>1.0129999999999999</v>
      </c>
      <c r="BG94" s="4">
        <v>16.867999999999999</v>
      </c>
      <c r="BH94" s="4">
        <v>2.6040000000000001</v>
      </c>
      <c r="BI94" s="4">
        <v>19.471</v>
      </c>
      <c r="BJ94" s="4">
        <v>13.427</v>
      </c>
      <c r="BK94" s="4">
        <v>2.0720000000000001</v>
      </c>
      <c r="BL94" s="4">
        <v>15.499000000000001</v>
      </c>
      <c r="BM94" s="4">
        <v>0</v>
      </c>
      <c r="BQ94" s="4">
        <v>2952.7550000000001</v>
      </c>
      <c r="BR94" s="4">
        <v>0.24093999999999999</v>
      </c>
      <c r="BS94" s="4">
        <v>-5</v>
      </c>
      <c r="BT94" s="4">
        <v>8.9999999999999993E-3</v>
      </c>
      <c r="BU94" s="4">
        <v>5.8879710000000003</v>
      </c>
      <c r="BV94" s="4">
        <v>21</v>
      </c>
      <c r="BW94" s="4">
        <f t="shared" si="10"/>
        <v>1.5556019381999999</v>
      </c>
      <c r="BY94" s="4">
        <f>BE94*$BU94*(VLOOKUP("Fuel Specific Gravity",'Raw Data'!$A$1:$B$2000,2,FALSE))</f>
        <v>15990.44767200808</v>
      </c>
      <c r="BZ94" s="4">
        <f>BF94*$BU94*(VLOOKUP("Fuel Specific Gravity",'Raw Data'!$A$1:$B$2000,2,FALSE))</f>
        <v>5.0936954880419991</v>
      </c>
      <c r="CA94" s="4">
        <f>BJ94*$BU94*(VLOOKUP("Fuel Specific Gravity",'Raw Data'!$A$1:$B$2000,2,FALSE))</f>
        <v>67.515349770918007</v>
      </c>
      <c r="CB94" s="4">
        <f>BM94*$BU94*(VLOOKUP("Fuel Specific Gravity",'Raw Data'!$A$1:$B$2000,2,FALSE))</f>
        <v>0</v>
      </c>
    </row>
    <row r="95" spans="1:80" x14ac:dyDescent="0.25">
      <c r="A95" s="2">
        <v>43165</v>
      </c>
      <c r="B95" s="38">
        <v>0.40722525462962961</v>
      </c>
      <c r="C95" s="4">
        <v>7.9820000000000002</v>
      </c>
      <c r="D95" s="4">
        <v>4.3E-3</v>
      </c>
      <c r="E95" s="4">
        <v>43.134327999999996</v>
      </c>
      <c r="F95" s="4">
        <v>405.7</v>
      </c>
      <c r="G95" s="4">
        <v>63.2</v>
      </c>
      <c r="H95" s="4">
        <v>0</v>
      </c>
      <c r="J95" s="4">
        <v>10.050000000000001</v>
      </c>
      <c r="K95" s="4">
        <v>0.93830000000000002</v>
      </c>
      <c r="L95" s="4">
        <v>7.4889999999999999</v>
      </c>
      <c r="M95" s="4">
        <v>4.0000000000000001E-3</v>
      </c>
      <c r="N95" s="4">
        <v>380.66250000000002</v>
      </c>
      <c r="O95" s="4">
        <v>59.308199999999999</v>
      </c>
      <c r="P95" s="4">
        <v>440</v>
      </c>
      <c r="Q95" s="4">
        <v>303.0034</v>
      </c>
      <c r="R95" s="4">
        <v>47.2087</v>
      </c>
      <c r="S95" s="4">
        <v>350.2</v>
      </c>
      <c r="T95" s="4">
        <v>0</v>
      </c>
      <c r="W95" s="4">
        <v>0</v>
      </c>
      <c r="X95" s="4">
        <v>9.4283999999999999</v>
      </c>
      <c r="Y95" s="4">
        <v>11.9</v>
      </c>
      <c r="Z95" s="4">
        <v>848</v>
      </c>
      <c r="AA95" s="4">
        <v>858</v>
      </c>
      <c r="AB95" s="4">
        <v>886</v>
      </c>
      <c r="AC95" s="4">
        <v>75</v>
      </c>
      <c r="AD95" s="4">
        <v>20.47</v>
      </c>
      <c r="AE95" s="4">
        <v>0.47</v>
      </c>
      <c r="AF95" s="4">
        <v>978</v>
      </c>
      <c r="AG95" s="4">
        <v>0</v>
      </c>
      <c r="AH95" s="4">
        <v>54</v>
      </c>
      <c r="AI95" s="4">
        <v>35</v>
      </c>
      <c r="AJ95" s="4">
        <v>191</v>
      </c>
      <c r="AK95" s="4">
        <v>169</v>
      </c>
      <c r="AL95" s="4">
        <v>4.3</v>
      </c>
      <c r="AM95" s="4">
        <v>174</v>
      </c>
      <c r="AN95" s="4" t="s">
        <v>155</v>
      </c>
      <c r="AO95" s="4">
        <v>2</v>
      </c>
      <c r="AP95" s="5">
        <v>0.61635416666666665</v>
      </c>
      <c r="AQ95" s="4">
        <v>47.163144000000003</v>
      </c>
      <c r="AR95" s="4">
        <v>-88.484198000000006</v>
      </c>
      <c r="AS95" s="4">
        <v>317.39999999999998</v>
      </c>
      <c r="AT95" s="4">
        <v>31.6</v>
      </c>
      <c r="AU95" s="4">
        <v>12</v>
      </c>
      <c r="AV95" s="4">
        <v>10</v>
      </c>
      <c r="AW95" s="4" t="s">
        <v>205</v>
      </c>
      <c r="AX95" s="4">
        <v>2.0316000000000001</v>
      </c>
      <c r="AY95" s="4">
        <v>1.5056</v>
      </c>
      <c r="AZ95" s="4">
        <v>2.6739999999999999</v>
      </c>
      <c r="BA95" s="4">
        <v>14.186999999999999</v>
      </c>
      <c r="BB95" s="4">
        <v>26.98</v>
      </c>
      <c r="BC95" s="4">
        <v>1.9</v>
      </c>
      <c r="BD95" s="4">
        <v>6.577</v>
      </c>
      <c r="BE95" s="4">
        <v>3179.9630000000002</v>
      </c>
      <c r="BF95" s="4">
        <v>1.0940000000000001</v>
      </c>
      <c r="BG95" s="4">
        <v>16.927</v>
      </c>
      <c r="BH95" s="4">
        <v>2.637</v>
      </c>
      <c r="BI95" s="4">
        <v>19.564</v>
      </c>
      <c r="BJ95" s="4">
        <v>13.474</v>
      </c>
      <c r="BK95" s="4">
        <v>2.0990000000000002</v>
      </c>
      <c r="BL95" s="4">
        <v>15.573</v>
      </c>
      <c r="BM95" s="4">
        <v>0</v>
      </c>
      <c r="BQ95" s="4">
        <v>2910.9569999999999</v>
      </c>
      <c r="BR95" s="4">
        <v>0.241812</v>
      </c>
      <c r="BS95" s="4">
        <v>-5</v>
      </c>
      <c r="BT95" s="4">
        <v>8.9999999999999993E-3</v>
      </c>
      <c r="BU95" s="4">
        <v>5.909281</v>
      </c>
      <c r="BV95" s="4">
        <v>21</v>
      </c>
      <c r="BW95" s="4">
        <f t="shared" si="10"/>
        <v>1.5612320401999999</v>
      </c>
      <c r="BY95" s="4">
        <f>BE95*$BU95*(VLOOKUP("Fuel Specific Gravity",'Raw Data'!$A$1:$B$2000,2,FALSE))</f>
        <v>16047.765875858962</v>
      </c>
      <c r="BZ95" s="4">
        <f>BF95*$BU95*(VLOOKUP("Fuel Specific Gravity",'Raw Data'!$A$1:$B$2000,2,FALSE))</f>
        <v>5.5208994155560003</v>
      </c>
      <c r="CA95" s="4">
        <f>BJ95*$BU95*(VLOOKUP("Fuel Specific Gravity",'Raw Data'!$A$1:$B$2000,2,FALSE))</f>
        <v>67.996890973676003</v>
      </c>
      <c r="CB95" s="4">
        <f>BM95*$BU95*(VLOOKUP("Fuel Specific Gravity",'Raw Data'!$A$1:$B$2000,2,FALSE))</f>
        <v>0</v>
      </c>
    </row>
    <row r="96" spans="1:80" x14ac:dyDescent="0.25">
      <c r="A96" s="2">
        <v>43165</v>
      </c>
      <c r="B96" s="38">
        <v>0.40723682870370376</v>
      </c>
      <c r="C96" s="4">
        <v>7.6609999999999996</v>
      </c>
      <c r="D96" s="4">
        <v>6.0000000000000001E-3</v>
      </c>
      <c r="E96" s="4">
        <v>59.718076000000003</v>
      </c>
      <c r="F96" s="4">
        <v>405.3</v>
      </c>
      <c r="G96" s="4">
        <v>63.9</v>
      </c>
      <c r="H96" s="4">
        <v>0</v>
      </c>
      <c r="J96" s="4">
        <v>10</v>
      </c>
      <c r="K96" s="4">
        <v>0.94069999999999998</v>
      </c>
      <c r="L96" s="4">
        <v>7.2065999999999999</v>
      </c>
      <c r="M96" s="4">
        <v>5.5999999999999999E-3</v>
      </c>
      <c r="N96" s="4">
        <v>381.23660000000001</v>
      </c>
      <c r="O96" s="4">
        <v>60.152999999999999</v>
      </c>
      <c r="P96" s="4">
        <v>441.4</v>
      </c>
      <c r="Q96" s="4">
        <v>303.46039999999999</v>
      </c>
      <c r="R96" s="4">
        <v>47.881100000000004</v>
      </c>
      <c r="S96" s="4">
        <v>351.3</v>
      </c>
      <c r="T96" s="4">
        <v>0</v>
      </c>
      <c r="W96" s="4">
        <v>0</v>
      </c>
      <c r="X96" s="4">
        <v>9.4071999999999996</v>
      </c>
      <c r="Y96" s="4">
        <v>12</v>
      </c>
      <c r="Z96" s="4">
        <v>848</v>
      </c>
      <c r="AA96" s="4">
        <v>857</v>
      </c>
      <c r="AB96" s="4">
        <v>886</v>
      </c>
      <c r="AC96" s="4">
        <v>75</v>
      </c>
      <c r="AD96" s="4">
        <v>20.47</v>
      </c>
      <c r="AE96" s="4">
        <v>0.47</v>
      </c>
      <c r="AF96" s="4">
        <v>978</v>
      </c>
      <c r="AG96" s="4">
        <v>0</v>
      </c>
      <c r="AH96" s="4">
        <v>54</v>
      </c>
      <c r="AI96" s="4">
        <v>35</v>
      </c>
      <c r="AJ96" s="4">
        <v>191</v>
      </c>
      <c r="AK96" s="4">
        <v>169.9</v>
      </c>
      <c r="AL96" s="4">
        <v>4.3</v>
      </c>
      <c r="AM96" s="4">
        <v>174</v>
      </c>
      <c r="AN96" s="4" t="s">
        <v>155</v>
      </c>
      <c r="AO96" s="4">
        <v>2</v>
      </c>
      <c r="AP96" s="5">
        <v>0.61636574074074069</v>
      </c>
      <c r="AQ96" s="4">
        <v>47.163182999999997</v>
      </c>
      <c r="AR96" s="4">
        <v>-88.484224999999995</v>
      </c>
      <c r="AS96" s="4">
        <v>317.5</v>
      </c>
      <c r="AT96" s="4">
        <v>32.5</v>
      </c>
      <c r="AU96" s="4">
        <v>12</v>
      </c>
      <c r="AV96" s="4">
        <v>10</v>
      </c>
      <c r="AW96" s="4" t="s">
        <v>205</v>
      </c>
      <c r="AX96" s="4">
        <v>2</v>
      </c>
      <c r="AY96" s="4">
        <v>1</v>
      </c>
      <c r="AZ96" s="4">
        <v>2.2000000000000002</v>
      </c>
      <c r="BA96" s="4">
        <v>14.186999999999999</v>
      </c>
      <c r="BB96" s="4">
        <v>28.07</v>
      </c>
      <c r="BC96" s="4">
        <v>1.98</v>
      </c>
      <c r="BD96" s="4">
        <v>6.3019999999999996</v>
      </c>
      <c r="BE96" s="4">
        <v>3179.864</v>
      </c>
      <c r="BF96" s="4">
        <v>1.5780000000000001</v>
      </c>
      <c r="BG96" s="4">
        <v>17.616</v>
      </c>
      <c r="BH96" s="4">
        <v>2.78</v>
      </c>
      <c r="BI96" s="4">
        <v>20.396000000000001</v>
      </c>
      <c r="BJ96" s="4">
        <v>14.022</v>
      </c>
      <c r="BK96" s="4">
        <v>2.2120000000000002</v>
      </c>
      <c r="BL96" s="4">
        <v>16.234999999999999</v>
      </c>
      <c r="BM96" s="4">
        <v>0</v>
      </c>
      <c r="BQ96" s="4">
        <v>3018.1309999999999</v>
      </c>
      <c r="BR96" s="4">
        <v>0.22388</v>
      </c>
      <c r="BS96" s="4">
        <v>-5</v>
      </c>
      <c r="BT96" s="4">
        <v>8.9999999999999993E-3</v>
      </c>
      <c r="BU96" s="4">
        <v>5.4710679999999998</v>
      </c>
      <c r="BV96" s="4">
        <v>21</v>
      </c>
      <c r="BW96" s="4">
        <f t="shared" si="10"/>
        <v>1.4454561656</v>
      </c>
      <c r="BY96" s="4">
        <f>BE96*$BU96*(VLOOKUP("Fuel Specific Gravity",'Raw Data'!$A$1:$B$2000,2,FALSE))</f>
        <v>14857.253357238207</v>
      </c>
      <c r="BZ96" s="4">
        <f>BF96*$BU96*(VLOOKUP("Fuel Specific Gravity",'Raw Data'!$A$1:$B$2000,2,FALSE))</f>
        <v>7.3728768896160002</v>
      </c>
      <c r="CA96" s="4">
        <f>BJ96*$BU96*(VLOOKUP("Fuel Specific Gravity",'Raw Data'!$A$1:$B$2000,2,FALSE))</f>
        <v>65.514879433583999</v>
      </c>
      <c r="CB96" s="4">
        <f>BM96*$BU96*(VLOOKUP("Fuel Specific Gravity",'Raw Data'!$A$1:$B$2000,2,FALSE))</f>
        <v>0</v>
      </c>
    </row>
    <row r="97" spans="1:80" x14ac:dyDescent="0.25">
      <c r="A97" s="2">
        <v>43165</v>
      </c>
      <c r="B97" s="38">
        <v>0.4072484027777778</v>
      </c>
      <c r="C97" s="4">
        <v>7.2009999999999996</v>
      </c>
      <c r="D97" s="4">
        <v>6.7999999999999996E-3</v>
      </c>
      <c r="E97" s="4">
        <v>68.178037000000003</v>
      </c>
      <c r="F97" s="4">
        <v>400.9</v>
      </c>
      <c r="G97" s="4">
        <v>64.7</v>
      </c>
      <c r="H97" s="4">
        <v>0</v>
      </c>
      <c r="J97" s="4">
        <v>10</v>
      </c>
      <c r="K97" s="4">
        <v>0.94420000000000004</v>
      </c>
      <c r="L97" s="4">
        <v>6.7994000000000003</v>
      </c>
      <c r="M97" s="4">
        <v>6.4000000000000003E-3</v>
      </c>
      <c r="N97" s="4">
        <v>378.55579999999998</v>
      </c>
      <c r="O97" s="4">
        <v>61.100700000000003</v>
      </c>
      <c r="P97" s="4">
        <v>439.7</v>
      </c>
      <c r="Q97" s="4">
        <v>301.32650000000001</v>
      </c>
      <c r="R97" s="4">
        <v>48.6355</v>
      </c>
      <c r="S97" s="4">
        <v>350</v>
      </c>
      <c r="T97" s="4">
        <v>0</v>
      </c>
      <c r="W97" s="4">
        <v>0</v>
      </c>
      <c r="X97" s="4">
        <v>9.4423999999999992</v>
      </c>
      <c r="Y97" s="4">
        <v>11.9</v>
      </c>
      <c r="Z97" s="4">
        <v>848</v>
      </c>
      <c r="AA97" s="4">
        <v>856</v>
      </c>
      <c r="AB97" s="4">
        <v>886</v>
      </c>
      <c r="AC97" s="4">
        <v>75</v>
      </c>
      <c r="AD97" s="4">
        <v>20.47</v>
      </c>
      <c r="AE97" s="4">
        <v>0.47</v>
      </c>
      <c r="AF97" s="4">
        <v>978</v>
      </c>
      <c r="AG97" s="4">
        <v>0</v>
      </c>
      <c r="AH97" s="4">
        <v>53.094000000000001</v>
      </c>
      <c r="AI97" s="4">
        <v>35</v>
      </c>
      <c r="AJ97" s="4">
        <v>191</v>
      </c>
      <c r="AK97" s="4">
        <v>169.1</v>
      </c>
      <c r="AL97" s="4">
        <v>4.3</v>
      </c>
      <c r="AM97" s="4">
        <v>174</v>
      </c>
      <c r="AN97" s="4" t="s">
        <v>155</v>
      </c>
      <c r="AO97" s="4">
        <v>2</v>
      </c>
      <c r="AP97" s="5">
        <v>0.61636574074074069</v>
      </c>
      <c r="AQ97" s="4">
        <v>47.163345999999997</v>
      </c>
      <c r="AR97" s="4">
        <v>-88.484367000000006</v>
      </c>
      <c r="AS97" s="4">
        <v>318</v>
      </c>
      <c r="AT97" s="4">
        <v>33.4</v>
      </c>
      <c r="AU97" s="4">
        <v>12</v>
      </c>
      <c r="AV97" s="4">
        <v>10</v>
      </c>
      <c r="AW97" s="4" t="s">
        <v>205</v>
      </c>
      <c r="AX97" s="4">
        <v>2</v>
      </c>
      <c r="AY97" s="4">
        <v>1.1368</v>
      </c>
      <c r="AZ97" s="4">
        <v>2.3368000000000002</v>
      </c>
      <c r="BA97" s="4">
        <v>14.186999999999999</v>
      </c>
      <c r="BB97" s="4">
        <v>29.8</v>
      </c>
      <c r="BC97" s="4">
        <v>2.1</v>
      </c>
      <c r="BD97" s="4">
        <v>5.9050000000000002</v>
      </c>
      <c r="BE97" s="4">
        <v>3180.3870000000002</v>
      </c>
      <c r="BF97" s="4">
        <v>1.917</v>
      </c>
      <c r="BG97" s="4">
        <v>18.542999999999999</v>
      </c>
      <c r="BH97" s="4">
        <v>2.9929999999999999</v>
      </c>
      <c r="BI97" s="4">
        <v>21.536000000000001</v>
      </c>
      <c r="BJ97" s="4">
        <v>14.76</v>
      </c>
      <c r="BK97" s="4">
        <v>2.3820000000000001</v>
      </c>
      <c r="BL97" s="4">
        <v>17.141999999999999</v>
      </c>
      <c r="BM97" s="4">
        <v>0</v>
      </c>
      <c r="BQ97" s="4">
        <v>3211.3760000000002</v>
      </c>
      <c r="BR97" s="4">
        <v>0.22381200000000001</v>
      </c>
      <c r="BS97" s="4">
        <v>-5</v>
      </c>
      <c r="BT97" s="4">
        <v>8.9999999999999993E-3</v>
      </c>
      <c r="BU97" s="4">
        <v>5.4694060000000002</v>
      </c>
      <c r="BV97" s="4">
        <v>21</v>
      </c>
      <c r="BW97" s="4">
        <f t="shared" si="10"/>
        <v>1.4450170652000001</v>
      </c>
      <c r="BY97" s="4">
        <f>BE97*$BU97*(VLOOKUP("Fuel Specific Gravity",'Raw Data'!$A$1:$B$2000,2,FALSE))</f>
        <v>14855.182890064189</v>
      </c>
      <c r="BZ97" s="4">
        <f>BF97*$BU97*(VLOOKUP("Fuel Specific Gravity",'Raw Data'!$A$1:$B$2000,2,FALSE))</f>
        <v>8.9540630119080014</v>
      </c>
      <c r="CA97" s="4">
        <f>BJ97*$BU97*(VLOOKUP("Fuel Specific Gravity",'Raw Data'!$A$1:$B$2000,2,FALSE))</f>
        <v>68.942081406240007</v>
      </c>
      <c r="CB97" s="4">
        <f>BM97*$BU97*(VLOOKUP("Fuel Specific Gravity",'Raw Data'!$A$1:$B$2000,2,FALSE))</f>
        <v>0</v>
      </c>
    </row>
    <row r="98" spans="1:80" x14ac:dyDescent="0.25">
      <c r="A98" s="2">
        <v>43165</v>
      </c>
      <c r="B98" s="38">
        <v>0.40725997685185183</v>
      </c>
      <c r="C98" s="4">
        <v>6.9059999999999997</v>
      </c>
      <c r="D98" s="4">
        <v>5.7000000000000002E-3</v>
      </c>
      <c r="E98" s="4">
        <v>56.660974000000003</v>
      </c>
      <c r="F98" s="4">
        <v>393.3</v>
      </c>
      <c r="G98" s="4">
        <v>66.3</v>
      </c>
      <c r="H98" s="4">
        <v>-3.4</v>
      </c>
      <c r="J98" s="4">
        <v>10</v>
      </c>
      <c r="K98" s="4">
        <v>0.94650000000000001</v>
      </c>
      <c r="L98" s="4">
        <v>6.5372000000000003</v>
      </c>
      <c r="M98" s="4">
        <v>5.4000000000000003E-3</v>
      </c>
      <c r="N98" s="4">
        <v>372.26350000000002</v>
      </c>
      <c r="O98" s="4">
        <v>62.799199999999999</v>
      </c>
      <c r="P98" s="4">
        <v>435.1</v>
      </c>
      <c r="Q98" s="4">
        <v>296.31790000000001</v>
      </c>
      <c r="R98" s="4">
        <v>49.987499999999997</v>
      </c>
      <c r="S98" s="4">
        <v>346.3</v>
      </c>
      <c r="T98" s="4">
        <v>0</v>
      </c>
      <c r="W98" s="4">
        <v>0</v>
      </c>
      <c r="X98" s="4">
        <v>9.4652999999999992</v>
      </c>
      <c r="Y98" s="4">
        <v>12</v>
      </c>
      <c r="Z98" s="4">
        <v>848</v>
      </c>
      <c r="AA98" s="4">
        <v>856</v>
      </c>
      <c r="AB98" s="4">
        <v>886</v>
      </c>
      <c r="AC98" s="4">
        <v>75</v>
      </c>
      <c r="AD98" s="4">
        <v>20.47</v>
      </c>
      <c r="AE98" s="4">
        <v>0.47</v>
      </c>
      <c r="AF98" s="4">
        <v>978</v>
      </c>
      <c r="AG98" s="4">
        <v>0</v>
      </c>
      <c r="AH98" s="4">
        <v>53</v>
      </c>
      <c r="AI98" s="4">
        <v>35</v>
      </c>
      <c r="AJ98" s="4">
        <v>191</v>
      </c>
      <c r="AK98" s="4">
        <v>169</v>
      </c>
      <c r="AL98" s="4">
        <v>4.3</v>
      </c>
      <c r="AM98" s="4">
        <v>174</v>
      </c>
      <c r="AN98" s="4" t="s">
        <v>155</v>
      </c>
      <c r="AO98" s="4">
        <v>2</v>
      </c>
      <c r="AP98" s="5">
        <v>0.61638888888888888</v>
      </c>
      <c r="AQ98" s="4">
        <v>47.163421999999997</v>
      </c>
      <c r="AR98" s="4">
        <v>-88.484432999999996</v>
      </c>
      <c r="AS98" s="4">
        <v>318.3</v>
      </c>
      <c r="AT98" s="4">
        <v>34.299999999999997</v>
      </c>
      <c r="AU98" s="4">
        <v>12</v>
      </c>
      <c r="AV98" s="4">
        <v>10</v>
      </c>
      <c r="AW98" s="4" t="s">
        <v>205</v>
      </c>
      <c r="AX98" s="4">
        <v>2</v>
      </c>
      <c r="AY98" s="4">
        <v>1.2</v>
      </c>
      <c r="AZ98" s="4">
        <v>2.4</v>
      </c>
      <c r="BA98" s="4">
        <v>14.186999999999999</v>
      </c>
      <c r="BB98" s="4">
        <v>31.03</v>
      </c>
      <c r="BC98" s="4">
        <v>2.19</v>
      </c>
      <c r="BD98" s="4">
        <v>5.649</v>
      </c>
      <c r="BE98" s="4">
        <v>3181.5419999999999</v>
      </c>
      <c r="BF98" s="4">
        <v>1.661</v>
      </c>
      <c r="BG98" s="4">
        <v>18.972999999999999</v>
      </c>
      <c r="BH98" s="4">
        <v>3.2010000000000001</v>
      </c>
      <c r="BI98" s="4">
        <v>22.173999999999999</v>
      </c>
      <c r="BJ98" s="4">
        <v>15.102</v>
      </c>
      <c r="BK98" s="4">
        <v>2.548</v>
      </c>
      <c r="BL98" s="4">
        <v>17.649999999999999</v>
      </c>
      <c r="BM98" s="4">
        <v>0</v>
      </c>
      <c r="BQ98" s="4">
        <v>3349.4879999999998</v>
      </c>
      <c r="BR98" s="4">
        <v>0.19953799999999999</v>
      </c>
      <c r="BS98" s="4">
        <v>-5</v>
      </c>
      <c r="BT98" s="4">
        <v>8.9999999999999993E-3</v>
      </c>
      <c r="BU98" s="4">
        <v>4.8762100000000004</v>
      </c>
      <c r="BV98" s="4">
        <v>21</v>
      </c>
      <c r="BW98" s="4">
        <f t="shared" si="10"/>
        <v>1.2882946820000001</v>
      </c>
      <c r="BY98" s="4">
        <f>BE98*$BU98*(VLOOKUP("Fuel Specific Gravity",'Raw Data'!$A$1:$B$2000,2,FALSE))</f>
        <v>13248.842346110281</v>
      </c>
      <c r="BZ98" s="4">
        <f>BF98*$BU98*(VLOOKUP("Fuel Specific Gravity",'Raw Data'!$A$1:$B$2000,2,FALSE))</f>
        <v>6.9168746277399995</v>
      </c>
      <c r="CA98" s="4">
        <f>BJ98*$BU98*(VLOOKUP("Fuel Specific Gravity",'Raw Data'!$A$1:$B$2000,2,FALSE))</f>
        <v>62.889007000680003</v>
      </c>
      <c r="CB98" s="4">
        <f>BM98*$BU98*(VLOOKUP("Fuel Specific Gravity",'Raw Data'!$A$1:$B$2000,2,FALSE))</f>
        <v>0</v>
      </c>
    </row>
    <row r="99" spans="1:80" x14ac:dyDescent="0.25">
      <c r="A99" s="2">
        <v>43165</v>
      </c>
      <c r="B99" s="38">
        <v>0.40727155092592593</v>
      </c>
      <c r="C99" s="4">
        <v>6.9850000000000003</v>
      </c>
      <c r="D99" s="4">
        <v>5.4999999999999997E-3</v>
      </c>
      <c r="E99" s="4">
        <v>55.134680000000003</v>
      </c>
      <c r="F99" s="4">
        <v>387</v>
      </c>
      <c r="G99" s="4">
        <v>68.5</v>
      </c>
      <c r="H99" s="4">
        <v>-0.6</v>
      </c>
      <c r="J99" s="4">
        <v>10.35</v>
      </c>
      <c r="K99" s="4">
        <v>0.94589999999999996</v>
      </c>
      <c r="L99" s="4">
        <v>6.6074999999999999</v>
      </c>
      <c r="M99" s="4">
        <v>5.1999999999999998E-3</v>
      </c>
      <c r="N99" s="4">
        <v>366.1046</v>
      </c>
      <c r="O99" s="4">
        <v>64.828800000000001</v>
      </c>
      <c r="P99" s="4">
        <v>430.9</v>
      </c>
      <c r="Q99" s="4">
        <v>291.41550000000001</v>
      </c>
      <c r="R99" s="4">
        <v>51.603099999999998</v>
      </c>
      <c r="S99" s="4">
        <v>343</v>
      </c>
      <c r="T99" s="4">
        <v>0</v>
      </c>
      <c r="W99" s="4">
        <v>0</v>
      </c>
      <c r="X99" s="4">
        <v>9.7941000000000003</v>
      </c>
      <c r="Y99" s="4">
        <v>12</v>
      </c>
      <c r="Z99" s="4">
        <v>847</v>
      </c>
      <c r="AA99" s="4">
        <v>854</v>
      </c>
      <c r="AB99" s="4">
        <v>885</v>
      </c>
      <c r="AC99" s="4">
        <v>75</v>
      </c>
      <c r="AD99" s="4">
        <v>20.47</v>
      </c>
      <c r="AE99" s="4">
        <v>0.47</v>
      </c>
      <c r="AF99" s="4">
        <v>978</v>
      </c>
      <c r="AG99" s="4">
        <v>0</v>
      </c>
      <c r="AH99" s="4">
        <v>53</v>
      </c>
      <c r="AI99" s="4">
        <v>35</v>
      </c>
      <c r="AJ99" s="4">
        <v>191</v>
      </c>
      <c r="AK99" s="4">
        <v>169.9</v>
      </c>
      <c r="AL99" s="4">
        <v>4.3</v>
      </c>
      <c r="AM99" s="4">
        <v>174</v>
      </c>
      <c r="AN99" s="4" t="s">
        <v>155</v>
      </c>
      <c r="AO99" s="4">
        <v>2</v>
      </c>
      <c r="AP99" s="5">
        <v>0.61638888888888888</v>
      </c>
      <c r="AQ99" s="4">
        <v>47.163587999999997</v>
      </c>
      <c r="AR99" s="4">
        <v>-88.484593000000004</v>
      </c>
      <c r="AS99" s="4">
        <v>318.39999999999998</v>
      </c>
      <c r="AT99" s="4">
        <v>35.1</v>
      </c>
      <c r="AU99" s="4">
        <v>12</v>
      </c>
      <c r="AV99" s="4">
        <v>10</v>
      </c>
      <c r="AW99" s="4" t="s">
        <v>205</v>
      </c>
      <c r="AX99" s="4">
        <v>2</v>
      </c>
      <c r="AY99" s="4">
        <v>1.2</v>
      </c>
      <c r="AZ99" s="4">
        <v>2.4</v>
      </c>
      <c r="BA99" s="4">
        <v>14.186999999999999</v>
      </c>
      <c r="BB99" s="4">
        <v>30.69</v>
      </c>
      <c r="BC99" s="4">
        <v>2.16</v>
      </c>
      <c r="BD99" s="4">
        <v>5.7169999999999996</v>
      </c>
      <c r="BE99" s="4">
        <v>3181.4340000000002</v>
      </c>
      <c r="BF99" s="4">
        <v>1.5980000000000001</v>
      </c>
      <c r="BG99" s="4">
        <v>18.46</v>
      </c>
      <c r="BH99" s="4">
        <v>3.2690000000000001</v>
      </c>
      <c r="BI99" s="4">
        <v>21.728999999999999</v>
      </c>
      <c r="BJ99" s="4">
        <v>14.694000000000001</v>
      </c>
      <c r="BK99" s="4">
        <v>2.6019999999999999</v>
      </c>
      <c r="BL99" s="4">
        <v>17.295999999999999</v>
      </c>
      <c r="BM99" s="4">
        <v>0</v>
      </c>
      <c r="BQ99" s="4">
        <v>3428.8560000000002</v>
      </c>
      <c r="BR99" s="4">
        <v>0.205154</v>
      </c>
      <c r="BS99" s="4">
        <v>-5</v>
      </c>
      <c r="BT99" s="4">
        <v>8.9999999999999993E-3</v>
      </c>
      <c r="BU99" s="4">
        <v>5.0134509999999999</v>
      </c>
      <c r="BV99" s="4">
        <v>21</v>
      </c>
      <c r="BW99" s="4">
        <f t="shared" si="10"/>
        <v>1.3245537541999999</v>
      </c>
      <c r="BY99" s="4">
        <f>BE99*$BU99*(VLOOKUP("Fuel Specific Gravity",'Raw Data'!$A$1:$B$2000,2,FALSE))</f>
        <v>13621.268802298837</v>
      </c>
      <c r="BZ99" s="4">
        <f>BF99*$BU99*(VLOOKUP("Fuel Specific Gravity",'Raw Data'!$A$1:$B$2000,2,FALSE))</f>
        <v>6.8418164720919998</v>
      </c>
      <c r="CA99" s="4">
        <f>BJ99*$BU99*(VLOOKUP("Fuel Specific Gravity",'Raw Data'!$A$1:$B$2000,2,FALSE))</f>
        <v>62.912172240876004</v>
      </c>
      <c r="CB99" s="4">
        <f>BM99*$BU99*(VLOOKUP("Fuel Specific Gravity",'Raw Data'!$A$1:$B$2000,2,FALSE))</f>
        <v>0</v>
      </c>
    </row>
    <row r="100" spans="1:80" x14ac:dyDescent="0.25">
      <c r="A100" s="2">
        <v>43165</v>
      </c>
      <c r="B100" s="38">
        <v>0.40728312499999997</v>
      </c>
      <c r="C100" s="4">
        <v>7.3840000000000003</v>
      </c>
      <c r="D100" s="4">
        <v>5.7000000000000002E-3</v>
      </c>
      <c r="E100" s="4">
        <v>56.523887999999999</v>
      </c>
      <c r="F100" s="4">
        <v>386.9</v>
      </c>
      <c r="G100" s="4">
        <v>70.099999999999994</v>
      </c>
      <c r="H100" s="4">
        <v>-10</v>
      </c>
      <c r="J100" s="4">
        <v>10.7</v>
      </c>
      <c r="K100" s="4">
        <v>0.94279999999999997</v>
      </c>
      <c r="L100" s="4">
        <v>6.9614000000000003</v>
      </c>
      <c r="M100" s="4">
        <v>5.3E-3</v>
      </c>
      <c r="N100" s="4">
        <v>364.80680000000001</v>
      </c>
      <c r="O100" s="4">
        <v>66.060500000000005</v>
      </c>
      <c r="P100" s="4">
        <v>430.9</v>
      </c>
      <c r="Q100" s="4">
        <v>290.38240000000002</v>
      </c>
      <c r="R100" s="4">
        <v>52.583500000000001</v>
      </c>
      <c r="S100" s="4">
        <v>343</v>
      </c>
      <c r="T100" s="4">
        <v>0</v>
      </c>
      <c r="W100" s="4">
        <v>0</v>
      </c>
      <c r="X100" s="4">
        <v>10.0846</v>
      </c>
      <c r="Y100" s="4">
        <v>11.9</v>
      </c>
      <c r="Z100" s="4">
        <v>848</v>
      </c>
      <c r="AA100" s="4">
        <v>856</v>
      </c>
      <c r="AB100" s="4">
        <v>885</v>
      </c>
      <c r="AC100" s="4">
        <v>75</v>
      </c>
      <c r="AD100" s="4">
        <v>20.47</v>
      </c>
      <c r="AE100" s="4">
        <v>0.47</v>
      </c>
      <c r="AF100" s="4">
        <v>978</v>
      </c>
      <c r="AG100" s="4">
        <v>0</v>
      </c>
      <c r="AH100" s="4">
        <v>53</v>
      </c>
      <c r="AI100" s="4">
        <v>35</v>
      </c>
      <c r="AJ100" s="4">
        <v>191</v>
      </c>
      <c r="AK100" s="4">
        <v>170</v>
      </c>
      <c r="AL100" s="4">
        <v>4.2</v>
      </c>
      <c r="AM100" s="4">
        <v>174.4</v>
      </c>
      <c r="AN100" s="4" t="s">
        <v>155</v>
      </c>
      <c r="AO100" s="4">
        <v>2</v>
      </c>
      <c r="AP100" s="5">
        <v>0.61641203703703706</v>
      </c>
      <c r="AQ100" s="4">
        <v>47.163705</v>
      </c>
      <c r="AR100" s="4">
        <v>-88.484707999999998</v>
      </c>
      <c r="AS100" s="4">
        <v>318.39999999999998</v>
      </c>
      <c r="AT100" s="4">
        <v>35.299999999999997</v>
      </c>
      <c r="AU100" s="4">
        <v>12</v>
      </c>
      <c r="AV100" s="4">
        <v>10</v>
      </c>
      <c r="AW100" s="4" t="s">
        <v>205</v>
      </c>
      <c r="AX100" s="4">
        <v>2</v>
      </c>
      <c r="AY100" s="4">
        <v>1.2</v>
      </c>
      <c r="AZ100" s="4">
        <v>2.4</v>
      </c>
      <c r="BA100" s="4">
        <v>14.186999999999999</v>
      </c>
      <c r="BB100" s="4">
        <v>29.09</v>
      </c>
      <c r="BC100" s="4">
        <v>2.0499999999999998</v>
      </c>
      <c r="BD100" s="4">
        <v>6.0659999999999998</v>
      </c>
      <c r="BE100" s="4">
        <v>3180.5309999999999</v>
      </c>
      <c r="BF100" s="4">
        <v>1.55</v>
      </c>
      <c r="BG100" s="4">
        <v>17.454000000000001</v>
      </c>
      <c r="BH100" s="4">
        <v>3.161</v>
      </c>
      <c r="BI100" s="4">
        <v>20.614999999999998</v>
      </c>
      <c r="BJ100" s="4">
        <v>13.894</v>
      </c>
      <c r="BK100" s="4">
        <v>2.516</v>
      </c>
      <c r="BL100" s="4">
        <v>16.408999999999999</v>
      </c>
      <c r="BM100" s="4">
        <v>0</v>
      </c>
      <c r="BQ100" s="4">
        <v>3350.1480000000001</v>
      </c>
      <c r="BR100" s="4">
        <v>0.18606800000000001</v>
      </c>
      <c r="BS100" s="4">
        <v>-5</v>
      </c>
      <c r="BT100" s="4">
        <v>8.9999999999999993E-3</v>
      </c>
      <c r="BU100" s="4">
        <v>4.5470370000000004</v>
      </c>
      <c r="BV100" s="4">
        <v>21</v>
      </c>
      <c r="BW100" s="4">
        <f t="shared" si="10"/>
        <v>1.2013271754000001</v>
      </c>
      <c r="BY100" s="4">
        <f>BE100*$BU100*(VLOOKUP("Fuel Specific Gravity",'Raw Data'!$A$1:$B$2000,2,FALSE))</f>
        <v>12350.541284696539</v>
      </c>
      <c r="BZ100" s="4">
        <f>BF100*$BU100*(VLOOKUP("Fuel Specific Gravity",'Raw Data'!$A$1:$B$2000,2,FALSE))</f>
        <v>6.0189128769000009</v>
      </c>
      <c r="CA100" s="4">
        <f>BJ100*$BU100*(VLOOKUP("Fuel Specific Gravity",'Raw Data'!$A$1:$B$2000,2,FALSE))</f>
        <v>53.952758394612005</v>
      </c>
      <c r="CB100" s="4">
        <f>BM100*$BU100*(VLOOKUP("Fuel Specific Gravity",'Raw Data'!$A$1:$B$2000,2,FALSE))</f>
        <v>0</v>
      </c>
    </row>
    <row r="101" spans="1:80" x14ac:dyDescent="0.25">
      <c r="A101" s="2">
        <v>43165</v>
      </c>
      <c r="B101" s="38">
        <v>0.40729469907407406</v>
      </c>
      <c r="C101" s="4">
        <v>7.8460000000000001</v>
      </c>
      <c r="D101" s="4">
        <v>5.8999999999999999E-3</v>
      </c>
      <c r="E101" s="4">
        <v>58.783783999999997</v>
      </c>
      <c r="F101" s="4">
        <v>391.6</v>
      </c>
      <c r="G101" s="4">
        <v>70.400000000000006</v>
      </c>
      <c r="H101" s="4">
        <v>0</v>
      </c>
      <c r="J101" s="4">
        <v>10.8</v>
      </c>
      <c r="K101" s="4">
        <v>0.93930000000000002</v>
      </c>
      <c r="L101" s="4">
        <v>7.37</v>
      </c>
      <c r="M101" s="4">
        <v>5.4999999999999997E-3</v>
      </c>
      <c r="N101" s="4">
        <v>367.87430000000001</v>
      </c>
      <c r="O101" s="4">
        <v>66.147599999999997</v>
      </c>
      <c r="P101" s="4">
        <v>434</v>
      </c>
      <c r="Q101" s="4">
        <v>292.82409999999999</v>
      </c>
      <c r="R101" s="4">
        <v>52.652799999999999</v>
      </c>
      <c r="S101" s="4">
        <v>345.5</v>
      </c>
      <c r="T101" s="4">
        <v>0</v>
      </c>
      <c r="W101" s="4">
        <v>0</v>
      </c>
      <c r="X101" s="4">
        <v>10.144399999999999</v>
      </c>
      <c r="Y101" s="4">
        <v>12</v>
      </c>
      <c r="Z101" s="4">
        <v>848</v>
      </c>
      <c r="AA101" s="4">
        <v>855</v>
      </c>
      <c r="AB101" s="4">
        <v>885</v>
      </c>
      <c r="AC101" s="4">
        <v>75</v>
      </c>
      <c r="AD101" s="4">
        <v>20.47</v>
      </c>
      <c r="AE101" s="4">
        <v>0.47</v>
      </c>
      <c r="AF101" s="4">
        <v>978</v>
      </c>
      <c r="AG101" s="4">
        <v>0</v>
      </c>
      <c r="AH101" s="4">
        <v>53</v>
      </c>
      <c r="AI101" s="4">
        <v>35</v>
      </c>
      <c r="AJ101" s="4">
        <v>191</v>
      </c>
      <c r="AK101" s="4">
        <v>170</v>
      </c>
      <c r="AL101" s="4">
        <v>4.3</v>
      </c>
      <c r="AM101" s="4">
        <v>174.8</v>
      </c>
      <c r="AN101" s="4" t="s">
        <v>155</v>
      </c>
      <c r="AO101" s="4">
        <v>2</v>
      </c>
      <c r="AP101" s="5">
        <v>0.61641203703703706</v>
      </c>
      <c r="AQ101" s="4">
        <v>47.163764</v>
      </c>
      <c r="AR101" s="4">
        <v>-88.484769</v>
      </c>
      <c r="AS101" s="4">
        <v>318.5</v>
      </c>
      <c r="AT101" s="4">
        <v>35.299999999999997</v>
      </c>
      <c r="AU101" s="4">
        <v>12</v>
      </c>
      <c r="AV101" s="4">
        <v>10</v>
      </c>
      <c r="AW101" s="4" t="s">
        <v>205</v>
      </c>
      <c r="AX101" s="4">
        <v>2</v>
      </c>
      <c r="AY101" s="4">
        <v>1.2</v>
      </c>
      <c r="AZ101" s="4">
        <v>2.4</v>
      </c>
      <c r="BA101" s="4">
        <v>14.186999999999999</v>
      </c>
      <c r="BB101" s="4">
        <v>27.42</v>
      </c>
      <c r="BC101" s="4">
        <v>1.93</v>
      </c>
      <c r="BD101" s="4">
        <v>6.4619999999999997</v>
      </c>
      <c r="BE101" s="4">
        <v>3179.57</v>
      </c>
      <c r="BF101" s="4">
        <v>1.516</v>
      </c>
      <c r="BG101" s="4">
        <v>16.62</v>
      </c>
      <c r="BH101" s="4">
        <v>2.988</v>
      </c>
      <c r="BI101" s="4">
        <v>19.609000000000002</v>
      </c>
      <c r="BJ101" s="4">
        <v>13.228999999999999</v>
      </c>
      <c r="BK101" s="4">
        <v>2.379</v>
      </c>
      <c r="BL101" s="4">
        <v>15.608000000000001</v>
      </c>
      <c r="BM101" s="4">
        <v>0</v>
      </c>
      <c r="BQ101" s="4">
        <v>3182.1779999999999</v>
      </c>
      <c r="BR101" s="4">
        <v>0.21842800000000001</v>
      </c>
      <c r="BS101" s="4">
        <v>-5</v>
      </c>
      <c r="BT101" s="4">
        <v>8.9999999999999993E-3</v>
      </c>
      <c r="BU101" s="4">
        <v>5.337834</v>
      </c>
      <c r="BV101" s="4">
        <v>21</v>
      </c>
      <c r="BW101" s="4">
        <f t="shared" si="10"/>
        <v>1.4102557428</v>
      </c>
      <c r="BY101" s="4">
        <f>BE101*$BU101*(VLOOKUP("Fuel Specific Gravity",'Raw Data'!$A$1:$B$2000,2,FALSE))</f>
        <v>14494.102391078521</v>
      </c>
      <c r="BZ101" s="4">
        <f>BF101*$BU101*(VLOOKUP("Fuel Specific Gravity",'Raw Data'!$A$1:$B$2000,2,FALSE))</f>
        <v>6.9107015177759994</v>
      </c>
      <c r="CA101" s="4">
        <f>BJ101*$BU101*(VLOOKUP("Fuel Specific Gravity",'Raw Data'!$A$1:$B$2000,2,FALSE))</f>
        <v>60.304531912043998</v>
      </c>
      <c r="CB101" s="4">
        <f>BM101*$BU101*(VLOOKUP("Fuel Specific Gravity",'Raw Data'!$A$1:$B$2000,2,FALSE))</f>
        <v>0</v>
      </c>
    </row>
    <row r="102" spans="1:80" x14ac:dyDescent="0.25">
      <c r="A102" s="2">
        <v>43165</v>
      </c>
      <c r="B102" s="38">
        <v>0.4073062731481481</v>
      </c>
      <c r="C102" s="4">
        <v>7.94</v>
      </c>
      <c r="D102" s="4">
        <v>0.01</v>
      </c>
      <c r="E102" s="4">
        <v>99.605587999999997</v>
      </c>
      <c r="F102" s="4">
        <v>397.4</v>
      </c>
      <c r="G102" s="4">
        <v>70.5</v>
      </c>
      <c r="H102" s="4">
        <v>-6.6</v>
      </c>
      <c r="J102" s="4">
        <v>10.59</v>
      </c>
      <c r="K102" s="4">
        <v>0.93859999999999999</v>
      </c>
      <c r="L102" s="4">
        <v>7.4520999999999997</v>
      </c>
      <c r="M102" s="4">
        <v>9.2999999999999992E-3</v>
      </c>
      <c r="N102" s="4">
        <v>372.99059999999997</v>
      </c>
      <c r="O102" s="4">
        <v>66.168199999999999</v>
      </c>
      <c r="P102" s="4">
        <v>439.2</v>
      </c>
      <c r="Q102" s="4">
        <v>296.89659999999998</v>
      </c>
      <c r="R102" s="4">
        <v>52.669199999999996</v>
      </c>
      <c r="S102" s="4">
        <v>349.6</v>
      </c>
      <c r="T102" s="4">
        <v>0</v>
      </c>
      <c r="W102" s="4">
        <v>0</v>
      </c>
      <c r="X102" s="4">
        <v>9.9379000000000008</v>
      </c>
      <c r="Y102" s="4">
        <v>12</v>
      </c>
      <c r="Z102" s="4">
        <v>848</v>
      </c>
      <c r="AA102" s="4">
        <v>857</v>
      </c>
      <c r="AB102" s="4">
        <v>886</v>
      </c>
      <c r="AC102" s="4">
        <v>75</v>
      </c>
      <c r="AD102" s="4">
        <v>20.47</v>
      </c>
      <c r="AE102" s="4">
        <v>0.47</v>
      </c>
      <c r="AF102" s="4">
        <v>978</v>
      </c>
      <c r="AG102" s="4">
        <v>0</v>
      </c>
      <c r="AH102" s="4">
        <v>53</v>
      </c>
      <c r="AI102" s="4">
        <v>35</v>
      </c>
      <c r="AJ102" s="4">
        <v>191</v>
      </c>
      <c r="AK102" s="4">
        <v>170</v>
      </c>
      <c r="AL102" s="4">
        <v>4.3</v>
      </c>
      <c r="AM102" s="4">
        <v>175</v>
      </c>
      <c r="AN102" s="4" t="s">
        <v>155</v>
      </c>
      <c r="AO102" s="4">
        <v>2</v>
      </c>
      <c r="AP102" s="5">
        <v>0.6164236111111111</v>
      </c>
      <c r="AQ102" s="4">
        <v>47.163925999999996</v>
      </c>
      <c r="AR102" s="4">
        <v>-88.484969000000007</v>
      </c>
      <c r="AS102" s="4">
        <v>318.60000000000002</v>
      </c>
      <c r="AT102" s="4">
        <v>35</v>
      </c>
      <c r="AU102" s="4">
        <v>12</v>
      </c>
      <c r="AV102" s="4">
        <v>10</v>
      </c>
      <c r="AW102" s="4" t="s">
        <v>205</v>
      </c>
      <c r="AX102" s="4">
        <v>2</v>
      </c>
      <c r="AY102" s="4">
        <v>1.2</v>
      </c>
      <c r="AZ102" s="4">
        <v>2.4</v>
      </c>
      <c r="BA102" s="4">
        <v>14.186999999999999</v>
      </c>
      <c r="BB102" s="4">
        <v>27.1</v>
      </c>
      <c r="BC102" s="4">
        <v>1.91</v>
      </c>
      <c r="BD102" s="4">
        <v>6.5469999999999997</v>
      </c>
      <c r="BE102" s="4">
        <v>3177.7660000000001</v>
      </c>
      <c r="BF102" s="4">
        <v>2.5369999999999999</v>
      </c>
      <c r="BG102" s="4">
        <v>16.655999999999999</v>
      </c>
      <c r="BH102" s="4">
        <v>2.9550000000000001</v>
      </c>
      <c r="BI102" s="4">
        <v>19.611000000000001</v>
      </c>
      <c r="BJ102" s="4">
        <v>13.257999999999999</v>
      </c>
      <c r="BK102" s="4">
        <v>2.3519999999999999</v>
      </c>
      <c r="BL102" s="4">
        <v>15.61</v>
      </c>
      <c r="BM102" s="4">
        <v>0</v>
      </c>
      <c r="BQ102" s="4">
        <v>3081.308</v>
      </c>
      <c r="BR102" s="4">
        <v>0.22290599999999999</v>
      </c>
      <c r="BS102" s="4">
        <v>-5</v>
      </c>
      <c r="BT102" s="4">
        <v>8.9999999999999993E-3</v>
      </c>
      <c r="BU102" s="4">
        <v>5.4472649999999998</v>
      </c>
      <c r="BV102" s="4">
        <v>21</v>
      </c>
      <c r="BW102" s="4">
        <f t="shared" si="10"/>
        <v>1.4391674129999998</v>
      </c>
      <c r="BY102" s="4">
        <f>BE102*$BU102*(VLOOKUP("Fuel Specific Gravity",'Raw Data'!$A$1:$B$2000,2,FALSE))</f>
        <v>14782.854017531459</v>
      </c>
      <c r="BZ102" s="4">
        <f>BF102*$BU102*(VLOOKUP("Fuel Specific Gravity",'Raw Data'!$A$1:$B$2000,2,FALSE))</f>
        <v>11.802033454469999</v>
      </c>
      <c r="CA102" s="4">
        <f>BJ102*$BU102*(VLOOKUP("Fuel Specific Gravity",'Raw Data'!$A$1:$B$2000,2,FALSE))</f>
        <v>61.675742821979988</v>
      </c>
      <c r="CB102" s="4">
        <f>BM102*$BU102*(VLOOKUP("Fuel Specific Gravity",'Raw Data'!$A$1:$B$2000,2,FALSE))</f>
        <v>0</v>
      </c>
    </row>
    <row r="103" spans="1:80" x14ac:dyDescent="0.25">
      <c r="A103" s="2">
        <v>43165</v>
      </c>
      <c r="B103" s="38">
        <v>0.40731784722222225</v>
      </c>
      <c r="C103" s="4">
        <v>7.94</v>
      </c>
      <c r="D103" s="4">
        <v>8.3000000000000001E-3</v>
      </c>
      <c r="E103" s="4">
        <v>83.171734000000001</v>
      </c>
      <c r="F103" s="4">
        <v>400.5</v>
      </c>
      <c r="G103" s="4">
        <v>70.5</v>
      </c>
      <c r="H103" s="4">
        <v>-13.2</v>
      </c>
      <c r="J103" s="4">
        <v>10.25</v>
      </c>
      <c r="K103" s="4">
        <v>0.9385</v>
      </c>
      <c r="L103" s="4">
        <v>7.452</v>
      </c>
      <c r="M103" s="4">
        <v>7.7999999999999996E-3</v>
      </c>
      <c r="N103" s="4">
        <v>375.91230000000002</v>
      </c>
      <c r="O103" s="4">
        <v>66.166600000000003</v>
      </c>
      <c r="P103" s="4">
        <v>442.1</v>
      </c>
      <c r="Q103" s="4">
        <v>299.22230000000002</v>
      </c>
      <c r="R103" s="4">
        <v>52.667900000000003</v>
      </c>
      <c r="S103" s="4">
        <v>351.9</v>
      </c>
      <c r="T103" s="4">
        <v>0</v>
      </c>
      <c r="W103" s="4">
        <v>0</v>
      </c>
      <c r="X103" s="4">
        <v>9.6207999999999991</v>
      </c>
      <c r="Y103" s="4">
        <v>11.9</v>
      </c>
      <c r="Z103" s="4">
        <v>849</v>
      </c>
      <c r="AA103" s="4">
        <v>857</v>
      </c>
      <c r="AB103" s="4">
        <v>886</v>
      </c>
      <c r="AC103" s="4">
        <v>75</v>
      </c>
      <c r="AD103" s="4">
        <v>20.47</v>
      </c>
      <c r="AE103" s="4">
        <v>0.47</v>
      </c>
      <c r="AF103" s="4">
        <v>978</v>
      </c>
      <c r="AG103" s="4">
        <v>0</v>
      </c>
      <c r="AH103" s="4">
        <v>53</v>
      </c>
      <c r="AI103" s="4">
        <v>35</v>
      </c>
      <c r="AJ103" s="4">
        <v>191</v>
      </c>
      <c r="AK103" s="4">
        <v>170</v>
      </c>
      <c r="AL103" s="4">
        <v>4.2</v>
      </c>
      <c r="AM103" s="4">
        <v>175</v>
      </c>
      <c r="AN103" s="4" t="s">
        <v>155</v>
      </c>
      <c r="AO103" s="4">
        <v>2</v>
      </c>
      <c r="AP103" s="5">
        <v>0.61644675925925929</v>
      </c>
      <c r="AQ103" s="4">
        <v>47.164039000000002</v>
      </c>
      <c r="AR103" s="4">
        <v>-88.485180999999997</v>
      </c>
      <c r="AS103" s="4">
        <v>318.7</v>
      </c>
      <c r="AT103" s="4">
        <v>34.5</v>
      </c>
      <c r="AU103" s="4">
        <v>12</v>
      </c>
      <c r="AV103" s="4">
        <v>10</v>
      </c>
      <c r="AW103" s="4" t="s">
        <v>205</v>
      </c>
      <c r="AX103" s="4">
        <v>2.0684</v>
      </c>
      <c r="AY103" s="4">
        <v>1.0631999999999999</v>
      </c>
      <c r="AZ103" s="4">
        <v>2.4</v>
      </c>
      <c r="BA103" s="4">
        <v>14.186999999999999</v>
      </c>
      <c r="BB103" s="4">
        <v>27.1</v>
      </c>
      <c r="BC103" s="4">
        <v>1.91</v>
      </c>
      <c r="BD103" s="4">
        <v>6.5490000000000004</v>
      </c>
      <c r="BE103" s="4">
        <v>3178.4270000000001</v>
      </c>
      <c r="BF103" s="4">
        <v>2.1190000000000002</v>
      </c>
      <c r="BG103" s="4">
        <v>16.791</v>
      </c>
      <c r="BH103" s="4">
        <v>2.9550000000000001</v>
      </c>
      <c r="BI103" s="4">
        <v>19.745999999999999</v>
      </c>
      <c r="BJ103" s="4">
        <v>13.365</v>
      </c>
      <c r="BK103" s="4">
        <v>2.3519999999999999</v>
      </c>
      <c r="BL103" s="4">
        <v>15.718</v>
      </c>
      <c r="BM103" s="4">
        <v>0</v>
      </c>
      <c r="BQ103" s="4">
        <v>2983.6880000000001</v>
      </c>
      <c r="BR103" s="4">
        <v>0.24836800000000001</v>
      </c>
      <c r="BS103" s="4">
        <v>-5</v>
      </c>
      <c r="BT103" s="4">
        <v>9.9059999999999999E-3</v>
      </c>
      <c r="BU103" s="4">
        <v>6.0694929999999996</v>
      </c>
      <c r="BV103" s="4">
        <v>21</v>
      </c>
      <c r="BW103" s="4">
        <f t="shared" si="10"/>
        <v>1.6035600505999998</v>
      </c>
      <c r="BY103" s="4">
        <f>BE103*$BU103*(VLOOKUP("Fuel Specific Gravity",'Raw Data'!$A$1:$B$2000,2,FALSE))</f>
        <v>16474.890125094393</v>
      </c>
      <c r="BZ103" s="4">
        <f>BF103*$BU103*(VLOOKUP("Fuel Specific Gravity",'Raw Data'!$A$1:$B$2000,2,FALSE))</f>
        <v>10.983512339618001</v>
      </c>
      <c r="CA103" s="4">
        <f>BJ103*$BU103*(VLOOKUP("Fuel Specific Gravity",'Raw Data'!$A$1:$B$2000,2,FALSE))</f>
        <v>69.275432949030005</v>
      </c>
      <c r="CB103" s="4">
        <f>BM103*$BU103*(VLOOKUP("Fuel Specific Gravity",'Raw Data'!$A$1:$B$2000,2,FALSE))</f>
        <v>0</v>
      </c>
    </row>
    <row r="104" spans="1:80" x14ac:dyDescent="0.25">
      <c r="A104" s="2">
        <v>43165</v>
      </c>
      <c r="B104" s="38">
        <v>0.40732942129629629</v>
      </c>
      <c r="C104" s="4">
        <v>7.4109999999999996</v>
      </c>
      <c r="D104" s="4">
        <v>6.6E-3</v>
      </c>
      <c r="E104" s="4">
        <v>66.459732000000002</v>
      </c>
      <c r="F104" s="4">
        <v>401.4</v>
      </c>
      <c r="G104" s="4">
        <v>70.5</v>
      </c>
      <c r="H104" s="4">
        <v>0</v>
      </c>
      <c r="J104" s="4">
        <v>10.09</v>
      </c>
      <c r="K104" s="4">
        <v>0.94259999999999999</v>
      </c>
      <c r="L104" s="4">
        <v>6.9852999999999996</v>
      </c>
      <c r="M104" s="4">
        <v>6.3E-3</v>
      </c>
      <c r="N104" s="4">
        <v>378.34910000000002</v>
      </c>
      <c r="O104" s="4">
        <v>66.451499999999996</v>
      </c>
      <c r="P104" s="4">
        <v>444.8</v>
      </c>
      <c r="Q104" s="4">
        <v>301.44220000000001</v>
      </c>
      <c r="R104" s="4">
        <v>52.943899999999999</v>
      </c>
      <c r="S104" s="4">
        <v>354.4</v>
      </c>
      <c r="T104" s="4">
        <v>0</v>
      </c>
      <c r="W104" s="4">
        <v>0</v>
      </c>
      <c r="X104" s="4">
        <v>9.5134000000000007</v>
      </c>
      <c r="Y104" s="4">
        <v>12</v>
      </c>
      <c r="Z104" s="4">
        <v>848</v>
      </c>
      <c r="AA104" s="4">
        <v>857</v>
      </c>
      <c r="AB104" s="4">
        <v>886</v>
      </c>
      <c r="AC104" s="4">
        <v>75.900000000000006</v>
      </c>
      <c r="AD104" s="4">
        <v>20.72</v>
      </c>
      <c r="AE104" s="4">
        <v>0.48</v>
      </c>
      <c r="AF104" s="4">
        <v>978</v>
      </c>
      <c r="AG104" s="4">
        <v>0</v>
      </c>
      <c r="AH104" s="4">
        <v>53</v>
      </c>
      <c r="AI104" s="4">
        <v>35</v>
      </c>
      <c r="AJ104" s="4">
        <v>191</v>
      </c>
      <c r="AK104" s="4">
        <v>169.1</v>
      </c>
      <c r="AL104" s="4">
        <v>4.3</v>
      </c>
      <c r="AM104" s="4">
        <v>175</v>
      </c>
      <c r="AN104" s="4" t="s">
        <v>155</v>
      </c>
      <c r="AO104" s="4">
        <v>2</v>
      </c>
      <c r="AP104" s="5">
        <v>0.61645833333333333</v>
      </c>
      <c r="AQ104" s="4">
        <v>47.164107000000001</v>
      </c>
      <c r="AR104" s="4">
        <v>-88.485367999999994</v>
      </c>
      <c r="AS104" s="4">
        <v>318.89999999999998</v>
      </c>
      <c r="AT104" s="4">
        <v>34.5</v>
      </c>
      <c r="AU104" s="4">
        <v>12</v>
      </c>
      <c r="AV104" s="4">
        <v>11</v>
      </c>
      <c r="AW104" s="4" t="s">
        <v>205</v>
      </c>
      <c r="AX104" s="4">
        <v>2.1</v>
      </c>
      <c r="AY104" s="4">
        <v>1</v>
      </c>
      <c r="AZ104" s="4">
        <v>2.4</v>
      </c>
      <c r="BA104" s="4">
        <v>14.186999999999999</v>
      </c>
      <c r="BB104" s="4">
        <v>28.98</v>
      </c>
      <c r="BC104" s="4">
        <v>2.04</v>
      </c>
      <c r="BD104" s="4">
        <v>6.0919999999999996</v>
      </c>
      <c r="BE104" s="4">
        <v>3180.047</v>
      </c>
      <c r="BF104" s="4">
        <v>1.8149999999999999</v>
      </c>
      <c r="BG104" s="4">
        <v>18.038</v>
      </c>
      <c r="BH104" s="4">
        <v>3.1680000000000001</v>
      </c>
      <c r="BI104" s="4">
        <v>21.206</v>
      </c>
      <c r="BJ104" s="4">
        <v>14.371</v>
      </c>
      <c r="BK104" s="4">
        <v>2.524</v>
      </c>
      <c r="BL104" s="4">
        <v>16.895</v>
      </c>
      <c r="BM104" s="4">
        <v>0</v>
      </c>
      <c r="BQ104" s="4">
        <v>3149.0720000000001</v>
      </c>
      <c r="BR104" s="4">
        <v>0.256436</v>
      </c>
      <c r="BS104" s="4">
        <v>-5</v>
      </c>
      <c r="BT104" s="4">
        <v>9.0939999999999997E-3</v>
      </c>
      <c r="BU104" s="4">
        <v>6.2666550000000001</v>
      </c>
      <c r="BV104" s="4">
        <v>21</v>
      </c>
      <c r="BW104" s="4">
        <f t="shared" si="10"/>
        <v>1.655650251</v>
      </c>
      <c r="BY104" s="4">
        <f>BE104*$BU104*(VLOOKUP("Fuel Specific Gravity",'Raw Data'!$A$1:$B$2000,2,FALSE))</f>
        <v>17018.731847598392</v>
      </c>
      <c r="BZ104" s="4">
        <f>BF104*$BU104*(VLOOKUP("Fuel Specific Gravity",'Raw Data'!$A$1:$B$2000,2,FALSE))</f>
        <v>9.7133779165499998</v>
      </c>
      <c r="CA104" s="4">
        <f>BJ104*$BU104*(VLOOKUP("Fuel Specific Gravity",'Raw Data'!$A$1:$B$2000,2,FALSE))</f>
        <v>76.909616550270002</v>
      </c>
      <c r="CB104" s="4">
        <f>BM104*$BU104*(VLOOKUP("Fuel Specific Gravity",'Raw Data'!$A$1:$B$2000,2,FALSE))</f>
        <v>0</v>
      </c>
    </row>
    <row r="105" spans="1:80" x14ac:dyDescent="0.25">
      <c r="A105" s="2">
        <v>43165</v>
      </c>
      <c r="B105" s="38">
        <v>0.40734099537037038</v>
      </c>
      <c r="C105" s="4">
        <v>6.085</v>
      </c>
      <c r="D105" s="4">
        <v>4.0000000000000001E-3</v>
      </c>
      <c r="E105" s="4">
        <v>39.5</v>
      </c>
      <c r="F105" s="4">
        <v>390.8</v>
      </c>
      <c r="G105" s="4">
        <v>70.599999999999994</v>
      </c>
      <c r="H105" s="4">
        <v>0</v>
      </c>
      <c r="J105" s="4">
        <v>10</v>
      </c>
      <c r="K105" s="4">
        <v>0.95279999999999998</v>
      </c>
      <c r="L105" s="4">
        <v>5.7984</v>
      </c>
      <c r="M105" s="4">
        <v>3.8E-3</v>
      </c>
      <c r="N105" s="4">
        <v>372.3494</v>
      </c>
      <c r="O105" s="4">
        <v>67.271100000000004</v>
      </c>
      <c r="P105" s="4">
        <v>439.6</v>
      </c>
      <c r="Q105" s="4">
        <v>296.69060000000002</v>
      </c>
      <c r="R105" s="4">
        <v>53.6021</v>
      </c>
      <c r="S105" s="4">
        <v>350.3</v>
      </c>
      <c r="T105" s="4">
        <v>0</v>
      </c>
      <c r="W105" s="4">
        <v>0</v>
      </c>
      <c r="X105" s="4">
        <v>9.5284999999999993</v>
      </c>
      <c r="Y105" s="4">
        <v>11.9</v>
      </c>
      <c r="Z105" s="4">
        <v>849</v>
      </c>
      <c r="AA105" s="4">
        <v>857</v>
      </c>
      <c r="AB105" s="4">
        <v>886</v>
      </c>
      <c r="AC105" s="4">
        <v>76</v>
      </c>
      <c r="AD105" s="4">
        <v>20.74</v>
      </c>
      <c r="AE105" s="4">
        <v>0.48</v>
      </c>
      <c r="AF105" s="4">
        <v>978</v>
      </c>
      <c r="AG105" s="4">
        <v>0</v>
      </c>
      <c r="AH105" s="4">
        <v>53</v>
      </c>
      <c r="AI105" s="4">
        <v>35</v>
      </c>
      <c r="AJ105" s="4">
        <v>191</v>
      </c>
      <c r="AK105" s="4">
        <v>169</v>
      </c>
      <c r="AL105" s="4">
        <v>4.2</v>
      </c>
      <c r="AM105" s="4">
        <v>175</v>
      </c>
      <c r="AN105" s="4" t="s">
        <v>155</v>
      </c>
      <c r="AO105" s="4">
        <v>2</v>
      </c>
      <c r="AP105" s="5">
        <v>0.61646990740740748</v>
      </c>
      <c r="AQ105" s="4">
        <v>47.164175999999998</v>
      </c>
      <c r="AR105" s="4">
        <v>-88.485553999999993</v>
      </c>
      <c r="AS105" s="4">
        <v>319.10000000000002</v>
      </c>
      <c r="AT105" s="4">
        <v>34.9</v>
      </c>
      <c r="AU105" s="4">
        <v>12</v>
      </c>
      <c r="AV105" s="4">
        <v>11</v>
      </c>
      <c r="AW105" s="4" t="s">
        <v>205</v>
      </c>
      <c r="AX105" s="4">
        <v>2.1</v>
      </c>
      <c r="AY105" s="4">
        <v>1.1368</v>
      </c>
      <c r="AZ105" s="4">
        <v>2.4683999999999999</v>
      </c>
      <c r="BA105" s="4">
        <v>14.186999999999999</v>
      </c>
      <c r="BB105" s="4">
        <v>35.11</v>
      </c>
      <c r="BC105" s="4">
        <v>2.4700000000000002</v>
      </c>
      <c r="BD105" s="4">
        <v>4.9480000000000004</v>
      </c>
      <c r="BE105" s="4">
        <v>3184.5729999999999</v>
      </c>
      <c r="BF105" s="4">
        <v>1.3160000000000001</v>
      </c>
      <c r="BG105" s="4">
        <v>21.416</v>
      </c>
      <c r="BH105" s="4">
        <v>3.8690000000000002</v>
      </c>
      <c r="BI105" s="4">
        <v>25.285</v>
      </c>
      <c r="BJ105" s="4">
        <v>17.064</v>
      </c>
      <c r="BK105" s="4">
        <v>3.0830000000000002</v>
      </c>
      <c r="BL105" s="4">
        <v>20.146999999999998</v>
      </c>
      <c r="BM105" s="4">
        <v>0</v>
      </c>
      <c r="BQ105" s="4">
        <v>3805.127</v>
      </c>
      <c r="BR105" s="4">
        <v>0.23253799999999999</v>
      </c>
      <c r="BS105" s="4">
        <v>-5</v>
      </c>
      <c r="BT105" s="4">
        <v>8.9999999999999993E-3</v>
      </c>
      <c r="BU105" s="4">
        <v>5.6826470000000002</v>
      </c>
      <c r="BV105" s="4">
        <v>21</v>
      </c>
      <c r="BW105" s="4">
        <f t="shared" si="10"/>
        <v>1.5013553373999999</v>
      </c>
      <c r="BY105" s="4">
        <f>BE105*$BU105*(VLOOKUP("Fuel Specific Gravity",'Raw Data'!$A$1:$B$2000,2,FALSE))</f>
        <v>15454.670790840275</v>
      </c>
      <c r="BZ105" s="4">
        <f>BF105*$BU105*(VLOOKUP("Fuel Specific Gravity",'Raw Data'!$A$1:$B$2000,2,FALSE))</f>
        <v>6.3865223880080002</v>
      </c>
      <c r="CA105" s="4">
        <f>BJ105*$BU105*(VLOOKUP("Fuel Specific Gravity",'Raw Data'!$A$1:$B$2000,2,FALSE))</f>
        <v>82.811259900432006</v>
      </c>
      <c r="CB105" s="4">
        <f>BM105*$BU105*(VLOOKUP("Fuel Specific Gravity",'Raw Data'!$A$1:$B$2000,2,FALSE))</f>
        <v>0</v>
      </c>
    </row>
    <row r="106" spans="1:80" x14ac:dyDescent="0.25">
      <c r="A106" s="2">
        <v>43165</v>
      </c>
      <c r="B106" s="38">
        <v>0.40735256944444442</v>
      </c>
      <c r="C106" s="4">
        <v>5.0010000000000003</v>
      </c>
      <c r="D106" s="4">
        <v>3.0000000000000001E-3</v>
      </c>
      <c r="E106" s="4">
        <v>30.130186999999999</v>
      </c>
      <c r="F106" s="4">
        <v>372</v>
      </c>
      <c r="G106" s="4">
        <v>71.2</v>
      </c>
      <c r="H106" s="4">
        <v>6.6</v>
      </c>
      <c r="J106" s="4">
        <v>10.199999999999999</v>
      </c>
      <c r="K106" s="4">
        <v>0.96140000000000003</v>
      </c>
      <c r="L106" s="4">
        <v>4.8079999999999998</v>
      </c>
      <c r="M106" s="4">
        <v>2.8999999999999998E-3</v>
      </c>
      <c r="N106" s="4">
        <v>357.62639999999999</v>
      </c>
      <c r="O106" s="4">
        <v>68.417500000000004</v>
      </c>
      <c r="P106" s="4">
        <v>426</v>
      </c>
      <c r="Q106" s="4">
        <v>284.95920000000001</v>
      </c>
      <c r="R106" s="4">
        <v>54.515599999999999</v>
      </c>
      <c r="S106" s="4">
        <v>339.5</v>
      </c>
      <c r="T106" s="4">
        <v>6.5631000000000004</v>
      </c>
      <c r="W106" s="4">
        <v>0</v>
      </c>
      <c r="X106" s="4">
        <v>9.8020999999999994</v>
      </c>
      <c r="Y106" s="4">
        <v>12</v>
      </c>
      <c r="Z106" s="4">
        <v>847</v>
      </c>
      <c r="AA106" s="4">
        <v>857</v>
      </c>
      <c r="AB106" s="4">
        <v>885</v>
      </c>
      <c r="AC106" s="4">
        <v>76</v>
      </c>
      <c r="AD106" s="4">
        <v>20.74</v>
      </c>
      <c r="AE106" s="4">
        <v>0.48</v>
      </c>
      <c r="AF106" s="4">
        <v>978</v>
      </c>
      <c r="AG106" s="4">
        <v>0</v>
      </c>
      <c r="AH106" s="4">
        <v>53</v>
      </c>
      <c r="AI106" s="4">
        <v>35</v>
      </c>
      <c r="AJ106" s="4">
        <v>191</v>
      </c>
      <c r="AK106" s="4">
        <v>169</v>
      </c>
      <c r="AL106" s="4">
        <v>4.2</v>
      </c>
      <c r="AM106" s="4">
        <v>175</v>
      </c>
      <c r="AN106" s="4" t="s">
        <v>155</v>
      </c>
      <c r="AO106" s="4">
        <v>2</v>
      </c>
      <c r="AP106" s="5">
        <v>0.61648148148148152</v>
      </c>
      <c r="AQ106" s="4">
        <v>47.164239999999999</v>
      </c>
      <c r="AR106" s="4">
        <v>-88.485748000000001</v>
      </c>
      <c r="AS106" s="4">
        <v>319.10000000000002</v>
      </c>
      <c r="AT106" s="4">
        <v>35.6</v>
      </c>
      <c r="AU106" s="4">
        <v>12</v>
      </c>
      <c r="AV106" s="4">
        <v>11</v>
      </c>
      <c r="AW106" s="4" t="s">
        <v>205</v>
      </c>
      <c r="AX106" s="4">
        <v>2.1</v>
      </c>
      <c r="AY106" s="4">
        <v>1.2</v>
      </c>
      <c r="AZ106" s="4">
        <v>2.5</v>
      </c>
      <c r="BA106" s="4">
        <v>14.186999999999999</v>
      </c>
      <c r="BB106" s="4">
        <v>42.52</v>
      </c>
      <c r="BC106" s="4">
        <v>3</v>
      </c>
      <c r="BD106" s="4">
        <v>4.0119999999999996</v>
      </c>
      <c r="BE106" s="4">
        <v>3188.8229999999999</v>
      </c>
      <c r="BF106" s="4">
        <v>1.2230000000000001</v>
      </c>
      <c r="BG106" s="4">
        <v>24.838999999999999</v>
      </c>
      <c r="BH106" s="4">
        <v>4.7519999999999998</v>
      </c>
      <c r="BI106" s="4">
        <v>29.591000000000001</v>
      </c>
      <c r="BJ106" s="4">
        <v>19.792000000000002</v>
      </c>
      <c r="BK106" s="4">
        <v>3.786</v>
      </c>
      <c r="BL106" s="4">
        <v>23.577999999999999</v>
      </c>
      <c r="BM106" s="4">
        <v>0.13750000000000001</v>
      </c>
      <c r="BQ106" s="4">
        <v>4726.9979999999996</v>
      </c>
      <c r="BR106" s="4">
        <v>0.14846000000000001</v>
      </c>
      <c r="BS106" s="4">
        <v>-5</v>
      </c>
      <c r="BT106" s="4">
        <v>8.0940000000000005E-3</v>
      </c>
      <c r="BU106" s="4">
        <v>3.6279910000000002</v>
      </c>
      <c r="BV106" s="4">
        <v>21</v>
      </c>
      <c r="BW106" s="4">
        <f t="shared" si="10"/>
        <v>0.95851522219999996</v>
      </c>
      <c r="BY106" s="4">
        <f>BE106*$BU106*(VLOOKUP("Fuel Specific Gravity",'Raw Data'!$A$1:$B$2000,2,FALSE))</f>
        <v>9879.9440574824221</v>
      </c>
      <c r="BZ106" s="4">
        <f>BF106*$BU106*(VLOOKUP("Fuel Specific Gravity",'Raw Data'!$A$1:$B$2000,2,FALSE))</f>
        <v>3.7892261760220007</v>
      </c>
      <c r="CA106" s="4">
        <f>BJ106*$BU106*(VLOOKUP("Fuel Specific Gravity",'Raw Data'!$A$1:$B$2000,2,FALSE))</f>
        <v>61.321638982688008</v>
      </c>
      <c r="CB106" s="4">
        <f>BM106*$BU106*(VLOOKUP("Fuel Specific Gravity",'Raw Data'!$A$1:$B$2000,2,FALSE))</f>
        <v>0.42601684317500005</v>
      </c>
    </row>
    <row r="107" spans="1:80" x14ac:dyDescent="0.25">
      <c r="A107" s="2">
        <v>43165</v>
      </c>
      <c r="B107" s="38">
        <v>0.40736414351851852</v>
      </c>
      <c r="C107" s="4">
        <v>4.2350000000000003</v>
      </c>
      <c r="D107" s="4">
        <v>5.0000000000000001E-3</v>
      </c>
      <c r="E107" s="4">
        <v>50</v>
      </c>
      <c r="F107" s="4">
        <v>359.3</v>
      </c>
      <c r="G107" s="4">
        <v>75.5</v>
      </c>
      <c r="H107" s="4">
        <v>3.4</v>
      </c>
      <c r="J107" s="4">
        <v>11.28</v>
      </c>
      <c r="K107" s="4">
        <v>0.96760000000000002</v>
      </c>
      <c r="L107" s="4">
        <v>4.0983999999999998</v>
      </c>
      <c r="M107" s="4">
        <v>4.7999999999999996E-3</v>
      </c>
      <c r="N107" s="4">
        <v>347.70030000000003</v>
      </c>
      <c r="O107" s="4">
        <v>73.040199999999999</v>
      </c>
      <c r="P107" s="4">
        <v>420.7</v>
      </c>
      <c r="Q107" s="4">
        <v>277.05</v>
      </c>
      <c r="R107" s="4">
        <v>58.198900000000002</v>
      </c>
      <c r="S107" s="4">
        <v>335.2</v>
      </c>
      <c r="T107" s="4">
        <v>3.3803000000000001</v>
      </c>
      <c r="W107" s="4">
        <v>0</v>
      </c>
      <c r="X107" s="4">
        <v>10.919499999999999</v>
      </c>
      <c r="Y107" s="4">
        <v>12</v>
      </c>
      <c r="Z107" s="4">
        <v>845</v>
      </c>
      <c r="AA107" s="4">
        <v>853</v>
      </c>
      <c r="AB107" s="4">
        <v>883</v>
      </c>
      <c r="AC107" s="4">
        <v>76</v>
      </c>
      <c r="AD107" s="4">
        <v>20.74</v>
      </c>
      <c r="AE107" s="4">
        <v>0.48</v>
      </c>
      <c r="AF107" s="4">
        <v>978</v>
      </c>
      <c r="AG107" s="4">
        <v>0</v>
      </c>
      <c r="AH107" s="4">
        <v>53</v>
      </c>
      <c r="AI107" s="4">
        <v>35</v>
      </c>
      <c r="AJ107" s="4">
        <v>191</v>
      </c>
      <c r="AK107" s="4">
        <v>169.9</v>
      </c>
      <c r="AL107" s="4">
        <v>4.4000000000000004</v>
      </c>
      <c r="AM107" s="4">
        <v>175</v>
      </c>
      <c r="AN107" s="4" t="s">
        <v>155</v>
      </c>
      <c r="AO107" s="4">
        <v>2</v>
      </c>
      <c r="AP107" s="5">
        <v>0.61649305555555556</v>
      </c>
      <c r="AQ107" s="4">
        <v>47.164307000000001</v>
      </c>
      <c r="AR107" s="4">
        <v>-88.485938000000004</v>
      </c>
      <c r="AS107" s="4">
        <v>319.10000000000002</v>
      </c>
      <c r="AT107" s="4">
        <v>35.9</v>
      </c>
      <c r="AU107" s="4">
        <v>12</v>
      </c>
      <c r="AV107" s="4">
        <v>11</v>
      </c>
      <c r="AW107" s="4" t="s">
        <v>205</v>
      </c>
      <c r="AX107" s="4">
        <v>2.0316000000000001</v>
      </c>
      <c r="AY107" s="4">
        <v>1.4052</v>
      </c>
      <c r="AZ107" s="4">
        <v>2.6368</v>
      </c>
      <c r="BA107" s="4">
        <v>14.186999999999999</v>
      </c>
      <c r="BB107" s="4">
        <v>50.02</v>
      </c>
      <c r="BC107" s="4">
        <v>3.53</v>
      </c>
      <c r="BD107" s="4">
        <v>3.3439999999999999</v>
      </c>
      <c r="BE107" s="4">
        <v>3191.748</v>
      </c>
      <c r="BF107" s="4">
        <v>2.3980000000000001</v>
      </c>
      <c r="BG107" s="4">
        <v>28.356999999999999</v>
      </c>
      <c r="BH107" s="4">
        <v>5.9569999999999999</v>
      </c>
      <c r="BI107" s="4">
        <v>34.314</v>
      </c>
      <c r="BJ107" s="4">
        <v>22.594999999999999</v>
      </c>
      <c r="BK107" s="4">
        <v>4.7460000000000004</v>
      </c>
      <c r="BL107" s="4">
        <v>27.341999999999999</v>
      </c>
      <c r="BM107" s="4">
        <v>8.3199999999999996E-2</v>
      </c>
      <c r="BQ107" s="4">
        <v>6183.2860000000001</v>
      </c>
      <c r="BR107" s="4">
        <v>0.11013199999999999</v>
      </c>
      <c r="BS107" s="4">
        <v>-5</v>
      </c>
      <c r="BT107" s="4">
        <v>8.9049999999999997E-3</v>
      </c>
      <c r="BU107" s="4">
        <v>2.6913469999999999</v>
      </c>
      <c r="BV107" s="4">
        <v>21</v>
      </c>
      <c r="BW107" s="4">
        <f t="shared" si="10"/>
        <v>0.71105387739999992</v>
      </c>
      <c r="BY107" s="4">
        <f>BE107*$BU107*(VLOOKUP("Fuel Specific Gravity",'Raw Data'!$A$1:$B$2000,2,FALSE))</f>
        <v>7335.9465994908242</v>
      </c>
      <c r="BZ107" s="4">
        <f>BF107*$BU107*(VLOOKUP("Fuel Specific Gravity",'Raw Data'!$A$1:$B$2000,2,FALSE))</f>
        <v>5.5115879905240002</v>
      </c>
      <c r="CA107" s="4">
        <f>BJ107*$BU107*(VLOOKUP("Fuel Specific Gravity",'Raw Data'!$A$1:$B$2000,2,FALSE))</f>
        <v>51.932581587109993</v>
      </c>
      <c r="CB107" s="4">
        <f>BM107*$BU107*(VLOOKUP("Fuel Specific Gravity",'Raw Data'!$A$1:$B$2000,2,FALSE))</f>
        <v>0.19122774012159999</v>
      </c>
    </row>
    <row r="108" spans="1:80" x14ac:dyDescent="0.25">
      <c r="A108" s="2">
        <v>43165</v>
      </c>
      <c r="B108" s="38">
        <v>0.40737571759259256</v>
      </c>
      <c r="C108" s="4">
        <v>3.923</v>
      </c>
      <c r="D108" s="4">
        <v>5.0000000000000001E-3</v>
      </c>
      <c r="E108" s="4">
        <v>50</v>
      </c>
      <c r="F108" s="4">
        <v>341</v>
      </c>
      <c r="G108" s="4">
        <v>78.099999999999994</v>
      </c>
      <c r="H108" s="4">
        <v>0</v>
      </c>
      <c r="J108" s="4">
        <v>12.28</v>
      </c>
      <c r="K108" s="4">
        <v>0.97009999999999996</v>
      </c>
      <c r="L108" s="4">
        <v>3.806</v>
      </c>
      <c r="M108" s="4">
        <v>4.8999999999999998E-3</v>
      </c>
      <c r="N108" s="4">
        <v>330.78710000000001</v>
      </c>
      <c r="O108" s="4">
        <v>75.797899999999998</v>
      </c>
      <c r="P108" s="4">
        <v>406.6</v>
      </c>
      <c r="Q108" s="4">
        <v>263.57350000000002</v>
      </c>
      <c r="R108" s="4">
        <v>60.396299999999997</v>
      </c>
      <c r="S108" s="4">
        <v>324</v>
      </c>
      <c r="T108" s="4">
        <v>0</v>
      </c>
      <c r="W108" s="4">
        <v>0</v>
      </c>
      <c r="X108" s="4">
        <v>11.917400000000001</v>
      </c>
      <c r="Y108" s="4">
        <v>12</v>
      </c>
      <c r="Z108" s="4">
        <v>845</v>
      </c>
      <c r="AA108" s="4">
        <v>853</v>
      </c>
      <c r="AB108" s="4">
        <v>883</v>
      </c>
      <c r="AC108" s="4">
        <v>76</v>
      </c>
      <c r="AD108" s="4">
        <v>20.74</v>
      </c>
      <c r="AE108" s="4">
        <v>0.48</v>
      </c>
      <c r="AF108" s="4">
        <v>978</v>
      </c>
      <c r="AG108" s="4">
        <v>0</v>
      </c>
      <c r="AH108" s="4">
        <v>53</v>
      </c>
      <c r="AI108" s="4">
        <v>35</v>
      </c>
      <c r="AJ108" s="4">
        <v>191</v>
      </c>
      <c r="AK108" s="4">
        <v>170</v>
      </c>
      <c r="AL108" s="4">
        <v>4.3</v>
      </c>
      <c r="AM108" s="4">
        <v>175</v>
      </c>
      <c r="AN108" s="4" t="s">
        <v>155</v>
      </c>
      <c r="AO108" s="4">
        <v>2</v>
      </c>
      <c r="AP108" s="5">
        <v>0.6165046296296296</v>
      </c>
      <c r="AQ108" s="4">
        <v>47.164360000000002</v>
      </c>
      <c r="AR108" s="4">
        <v>-88.486138999999994</v>
      </c>
      <c r="AS108" s="4">
        <v>319.5</v>
      </c>
      <c r="AT108" s="4">
        <v>36</v>
      </c>
      <c r="AU108" s="4">
        <v>12</v>
      </c>
      <c r="AV108" s="4">
        <v>11</v>
      </c>
      <c r="AW108" s="4" t="s">
        <v>205</v>
      </c>
      <c r="AX108" s="4">
        <v>2</v>
      </c>
      <c r="AY108" s="4">
        <v>1.5</v>
      </c>
      <c r="AZ108" s="4">
        <v>2.7</v>
      </c>
      <c r="BA108" s="4">
        <v>14.186999999999999</v>
      </c>
      <c r="BB108" s="4">
        <v>53.93</v>
      </c>
      <c r="BC108" s="4">
        <v>3.8</v>
      </c>
      <c r="BD108" s="4">
        <v>3.077</v>
      </c>
      <c r="BE108" s="4">
        <v>3194.114</v>
      </c>
      <c r="BF108" s="4">
        <v>2.5910000000000002</v>
      </c>
      <c r="BG108" s="4">
        <v>29.071000000000002</v>
      </c>
      <c r="BH108" s="4">
        <v>6.6609999999999996</v>
      </c>
      <c r="BI108" s="4">
        <v>35.732999999999997</v>
      </c>
      <c r="BJ108" s="4">
        <v>23.164000000000001</v>
      </c>
      <c r="BK108" s="4">
        <v>5.3079999999999998</v>
      </c>
      <c r="BL108" s="4">
        <v>28.472000000000001</v>
      </c>
      <c r="BM108" s="4">
        <v>0</v>
      </c>
      <c r="BQ108" s="4">
        <v>7272.0720000000001</v>
      </c>
      <c r="BR108" s="4">
        <v>6.2611E-2</v>
      </c>
      <c r="BS108" s="4">
        <v>-5</v>
      </c>
      <c r="BT108" s="4">
        <v>8.9999999999999993E-3</v>
      </c>
      <c r="BU108" s="4">
        <v>1.5300469999999999</v>
      </c>
      <c r="BV108" s="4">
        <v>21</v>
      </c>
      <c r="BW108" s="4">
        <f t="shared" si="10"/>
        <v>0.40423841739999999</v>
      </c>
      <c r="BY108" s="4">
        <f>BE108*$BU108*(VLOOKUP("Fuel Specific Gravity",'Raw Data'!$A$1:$B$2000,2,FALSE))</f>
        <v>4173.6214400277322</v>
      </c>
      <c r="BZ108" s="4">
        <f>BF108*$BU108*(VLOOKUP("Fuel Specific Gravity",'Raw Data'!$A$1:$B$2000,2,FALSE))</f>
        <v>3.385556417558</v>
      </c>
      <c r="CA108" s="4">
        <f>BJ108*$BU108*(VLOOKUP("Fuel Specific Gravity",'Raw Data'!$A$1:$B$2000,2,FALSE))</f>
        <v>30.267475436632001</v>
      </c>
      <c r="CB108" s="4">
        <f>BM108*$BU108*(VLOOKUP("Fuel Specific Gravity",'Raw Data'!$A$1:$B$2000,2,FALSE))</f>
        <v>0</v>
      </c>
    </row>
    <row r="109" spans="1:80" x14ac:dyDescent="0.25">
      <c r="A109" s="2">
        <v>43165</v>
      </c>
      <c r="B109" s="38">
        <v>0.40738729166666671</v>
      </c>
      <c r="C109" s="4">
        <v>3.85</v>
      </c>
      <c r="D109" s="4">
        <v>5.7999999999999996E-3</v>
      </c>
      <c r="E109" s="4">
        <v>58.436425999999997</v>
      </c>
      <c r="F109" s="4">
        <v>330.8</v>
      </c>
      <c r="G109" s="4">
        <v>79.400000000000006</v>
      </c>
      <c r="H109" s="4">
        <v>0</v>
      </c>
      <c r="J109" s="4">
        <v>13.16</v>
      </c>
      <c r="K109" s="4">
        <v>0.9708</v>
      </c>
      <c r="L109" s="4">
        <v>3.7374999999999998</v>
      </c>
      <c r="M109" s="4">
        <v>5.7000000000000002E-3</v>
      </c>
      <c r="N109" s="4">
        <v>321.11660000000001</v>
      </c>
      <c r="O109" s="4">
        <v>77.065600000000003</v>
      </c>
      <c r="P109" s="4">
        <v>398.2</v>
      </c>
      <c r="Q109" s="4">
        <v>255.86789999999999</v>
      </c>
      <c r="R109" s="4">
        <v>61.406399999999998</v>
      </c>
      <c r="S109" s="4">
        <v>317.3</v>
      </c>
      <c r="T109" s="4">
        <v>0</v>
      </c>
      <c r="W109" s="4">
        <v>0</v>
      </c>
      <c r="X109" s="4">
        <v>12.7774</v>
      </c>
      <c r="Y109" s="4">
        <v>12.1</v>
      </c>
      <c r="Z109" s="4">
        <v>844</v>
      </c>
      <c r="AA109" s="4">
        <v>851</v>
      </c>
      <c r="AB109" s="4">
        <v>882</v>
      </c>
      <c r="AC109" s="4">
        <v>76</v>
      </c>
      <c r="AD109" s="4">
        <v>20.74</v>
      </c>
      <c r="AE109" s="4">
        <v>0.48</v>
      </c>
      <c r="AF109" s="4">
        <v>978</v>
      </c>
      <c r="AG109" s="4">
        <v>0</v>
      </c>
      <c r="AH109" s="4">
        <v>52.094000000000001</v>
      </c>
      <c r="AI109" s="4">
        <v>35</v>
      </c>
      <c r="AJ109" s="4">
        <v>191</v>
      </c>
      <c r="AK109" s="4">
        <v>170</v>
      </c>
      <c r="AL109" s="4">
        <v>4.4000000000000004</v>
      </c>
      <c r="AM109" s="4">
        <v>175</v>
      </c>
      <c r="AN109" s="4" t="s">
        <v>155</v>
      </c>
      <c r="AO109" s="4">
        <v>2</v>
      </c>
      <c r="AP109" s="5">
        <v>0.61651620370370364</v>
      </c>
      <c r="AQ109" s="4">
        <v>47.164389999999997</v>
      </c>
      <c r="AR109" s="4">
        <v>-88.486326000000005</v>
      </c>
      <c r="AS109" s="4">
        <v>319.8</v>
      </c>
      <c r="AT109" s="4">
        <v>34.6</v>
      </c>
      <c r="AU109" s="4">
        <v>12</v>
      </c>
      <c r="AV109" s="4">
        <v>11</v>
      </c>
      <c r="AW109" s="4" t="s">
        <v>205</v>
      </c>
      <c r="AX109" s="4">
        <v>2</v>
      </c>
      <c r="AY109" s="4">
        <v>1.5</v>
      </c>
      <c r="AZ109" s="4">
        <v>2.7</v>
      </c>
      <c r="BA109" s="4">
        <v>14.186999999999999</v>
      </c>
      <c r="BB109" s="4">
        <v>54.92</v>
      </c>
      <c r="BC109" s="4">
        <v>3.87</v>
      </c>
      <c r="BD109" s="4">
        <v>3.0110000000000001</v>
      </c>
      <c r="BE109" s="4">
        <v>3193.9479999999999</v>
      </c>
      <c r="BF109" s="4">
        <v>3.0859999999999999</v>
      </c>
      <c r="BG109" s="4">
        <v>28.738</v>
      </c>
      <c r="BH109" s="4">
        <v>6.8970000000000002</v>
      </c>
      <c r="BI109" s="4">
        <v>35.634</v>
      </c>
      <c r="BJ109" s="4">
        <v>22.898</v>
      </c>
      <c r="BK109" s="4">
        <v>5.4950000000000001</v>
      </c>
      <c r="BL109" s="4">
        <v>28.393999999999998</v>
      </c>
      <c r="BM109" s="4">
        <v>0</v>
      </c>
      <c r="BQ109" s="4">
        <v>7939.4719999999998</v>
      </c>
      <c r="BR109" s="4">
        <v>6.1623999999999998E-2</v>
      </c>
      <c r="BS109" s="4">
        <v>-5</v>
      </c>
      <c r="BT109" s="4">
        <v>7.1879999999999999E-3</v>
      </c>
      <c r="BU109" s="4">
        <v>1.5059370000000001</v>
      </c>
      <c r="BV109" s="4">
        <v>21</v>
      </c>
      <c r="BW109" s="4">
        <f t="shared" si="10"/>
        <v>0.39786855539999999</v>
      </c>
      <c r="BY109" s="4">
        <f>BE109*$BU109*(VLOOKUP("Fuel Specific Gravity",'Raw Data'!$A$1:$B$2000,2,FALSE))</f>
        <v>4107.6413367617042</v>
      </c>
      <c r="BZ109" s="4">
        <f>BF109*$BU109*(VLOOKUP("Fuel Specific Gravity",'Raw Data'!$A$1:$B$2000,2,FALSE))</f>
        <v>3.9688126310279999</v>
      </c>
      <c r="CA109" s="4">
        <f>BJ109*$BU109*(VLOOKUP("Fuel Specific Gravity",'Raw Data'!$A$1:$B$2000,2,FALSE))</f>
        <v>29.448435393804001</v>
      </c>
      <c r="CB109" s="4">
        <f>BM109*$BU109*(VLOOKUP("Fuel Specific Gravity",'Raw Data'!$A$1:$B$2000,2,FALSE))</f>
        <v>0</v>
      </c>
    </row>
    <row r="110" spans="1:80" x14ac:dyDescent="0.25">
      <c r="A110" s="2">
        <v>43165</v>
      </c>
      <c r="B110" s="38">
        <v>0.40739886574074075</v>
      </c>
      <c r="C110" s="4">
        <v>3.92</v>
      </c>
      <c r="D110" s="4">
        <v>6.0000000000000001E-3</v>
      </c>
      <c r="E110" s="4">
        <v>60</v>
      </c>
      <c r="F110" s="4">
        <v>330.9</v>
      </c>
      <c r="G110" s="4">
        <v>80</v>
      </c>
      <c r="H110" s="4">
        <v>0.7</v>
      </c>
      <c r="J110" s="4">
        <v>13.7</v>
      </c>
      <c r="K110" s="4">
        <v>0.97019999999999995</v>
      </c>
      <c r="L110" s="4">
        <v>3.8029999999999999</v>
      </c>
      <c r="M110" s="4">
        <v>5.7999999999999996E-3</v>
      </c>
      <c r="N110" s="4">
        <v>321.08580000000001</v>
      </c>
      <c r="O110" s="4">
        <v>77.6601</v>
      </c>
      <c r="P110" s="4">
        <v>398.7</v>
      </c>
      <c r="Q110" s="4">
        <v>255.8434</v>
      </c>
      <c r="R110" s="4">
        <v>61.880099999999999</v>
      </c>
      <c r="S110" s="4">
        <v>317.7</v>
      </c>
      <c r="T110" s="4">
        <v>0.70920000000000005</v>
      </c>
      <c r="W110" s="4">
        <v>0</v>
      </c>
      <c r="X110" s="4">
        <v>13.295299999999999</v>
      </c>
      <c r="Y110" s="4">
        <v>12</v>
      </c>
      <c r="Z110" s="4">
        <v>844</v>
      </c>
      <c r="AA110" s="4">
        <v>852</v>
      </c>
      <c r="AB110" s="4">
        <v>882</v>
      </c>
      <c r="AC110" s="4">
        <v>76</v>
      </c>
      <c r="AD110" s="4">
        <v>20.74</v>
      </c>
      <c r="AE110" s="4">
        <v>0.48</v>
      </c>
      <c r="AF110" s="4">
        <v>978</v>
      </c>
      <c r="AG110" s="4">
        <v>0</v>
      </c>
      <c r="AH110" s="4">
        <v>52</v>
      </c>
      <c r="AI110" s="4">
        <v>35</v>
      </c>
      <c r="AJ110" s="4">
        <v>191</v>
      </c>
      <c r="AK110" s="4">
        <v>170</v>
      </c>
      <c r="AL110" s="4">
        <v>4.4000000000000004</v>
      </c>
      <c r="AM110" s="4">
        <v>175</v>
      </c>
      <c r="AN110" s="4" t="s">
        <v>155</v>
      </c>
      <c r="AO110" s="4">
        <v>2</v>
      </c>
      <c r="AP110" s="5">
        <v>0.61652777777777779</v>
      </c>
      <c r="AQ110" s="4">
        <v>47.164406999999997</v>
      </c>
      <c r="AR110" s="4">
        <v>-88.486497999999997</v>
      </c>
      <c r="AS110" s="4">
        <v>319.7</v>
      </c>
      <c r="AT110" s="4">
        <v>32.1</v>
      </c>
      <c r="AU110" s="4">
        <v>12</v>
      </c>
      <c r="AV110" s="4">
        <v>11</v>
      </c>
      <c r="AW110" s="4" t="s">
        <v>205</v>
      </c>
      <c r="AX110" s="4">
        <v>1.4528000000000001</v>
      </c>
      <c r="AY110" s="4">
        <v>1.5</v>
      </c>
      <c r="AZ110" s="4">
        <v>2.4264000000000001</v>
      </c>
      <c r="BA110" s="4">
        <v>14.186999999999999</v>
      </c>
      <c r="BB110" s="4">
        <v>53.96</v>
      </c>
      <c r="BC110" s="4">
        <v>3.8</v>
      </c>
      <c r="BD110" s="4">
        <v>3.0710000000000002</v>
      </c>
      <c r="BE110" s="4">
        <v>3193.2550000000001</v>
      </c>
      <c r="BF110" s="4">
        <v>3.1110000000000002</v>
      </c>
      <c r="BG110" s="4">
        <v>28.234000000000002</v>
      </c>
      <c r="BH110" s="4">
        <v>6.8289999999999997</v>
      </c>
      <c r="BI110" s="4">
        <v>35.063000000000002</v>
      </c>
      <c r="BJ110" s="4">
        <v>22.497</v>
      </c>
      <c r="BK110" s="4">
        <v>5.4409999999999998</v>
      </c>
      <c r="BL110" s="4">
        <v>27.937999999999999</v>
      </c>
      <c r="BM110" s="4">
        <v>1.8800000000000001E-2</v>
      </c>
      <c r="BQ110" s="4">
        <v>8117.2439999999997</v>
      </c>
      <c r="BR110" s="4">
        <v>4.7503999999999998E-2</v>
      </c>
      <c r="BS110" s="4">
        <v>-5</v>
      </c>
      <c r="BT110" s="4">
        <v>7.9059999999999998E-3</v>
      </c>
      <c r="BU110" s="4">
        <v>1.160879</v>
      </c>
      <c r="BV110" s="4">
        <v>21</v>
      </c>
      <c r="BW110" s="4">
        <f t="shared" si="10"/>
        <v>0.3067042318</v>
      </c>
      <c r="BY110" s="4">
        <f>BE110*$BU110*(VLOOKUP("Fuel Specific Gravity",'Raw Data'!$A$1:$B$2000,2,FALSE))</f>
        <v>3165.7632011578298</v>
      </c>
      <c r="BZ110" s="4">
        <f>BF110*$BU110*(VLOOKUP("Fuel Specific Gravity",'Raw Data'!$A$1:$B$2000,2,FALSE))</f>
        <v>3.0842163619260003</v>
      </c>
      <c r="CA110" s="4">
        <f>BJ110*$BU110*(VLOOKUP("Fuel Specific Gravity",'Raw Data'!$A$1:$B$2000,2,FALSE))</f>
        <v>22.303315813002001</v>
      </c>
      <c r="CB110" s="4">
        <f>BM110*$BU110*(VLOOKUP("Fuel Specific Gravity",'Raw Data'!$A$1:$B$2000,2,FALSE))</f>
        <v>1.8638144520799999E-2</v>
      </c>
    </row>
    <row r="111" spans="1:80" x14ac:dyDescent="0.25">
      <c r="A111" s="2">
        <v>43165</v>
      </c>
      <c r="B111" s="38">
        <v>0.40741043981481484</v>
      </c>
      <c r="C111" s="4">
        <v>4.1159999999999997</v>
      </c>
      <c r="D111" s="4">
        <v>6.0000000000000001E-3</v>
      </c>
      <c r="E111" s="4">
        <v>60</v>
      </c>
      <c r="F111" s="4">
        <v>338.8</v>
      </c>
      <c r="G111" s="4">
        <v>80.2</v>
      </c>
      <c r="H111" s="4">
        <v>24</v>
      </c>
      <c r="J111" s="4">
        <v>14.05</v>
      </c>
      <c r="K111" s="4">
        <v>0.96860000000000002</v>
      </c>
      <c r="L111" s="4">
        <v>3.9868999999999999</v>
      </c>
      <c r="M111" s="4">
        <v>5.7999999999999996E-3</v>
      </c>
      <c r="N111" s="4">
        <v>328.12380000000002</v>
      </c>
      <c r="O111" s="4">
        <v>77.680999999999997</v>
      </c>
      <c r="P111" s="4">
        <v>405.8</v>
      </c>
      <c r="Q111" s="4">
        <v>261.45139999999998</v>
      </c>
      <c r="R111" s="4">
        <v>61.896799999999999</v>
      </c>
      <c r="S111" s="4">
        <v>323.3</v>
      </c>
      <c r="T111" s="4">
        <v>24.037400000000002</v>
      </c>
      <c r="W111" s="4">
        <v>0</v>
      </c>
      <c r="X111" s="4">
        <v>13.610200000000001</v>
      </c>
      <c r="Y111" s="4">
        <v>12.1</v>
      </c>
      <c r="Z111" s="4">
        <v>844</v>
      </c>
      <c r="AA111" s="4">
        <v>852</v>
      </c>
      <c r="AB111" s="4">
        <v>882</v>
      </c>
      <c r="AC111" s="4">
        <v>76</v>
      </c>
      <c r="AD111" s="4">
        <v>20.74</v>
      </c>
      <c r="AE111" s="4">
        <v>0.48</v>
      </c>
      <c r="AF111" s="4">
        <v>978</v>
      </c>
      <c r="AG111" s="4">
        <v>0</v>
      </c>
      <c r="AH111" s="4">
        <v>52</v>
      </c>
      <c r="AI111" s="4">
        <v>35</v>
      </c>
      <c r="AJ111" s="4">
        <v>191.9</v>
      </c>
      <c r="AK111" s="4">
        <v>170</v>
      </c>
      <c r="AL111" s="4">
        <v>4.4000000000000004</v>
      </c>
      <c r="AM111" s="4">
        <v>175</v>
      </c>
      <c r="AN111" s="4" t="s">
        <v>155</v>
      </c>
      <c r="AO111" s="4">
        <v>2</v>
      </c>
      <c r="AP111" s="5">
        <v>0.61653935185185182</v>
      </c>
      <c r="AQ111" s="4">
        <v>47.164411999999999</v>
      </c>
      <c r="AR111" s="4">
        <v>-88.486552000000003</v>
      </c>
      <c r="AS111" s="4">
        <v>319.60000000000002</v>
      </c>
      <c r="AT111" s="4">
        <v>31.3</v>
      </c>
      <c r="AU111" s="4">
        <v>12</v>
      </c>
      <c r="AV111" s="4">
        <v>11</v>
      </c>
      <c r="AW111" s="4" t="s">
        <v>205</v>
      </c>
      <c r="AX111" s="4">
        <v>1.2</v>
      </c>
      <c r="AY111" s="4">
        <v>1.5</v>
      </c>
      <c r="AZ111" s="4">
        <v>2.2999999999999998</v>
      </c>
      <c r="BA111" s="4">
        <v>14.186999999999999</v>
      </c>
      <c r="BB111" s="4">
        <v>51.4</v>
      </c>
      <c r="BC111" s="4">
        <v>3.62</v>
      </c>
      <c r="BD111" s="4">
        <v>3.2429999999999999</v>
      </c>
      <c r="BE111" s="4">
        <v>3190.056</v>
      </c>
      <c r="BF111" s="4">
        <v>2.96</v>
      </c>
      <c r="BG111" s="4">
        <v>27.494</v>
      </c>
      <c r="BH111" s="4">
        <v>6.5090000000000003</v>
      </c>
      <c r="BI111" s="4">
        <v>34.003</v>
      </c>
      <c r="BJ111" s="4">
        <v>21.908000000000001</v>
      </c>
      <c r="BK111" s="4">
        <v>5.1859999999999999</v>
      </c>
      <c r="BL111" s="4">
        <v>27.094000000000001</v>
      </c>
      <c r="BM111" s="4">
        <v>0.60760000000000003</v>
      </c>
      <c r="BQ111" s="4">
        <v>7918.2979999999998</v>
      </c>
      <c r="BR111" s="4">
        <v>4.2375999999999997E-2</v>
      </c>
      <c r="BS111" s="4">
        <v>-5</v>
      </c>
      <c r="BT111" s="4">
        <v>8.0000000000000002E-3</v>
      </c>
      <c r="BU111" s="4">
        <v>1.0355639999999999</v>
      </c>
      <c r="BV111" s="4">
        <v>21</v>
      </c>
      <c r="BW111" s="4">
        <f t="shared" si="10"/>
        <v>0.27359600879999996</v>
      </c>
      <c r="BY111" s="4">
        <f>BE111*$BU111*(VLOOKUP("Fuel Specific Gravity",'Raw Data'!$A$1:$B$2000,2,FALSE))</f>
        <v>2821.195107452736</v>
      </c>
      <c r="BZ111" s="4">
        <f>BF111*$BU111*(VLOOKUP("Fuel Specific Gravity",'Raw Data'!$A$1:$B$2000,2,FALSE))</f>
        <v>2.6177401017599999</v>
      </c>
      <c r="CA111" s="4">
        <f>BJ111*$BU111*(VLOOKUP("Fuel Specific Gravity",'Raw Data'!$A$1:$B$2000,2,FALSE))</f>
        <v>19.374814239648</v>
      </c>
      <c r="CB111" s="4">
        <f>BM111*$BU111*(VLOOKUP("Fuel Specific Gravity",'Raw Data'!$A$1:$B$2000,2,FALSE))</f>
        <v>0.53734421818559996</v>
      </c>
    </row>
    <row r="112" spans="1:80" x14ac:dyDescent="0.25">
      <c r="A112" s="2">
        <v>43165</v>
      </c>
      <c r="B112" s="38">
        <v>0.40742201388888888</v>
      </c>
      <c r="C112" s="4">
        <v>4.4279999999999999</v>
      </c>
      <c r="D112" s="4">
        <v>7.0000000000000001E-3</v>
      </c>
      <c r="E112" s="4">
        <v>70.076725999999994</v>
      </c>
      <c r="F112" s="4">
        <v>348.1</v>
      </c>
      <c r="G112" s="4">
        <v>80.099999999999994</v>
      </c>
      <c r="H112" s="4">
        <v>33.200000000000003</v>
      </c>
      <c r="J112" s="4">
        <v>14.2</v>
      </c>
      <c r="K112" s="4">
        <v>0.96609999999999996</v>
      </c>
      <c r="L112" s="4">
        <v>4.2779999999999996</v>
      </c>
      <c r="M112" s="4">
        <v>6.7999999999999996E-3</v>
      </c>
      <c r="N112" s="4">
        <v>336.27440000000001</v>
      </c>
      <c r="O112" s="4">
        <v>77.415999999999997</v>
      </c>
      <c r="P112" s="4">
        <v>413.7</v>
      </c>
      <c r="Q112" s="4">
        <v>267.94580000000002</v>
      </c>
      <c r="R112" s="4">
        <v>61.685600000000001</v>
      </c>
      <c r="S112" s="4">
        <v>329.6</v>
      </c>
      <c r="T112" s="4">
        <v>33.184899999999999</v>
      </c>
      <c r="W112" s="4">
        <v>0</v>
      </c>
      <c r="X112" s="4">
        <v>13.717000000000001</v>
      </c>
      <c r="Y112" s="4">
        <v>12.1</v>
      </c>
      <c r="Z112" s="4">
        <v>844</v>
      </c>
      <c r="AA112" s="4">
        <v>852</v>
      </c>
      <c r="AB112" s="4">
        <v>882</v>
      </c>
      <c r="AC112" s="4">
        <v>76</v>
      </c>
      <c r="AD112" s="4">
        <v>20.74</v>
      </c>
      <c r="AE112" s="4">
        <v>0.48</v>
      </c>
      <c r="AF112" s="4">
        <v>978</v>
      </c>
      <c r="AG112" s="4">
        <v>0</v>
      </c>
      <c r="AH112" s="4">
        <v>52</v>
      </c>
      <c r="AI112" s="4">
        <v>35</v>
      </c>
      <c r="AJ112" s="4">
        <v>192</v>
      </c>
      <c r="AK112" s="4">
        <v>170</v>
      </c>
      <c r="AL112" s="4">
        <v>4.5</v>
      </c>
      <c r="AM112" s="4">
        <v>175</v>
      </c>
      <c r="AN112" s="4" t="s">
        <v>155</v>
      </c>
      <c r="AO112" s="4">
        <v>2</v>
      </c>
      <c r="AP112" s="5">
        <v>0.61653935185185182</v>
      </c>
      <c r="AQ112" s="4">
        <v>47.164408999999999</v>
      </c>
      <c r="AR112" s="4">
        <v>-88.486772000000002</v>
      </c>
      <c r="AS112" s="4">
        <v>319.2</v>
      </c>
      <c r="AT112" s="4">
        <v>28.9</v>
      </c>
      <c r="AU112" s="4">
        <v>12</v>
      </c>
      <c r="AV112" s="4">
        <v>11</v>
      </c>
      <c r="AW112" s="4" t="s">
        <v>205</v>
      </c>
      <c r="AX112" s="4">
        <v>1.2684</v>
      </c>
      <c r="AY112" s="4">
        <v>1.7736000000000001</v>
      </c>
      <c r="AZ112" s="4">
        <v>2.5051999999999999</v>
      </c>
      <c r="BA112" s="4">
        <v>14.186999999999999</v>
      </c>
      <c r="BB112" s="4">
        <v>47.83</v>
      </c>
      <c r="BC112" s="4">
        <v>3.37</v>
      </c>
      <c r="BD112" s="4">
        <v>3.51</v>
      </c>
      <c r="BE112" s="4">
        <v>3186.9169999999999</v>
      </c>
      <c r="BF112" s="4">
        <v>3.21</v>
      </c>
      <c r="BG112" s="4">
        <v>26.234000000000002</v>
      </c>
      <c r="BH112" s="4">
        <v>6.0389999999999997</v>
      </c>
      <c r="BI112" s="4">
        <v>32.273000000000003</v>
      </c>
      <c r="BJ112" s="4">
        <v>20.902999999999999</v>
      </c>
      <c r="BK112" s="4">
        <v>4.8120000000000003</v>
      </c>
      <c r="BL112" s="4">
        <v>25.716000000000001</v>
      </c>
      <c r="BM112" s="4">
        <v>0.78100000000000003</v>
      </c>
      <c r="BQ112" s="4">
        <v>7430.0479999999998</v>
      </c>
      <c r="BR112" s="4">
        <v>3.9281999999999997E-2</v>
      </c>
      <c r="BS112" s="4">
        <v>-5</v>
      </c>
      <c r="BT112" s="4">
        <v>8.0000000000000002E-3</v>
      </c>
      <c r="BU112" s="4">
        <v>0.95995399999999997</v>
      </c>
      <c r="BV112" s="4">
        <v>21</v>
      </c>
      <c r="BW112" s="4">
        <f t="shared" si="10"/>
        <v>0.25361984679999999</v>
      </c>
      <c r="BY112" s="4">
        <f>BE112*$BU112*(VLOOKUP("Fuel Specific Gravity",'Raw Data'!$A$1:$B$2000,2,FALSE))</f>
        <v>2612.6368384325719</v>
      </c>
      <c r="BZ112" s="4">
        <f>BF112*$BU112*(VLOOKUP("Fuel Specific Gravity",'Raw Data'!$A$1:$B$2000,2,FALSE))</f>
        <v>2.6315602983599997</v>
      </c>
      <c r="CA112" s="4">
        <f>BJ112*$BU112*(VLOOKUP("Fuel Specific Gravity",'Raw Data'!$A$1:$B$2000,2,FALSE))</f>
        <v>17.136294366548</v>
      </c>
      <c r="CB112" s="4">
        <f>BM112*$BU112*(VLOOKUP("Fuel Specific Gravity",'Raw Data'!$A$1:$B$2000,2,FALSE))</f>
        <v>0.640264359196</v>
      </c>
    </row>
    <row r="113" spans="1:80" x14ac:dyDescent="0.25">
      <c r="A113" s="2">
        <v>43165</v>
      </c>
      <c r="B113" s="38">
        <v>0.40743358796296297</v>
      </c>
      <c r="C113" s="4">
        <v>4.758</v>
      </c>
      <c r="D113" s="4">
        <v>8.5000000000000006E-3</v>
      </c>
      <c r="E113" s="4">
        <v>84.657533999999998</v>
      </c>
      <c r="F113" s="4">
        <v>361.8</v>
      </c>
      <c r="G113" s="4">
        <v>78.400000000000006</v>
      </c>
      <c r="H113" s="4">
        <v>3.3</v>
      </c>
      <c r="J113" s="4">
        <v>14.2</v>
      </c>
      <c r="K113" s="4">
        <v>0.96350000000000002</v>
      </c>
      <c r="L113" s="4">
        <v>4.5839999999999996</v>
      </c>
      <c r="M113" s="4">
        <v>8.2000000000000007E-3</v>
      </c>
      <c r="N113" s="4">
        <v>348.57429999999999</v>
      </c>
      <c r="O113" s="4">
        <v>75.586200000000005</v>
      </c>
      <c r="P113" s="4">
        <v>424.2</v>
      </c>
      <c r="Q113" s="4">
        <v>277.74639999999999</v>
      </c>
      <c r="R113" s="4">
        <v>60.227600000000002</v>
      </c>
      <c r="S113" s="4">
        <v>338</v>
      </c>
      <c r="T113" s="4">
        <v>3.2549000000000001</v>
      </c>
      <c r="W113" s="4">
        <v>0</v>
      </c>
      <c r="X113" s="4">
        <v>13.6822</v>
      </c>
      <c r="Y113" s="4">
        <v>12.3</v>
      </c>
      <c r="Z113" s="4">
        <v>842</v>
      </c>
      <c r="AA113" s="4">
        <v>849</v>
      </c>
      <c r="AB113" s="4">
        <v>881</v>
      </c>
      <c r="AC113" s="4">
        <v>76</v>
      </c>
      <c r="AD113" s="4">
        <v>20.74</v>
      </c>
      <c r="AE113" s="4">
        <v>0.48</v>
      </c>
      <c r="AF113" s="4">
        <v>978</v>
      </c>
      <c r="AG113" s="4">
        <v>0</v>
      </c>
      <c r="AH113" s="4">
        <v>52</v>
      </c>
      <c r="AI113" s="4">
        <v>35</v>
      </c>
      <c r="AJ113" s="4">
        <v>192</v>
      </c>
      <c r="AK113" s="4">
        <v>170</v>
      </c>
      <c r="AL113" s="4">
        <v>4.7</v>
      </c>
      <c r="AM113" s="4">
        <v>175</v>
      </c>
      <c r="AN113" s="4" t="s">
        <v>155</v>
      </c>
      <c r="AO113" s="4">
        <v>2</v>
      </c>
      <c r="AP113" s="5">
        <v>0.61656250000000001</v>
      </c>
      <c r="AQ113" s="4">
        <v>47.164408999999999</v>
      </c>
      <c r="AR113" s="4">
        <v>-88.486986000000002</v>
      </c>
      <c r="AS113" s="4">
        <v>318.89999999999998</v>
      </c>
      <c r="AT113" s="4">
        <v>27.8</v>
      </c>
      <c r="AU113" s="4">
        <v>12</v>
      </c>
      <c r="AV113" s="4">
        <v>11</v>
      </c>
      <c r="AW113" s="4" t="s">
        <v>205</v>
      </c>
      <c r="AX113" s="4">
        <v>1.3</v>
      </c>
      <c r="AY113" s="4">
        <v>1.9</v>
      </c>
      <c r="AZ113" s="4">
        <v>2.6</v>
      </c>
      <c r="BA113" s="4">
        <v>14.186999999999999</v>
      </c>
      <c r="BB113" s="4">
        <v>44.6</v>
      </c>
      <c r="BC113" s="4">
        <v>3.14</v>
      </c>
      <c r="BD113" s="4">
        <v>3.7850000000000001</v>
      </c>
      <c r="BE113" s="4">
        <v>3186.5520000000001</v>
      </c>
      <c r="BF113" s="4">
        <v>3.609</v>
      </c>
      <c r="BG113" s="4">
        <v>25.375</v>
      </c>
      <c r="BH113" s="4">
        <v>5.5019999999999998</v>
      </c>
      <c r="BI113" s="4">
        <v>30.876999999999999</v>
      </c>
      <c r="BJ113" s="4">
        <v>20.219000000000001</v>
      </c>
      <c r="BK113" s="4">
        <v>4.3840000000000003</v>
      </c>
      <c r="BL113" s="4">
        <v>24.603000000000002</v>
      </c>
      <c r="BM113" s="4">
        <v>7.1499999999999994E-2</v>
      </c>
      <c r="BQ113" s="4">
        <v>6915.5720000000001</v>
      </c>
      <c r="BR113" s="4">
        <v>7.2522000000000003E-2</v>
      </c>
      <c r="BS113" s="4">
        <v>-5</v>
      </c>
      <c r="BT113" s="4">
        <v>7.0939999999999996E-3</v>
      </c>
      <c r="BU113" s="4">
        <v>1.7722560000000001</v>
      </c>
      <c r="BV113" s="4">
        <v>21</v>
      </c>
      <c r="BW113" s="4">
        <f t="shared" si="10"/>
        <v>0.46823003520000001</v>
      </c>
      <c r="BY113" s="4">
        <f>BE113*$BU113*(VLOOKUP("Fuel Specific Gravity",'Raw Data'!$A$1:$B$2000,2,FALSE))</f>
        <v>4822.8675597204483</v>
      </c>
      <c r="BZ113" s="4">
        <f>BF113*$BU113*(VLOOKUP("Fuel Specific Gravity",'Raw Data'!$A$1:$B$2000,2,FALSE))</f>
        <v>5.4622454060159997</v>
      </c>
      <c r="CA113" s="4">
        <f>BJ113*$BU113*(VLOOKUP("Fuel Specific Gravity",'Raw Data'!$A$1:$B$2000,2,FALSE))</f>
        <v>30.601590430656003</v>
      </c>
      <c r="CB113" s="4">
        <f>BM113*$BU113*(VLOOKUP("Fuel Specific Gravity",'Raw Data'!$A$1:$B$2000,2,FALSE))</f>
        <v>0.108215723616</v>
      </c>
    </row>
    <row r="114" spans="1:80" x14ac:dyDescent="0.25">
      <c r="A114" s="2">
        <v>43165</v>
      </c>
      <c r="B114" s="38">
        <v>0.40744516203703701</v>
      </c>
      <c r="C114" s="4">
        <v>4.7830000000000004</v>
      </c>
      <c r="D114" s="4">
        <v>6.0000000000000001E-3</v>
      </c>
      <c r="E114" s="4">
        <v>60.483480999999998</v>
      </c>
      <c r="F114" s="4">
        <v>372.4</v>
      </c>
      <c r="G114" s="4">
        <v>75.7</v>
      </c>
      <c r="H114" s="4">
        <v>33</v>
      </c>
      <c r="J114" s="4">
        <v>14.2</v>
      </c>
      <c r="K114" s="4">
        <v>0.96330000000000005</v>
      </c>
      <c r="L114" s="4">
        <v>4.6078000000000001</v>
      </c>
      <c r="M114" s="4">
        <v>5.7999999999999996E-3</v>
      </c>
      <c r="N114" s="4">
        <v>358.72879999999998</v>
      </c>
      <c r="O114" s="4">
        <v>72.913899999999998</v>
      </c>
      <c r="P114" s="4">
        <v>431.6</v>
      </c>
      <c r="Q114" s="4">
        <v>286.10390000000001</v>
      </c>
      <c r="R114" s="4">
        <v>58.1524</v>
      </c>
      <c r="S114" s="4">
        <v>344.3</v>
      </c>
      <c r="T114" s="4">
        <v>33.045999999999999</v>
      </c>
      <c r="W114" s="4">
        <v>0</v>
      </c>
      <c r="X114" s="4">
        <v>13.6785</v>
      </c>
      <c r="Y114" s="4">
        <v>12.5</v>
      </c>
      <c r="Z114" s="4">
        <v>841</v>
      </c>
      <c r="AA114" s="4">
        <v>847</v>
      </c>
      <c r="AB114" s="4">
        <v>880</v>
      </c>
      <c r="AC114" s="4">
        <v>76.900000000000006</v>
      </c>
      <c r="AD114" s="4">
        <v>20.99</v>
      </c>
      <c r="AE114" s="4">
        <v>0.48</v>
      </c>
      <c r="AF114" s="4">
        <v>978</v>
      </c>
      <c r="AG114" s="4">
        <v>0</v>
      </c>
      <c r="AH114" s="4">
        <v>52.905999999999999</v>
      </c>
      <c r="AI114" s="4">
        <v>35</v>
      </c>
      <c r="AJ114" s="4">
        <v>192</v>
      </c>
      <c r="AK114" s="4">
        <v>170.9</v>
      </c>
      <c r="AL114" s="4">
        <v>4.7</v>
      </c>
      <c r="AM114" s="4">
        <v>175</v>
      </c>
      <c r="AN114" s="4" t="s">
        <v>155</v>
      </c>
      <c r="AO114" s="4">
        <v>2</v>
      </c>
      <c r="AP114" s="5">
        <v>0.61657407407407405</v>
      </c>
      <c r="AQ114" s="4">
        <v>47.164372</v>
      </c>
      <c r="AR114" s="4">
        <v>-88.487119000000007</v>
      </c>
      <c r="AS114" s="4">
        <v>318.89999999999998</v>
      </c>
      <c r="AT114" s="4">
        <v>26.2</v>
      </c>
      <c r="AU114" s="4">
        <v>12</v>
      </c>
      <c r="AV114" s="4">
        <v>11</v>
      </c>
      <c r="AW114" s="4" t="s">
        <v>205</v>
      </c>
      <c r="AX114" s="4">
        <v>1.3683320000000001</v>
      </c>
      <c r="AY114" s="4">
        <v>1.968332</v>
      </c>
      <c r="AZ114" s="4">
        <v>2.6683319999999999</v>
      </c>
      <c r="BA114" s="4">
        <v>14.186999999999999</v>
      </c>
      <c r="BB114" s="4">
        <v>44.36</v>
      </c>
      <c r="BC114" s="4">
        <v>3.13</v>
      </c>
      <c r="BD114" s="4">
        <v>3.8130000000000002</v>
      </c>
      <c r="BE114" s="4">
        <v>3185.9870000000001</v>
      </c>
      <c r="BF114" s="4">
        <v>2.5640000000000001</v>
      </c>
      <c r="BG114" s="4">
        <v>25.975000000000001</v>
      </c>
      <c r="BH114" s="4">
        <v>5.28</v>
      </c>
      <c r="BI114" s="4">
        <v>31.254000000000001</v>
      </c>
      <c r="BJ114" s="4">
        <v>20.716000000000001</v>
      </c>
      <c r="BK114" s="4">
        <v>4.2110000000000003</v>
      </c>
      <c r="BL114" s="4">
        <v>24.927</v>
      </c>
      <c r="BM114" s="4">
        <v>0.72189999999999999</v>
      </c>
      <c r="BQ114" s="4">
        <v>6876.7910000000002</v>
      </c>
      <c r="BR114" s="4">
        <v>8.9590000000000003E-2</v>
      </c>
      <c r="BS114" s="4">
        <v>-5</v>
      </c>
      <c r="BT114" s="4">
        <v>6.0939999999999996E-3</v>
      </c>
      <c r="BU114" s="4">
        <v>2.1893549999999999</v>
      </c>
      <c r="BV114" s="4">
        <v>21</v>
      </c>
      <c r="BW114" s="4">
        <f t="shared" si="10"/>
        <v>0.57842759099999996</v>
      </c>
      <c r="BY114" s="4">
        <f>BE114*$BU114*(VLOOKUP("Fuel Specific Gravity",'Raw Data'!$A$1:$B$2000,2,FALSE))</f>
        <v>5956.86910940079</v>
      </c>
      <c r="BZ114" s="4">
        <f>BF114*$BU114*(VLOOKUP("Fuel Specific Gravity",'Raw Data'!$A$1:$B$2000,2,FALSE))</f>
        <v>4.7939343118799993</v>
      </c>
      <c r="CA114" s="4">
        <f>BJ114*$BU114*(VLOOKUP("Fuel Specific Gravity",'Raw Data'!$A$1:$B$2000,2,FALSE))</f>
        <v>38.732895165720002</v>
      </c>
      <c r="CB114" s="4">
        <f>BM114*$BU114*(VLOOKUP("Fuel Specific Gravity",'Raw Data'!$A$1:$B$2000,2,FALSE))</f>
        <v>1.3497430498229999</v>
      </c>
    </row>
    <row r="115" spans="1:80" x14ac:dyDescent="0.25">
      <c r="A115" s="2">
        <v>43165</v>
      </c>
      <c r="B115" s="38">
        <v>0.40745673611111116</v>
      </c>
      <c r="C115" s="4">
        <v>4.76</v>
      </c>
      <c r="D115" s="4">
        <v>6.0000000000000001E-3</v>
      </c>
      <c r="E115" s="4">
        <v>60</v>
      </c>
      <c r="F115" s="4">
        <v>381.6</v>
      </c>
      <c r="G115" s="4">
        <v>73.400000000000006</v>
      </c>
      <c r="H115" s="4">
        <v>13.6</v>
      </c>
      <c r="J115" s="4">
        <v>14</v>
      </c>
      <c r="K115" s="4">
        <v>0.96350000000000002</v>
      </c>
      <c r="L115" s="4">
        <v>4.5862999999999996</v>
      </c>
      <c r="M115" s="4">
        <v>5.7999999999999996E-3</v>
      </c>
      <c r="N115" s="4">
        <v>367.69220000000001</v>
      </c>
      <c r="O115" s="4">
        <v>70.769099999999995</v>
      </c>
      <c r="P115" s="4">
        <v>438.5</v>
      </c>
      <c r="Q115" s="4">
        <v>293.28089999999997</v>
      </c>
      <c r="R115" s="4">
        <v>56.447299999999998</v>
      </c>
      <c r="S115" s="4">
        <v>349.7</v>
      </c>
      <c r="T115" s="4">
        <v>13.61</v>
      </c>
      <c r="W115" s="4">
        <v>0</v>
      </c>
      <c r="X115" s="4">
        <v>13.4892</v>
      </c>
      <c r="Y115" s="4">
        <v>12.4</v>
      </c>
      <c r="Z115" s="4">
        <v>840</v>
      </c>
      <c r="AA115" s="4">
        <v>847</v>
      </c>
      <c r="AB115" s="4">
        <v>880</v>
      </c>
      <c r="AC115" s="4">
        <v>77</v>
      </c>
      <c r="AD115" s="4">
        <v>21.02</v>
      </c>
      <c r="AE115" s="4">
        <v>0.48</v>
      </c>
      <c r="AF115" s="4">
        <v>978</v>
      </c>
      <c r="AG115" s="4">
        <v>0</v>
      </c>
      <c r="AH115" s="4">
        <v>53</v>
      </c>
      <c r="AI115" s="4">
        <v>35</v>
      </c>
      <c r="AJ115" s="4">
        <v>192</v>
      </c>
      <c r="AK115" s="4">
        <v>171</v>
      </c>
      <c r="AL115" s="4">
        <v>4.8</v>
      </c>
      <c r="AM115" s="4">
        <v>175</v>
      </c>
      <c r="AN115" s="4" t="s">
        <v>155</v>
      </c>
      <c r="AO115" s="4">
        <v>2</v>
      </c>
      <c r="AP115" s="5">
        <v>0.61658564814814809</v>
      </c>
      <c r="AQ115" s="4">
        <v>47.164330999999997</v>
      </c>
      <c r="AR115" s="4">
        <v>-88.487241999999995</v>
      </c>
      <c r="AS115" s="4">
        <v>319.10000000000002</v>
      </c>
      <c r="AT115" s="4">
        <v>24.4</v>
      </c>
      <c r="AU115" s="4">
        <v>12</v>
      </c>
      <c r="AV115" s="4">
        <v>11</v>
      </c>
      <c r="AW115" s="4" t="s">
        <v>205</v>
      </c>
      <c r="AX115" s="4">
        <v>1.673473</v>
      </c>
      <c r="AY115" s="4">
        <v>2.2051050000000001</v>
      </c>
      <c r="AZ115" s="4">
        <v>3.0418419999999999</v>
      </c>
      <c r="BA115" s="4">
        <v>14.186999999999999</v>
      </c>
      <c r="BB115" s="4">
        <v>44.59</v>
      </c>
      <c r="BC115" s="4">
        <v>3.14</v>
      </c>
      <c r="BD115" s="4">
        <v>3.7869999999999999</v>
      </c>
      <c r="BE115" s="4">
        <v>3187.4780000000001</v>
      </c>
      <c r="BF115" s="4">
        <v>2.5569999999999999</v>
      </c>
      <c r="BG115" s="4">
        <v>26.760999999999999</v>
      </c>
      <c r="BH115" s="4">
        <v>5.1509999999999998</v>
      </c>
      <c r="BI115" s="4">
        <v>31.911999999999999</v>
      </c>
      <c r="BJ115" s="4">
        <v>21.344999999999999</v>
      </c>
      <c r="BK115" s="4">
        <v>4.1079999999999997</v>
      </c>
      <c r="BL115" s="4">
        <v>25.454000000000001</v>
      </c>
      <c r="BM115" s="4">
        <v>0.29880000000000001</v>
      </c>
      <c r="BQ115" s="4">
        <v>6816.5860000000002</v>
      </c>
      <c r="BR115" s="4">
        <v>7.3786000000000004E-2</v>
      </c>
      <c r="BS115" s="4">
        <v>-5</v>
      </c>
      <c r="BT115" s="4">
        <v>6.0000000000000001E-3</v>
      </c>
      <c r="BU115" s="4">
        <v>1.803145</v>
      </c>
      <c r="BV115" s="4">
        <v>21</v>
      </c>
      <c r="BW115" s="4">
        <f t="shared" si="10"/>
        <v>0.47639090899999997</v>
      </c>
      <c r="BY115" s="4">
        <f>BE115*$BU115*(VLOOKUP("Fuel Specific Gravity",'Raw Data'!$A$1:$B$2000,2,FALSE))</f>
        <v>4908.3522056367401</v>
      </c>
      <c r="BZ115" s="4">
        <f>BF115*$BU115*(VLOOKUP("Fuel Specific Gravity",'Raw Data'!$A$1:$B$2000,2,FALSE))</f>
        <v>3.9374880673099995</v>
      </c>
      <c r="CA115" s="4">
        <f>BJ115*$BU115*(VLOOKUP("Fuel Specific Gravity",'Raw Data'!$A$1:$B$2000,2,FALSE))</f>
        <v>32.868863041349996</v>
      </c>
      <c r="CB115" s="4">
        <f>BM115*$BU115*(VLOOKUP("Fuel Specific Gravity",'Raw Data'!$A$1:$B$2000,2,FALSE))</f>
        <v>0.460117886004</v>
      </c>
    </row>
    <row r="116" spans="1:80" x14ac:dyDescent="0.25">
      <c r="A116" s="2">
        <v>43165</v>
      </c>
      <c r="B116" s="38">
        <v>0.4074683101851852</v>
      </c>
      <c r="C116" s="4">
        <v>4.6790000000000003</v>
      </c>
      <c r="D116" s="4">
        <v>6.0000000000000001E-3</v>
      </c>
      <c r="E116" s="4">
        <v>60</v>
      </c>
      <c r="F116" s="4">
        <v>385.1</v>
      </c>
      <c r="G116" s="4">
        <v>72</v>
      </c>
      <c r="H116" s="4">
        <v>17.8</v>
      </c>
      <c r="J116" s="4">
        <v>13.9</v>
      </c>
      <c r="K116" s="4">
        <v>0.96419999999999995</v>
      </c>
      <c r="L116" s="4">
        <v>4.5109000000000004</v>
      </c>
      <c r="M116" s="4">
        <v>5.7999999999999996E-3</v>
      </c>
      <c r="N116" s="4">
        <v>371.26659999999998</v>
      </c>
      <c r="O116" s="4">
        <v>69.465400000000002</v>
      </c>
      <c r="P116" s="4">
        <v>440.7</v>
      </c>
      <c r="Q116" s="4">
        <v>296.13200000000001</v>
      </c>
      <c r="R116" s="4">
        <v>55.407499999999999</v>
      </c>
      <c r="S116" s="4">
        <v>351.5</v>
      </c>
      <c r="T116" s="4">
        <v>17.818200000000001</v>
      </c>
      <c r="W116" s="4">
        <v>0</v>
      </c>
      <c r="X116" s="4">
        <v>13.404400000000001</v>
      </c>
      <c r="Y116" s="4">
        <v>12.5</v>
      </c>
      <c r="Z116" s="4">
        <v>841</v>
      </c>
      <c r="AA116" s="4">
        <v>847</v>
      </c>
      <c r="AB116" s="4">
        <v>880</v>
      </c>
      <c r="AC116" s="4">
        <v>77</v>
      </c>
      <c r="AD116" s="4">
        <v>21.02</v>
      </c>
      <c r="AE116" s="4">
        <v>0.48</v>
      </c>
      <c r="AF116" s="4">
        <v>978</v>
      </c>
      <c r="AG116" s="4">
        <v>0</v>
      </c>
      <c r="AH116" s="4">
        <v>52.094000000000001</v>
      </c>
      <c r="AI116" s="4">
        <v>35</v>
      </c>
      <c r="AJ116" s="4">
        <v>192</v>
      </c>
      <c r="AK116" s="4">
        <v>171</v>
      </c>
      <c r="AL116" s="4">
        <v>4.8</v>
      </c>
      <c r="AM116" s="4">
        <v>174.8</v>
      </c>
      <c r="AN116" s="4" t="s">
        <v>155</v>
      </c>
      <c r="AO116" s="4">
        <v>2</v>
      </c>
      <c r="AP116" s="5">
        <v>0.61659722222222224</v>
      </c>
      <c r="AQ116" s="4">
        <v>47.164301999999999</v>
      </c>
      <c r="AR116" s="4">
        <v>-88.487368000000004</v>
      </c>
      <c r="AS116" s="4">
        <v>319.2</v>
      </c>
      <c r="AT116" s="4">
        <v>23.3</v>
      </c>
      <c r="AU116" s="4">
        <v>12</v>
      </c>
      <c r="AV116" s="4">
        <v>11</v>
      </c>
      <c r="AW116" s="4" t="s">
        <v>205</v>
      </c>
      <c r="AX116" s="4">
        <v>1.8</v>
      </c>
      <c r="AY116" s="4">
        <v>2.2999999999999998</v>
      </c>
      <c r="AZ116" s="4">
        <v>3.2</v>
      </c>
      <c r="BA116" s="4">
        <v>14.186999999999999</v>
      </c>
      <c r="BB116" s="4">
        <v>45.35</v>
      </c>
      <c r="BC116" s="4">
        <v>3.2</v>
      </c>
      <c r="BD116" s="4">
        <v>3.7170000000000001</v>
      </c>
      <c r="BE116" s="4">
        <v>3187.558</v>
      </c>
      <c r="BF116" s="4">
        <v>2.6019999999999999</v>
      </c>
      <c r="BG116" s="4">
        <v>27.474</v>
      </c>
      <c r="BH116" s="4">
        <v>5.14</v>
      </c>
      <c r="BI116" s="4">
        <v>32.613999999999997</v>
      </c>
      <c r="BJ116" s="4">
        <v>21.914000000000001</v>
      </c>
      <c r="BK116" s="4">
        <v>4.0999999999999996</v>
      </c>
      <c r="BL116" s="4">
        <v>26.013999999999999</v>
      </c>
      <c r="BM116" s="4">
        <v>0.39779999999999999</v>
      </c>
      <c r="BQ116" s="4">
        <v>6887.1469999999999</v>
      </c>
      <c r="BR116" s="4">
        <v>8.3778000000000005E-2</v>
      </c>
      <c r="BS116" s="4">
        <v>-5</v>
      </c>
      <c r="BT116" s="4">
        <v>6.9059999999999998E-3</v>
      </c>
      <c r="BU116" s="4">
        <v>2.0473249999999998</v>
      </c>
      <c r="BV116" s="4">
        <v>21</v>
      </c>
      <c r="BW116" s="4">
        <f t="shared" si="10"/>
        <v>0.54090326499999997</v>
      </c>
      <c r="BY116" s="4">
        <f>BE116*$BU116*(VLOOKUP("Fuel Specific Gravity",'Raw Data'!$A$1:$B$2000,2,FALSE))</f>
        <v>5573.1759737268994</v>
      </c>
      <c r="BZ116" s="4">
        <f>BF116*$BU116*(VLOOKUP("Fuel Specific Gravity",'Raw Data'!$A$1:$B$2000,2,FALSE))</f>
        <v>4.5493772610999992</v>
      </c>
      <c r="CA116" s="4">
        <f>BJ116*$BU116*(VLOOKUP("Fuel Specific Gravity",'Raw Data'!$A$1:$B$2000,2,FALSE))</f>
        <v>38.314778362699997</v>
      </c>
      <c r="CB116" s="4">
        <f>BM116*$BU116*(VLOOKUP("Fuel Specific Gravity",'Raw Data'!$A$1:$B$2000,2,FALSE))</f>
        <v>0.69551970578999989</v>
      </c>
    </row>
    <row r="117" spans="1:80" x14ac:dyDescent="0.25">
      <c r="A117" s="2">
        <v>43165</v>
      </c>
      <c r="B117" s="38">
        <v>0.4074798842592593</v>
      </c>
      <c r="C117" s="4">
        <v>4.4770000000000003</v>
      </c>
      <c r="D117" s="4">
        <v>7.0000000000000001E-3</v>
      </c>
      <c r="E117" s="4">
        <v>70.319864999999993</v>
      </c>
      <c r="F117" s="4">
        <v>384.8</v>
      </c>
      <c r="G117" s="4">
        <v>70.400000000000006</v>
      </c>
      <c r="H117" s="4">
        <v>33.700000000000003</v>
      </c>
      <c r="J117" s="4">
        <v>13.9</v>
      </c>
      <c r="K117" s="4">
        <v>0.96579999999999999</v>
      </c>
      <c r="L117" s="4">
        <v>4.3243999999999998</v>
      </c>
      <c r="M117" s="4">
        <v>6.7999999999999996E-3</v>
      </c>
      <c r="N117" s="4">
        <v>371.60390000000001</v>
      </c>
      <c r="O117" s="4">
        <v>67.976100000000002</v>
      </c>
      <c r="P117" s="4">
        <v>439.6</v>
      </c>
      <c r="Q117" s="4">
        <v>296.40100000000001</v>
      </c>
      <c r="R117" s="4">
        <v>54.219499999999996</v>
      </c>
      <c r="S117" s="4">
        <v>350.6</v>
      </c>
      <c r="T117" s="4">
        <v>33.741599999999998</v>
      </c>
      <c r="W117" s="4">
        <v>0</v>
      </c>
      <c r="X117" s="4">
        <v>13.4246</v>
      </c>
      <c r="Y117" s="4">
        <v>12.5</v>
      </c>
      <c r="Z117" s="4">
        <v>840</v>
      </c>
      <c r="AA117" s="4">
        <v>846</v>
      </c>
      <c r="AB117" s="4">
        <v>880</v>
      </c>
      <c r="AC117" s="4">
        <v>77</v>
      </c>
      <c r="AD117" s="4">
        <v>21.02</v>
      </c>
      <c r="AE117" s="4">
        <v>0.48</v>
      </c>
      <c r="AF117" s="4">
        <v>978</v>
      </c>
      <c r="AG117" s="4">
        <v>0</v>
      </c>
      <c r="AH117" s="4">
        <v>52</v>
      </c>
      <c r="AI117" s="4">
        <v>35</v>
      </c>
      <c r="AJ117" s="4">
        <v>192</v>
      </c>
      <c r="AK117" s="4">
        <v>171</v>
      </c>
      <c r="AL117" s="4">
        <v>4.9000000000000004</v>
      </c>
      <c r="AM117" s="4">
        <v>174.4</v>
      </c>
      <c r="AN117" s="4" t="s">
        <v>155</v>
      </c>
      <c r="AO117" s="4">
        <v>2</v>
      </c>
      <c r="AP117" s="5">
        <v>0.61660879629629628</v>
      </c>
      <c r="AQ117" s="4">
        <v>47.164271999999997</v>
      </c>
      <c r="AR117" s="4">
        <v>-88.487489999999994</v>
      </c>
      <c r="AS117" s="4">
        <v>319.2</v>
      </c>
      <c r="AT117" s="4">
        <v>22.5</v>
      </c>
      <c r="AU117" s="4">
        <v>12</v>
      </c>
      <c r="AV117" s="4">
        <v>11</v>
      </c>
      <c r="AW117" s="4" t="s">
        <v>205</v>
      </c>
      <c r="AX117" s="4">
        <v>2.1419999999999999</v>
      </c>
      <c r="AY117" s="4">
        <v>1.6843999999999999</v>
      </c>
      <c r="AZ117" s="4">
        <v>3.6103999999999998</v>
      </c>
      <c r="BA117" s="4">
        <v>14.186999999999999</v>
      </c>
      <c r="BB117" s="4">
        <v>47.31</v>
      </c>
      <c r="BC117" s="4">
        <v>3.33</v>
      </c>
      <c r="BD117" s="4">
        <v>3.5409999999999999</v>
      </c>
      <c r="BE117" s="4">
        <v>3186.6190000000001</v>
      </c>
      <c r="BF117" s="4">
        <v>3.1850000000000001</v>
      </c>
      <c r="BG117" s="4">
        <v>28.675999999999998</v>
      </c>
      <c r="BH117" s="4">
        <v>5.2460000000000004</v>
      </c>
      <c r="BI117" s="4">
        <v>33.921999999999997</v>
      </c>
      <c r="BJ117" s="4">
        <v>22.873000000000001</v>
      </c>
      <c r="BK117" s="4">
        <v>4.1840000000000002</v>
      </c>
      <c r="BL117" s="4">
        <v>27.056999999999999</v>
      </c>
      <c r="BM117" s="4">
        <v>0.78549999999999998</v>
      </c>
      <c r="BQ117" s="4">
        <v>7192.9679999999998</v>
      </c>
      <c r="BR117" s="4">
        <v>8.9529999999999998E-2</v>
      </c>
      <c r="BS117" s="4">
        <v>-5</v>
      </c>
      <c r="BT117" s="4">
        <v>6.0939999999999996E-3</v>
      </c>
      <c r="BU117" s="4">
        <v>2.1878890000000002</v>
      </c>
      <c r="BV117" s="4">
        <v>21</v>
      </c>
      <c r="BW117" s="4">
        <f t="shared" si="10"/>
        <v>0.5780402738</v>
      </c>
      <c r="BY117" s="4">
        <f>BE117*$BU117*(VLOOKUP("Fuel Specific Gravity",'Raw Data'!$A$1:$B$2000,2,FALSE))</f>
        <v>5954.0612333265153</v>
      </c>
      <c r="BZ117" s="4">
        <f>BF117*$BU117*(VLOOKUP("Fuel Specific Gravity",'Raw Data'!$A$1:$B$2000,2,FALSE))</f>
        <v>5.9510362011100009</v>
      </c>
      <c r="CA117" s="4">
        <f>BJ117*$BU117*(VLOOKUP("Fuel Specific Gravity",'Raw Data'!$A$1:$B$2000,2,FALSE))</f>
        <v>42.737221672838004</v>
      </c>
      <c r="CB117" s="4">
        <f>BM117*$BU117*(VLOOKUP("Fuel Specific Gravity",'Raw Data'!$A$1:$B$2000,2,FALSE))</f>
        <v>1.4676731353130001</v>
      </c>
    </row>
    <row r="118" spans="1:80" x14ac:dyDescent="0.25">
      <c r="A118" s="2">
        <v>43165</v>
      </c>
      <c r="B118" s="38">
        <v>0.40749145833333333</v>
      </c>
      <c r="C118" s="4">
        <v>4.2539999999999996</v>
      </c>
      <c r="D118" s="4">
        <v>7.0000000000000001E-3</v>
      </c>
      <c r="E118" s="4">
        <v>69.709442999999993</v>
      </c>
      <c r="F118" s="4">
        <v>380.4</v>
      </c>
      <c r="G118" s="4">
        <v>69.5</v>
      </c>
      <c r="H118" s="4">
        <v>13.5</v>
      </c>
      <c r="J118" s="4">
        <v>13.9</v>
      </c>
      <c r="K118" s="4">
        <v>0.96760000000000002</v>
      </c>
      <c r="L118" s="4">
        <v>4.1161000000000003</v>
      </c>
      <c r="M118" s="4">
        <v>6.7000000000000002E-3</v>
      </c>
      <c r="N118" s="4">
        <v>368.11919999999998</v>
      </c>
      <c r="O118" s="4">
        <v>67.284499999999994</v>
      </c>
      <c r="P118" s="4">
        <v>435.4</v>
      </c>
      <c r="Q118" s="4">
        <v>293.62150000000003</v>
      </c>
      <c r="R118" s="4">
        <v>53.667900000000003</v>
      </c>
      <c r="S118" s="4">
        <v>347.3</v>
      </c>
      <c r="T118" s="4">
        <v>13.5236</v>
      </c>
      <c r="W118" s="4">
        <v>0</v>
      </c>
      <c r="X118" s="4">
        <v>13.45</v>
      </c>
      <c r="Y118" s="4">
        <v>12.5</v>
      </c>
      <c r="Z118" s="4">
        <v>840</v>
      </c>
      <c r="AA118" s="4">
        <v>847</v>
      </c>
      <c r="AB118" s="4">
        <v>880</v>
      </c>
      <c r="AC118" s="4">
        <v>77</v>
      </c>
      <c r="AD118" s="4">
        <v>21.02</v>
      </c>
      <c r="AE118" s="4">
        <v>0.48</v>
      </c>
      <c r="AF118" s="4">
        <v>978</v>
      </c>
      <c r="AG118" s="4">
        <v>0</v>
      </c>
      <c r="AH118" s="4">
        <v>52</v>
      </c>
      <c r="AI118" s="4">
        <v>35</v>
      </c>
      <c r="AJ118" s="4">
        <v>192</v>
      </c>
      <c r="AK118" s="4">
        <v>171</v>
      </c>
      <c r="AL118" s="4">
        <v>4.9000000000000004</v>
      </c>
      <c r="AM118" s="4">
        <v>174.1</v>
      </c>
      <c r="AN118" s="4" t="s">
        <v>155</v>
      </c>
      <c r="AO118" s="4">
        <v>2</v>
      </c>
      <c r="AP118" s="5">
        <v>0.61662037037037043</v>
      </c>
      <c r="AQ118" s="4">
        <v>47.164262999999998</v>
      </c>
      <c r="AR118" s="4">
        <v>-88.487527999999998</v>
      </c>
      <c r="AS118" s="4">
        <v>319.2</v>
      </c>
      <c r="AT118" s="4">
        <v>22.1</v>
      </c>
      <c r="AU118" s="4">
        <v>12</v>
      </c>
      <c r="AV118" s="4">
        <v>11</v>
      </c>
      <c r="AW118" s="4" t="s">
        <v>205</v>
      </c>
      <c r="AX118" s="4">
        <v>2.2999999999999998</v>
      </c>
      <c r="AY118" s="4">
        <v>1.4</v>
      </c>
      <c r="AZ118" s="4">
        <v>3.8</v>
      </c>
      <c r="BA118" s="4">
        <v>14.186999999999999</v>
      </c>
      <c r="BB118" s="4">
        <v>49.77</v>
      </c>
      <c r="BC118" s="4">
        <v>3.51</v>
      </c>
      <c r="BD118" s="4">
        <v>3.3460000000000001</v>
      </c>
      <c r="BE118" s="4">
        <v>3189.346</v>
      </c>
      <c r="BF118" s="4">
        <v>3.327</v>
      </c>
      <c r="BG118" s="4">
        <v>29.87</v>
      </c>
      <c r="BH118" s="4">
        <v>5.46</v>
      </c>
      <c r="BI118" s="4">
        <v>35.33</v>
      </c>
      <c r="BJ118" s="4">
        <v>23.824999999999999</v>
      </c>
      <c r="BK118" s="4">
        <v>4.3550000000000004</v>
      </c>
      <c r="BL118" s="4">
        <v>28.18</v>
      </c>
      <c r="BM118" s="4">
        <v>0.33100000000000002</v>
      </c>
      <c r="BQ118" s="4">
        <v>7577.7049999999999</v>
      </c>
      <c r="BR118" s="4">
        <v>6.1913999999999997E-2</v>
      </c>
      <c r="BS118" s="4">
        <v>-5</v>
      </c>
      <c r="BT118" s="4">
        <v>6.0000000000000001E-3</v>
      </c>
      <c r="BU118" s="4">
        <v>1.513023</v>
      </c>
      <c r="BV118" s="4">
        <v>21</v>
      </c>
      <c r="BW118" s="4">
        <f t="shared" si="10"/>
        <v>0.39974067660000001</v>
      </c>
      <c r="BY118" s="4">
        <f>BE118*$BU118*(VLOOKUP("Fuel Specific Gravity",'Raw Data'!$A$1:$B$2000,2,FALSE))</f>
        <v>4121.0229904261314</v>
      </c>
      <c r="BZ118" s="4">
        <f>BF118*$BU118*(VLOOKUP("Fuel Specific Gravity",'Raw Data'!$A$1:$B$2000,2,FALSE))</f>
        <v>4.2988887029339997</v>
      </c>
      <c r="CA118" s="4">
        <f>BJ118*$BU118*(VLOOKUP("Fuel Specific Gravity",'Raw Data'!$A$1:$B$2000,2,FALSE))</f>
        <v>30.784798120649999</v>
      </c>
      <c r="CB118" s="4">
        <f>BM118*$BU118*(VLOOKUP("Fuel Specific Gravity",'Raw Data'!$A$1:$B$2000,2,FALSE))</f>
        <v>0.42769226350200007</v>
      </c>
    </row>
    <row r="119" spans="1:80" x14ac:dyDescent="0.25">
      <c r="A119" s="2">
        <v>43165</v>
      </c>
      <c r="B119" s="38">
        <v>0.40750303240740737</v>
      </c>
      <c r="C119" s="4">
        <v>4.0540000000000003</v>
      </c>
      <c r="D119" s="4">
        <v>5.4999999999999997E-3</v>
      </c>
      <c r="E119" s="4">
        <v>54.630704999999999</v>
      </c>
      <c r="F119" s="4">
        <v>372.3</v>
      </c>
      <c r="G119" s="4">
        <v>69.099999999999994</v>
      </c>
      <c r="H119" s="4">
        <v>36.9</v>
      </c>
      <c r="J119" s="4">
        <v>14.05</v>
      </c>
      <c r="K119" s="4">
        <v>0.96919999999999995</v>
      </c>
      <c r="L119" s="4">
        <v>3.9293</v>
      </c>
      <c r="M119" s="4">
        <v>5.3E-3</v>
      </c>
      <c r="N119" s="4">
        <v>360.83949999999999</v>
      </c>
      <c r="O119" s="4">
        <v>66.932199999999995</v>
      </c>
      <c r="P119" s="4">
        <v>427.8</v>
      </c>
      <c r="Q119" s="4">
        <v>287.81509999999997</v>
      </c>
      <c r="R119" s="4">
        <v>53.386899999999997</v>
      </c>
      <c r="S119" s="4">
        <v>341.2</v>
      </c>
      <c r="T119" s="4">
        <v>36.903300000000002</v>
      </c>
      <c r="W119" s="4">
        <v>0</v>
      </c>
      <c r="X119" s="4">
        <v>13.6136</v>
      </c>
      <c r="Y119" s="4">
        <v>12.5</v>
      </c>
      <c r="Z119" s="4">
        <v>840</v>
      </c>
      <c r="AA119" s="4">
        <v>846</v>
      </c>
      <c r="AB119" s="4">
        <v>880</v>
      </c>
      <c r="AC119" s="4">
        <v>77</v>
      </c>
      <c r="AD119" s="4">
        <v>21.02</v>
      </c>
      <c r="AE119" s="4">
        <v>0.48</v>
      </c>
      <c r="AF119" s="4">
        <v>978</v>
      </c>
      <c r="AG119" s="4">
        <v>0</v>
      </c>
      <c r="AH119" s="4">
        <v>52</v>
      </c>
      <c r="AI119" s="4">
        <v>35</v>
      </c>
      <c r="AJ119" s="4">
        <v>192</v>
      </c>
      <c r="AK119" s="4">
        <v>171</v>
      </c>
      <c r="AL119" s="4">
        <v>4.9000000000000004</v>
      </c>
      <c r="AM119" s="4">
        <v>174.3</v>
      </c>
      <c r="AN119" s="4" t="s">
        <v>155</v>
      </c>
      <c r="AO119" s="4">
        <v>2</v>
      </c>
      <c r="AP119" s="5">
        <v>0.61662037037037043</v>
      </c>
      <c r="AQ119" s="4">
        <v>47.164231999999998</v>
      </c>
      <c r="AR119" s="4">
        <v>-88.487696999999997</v>
      </c>
      <c r="AS119" s="4">
        <v>319</v>
      </c>
      <c r="AT119" s="4">
        <v>22</v>
      </c>
      <c r="AU119" s="4">
        <v>12</v>
      </c>
      <c r="AV119" s="4">
        <v>11</v>
      </c>
      <c r="AW119" s="4" t="s">
        <v>205</v>
      </c>
      <c r="AX119" s="4">
        <v>2.5735999999999999</v>
      </c>
      <c r="AY119" s="4">
        <v>1.6736</v>
      </c>
      <c r="AZ119" s="4">
        <v>4.0735999999999999</v>
      </c>
      <c r="BA119" s="4">
        <v>14.186999999999999</v>
      </c>
      <c r="BB119" s="4">
        <v>52.16</v>
      </c>
      <c r="BC119" s="4">
        <v>3.68</v>
      </c>
      <c r="BD119" s="4">
        <v>3.1739999999999999</v>
      </c>
      <c r="BE119" s="4">
        <v>3189.797</v>
      </c>
      <c r="BF119" s="4">
        <v>2.7360000000000002</v>
      </c>
      <c r="BG119" s="4">
        <v>30.675999999999998</v>
      </c>
      <c r="BH119" s="4">
        <v>5.69</v>
      </c>
      <c r="BI119" s="4">
        <v>36.366</v>
      </c>
      <c r="BJ119" s="4">
        <v>24.468</v>
      </c>
      <c r="BK119" s="4">
        <v>4.5389999999999997</v>
      </c>
      <c r="BL119" s="4">
        <v>29.006</v>
      </c>
      <c r="BM119" s="4">
        <v>0.94640000000000002</v>
      </c>
      <c r="BQ119" s="4">
        <v>8035.55</v>
      </c>
      <c r="BR119" s="4">
        <v>7.8932000000000002E-2</v>
      </c>
      <c r="BS119" s="4">
        <v>-5</v>
      </c>
      <c r="BT119" s="4">
        <v>6.0000000000000001E-3</v>
      </c>
      <c r="BU119" s="4">
        <v>1.928901</v>
      </c>
      <c r="BV119" s="4">
        <v>21</v>
      </c>
      <c r="BW119" s="4">
        <f t="shared" si="10"/>
        <v>0.50961564419999994</v>
      </c>
      <c r="BY119" s="4">
        <f>BE119*$BU119*(VLOOKUP("Fuel Specific Gravity",'Raw Data'!$A$1:$B$2000,2,FALSE))</f>
        <v>5254.4934401248374</v>
      </c>
      <c r="BZ119" s="4">
        <f>BF119*$BU119*(VLOOKUP("Fuel Specific Gravity",'Raw Data'!$A$1:$B$2000,2,FALSE))</f>
        <v>4.5069620581440004</v>
      </c>
      <c r="CA119" s="4">
        <f>BJ119*$BU119*(VLOOKUP("Fuel Specific Gravity",'Raw Data'!$A$1:$B$2000,2,FALSE))</f>
        <v>40.305682616471998</v>
      </c>
      <c r="CB119" s="4">
        <f>BM119*$BU119*(VLOOKUP("Fuel Specific Gravity",'Raw Data'!$A$1:$B$2000,2,FALSE))</f>
        <v>1.5589871680656</v>
      </c>
    </row>
    <row r="120" spans="1:80" x14ac:dyDescent="0.25">
      <c r="A120" s="2">
        <v>43165</v>
      </c>
      <c r="B120" s="38">
        <v>0.40751460648148147</v>
      </c>
      <c r="C120" s="4">
        <v>4.2450000000000001</v>
      </c>
      <c r="D120" s="4">
        <v>8.0000000000000002E-3</v>
      </c>
      <c r="E120" s="4">
        <v>79.526971000000003</v>
      </c>
      <c r="F120" s="4">
        <v>369.5</v>
      </c>
      <c r="G120" s="4">
        <v>68.400000000000006</v>
      </c>
      <c r="H120" s="4">
        <v>23.2</v>
      </c>
      <c r="J120" s="4">
        <v>14.3</v>
      </c>
      <c r="K120" s="4">
        <v>0.9677</v>
      </c>
      <c r="L120" s="4">
        <v>4.1079999999999997</v>
      </c>
      <c r="M120" s="4">
        <v>7.7000000000000002E-3</v>
      </c>
      <c r="N120" s="4">
        <v>357.58679999999998</v>
      </c>
      <c r="O120" s="4">
        <v>66.222700000000003</v>
      </c>
      <c r="P120" s="4">
        <v>423.8</v>
      </c>
      <c r="Q120" s="4">
        <v>285.22059999999999</v>
      </c>
      <c r="R120" s="4">
        <v>52.820900000000002</v>
      </c>
      <c r="S120" s="4">
        <v>338</v>
      </c>
      <c r="T120" s="4">
        <v>23.158799999999999</v>
      </c>
      <c r="W120" s="4">
        <v>0</v>
      </c>
      <c r="X120" s="4">
        <v>13.833600000000001</v>
      </c>
      <c r="Y120" s="4">
        <v>12.5</v>
      </c>
      <c r="Z120" s="4">
        <v>839</v>
      </c>
      <c r="AA120" s="4">
        <v>848</v>
      </c>
      <c r="AB120" s="4">
        <v>880</v>
      </c>
      <c r="AC120" s="4">
        <v>77</v>
      </c>
      <c r="AD120" s="4">
        <v>21.02</v>
      </c>
      <c r="AE120" s="4">
        <v>0.48</v>
      </c>
      <c r="AF120" s="4">
        <v>978</v>
      </c>
      <c r="AG120" s="4">
        <v>0</v>
      </c>
      <c r="AH120" s="4">
        <v>52</v>
      </c>
      <c r="AI120" s="4">
        <v>35</v>
      </c>
      <c r="AJ120" s="4">
        <v>192</v>
      </c>
      <c r="AK120" s="4">
        <v>171</v>
      </c>
      <c r="AL120" s="4">
        <v>4.9000000000000004</v>
      </c>
      <c r="AM120" s="4">
        <v>174.7</v>
      </c>
      <c r="AN120" s="4" t="s">
        <v>155</v>
      </c>
      <c r="AO120" s="4">
        <v>2</v>
      </c>
      <c r="AP120" s="5">
        <v>0.61664351851851851</v>
      </c>
      <c r="AQ120" s="4">
        <v>47.164197000000001</v>
      </c>
      <c r="AR120" s="4">
        <v>-88.487852000000004</v>
      </c>
      <c r="AS120" s="4">
        <v>318.8</v>
      </c>
      <c r="AT120" s="4">
        <v>21.6</v>
      </c>
      <c r="AU120" s="4">
        <v>12</v>
      </c>
      <c r="AV120" s="4">
        <v>11</v>
      </c>
      <c r="AW120" s="4" t="s">
        <v>205</v>
      </c>
      <c r="AX120" s="4">
        <v>2.9735999999999998</v>
      </c>
      <c r="AY120" s="4">
        <v>1.2527999999999999</v>
      </c>
      <c r="AZ120" s="4">
        <v>4.3368000000000002</v>
      </c>
      <c r="BA120" s="4">
        <v>14.186999999999999</v>
      </c>
      <c r="BB120" s="4">
        <v>49.84</v>
      </c>
      <c r="BC120" s="4">
        <v>3.51</v>
      </c>
      <c r="BD120" s="4">
        <v>3.34</v>
      </c>
      <c r="BE120" s="4">
        <v>3187.8969999999999</v>
      </c>
      <c r="BF120" s="4">
        <v>3.8010000000000002</v>
      </c>
      <c r="BG120" s="4">
        <v>29.06</v>
      </c>
      <c r="BH120" s="4">
        <v>5.3819999999999997</v>
      </c>
      <c r="BI120" s="4">
        <v>34.441000000000003</v>
      </c>
      <c r="BJ120" s="4">
        <v>23.178999999999998</v>
      </c>
      <c r="BK120" s="4">
        <v>4.2930000000000001</v>
      </c>
      <c r="BL120" s="4">
        <v>27.471</v>
      </c>
      <c r="BM120" s="4">
        <v>0.56779999999999997</v>
      </c>
      <c r="BQ120" s="4">
        <v>7805.5870000000004</v>
      </c>
      <c r="BR120" s="4">
        <v>7.4658000000000002E-2</v>
      </c>
      <c r="BS120" s="4">
        <v>-5</v>
      </c>
      <c r="BT120" s="4">
        <v>5.0939999999999996E-3</v>
      </c>
      <c r="BU120" s="4">
        <v>1.8244549999999999</v>
      </c>
      <c r="BV120" s="4">
        <v>21</v>
      </c>
      <c r="BW120" s="4">
        <f t="shared" si="10"/>
        <v>0.48202101099999994</v>
      </c>
      <c r="BY120" s="4">
        <f>BE120*$BU120*(VLOOKUP("Fuel Specific Gravity",'Raw Data'!$A$1:$B$2000,2,FALSE))</f>
        <v>4967.0131264492902</v>
      </c>
      <c r="BZ120" s="4">
        <f>BF120*$BU120*(VLOOKUP("Fuel Specific Gravity",'Raw Data'!$A$1:$B$2000,2,FALSE))</f>
        <v>5.9222794505699996</v>
      </c>
      <c r="CA120" s="4">
        <f>BJ120*$BU120*(VLOOKUP("Fuel Specific Gravity",'Raw Data'!$A$1:$B$2000,2,FALSE))</f>
        <v>36.114842248029994</v>
      </c>
      <c r="CB120" s="4">
        <f>BM120*$BU120*(VLOOKUP("Fuel Specific Gravity",'Raw Data'!$A$1:$B$2000,2,FALSE))</f>
        <v>0.88468041884599991</v>
      </c>
    </row>
    <row r="121" spans="1:80" x14ac:dyDescent="0.25">
      <c r="A121" s="2">
        <v>43165</v>
      </c>
      <c r="B121" s="38">
        <v>0.40752618055555551</v>
      </c>
      <c r="C121" s="4">
        <v>4.3959999999999999</v>
      </c>
      <c r="D121" s="4">
        <v>6.4000000000000003E-3</v>
      </c>
      <c r="E121" s="4">
        <v>63.677205000000001</v>
      </c>
      <c r="F121" s="4">
        <v>375.5</v>
      </c>
      <c r="G121" s="4">
        <v>67.8</v>
      </c>
      <c r="H121" s="4">
        <v>14.9</v>
      </c>
      <c r="J121" s="4">
        <v>14.5</v>
      </c>
      <c r="K121" s="4">
        <v>0.96640000000000004</v>
      </c>
      <c r="L121" s="4">
        <v>4.2485999999999997</v>
      </c>
      <c r="M121" s="4">
        <v>6.1999999999999998E-3</v>
      </c>
      <c r="N121" s="4">
        <v>362.9033</v>
      </c>
      <c r="O121" s="4">
        <v>65.554900000000004</v>
      </c>
      <c r="P121" s="4">
        <v>428.5</v>
      </c>
      <c r="Q121" s="4">
        <v>289.73110000000003</v>
      </c>
      <c r="R121" s="4">
        <v>52.3371</v>
      </c>
      <c r="S121" s="4">
        <v>342.1</v>
      </c>
      <c r="T121" s="4">
        <v>14.9147</v>
      </c>
      <c r="W121" s="4">
        <v>0</v>
      </c>
      <c r="X121" s="4">
        <v>14.013199999999999</v>
      </c>
      <c r="Y121" s="4">
        <v>12.5</v>
      </c>
      <c r="Z121" s="4">
        <v>841</v>
      </c>
      <c r="AA121" s="4">
        <v>847</v>
      </c>
      <c r="AB121" s="4">
        <v>880</v>
      </c>
      <c r="AC121" s="4">
        <v>77.900000000000006</v>
      </c>
      <c r="AD121" s="4">
        <v>21.27</v>
      </c>
      <c r="AE121" s="4">
        <v>0.49</v>
      </c>
      <c r="AF121" s="4">
        <v>978</v>
      </c>
      <c r="AG121" s="4">
        <v>0</v>
      </c>
      <c r="AH121" s="4">
        <v>52</v>
      </c>
      <c r="AI121" s="4">
        <v>35</v>
      </c>
      <c r="AJ121" s="4">
        <v>192</v>
      </c>
      <c r="AK121" s="4">
        <v>171</v>
      </c>
      <c r="AL121" s="4">
        <v>4.9000000000000004</v>
      </c>
      <c r="AM121" s="4">
        <v>174.9</v>
      </c>
      <c r="AN121" s="4" t="s">
        <v>155</v>
      </c>
      <c r="AO121" s="4">
        <v>2</v>
      </c>
      <c r="AP121" s="5">
        <v>0.61665509259259255</v>
      </c>
      <c r="AQ121" s="4">
        <v>47.164185000000003</v>
      </c>
      <c r="AR121" s="4">
        <v>-88.487960000000001</v>
      </c>
      <c r="AS121" s="4">
        <v>319</v>
      </c>
      <c r="AT121" s="4">
        <v>20.399999999999999</v>
      </c>
      <c r="AU121" s="4">
        <v>12</v>
      </c>
      <c r="AV121" s="4">
        <v>11</v>
      </c>
      <c r="AW121" s="4" t="s">
        <v>205</v>
      </c>
      <c r="AX121" s="4">
        <v>3.1</v>
      </c>
      <c r="AY121" s="4">
        <v>1.5471999999999999</v>
      </c>
      <c r="AZ121" s="4">
        <v>4.742</v>
      </c>
      <c r="BA121" s="4">
        <v>14.186999999999999</v>
      </c>
      <c r="BB121" s="4">
        <v>48.19</v>
      </c>
      <c r="BC121" s="4">
        <v>3.4</v>
      </c>
      <c r="BD121" s="4">
        <v>3.4740000000000002</v>
      </c>
      <c r="BE121" s="4">
        <v>3188.9140000000002</v>
      </c>
      <c r="BF121" s="4">
        <v>2.94</v>
      </c>
      <c r="BG121" s="4">
        <v>28.524999999999999</v>
      </c>
      <c r="BH121" s="4">
        <v>5.1529999999999996</v>
      </c>
      <c r="BI121" s="4">
        <v>33.677999999999997</v>
      </c>
      <c r="BJ121" s="4">
        <v>22.773</v>
      </c>
      <c r="BK121" s="4">
        <v>4.1139999999999999</v>
      </c>
      <c r="BL121" s="4">
        <v>26.887</v>
      </c>
      <c r="BM121" s="4">
        <v>0.35370000000000001</v>
      </c>
      <c r="BQ121" s="4">
        <v>7647.7259999999997</v>
      </c>
      <c r="BR121" s="4">
        <v>4.9537999999999999E-2</v>
      </c>
      <c r="BS121" s="4">
        <v>-5</v>
      </c>
      <c r="BT121" s="4">
        <v>5.0000000000000001E-3</v>
      </c>
      <c r="BU121" s="4">
        <v>1.2105840000000001</v>
      </c>
      <c r="BV121" s="4">
        <v>21</v>
      </c>
      <c r="BW121" s="4">
        <f t="shared" si="10"/>
        <v>0.31983629280000003</v>
      </c>
      <c r="BY121" s="4">
        <f>BE121*$BU121*(VLOOKUP("Fuel Specific Gravity",'Raw Data'!$A$1:$B$2000,2,FALSE))</f>
        <v>3296.8228189727042</v>
      </c>
      <c r="BZ121" s="4">
        <f>BF121*$BU121*(VLOOKUP("Fuel Specific Gravity",'Raw Data'!$A$1:$B$2000,2,FALSE))</f>
        <v>3.0394858838400003</v>
      </c>
      <c r="CA121" s="4">
        <f>BJ121*$BU121*(VLOOKUP("Fuel Specific Gravity",'Raw Data'!$A$1:$B$2000,2,FALSE))</f>
        <v>23.543609534928002</v>
      </c>
      <c r="CB121" s="4">
        <f>BM121*$BU121*(VLOOKUP("Fuel Specific Gravity",'Raw Data'!$A$1:$B$2000,2,FALSE))</f>
        <v>0.3656687609232</v>
      </c>
    </row>
    <row r="122" spans="1:80" x14ac:dyDescent="0.25">
      <c r="A122" s="2">
        <v>43165</v>
      </c>
      <c r="B122" s="38">
        <v>0.40753775462962966</v>
      </c>
      <c r="C122" s="4">
        <v>4.4400000000000004</v>
      </c>
      <c r="D122" s="4">
        <v>5.3E-3</v>
      </c>
      <c r="E122" s="4">
        <v>53.353242000000002</v>
      </c>
      <c r="F122" s="4">
        <v>382</v>
      </c>
      <c r="G122" s="4">
        <v>67.099999999999994</v>
      </c>
      <c r="H122" s="4">
        <v>33.4</v>
      </c>
      <c r="J122" s="4">
        <v>14.5</v>
      </c>
      <c r="K122" s="4">
        <v>0.96609999999999996</v>
      </c>
      <c r="L122" s="4">
        <v>4.2896999999999998</v>
      </c>
      <c r="M122" s="4">
        <v>5.1999999999999998E-3</v>
      </c>
      <c r="N122" s="4">
        <v>369.05029999999999</v>
      </c>
      <c r="O122" s="4">
        <v>64.867199999999997</v>
      </c>
      <c r="P122" s="4">
        <v>433.9</v>
      </c>
      <c r="Q122" s="4">
        <v>294.66719999999998</v>
      </c>
      <c r="R122" s="4">
        <v>51.792999999999999</v>
      </c>
      <c r="S122" s="4">
        <v>346.5</v>
      </c>
      <c r="T122" s="4">
        <v>33.386800000000001</v>
      </c>
      <c r="W122" s="4">
        <v>0</v>
      </c>
      <c r="X122" s="4">
        <v>14.0084</v>
      </c>
      <c r="Y122" s="4">
        <v>12.6</v>
      </c>
      <c r="Z122" s="4">
        <v>840</v>
      </c>
      <c r="AA122" s="4">
        <v>845</v>
      </c>
      <c r="AB122" s="4">
        <v>880</v>
      </c>
      <c r="AC122" s="4">
        <v>78</v>
      </c>
      <c r="AD122" s="4">
        <v>21.29</v>
      </c>
      <c r="AE122" s="4">
        <v>0.49</v>
      </c>
      <c r="AF122" s="4">
        <v>978</v>
      </c>
      <c r="AG122" s="4">
        <v>0</v>
      </c>
      <c r="AH122" s="4">
        <v>52</v>
      </c>
      <c r="AI122" s="4">
        <v>35</v>
      </c>
      <c r="AJ122" s="4">
        <v>192.9</v>
      </c>
      <c r="AK122" s="4">
        <v>171</v>
      </c>
      <c r="AL122" s="4">
        <v>5</v>
      </c>
      <c r="AM122" s="4">
        <v>174.6</v>
      </c>
      <c r="AN122" s="4" t="s">
        <v>155</v>
      </c>
      <c r="AO122" s="4">
        <v>2</v>
      </c>
      <c r="AP122" s="5">
        <v>0.6166666666666667</v>
      </c>
      <c r="AQ122" s="4">
        <v>47.164188000000003</v>
      </c>
      <c r="AR122" s="4">
        <v>-88.488062999999997</v>
      </c>
      <c r="AS122" s="4">
        <v>319.2</v>
      </c>
      <c r="AT122" s="4">
        <v>18.899999999999999</v>
      </c>
      <c r="AU122" s="4">
        <v>12</v>
      </c>
      <c r="AV122" s="4">
        <v>11</v>
      </c>
      <c r="AW122" s="4" t="s">
        <v>205</v>
      </c>
      <c r="AX122" s="4">
        <v>1.8688</v>
      </c>
      <c r="AY122" s="4">
        <v>1.8684000000000001</v>
      </c>
      <c r="AZ122" s="4">
        <v>3.532</v>
      </c>
      <c r="BA122" s="4">
        <v>14.186999999999999</v>
      </c>
      <c r="BB122" s="4">
        <v>47.72</v>
      </c>
      <c r="BC122" s="4">
        <v>3.36</v>
      </c>
      <c r="BD122" s="4">
        <v>3.5089999999999999</v>
      </c>
      <c r="BE122" s="4">
        <v>3188.0459999999998</v>
      </c>
      <c r="BF122" s="4">
        <v>2.4380000000000002</v>
      </c>
      <c r="BG122" s="4">
        <v>28.722000000000001</v>
      </c>
      <c r="BH122" s="4">
        <v>5.048</v>
      </c>
      <c r="BI122" s="4">
        <v>33.771000000000001</v>
      </c>
      <c r="BJ122" s="4">
        <v>22.933</v>
      </c>
      <c r="BK122" s="4">
        <v>4.0309999999999997</v>
      </c>
      <c r="BL122" s="4">
        <v>26.963999999999999</v>
      </c>
      <c r="BM122" s="4">
        <v>0.78390000000000004</v>
      </c>
      <c r="BQ122" s="4">
        <v>7569.83</v>
      </c>
      <c r="BR122" s="4">
        <v>6.3308000000000003E-2</v>
      </c>
      <c r="BS122" s="4">
        <v>-5</v>
      </c>
      <c r="BT122" s="4">
        <v>5.0000000000000001E-3</v>
      </c>
      <c r="BU122" s="4">
        <v>1.5470889999999999</v>
      </c>
      <c r="BV122" s="4">
        <v>21</v>
      </c>
      <c r="BW122" s="4">
        <f t="shared" si="10"/>
        <v>0.40874091379999999</v>
      </c>
      <c r="BY122" s="4">
        <f>BE122*$BU122*(VLOOKUP("Fuel Specific Gravity",'Raw Data'!$A$1:$B$2000,2,FALSE))</f>
        <v>4212.0910269722754</v>
      </c>
      <c r="BZ122" s="4">
        <f>BF122*$BU122*(VLOOKUP("Fuel Specific Gravity",'Raw Data'!$A$1:$B$2000,2,FALSE))</f>
        <v>3.2211197466280002</v>
      </c>
      <c r="CA122" s="4">
        <f>BJ122*$BU122*(VLOOKUP("Fuel Specific Gravity",'Raw Data'!$A$1:$B$2000,2,FALSE))</f>
        <v>30.299400799597997</v>
      </c>
      <c r="CB122" s="4">
        <f>BM122*$BU122*(VLOOKUP("Fuel Specific Gravity",'Raw Data'!$A$1:$B$2000,2,FALSE))</f>
        <v>1.0356996593034</v>
      </c>
    </row>
    <row r="123" spans="1:80" x14ac:dyDescent="0.25">
      <c r="A123" s="2">
        <v>43165</v>
      </c>
      <c r="B123" s="38">
        <v>0.40754932870370369</v>
      </c>
      <c r="C123" s="4">
        <v>4.4619999999999997</v>
      </c>
      <c r="D123" s="4">
        <v>5.4999999999999997E-3</v>
      </c>
      <c r="E123" s="4">
        <v>55.109428000000001</v>
      </c>
      <c r="F123" s="4">
        <v>385.1</v>
      </c>
      <c r="G123" s="4">
        <v>65.7</v>
      </c>
      <c r="H123" s="4">
        <v>13.3</v>
      </c>
      <c r="J123" s="4">
        <v>14.5</v>
      </c>
      <c r="K123" s="4">
        <v>0.96589999999999998</v>
      </c>
      <c r="L123" s="4">
        <v>4.3095999999999997</v>
      </c>
      <c r="M123" s="4">
        <v>5.3E-3</v>
      </c>
      <c r="N123" s="4">
        <v>371.97269999999997</v>
      </c>
      <c r="O123" s="4">
        <v>63.430700000000002</v>
      </c>
      <c r="P123" s="4">
        <v>435.4</v>
      </c>
      <c r="Q123" s="4">
        <v>297.00060000000002</v>
      </c>
      <c r="R123" s="4">
        <v>50.646099999999997</v>
      </c>
      <c r="S123" s="4">
        <v>347.6</v>
      </c>
      <c r="T123" s="4">
        <v>13.3195</v>
      </c>
      <c r="W123" s="4">
        <v>0</v>
      </c>
      <c r="X123" s="4">
        <v>14.0062</v>
      </c>
      <c r="Y123" s="4">
        <v>12.5</v>
      </c>
      <c r="Z123" s="4">
        <v>840</v>
      </c>
      <c r="AA123" s="4">
        <v>847</v>
      </c>
      <c r="AB123" s="4">
        <v>880</v>
      </c>
      <c r="AC123" s="4">
        <v>78</v>
      </c>
      <c r="AD123" s="4">
        <v>21.29</v>
      </c>
      <c r="AE123" s="4">
        <v>0.49</v>
      </c>
      <c r="AF123" s="4">
        <v>978</v>
      </c>
      <c r="AG123" s="4">
        <v>0</v>
      </c>
      <c r="AH123" s="4">
        <v>52</v>
      </c>
      <c r="AI123" s="4">
        <v>35</v>
      </c>
      <c r="AJ123" s="4">
        <v>192.1</v>
      </c>
      <c r="AK123" s="4">
        <v>171</v>
      </c>
      <c r="AL123" s="4">
        <v>5</v>
      </c>
      <c r="AM123" s="4">
        <v>174.2</v>
      </c>
      <c r="AN123" s="4" t="s">
        <v>155</v>
      </c>
      <c r="AO123" s="4">
        <v>2</v>
      </c>
      <c r="AP123" s="5">
        <v>0.61667824074074074</v>
      </c>
      <c r="AQ123" s="4">
        <v>47.164197000000001</v>
      </c>
      <c r="AR123" s="4">
        <v>-88.488163</v>
      </c>
      <c r="AS123" s="4">
        <v>319.3</v>
      </c>
      <c r="AT123" s="4">
        <v>17.8</v>
      </c>
      <c r="AU123" s="4">
        <v>12</v>
      </c>
      <c r="AV123" s="4">
        <v>11</v>
      </c>
      <c r="AW123" s="4" t="s">
        <v>205</v>
      </c>
      <c r="AX123" s="4">
        <v>1.3</v>
      </c>
      <c r="AY123" s="4">
        <v>1.9</v>
      </c>
      <c r="AZ123" s="4">
        <v>2.8315999999999999</v>
      </c>
      <c r="BA123" s="4">
        <v>14.186999999999999</v>
      </c>
      <c r="BB123" s="4">
        <v>47.51</v>
      </c>
      <c r="BC123" s="4">
        <v>3.35</v>
      </c>
      <c r="BD123" s="4">
        <v>3.5259999999999998</v>
      </c>
      <c r="BE123" s="4">
        <v>3189.308</v>
      </c>
      <c r="BF123" s="4">
        <v>2.5070000000000001</v>
      </c>
      <c r="BG123" s="4">
        <v>28.827000000000002</v>
      </c>
      <c r="BH123" s="4">
        <v>4.9160000000000004</v>
      </c>
      <c r="BI123" s="4">
        <v>33.743000000000002</v>
      </c>
      <c r="BJ123" s="4">
        <v>23.016999999999999</v>
      </c>
      <c r="BK123" s="4">
        <v>3.9249999999999998</v>
      </c>
      <c r="BL123" s="4">
        <v>26.942</v>
      </c>
      <c r="BM123" s="4">
        <v>0.31140000000000001</v>
      </c>
      <c r="BQ123" s="4">
        <v>7536.5739999999996</v>
      </c>
      <c r="BR123" s="4">
        <v>7.6766000000000001E-2</v>
      </c>
      <c r="BS123" s="4">
        <v>-5</v>
      </c>
      <c r="BT123" s="4">
        <v>5.0000000000000001E-3</v>
      </c>
      <c r="BU123" s="4">
        <v>1.8759749999999999</v>
      </c>
      <c r="BV123" s="4">
        <v>21</v>
      </c>
      <c r="BW123" s="4">
        <f t="shared" si="10"/>
        <v>0.49563259499999995</v>
      </c>
      <c r="BY123" s="4">
        <f>BE123*$BU123*(VLOOKUP("Fuel Specific Gravity",'Raw Data'!$A$1:$B$2000,2,FALSE))</f>
        <v>5109.535012306199</v>
      </c>
      <c r="BZ123" s="4">
        <f>BF123*$BU123*(VLOOKUP("Fuel Specific Gravity",'Raw Data'!$A$1:$B$2000,2,FALSE))</f>
        <v>4.0164212035500002</v>
      </c>
      <c r="CA123" s="4">
        <f>BJ123*$BU123*(VLOOKUP("Fuel Specific Gravity",'Raw Data'!$A$1:$B$2000,2,FALSE))</f>
        <v>36.875136355049996</v>
      </c>
      <c r="CB123" s="4">
        <f>BM123*$BU123*(VLOOKUP("Fuel Specific Gravity",'Raw Data'!$A$1:$B$2000,2,FALSE))</f>
        <v>0.49888853720999998</v>
      </c>
    </row>
    <row r="124" spans="1:80" x14ac:dyDescent="0.25">
      <c r="A124" s="2">
        <v>43165</v>
      </c>
      <c r="B124" s="38">
        <v>0.40756090277777779</v>
      </c>
      <c r="C124" s="4">
        <v>4.47</v>
      </c>
      <c r="D124" s="4">
        <v>6.0000000000000001E-3</v>
      </c>
      <c r="E124" s="4">
        <v>60</v>
      </c>
      <c r="F124" s="4">
        <v>386.7</v>
      </c>
      <c r="G124" s="4">
        <v>64.400000000000006</v>
      </c>
      <c r="H124" s="4">
        <v>23.7</v>
      </c>
      <c r="J124" s="4">
        <v>14.4</v>
      </c>
      <c r="K124" s="4">
        <v>0.96589999999999998</v>
      </c>
      <c r="L124" s="4">
        <v>4.3174000000000001</v>
      </c>
      <c r="M124" s="4">
        <v>5.7999999999999996E-3</v>
      </c>
      <c r="N124" s="4">
        <v>373.54169999999999</v>
      </c>
      <c r="O124" s="4">
        <v>62.212299999999999</v>
      </c>
      <c r="P124" s="4">
        <v>435.8</v>
      </c>
      <c r="Q124" s="4">
        <v>298.25330000000002</v>
      </c>
      <c r="R124" s="4">
        <v>49.673299999999998</v>
      </c>
      <c r="S124" s="4">
        <v>347.9</v>
      </c>
      <c r="T124" s="4">
        <v>23.683499999999999</v>
      </c>
      <c r="W124" s="4">
        <v>0</v>
      </c>
      <c r="X124" s="4">
        <v>13.9084</v>
      </c>
      <c r="Y124" s="4">
        <v>12.5</v>
      </c>
      <c r="Z124" s="4">
        <v>840</v>
      </c>
      <c r="AA124" s="4">
        <v>846</v>
      </c>
      <c r="AB124" s="4">
        <v>880</v>
      </c>
      <c r="AC124" s="4">
        <v>78</v>
      </c>
      <c r="AD124" s="4">
        <v>21.29</v>
      </c>
      <c r="AE124" s="4">
        <v>0.49</v>
      </c>
      <c r="AF124" s="4">
        <v>978</v>
      </c>
      <c r="AG124" s="4">
        <v>0</v>
      </c>
      <c r="AH124" s="4">
        <v>52</v>
      </c>
      <c r="AI124" s="4">
        <v>35</v>
      </c>
      <c r="AJ124" s="4">
        <v>192</v>
      </c>
      <c r="AK124" s="4">
        <v>171</v>
      </c>
      <c r="AL124" s="4">
        <v>5</v>
      </c>
      <c r="AM124" s="4">
        <v>174</v>
      </c>
      <c r="AN124" s="4" t="s">
        <v>155</v>
      </c>
      <c r="AO124" s="4">
        <v>2</v>
      </c>
      <c r="AP124" s="5">
        <v>0.61668981481481489</v>
      </c>
      <c r="AQ124" s="4">
        <v>47.164200000000001</v>
      </c>
      <c r="AR124" s="4">
        <v>-88.488195000000005</v>
      </c>
      <c r="AS124" s="4">
        <v>319.39999999999998</v>
      </c>
      <c r="AT124" s="4">
        <v>17.5</v>
      </c>
      <c r="AU124" s="4">
        <v>12</v>
      </c>
      <c r="AV124" s="4">
        <v>11</v>
      </c>
      <c r="AW124" s="4" t="s">
        <v>205</v>
      </c>
      <c r="AX124" s="4">
        <v>1.3</v>
      </c>
      <c r="AY124" s="4">
        <v>1.9</v>
      </c>
      <c r="AZ124" s="4">
        <v>2.8</v>
      </c>
      <c r="BA124" s="4">
        <v>14.186999999999999</v>
      </c>
      <c r="BB124" s="4">
        <v>47.41</v>
      </c>
      <c r="BC124" s="4">
        <v>3.34</v>
      </c>
      <c r="BD124" s="4">
        <v>3.5339999999999998</v>
      </c>
      <c r="BE124" s="4">
        <v>3188.1410000000001</v>
      </c>
      <c r="BF124" s="4">
        <v>2.7240000000000002</v>
      </c>
      <c r="BG124" s="4">
        <v>28.885999999999999</v>
      </c>
      <c r="BH124" s="4">
        <v>4.8109999999999999</v>
      </c>
      <c r="BI124" s="4">
        <v>33.697000000000003</v>
      </c>
      <c r="BJ124" s="4">
        <v>23.064</v>
      </c>
      <c r="BK124" s="4">
        <v>3.8410000000000002</v>
      </c>
      <c r="BL124" s="4">
        <v>26.905000000000001</v>
      </c>
      <c r="BM124" s="4">
        <v>0.55249999999999999</v>
      </c>
      <c r="BQ124" s="4">
        <v>7467.7730000000001</v>
      </c>
      <c r="BR124" s="4">
        <v>8.5247000000000003E-2</v>
      </c>
      <c r="BS124" s="4">
        <v>-5</v>
      </c>
      <c r="BT124" s="4">
        <v>5.0000000000000001E-3</v>
      </c>
      <c r="BU124" s="4">
        <v>2.0832299999999999</v>
      </c>
      <c r="BV124" s="4">
        <v>21</v>
      </c>
      <c r="BW124" s="4">
        <f t="shared" si="10"/>
        <v>0.55038936599999999</v>
      </c>
      <c r="BY124" s="4">
        <f>BE124*$BU124*(VLOOKUP("Fuel Specific Gravity",'Raw Data'!$A$1:$B$2000,2,FALSE))</f>
        <v>5671.9528530172201</v>
      </c>
      <c r="BZ124" s="4">
        <f>BF124*$BU124*(VLOOKUP("Fuel Specific Gravity",'Raw Data'!$A$1:$B$2000,2,FALSE))</f>
        <v>4.8462096160799994</v>
      </c>
      <c r="CA124" s="4">
        <f>BJ124*$BU124*(VLOOKUP("Fuel Specific Gravity",'Raw Data'!$A$1:$B$2000,2,FALSE))</f>
        <v>41.032664678879996</v>
      </c>
      <c r="CB124" s="4">
        <f>BM124*$BU124*(VLOOKUP("Fuel Specific Gravity",'Raw Data'!$A$1:$B$2000,2,FALSE))</f>
        <v>0.98294082704999985</v>
      </c>
    </row>
    <row r="125" spans="1:80" x14ac:dyDescent="0.25">
      <c r="A125" s="2">
        <v>43165</v>
      </c>
      <c r="B125" s="38">
        <v>0.40757247685185183</v>
      </c>
      <c r="C125" s="4">
        <v>4.47</v>
      </c>
      <c r="D125" s="4">
        <v>6.0000000000000001E-3</v>
      </c>
      <c r="E125" s="4">
        <v>60</v>
      </c>
      <c r="F125" s="4">
        <v>386.7</v>
      </c>
      <c r="G125" s="4">
        <v>63.5</v>
      </c>
      <c r="H125" s="4">
        <v>17.2</v>
      </c>
      <c r="J125" s="4">
        <v>14.4</v>
      </c>
      <c r="K125" s="4">
        <v>0.96589999999999998</v>
      </c>
      <c r="L125" s="4">
        <v>4.3174000000000001</v>
      </c>
      <c r="M125" s="4">
        <v>5.7999999999999996E-3</v>
      </c>
      <c r="N125" s="4">
        <v>373.51490000000001</v>
      </c>
      <c r="O125" s="4">
        <v>61.339700000000001</v>
      </c>
      <c r="P125" s="4">
        <v>434.9</v>
      </c>
      <c r="Q125" s="4">
        <v>298.2319</v>
      </c>
      <c r="R125" s="4">
        <v>48.976500000000001</v>
      </c>
      <c r="S125" s="4">
        <v>347.2</v>
      </c>
      <c r="T125" s="4">
        <v>17.203499999999998</v>
      </c>
      <c r="W125" s="4">
        <v>0</v>
      </c>
      <c r="X125" s="4">
        <v>13.9085</v>
      </c>
      <c r="Y125" s="4">
        <v>12.6</v>
      </c>
      <c r="Z125" s="4">
        <v>839</v>
      </c>
      <c r="AA125" s="4">
        <v>846</v>
      </c>
      <c r="AB125" s="4">
        <v>880</v>
      </c>
      <c r="AC125" s="4">
        <v>78</v>
      </c>
      <c r="AD125" s="4">
        <v>21.29</v>
      </c>
      <c r="AE125" s="4">
        <v>0.49</v>
      </c>
      <c r="AF125" s="4">
        <v>978</v>
      </c>
      <c r="AG125" s="4">
        <v>0</v>
      </c>
      <c r="AH125" s="4">
        <v>52</v>
      </c>
      <c r="AI125" s="4">
        <v>35</v>
      </c>
      <c r="AJ125" s="4">
        <v>192</v>
      </c>
      <c r="AK125" s="4">
        <v>171</v>
      </c>
      <c r="AL125" s="4">
        <v>5</v>
      </c>
      <c r="AM125" s="4">
        <v>174</v>
      </c>
      <c r="AN125" s="4" t="s">
        <v>155</v>
      </c>
      <c r="AO125" s="4">
        <v>2</v>
      </c>
      <c r="AP125" s="5">
        <v>0.61668981481481489</v>
      </c>
      <c r="AQ125" s="4">
        <v>47.164214999999999</v>
      </c>
      <c r="AR125" s="4">
        <v>-88.488333999999995</v>
      </c>
      <c r="AS125" s="4">
        <v>319.5</v>
      </c>
      <c r="AT125" s="4">
        <v>17.399999999999999</v>
      </c>
      <c r="AU125" s="4">
        <v>12</v>
      </c>
      <c r="AV125" s="4">
        <v>11</v>
      </c>
      <c r="AW125" s="4" t="s">
        <v>205</v>
      </c>
      <c r="AX125" s="4">
        <v>1.6419999999999999</v>
      </c>
      <c r="AY125" s="4">
        <v>1.2844</v>
      </c>
      <c r="AZ125" s="4">
        <v>3.0051999999999999</v>
      </c>
      <c r="BA125" s="4">
        <v>14.186999999999999</v>
      </c>
      <c r="BB125" s="4">
        <v>47.42</v>
      </c>
      <c r="BC125" s="4">
        <v>3.34</v>
      </c>
      <c r="BD125" s="4">
        <v>3.5339999999999998</v>
      </c>
      <c r="BE125" s="4">
        <v>3188.623</v>
      </c>
      <c r="BF125" s="4">
        <v>2.7240000000000002</v>
      </c>
      <c r="BG125" s="4">
        <v>28.888000000000002</v>
      </c>
      <c r="BH125" s="4">
        <v>4.7439999999999998</v>
      </c>
      <c r="BI125" s="4">
        <v>33.631999999999998</v>
      </c>
      <c r="BJ125" s="4">
        <v>23.065999999999999</v>
      </c>
      <c r="BK125" s="4">
        <v>3.7879999999999998</v>
      </c>
      <c r="BL125" s="4">
        <v>26.853999999999999</v>
      </c>
      <c r="BM125" s="4">
        <v>0.40139999999999998</v>
      </c>
      <c r="BQ125" s="4">
        <v>7468.902</v>
      </c>
      <c r="BR125" s="4">
        <v>6.6068000000000002E-2</v>
      </c>
      <c r="BS125" s="4">
        <v>-5</v>
      </c>
      <c r="BT125" s="4">
        <v>5.0000000000000001E-3</v>
      </c>
      <c r="BU125" s="4">
        <v>1.6145370000000001</v>
      </c>
      <c r="BV125" s="4">
        <v>21</v>
      </c>
      <c r="BW125" s="4">
        <f t="shared" si="10"/>
        <v>0.42656067540000003</v>
      </c>
      <c r="BY125" s="4">
        <f>BE125*$BU125*(VLOOKUP("Fuel Specific Gravity",'Raw Data'!$A$1:$B$2000,2,FALSE))</f>
        <v>4396.5199399185549</v>
      </c>
      <c r="BZ125" s="4">
        <f>BF125*$BU125*(VLOOKUP("Fuel Specific Gravity",'Raw Data'!$A$1:$B$2000,2,FALSE))</f>
        <v>3.7558909649520005</v>
      </c>
      <c r="CA125" s="4">
        <f>BJ125*$BU125*(VLOOKUP("Fuel Specific Gravity",'Raw Data'!$A$1:$B$2000,2,FALSE))</f>
        <v>31.803737517468001</v>
      </c>
      <c r="CB125" s="4">
        <f>BM125*$BU125*(VLOOKUP("Fuel Specific Gravity",'Raw Data'!$A$1:$B$2000,2,FALSE))</f>
        <v>0.55345617963719995</v>
      </c>
    </row>
    <row r="126" spans="1:80" x14ac:dyDescent="0.25">
      <c r="A126" s="2">
        <v>43165</v>
      </c>
      <c r="B126" s="38">
        <v>0.40758405092592592</v>
      </c>
      <c r="C126" s="4">
        <v>4.43</v>
      </c>
      <c r="D126" s="4">
        <v>6.0000000000000001E-3</v>
      </c>
      <c r="E126" s="4">
        <v>60</v>
      </c>
      <c r="F126" s="4">
        <v>384.9</v>
      </c>
      <c r="G126" s="4">
        <v>62.2</v>
      </c>
      <c r="H126" s="4">
        <v>16.8</v>
      </c>
      <c r="J126" s="4">
        <v>14.4</v>
      </c>
      <c r="K126" s="4">
        <v>0.96619999999999995</v>
      </c>
      <c r="L126" s="4">
        <v>4.28</v>
      </c>
      <c r="M126" s="4">
        <v>5.7999999999999996E-3</v>
      </c>
      <c r="N126" s="4">
        <v>371.90769999999998</v>
      </c>
      <c r="O126" s="4">
        <v>60.0642</v>
      </c>
      <c r="P126" s="4">
        <v>432</v>
      </c>
      <c r="Q126" s="4">
        <v>296.94869999999997</v>
      </c>
      <c r="R126" s="4">
        <v>47.958100000000002</v>
      </c>
      <c r="S126" s="4">
        <v>344.9</v>
      </c>
      <c r="T126" s="4">
        <v>16.8172</v>
      </c>
      <c r="W126" s="4">
        <v>0</v>
      </c>
      <c r="X126" s="4">
        <v>13.912599999999999</v>
      </c>
      <c r="Y126" s="4">
        <v>12.5</v>
      </c>
      <c r="Z126" s="4">
        <v>840</v>
      </c>
      <c r="AA126" s="4">
        <v>847</v>
      </c>
      <c r="AB126" s="4">
        <v>880</v>
      </c>
      <c r="AC126" s="4">
        <v>78</v>
      </c>
      <c r="AD126" s="4">
        <v>21.29</v>
      </c>
      <c r="AE126" s="4">
        <v>0.49</v>
      </c>
      <c r="AF126" s="4">
        <v>978</v>
      </c>
      <c r="AG126" s="4">
        <v>0</v>
      </c>
      <c r="AH126" s="4">
        <v>52</v>
      </c>
      <c r="AI126" s="4">
        <v>35</v>
      </c>
      <c r="AJ126" s="4">
        <v>192</v>
      </c>
      <c r="AK126" s="4">
        <v>171</v>
      </c>
      <c r="AL126" s="4">
        <v>4.9000000000000004</v>
      </c>
      <c r="AM126" s="4">
        <v>174</v>
      </c>
      <c r="AN126" s="4" t="s">
        <v>155</v>
      </c>
      <c r="AO126" s="4">
        <v>2</v>
      </c>
      <c r="AP126" s="5">
        <v>0.61671296296296296</v>
      </c>
      <c r="AQ126" s="4">
        <v>47.164239000000002</v>
      </c>
      <c r="AR126" s="4">
        <v>-88.488459000000006</v>
      </c>
      <c r="AS126" s="4">
        <v>319.7</v>
      </c>
      <c r="AT126" s="4">
        <v>17</v>
      </c>
      <c r="AU126" s="4">
        <v>12</v>
      </c>
      <c r="AV126" s="4">
        <v>11</v>
      </c>
      <c r="AW126" s="4" t="s">
        <v>205</v>
      </c>
      <c r="AX126" s="4">
        <v>1.9368000000000001</v>
      </c>
      <c r="AY126" s="4">
        <v>1</v>
      </c>
      <c r="AZ126" s="4">
        <v>3.1684000000000001</v>
      </c>
      <c r="BA126" s="4">
        <v>14.186999999999999</v>
      </c>
      <c r="BB126" s="4">
        <v>47.84</v>
      </c>
      <c r="BC126" s="4">
        <v>3.37</v>
      </c>
      <c r="BD126" s="4">
        <v>3.5030000000000001</v>
      </c>
      <c r="BE126" s="4">
        <v>3188.8609999999999</v>
      </c>
      <c r="BF126" s="4">
        <v>2.7490000000000001</v>
      </c>
      <c r="BG126" s="4">
        <v>29.018000000000001</v>
      </c>
      <c r="BH126" s="4">
        <v>4.6859999999999999</v>
      </c>
      <c r="BI126" s="4">
        <v>33.704000000000001</v>
      </c>
      <c r="BJ126" s="4">
        <v>23.169</v>
      </c>
      <c r="BK126" s="4">
        <v>3.742</v>
      </c>
      <c r="BL126" s="4">
        <v>26.911000000000001</v>
      </c>
      <c r="BM126" s="4">
        <v>0.39579999999999999</v>
      </c>
      <c r="BQ126" s="4">
        <v>7536.9610000000002</v>
      </c>
      <c r="BR126" s="4">
        <v>6.3093999999999997E-2</v>
      </c>
      <c r="BS126" s="4">
        <v>-5</v>
      </c>
      <c r="BT126" s="4">
        <v>5.0000000000000001E-3</v>
      </c>
      <c r="BU126" s="4">
        <v>1.5418590000000001</v>
      </c>
      <c r="BV126" s="4">
        <v>21</v>
      </c>
      <c r="BW126" s="4">
        <f t="shared" si="10"/>
        <v>0.40735914779999999</v>
      </c>
      <c r="BY126" s="4">
        <f>BE126*$BU126*(VLOOKUP("Fuel Specific Gravity",'Raw Data'!$A$1:$B$2000,2,FALSE))</f>
        <v>4198.9250238395462</v>
      </c>
      <c r="BZ126" s="4">
        <f>BF126*$BU126*(VLOOKUP("Fuel Specific Gravity",'Raw Data'!$A$1:$B$2000,2,FALSE))</f>
        <v>3.6197391139140005</v>
      </c>
      <c r="CA126" s="4">
        <f>BJ126*$BU126*(VLOOKUP("Fuel Specific Gravity",'Raw Data'!$A$1:$B$2000,2,FALSE))</f>
        <v>30.507724820034003</v>
      </c>
      <c r="CB126" s="4">
        <f>BM126*$BU126*(VLOOKUP("Fuel Specific Gravity",'Raw Data'!$A$1:$B$2000,2,FALSE))</f>
        <v>0.52116869453879999</v>
      </c>
    </row>
    <row r="127" spans="1:80" x14ac:dyDescent="0.25">
      <c r="A127" s="2">
        <v>43165</v>
      </c>
      <c r="B127" s="38">
        <v>0.40759562499999996</v>
      </c>
      <c r="C127" s="4">
        <v>4.3490000000000002</v>
      </c>
      <c r="D127" s="4">
        <v>6.7999999999999996E-3</v>
      </c>
      <c r="E127" s="4">
        <v>68.405062999999998</v>
      </c>
      <c r="F127" s="4">
        <v>381.9</v>
      </c>
      <c r="G127" s="4">
        <v>61</v>
      </c>
      <c r="H127" s="4">
        <v>40.1</v>
      </c>
      <c r="J127" s="4">
        <v>14.4</v>
      </c>
      <c r="K127" s="4">
        <v>0.96679999999999999</v>
      </c>
      <c r="L127" s="4">
        <v>4.2043999999999997</v>
      </c>
      <c r="M127" s="4">
        <v>6.6E-3</v>
      </c>
      <c r="N127" s="4">
        <v>369.19159999999999</v>
      </c>
      <c r="O127" s="4">
        <v>58.966900000000003</v>
      </c>
      <c r="P127" s="4">
        <v>428.2</v>
      </c>
      <c r="Q127" s="4">
        <v>294.77999999999997</v>
      </c>
      <c r="R127" s="4">
        <v>47.082000000000001</v>
      </c>
      <c r="S127" s="4">
        <v>341.9</v>
      </c>
      <c r="T127" s="4">
        <v>40.1</v>
      </c>
      <c r="W127" s="4">
        <v>0</v>
      </c>
      <c r="X127" s="4">
        <v>13.9221</v>
      </c>
      <c r="Y127" s="4">
        <v>12.6</v>
      </c>
      <c r="Z127" s="4">
        <v>839</v>
      </c>
      <c r="AA127" s="4">
        <v>845</v>
      </c>
      <c r="AB127" s="4">
        <v>880</v>
      </c>
      <c r="AC127" s="4">
        <v>78</v>
      </c>
      <c r="AD127" s="4">
        <v>21.29</v>
      </c>
      <c r="AE127" s="4">
        <v>0.49</v>
      </c>
      <c r="AF127" s="4">
        <v>978</v>
      </c>
      <c r="AG127" s="4">
        <v>0</v>
      </c>
      <c r="AH127" s="4">
        <v>52</v>
      </c>
      <c r="AI127" s="4">
        <v>35</v>
      </c>
      <c r="AJ127" s="4">
        <v>192</v>
      </c>
      <c r="AK127" s="4">
        <v>171</v>
      </c>
      <c r="AL127" s="4">
        <v>5</v>
      </c>
      <c r="AM127" s="4">
        <v>174.2</v>
      </c>
      <c r="AN127" s="4" t="s">
        <v>155</v>
      </c>
      <c r="AO127" s="4">
        <v>2</v>
      </c>
      <c r="AP127" s="5">
        <v>0.616724537037037</v>
      </c>
      <c r="AQ127" s="4">
        <v>47.164265999999998</v>
      </c>
      <c r="AR127" s="4">
        <v>-88.488541999999995</v>
      </c>
      <c r="AS127" s="4">
        <v>319.89999999999998</v>
      </c>
      <c r="AT127" s="4">
        <v>16.399999999999999</v>
      </c>
      <c r="AU127" s="4">
        <v>12</v>
      </c>
      <c r="AV127" s="4">
        <v>11</v>
      </c>
      <c r="AW127" s="4" t="s">
        <v>205</v>
      </c>
      <c r="AX127" s="4">
        <v>2.0684</v>
      </c>
      <c r="AY127" s="4">
        <v>1.4104000000000001</v>
      </c>
      <c r="AZ127" s="4">
        <v>3.5419999999999998</v>
      </c>
      <c r="BA127" s="4">
        <v>14.186999999999999</v>
      </c>
      <c r="BB127" s="4">
        <v>48.68</v>
      </c>
      <c r="BC127" s="4">
        <v>3.43</v>
      </c>
      <c r="BD127" s="4">
        <v>3.4319999999999999</v>
      </c>
      <c r="BE127" s="4">
        <v>3186.895</v>
      </c>
      <c r="BF127" s="4">
        <v>3.1909999999999998</v>
      </c>
      <c r="BG127" s="4">
        <v>29.306000000000001</v>
      </c>
      <c r="BH127" s="4">
        <v>4.681</v>
      </c>
      <c r="BI127" s="4">
        <v>33.985999999999997</v>
      </c>
      <c r="BJ127" s="4">
        <v>23.399000000000001</v>
      </c>
      <c r="BK127" s="4">
        <v>3.7370000000000001</v>
      </c>
      <c r="BL127" s="4">
        <v>27.135999999999999</v>
      </c>
      <c r="BM127" s="4">
        <v>0.96030000000000004</v>
      </c>
      <c r="BQ127" s="4">
        <v>7673.0820000000003</v>
      </c>
      <c r="BR127" s="4">
        <v>6.5717999999999999E-2</v>
      </c>
      <c r="BS127" s="4">
        <v>-5</v>
      </c>
      <c r="BT127" s="4">
        <v>5.0000000000000001E-3</v>
      </c>
      <c r="BU127" s="4">
        <v>1.6059840000000001</v>
      </c>
      <c r="BV127" s="4">
        <v>21</v>
      </c>
      <c r="BW127" s="4">
        <f t="shared" si="10"/>
        <v>0.42430097280000001</v>
      </c>
      <c r="BY127" s="4">
        <f>BE127*$BU127*(VLOOKUP("Fuel Specific Gravity",'Raw Data'!$A$1:$B$2000,2,FALSE))</f>
        <v>4370.8594322467197</v>
      </c>
      <c r="BZ127" s="4">
        <f>BF127*$BU127*(VLOOKUP("Fuel Specific Gravity",'Raw Data'!$A$1:$B$2000,2,FALSE))</f>
        <v>4.3764894821759999</v>
      </c>
      <c r="CA127" s="4">
        <f>BJ127*$BU127*(VLOOKUP("Fuel Specific Gravity",'Raw Data'!$A$1:$B$2000,2,FALSE))</f>
        <v>32.091970352064003</v>
      </c>
      <c r="CB127" s="4">
        <f>BM127*$BU127*(VLOOKUP("Fuel Specific Gravity",'Raw Data'!$A$1:$B$2000,2,FALSE))</f>
        <v>1.3170613756608001</v>
      </c>
    </row>
    <row r="128" spans="1:80" x14ac:dyDescent="0.25">
      <c r="A128" s="2">
        <v>43165</v>
      </c>
      <c r="B128" s="38">
        <v>0.40760719907407411</v>
      </c>
      <c r="C128" s="4">
        <v>4.3040000000000003</v>
      </c>
      <c r="D128" s="4">
        <v>7.7000000000000002E-3</v>
      </c>
      <c r="E128" s="4">
        <v>76.758332999999993</v>
      </c>
      <c r="F128" s="4">
        <v>378.5</v>
      </c>
      <c r="G128" s="4">
        <v>60.2</v>
      </c>
      <c r="H128" s="4">
        <v>13.1</v>
      </c>
      <c r="J128" s="4">
        <v>14.4</v>
      </c>
      <c r="K128" s="4">
        <v>0.96709999999999996</v>
      </c>
      <c r="L128" s="4">
        <v>4.1620999999999997</v>
      </c>
      <c r="M128" s="4">
        <v>7.4000000000000003E-3</v>
      </c>
      <c r="N128" s="4">
        <v>366.0813</v>
      </c>
      <c r="O128" s="4">
        <v>58.247199999999999</v>
      </c>
      <c r="P128" s="4">
        <v>424.3</v>
      </c>
      <c r="Q128" s="4">
        <v>292.56950000000001</v>
      </c>
      <c r="R128" s="4">
        <v>46.550699999999999</v>
      </c>
      <c r="S128" s="4">
        <v>339.1</v>
      </c>
      <c r="T128" s="4">
        <v>13.0709</v>
      </c>
      <c r="W128" s="4">
        <v>0</v>
      </c>
      <c r="X128" s="4">
        <v>13.9269</v>
      </c>
      <c r="Y128" s="4">
        <v>12.5</v>
      </c>
      <c r="Z128" s="4">
        <v>839</v>
      </c>
      <c r="AA128" s="4">
        <v>846</v>
      </c>
      <c r="AB128" s="4">
        <v>880</v>
      </c>
      <c r="AC128" s="4">
        <v>78.900000000000006</v>
      </c>
      <c r="AD128" s="4">
        <v>21.54</v>
      </c>
      <c r="AE128" s="4">
        <v>0.49</v>
      </c>
      <c r="AF128" s="4">
        <v>978</v>
      </c>
      <c r="AG128" s="4">
        <v>0</v>
      </c>
      <c r="AH128" s="4">
        <v>52</v>
      </c>
      <c r="AI128" s="4">
        <v>35</v>
      </c>
      <c r="AJ128" s="4">
        <v>192</v>
      </c>
      <c r="AK128" s="4">
        <v>171</v>
      </c>
      <c r="AL128" s="4">
        <v>5</v>
      </c>
      <c r="AM128" s="4">
        <v>174.5</v>
      </c>
      <c r="AN128" s="4" t="s">
        <v>155</v>
      </c>
      <c r="AO128" s="4">
        <v>2</v>
      </c>
      <c r="AP128" s="5">
        <v>0.61673611111111104</v>
      </c>
      <c r="AQ128" s="4">
        <v>47.164287000000002</v>
      </c>
      <c r="AR128" s="4">
        <v>-88.488631999999996</v>
      </c>
      <c r="AS128" s="4">
        <v>320.10000000000002</v>
      </c>
      <c r="AT128" s="4">
        <v>16.3</v>
      </c>
      <c r="AU128" s="4">
        <v>12</v>
      </c>
      <c r="AV128" s="4">
        <v>11</v>
      </c>
      <c r="AW128" s="4" t="s">
        <v>205</v>
      </c>
      <c r="AX128" s="4">
        <v>1.2791999999999999</v>
      </c>
      <c r="AY128" s="4">
        <v>1.6</v>
      </c>
      <c r="AZ128" s="4">
        <v>2.4003999999999999</v>
      </c>
      <c r="BA128" s="4">
        <v>14.186999999999999</v>
      </c>
      <c r="BB128" s="4">
        <v>49.2</v>
      </c>
      <c r="BC128" s="4">
        <v>3.47</v>
      </c>
      <c r="BD128" s="4">
        <v>3.3969999999999998</v>
      </c>
      <c r="BE128" s="4">
        <v>3188.58</v>
      </c>
      <c r="BF128" s="4">
        <v>3.62</v>
      </c>
      <c r="BG128" s="4">
        <v>29.37</v>
      </c>
      <c r="BH128" s="4">
        <v>4.673</v>
      </c>
      <c r="BI128" s="4">
        <v>34.042000000000002</v>
      </c>
      <c r="BJ128" s="4">
        <v>23.472000000000001</v>
      </c>
      <c r="BK128" s="4">
        <v>3.7349999999999999</v>
      </c>
      <c r="BL128" s="4">
        <v>27.206</v>
      </c>
      <c r="BM128" s="4">
        <v>0.31630000000000003</v>
      </c>
      <c r="BQ128" s="4">
        <v>7757.7510000000002</v>
      </c>
      <c r="BR128" s="4">
        <v>7.5966000000000006E-2</v>
      </c>
      <c r="BS128" s="4">
        <v>-5</v>
      </c>
      <c r="BT128" s="4">
        <v>6.8120000000000003E-3</v>
      </c>
      <c r="BU128" s="4">
        <v>1.85642</v>
      </c>
      <c r="BV128" s="4">
        <v>21</v>
      </c>
      <c r="BW128" s="4">
        <f t="shared" si="10"/>
        <v>0.49046616399999998</v>
      </c>
      <c r="BY128" s="4">
        <f>BE128*$BU128*(VLOOKUP("Fuel Specific Gravity",'Raw Data'!$A$1:$B$2000,2,FALSE))</f>
        <v>5055.1195057943996</v>
      </c>
      <c r="BZ128" s="4">
        <f>BF128*$BU128*(VLOOKUP("Fuel Specific Gravity",'Raw Data'!$A$1:$B$2000,2,FALSE))</f>
        <v>5.7390853015999994</v>
      </c>
      <c r="CA128" s="4">
        <f>BJ128*$BU128*(VLOOKUP("Fuel Specific Gravity",'Raw Data'!$A$1:$B$2000,2,FALSE))</f>
        <v>37.212102264960002</v>
      </c>
      <c r="CB128" s="4">
        <f>BM128*$BU128*(VLOOKUP("Fuel Specific Gravity",'Raw Data'!$A$1:$B$2000,2,FALSE))</f>
        <v>0.501456541684</v>
      </c>
    </row>
    <row r="129" spans="1:80" x14ac:dyDescent="0.25">
      <c r="A129" s="2">
        <v>43165</v>
      </c>
      <c r="B129" s="38">
        <v>0.40761877314814815</v>
      </c>
      <c r="C129" s="4">
        <v>4.4119999999999999</v>
      </c>
      <c r="D129" s="4">
        <v>8.0000000000000002E-3</v>
      </c>
      <c r="E129" s="4">
        <v>80</v>
      </c>
      <c r="F129" s="4">
        <v>377.3</v>
      </c>
      <c r="G129" s="4">
        <v>59.1</v>
      </c>
      <c r="H129" s="4">
        <v>13.2</v>
      </c>
      <c r="J129" s="4">
        <v>14.4</v>
      </c>
      <c r="K129" s="4">
        <v>0.96619999999999995</v>
      </c>
      <c r="L129" s="4">
        <v>4.2626999999999997</v>
      </c>
      <c r="M129" s="4">
        <v>7.7000000000000002E-3</v>
      </c>
      <c r="N129" s="4">
        <v>364.55720000000002</v>
      </c>
      <c r="O129" s="4">
        <v>57.116599999999998</v>
      </c>
      <c r="P129" s="4">
        <v>421.7</v>
      </c>
      <c r="Q129" s="4">
        <v>291.37959999999998</v>
      </c>
      <c r="R129" s="4">
        <v>45.651600000000002</v>
      </c>
      <c r="S129" s="4">
        <v>337</v>
      </c>
      <c r="T129" s="4">
        <v>13.2453</v>
      </c>
      <c r="W129" s="4">
        <v>0</v>
      </c>
      <c r="X129" s="4">
        <v>13.9137</v>
      </c>
      <c r="Y129" s="4">
        <v>12.5</v>
      </c>
      <c r="Z129" s="4">
        <v>840</v>
      </c>
      <c r="AA129" s="4">
        <v>845</v>
      </c>
      <c r="AB129" s="4">
        <v>880</v>
      </c>
      <c r="AC129" s="4">
        <v>79</v>
      </c>
      <c r="AD129" s="4">
        <v>21.57</v>
      </c>
      <c r="AE129" s="4">
        <v>0.5</v>
      </c>
      <c r="AF129" s="4">
        <v>978</v>
      </c>
      <c r="AG129" s="4">
        <v>0</v>
      </c>
      <c r="AH129" s="4">
        <v>52</v>
      </c>
      <c r="AI129" s="4">
        <v>35</v>
      </c>
      <c r="AJ129" s="4">
        <v>192</v>
      </c>
      <c r="AK129" s="4">
        <v>170.1</v>
      </c>
      <c r="AL129" s="4">
        <v>4.9000000000000004</v>
      </c>
      <c r="AM129" s="4">
        <v>174.9</v>
      </c>
      <c r="AN129" s="4" t="s">
        <v>155</v>
      </c>
      <c r="AO129" s="4">
        <v>2</v>
      </c>
      <c r="AP129" s="5">
        <v>0.61674768518518519</v>
      </c>
      <c r="AQ129" s="4">
        <v>47.164306000000003</v>
      </c>
      <c r="AR129" s="4">
        <v>-88.488724000000005</v>
      </c>
      <c r="AS129" s="4">
        <v>320.3</v>
      </c>
      <c r="AT129" s="4">
        <v>16.3</v>
      </c>
      <c r="AU129" s="4">
        <v>12</v>
      </c>
      <c r="AV129" s="4">
        <v>11</v>
      </c>
      <c r="AW129" s="4" t="s">
        <v>205</v>
      </c>
      <c r="AX129" s="4">
        <v>0.9</v>
      </c>
      <c r="AY129" s="4">
        <v>1.6</v>
      </c>
      <c r="AZ129" s="4">
        <v>1.8</v>
      </c>
      <c r="BA129" s="4">
        <v>14.186999999999999</v>
      </c>
      <c r="BB129" s="4">
        <v>48.01</v>
      </c>
      <c r="BC129" s="4">
        <v>3.38</v>
      </c>
      <c r="BD129" s="4">
        <v>3.4950000000000001</v>
      </c>
      <c r="BE129" s="4">
        <v>3187.77</v>
      </c>
      <c r="BF129" s="4">
        <v>3.6789999999999998</v>
      </c>
      <c r="BG129" s="4">
        <v>28.55</v>
      </c>
      <c r="BH129" s="4">
        <v>4.4729999999999999</v>
      </c>
      <c r="BI129" s="4">
        <v>33.023000000000003</v>
      </c>
      <c r="BJ129" s="4">
        <v>22.818999999999999</v>
      </c>
      <c r="BK129" s="4">
        <v>3.5750000000000002</v>
      </c>
      <c r="BL129" s="4">
        <v>26.393999999999998</v>
      </c>
      <c r="BM129" s="4">
        <v>0.31290000000000001</v>
      </c>
      <c r="BQ129" s="4">
        <v>7565.5060000000003</v>
      </c>
      <c r="BR129" s="4">
        <v>7.7906000000000003E-2</v>
      </c>
      <c r="BS129" s="4">
        <v>-5</v>
      </c>
      <c r="BT129" s="4">
        <v>6.0939999999999996E-3</v>
      </c>
      <c r="BU129" s="4">
        <v>1.9038280000000001</v>
      </c>
      <c r="BV129" s="4">
        <v>21</v>
      </c>
      <c r="BW129" s="4">
        <f t="shared" si="10"/>
        <v>0.50299135760000002</v>
      </c>
      <c r="BY129" s="4">
        <f>BE129*$BU129*(VLOOKUP("Fuel Specific Gravity",'Raw Data'!$A$1:$B$2000,2,FALSE))</f>
        <v>5182.8967791602399</v>
      </c>
      <c r="BZ129" s="4">
        <f>BF129*$BU129*(VLOOKUP("Fuel Specific Gravity",'Raw Data'!$A$1:$B$2000,2,FALSE))</f>
        <v>5.9815724630479998</v>
      </c>
      <c r="CA129" s="4">
        <f>BJ129*$BU129*(VLOOKUP("Fuel Specific Gravity",'Raw Data'!$A$1:$B$2000,2,FALSE))</f>
        <v>37.100707266728001</v>
      </c>
      <c r="CB129" s="4">
        <f>BM129*$BU129*(VLOOKUP("Fuel Specific Gravity",'Raw Data'!$A$1:$B$2000,2,FALSE))</f>
        <v>0.50873444514480004</v>
      </c>
    </row>
    <row r="130" spans="1:80" x14ac:dyDescent="0.25">
      <c r="A130" s="2">
        <v>43165</v>
      </c>
      <c r="B130" s="38">
        <v>0.40763034722222224</v>
      </c>
      <c r="C130" s="4">
        <v>4.851</v>
      </c>
      <c r="D130" s="4">
        <v>8.6999999999999994E-3</v>
      </c>
      <c r="E130" s="4">
        <v>86.855294999999998</v>
      </c>
      <c r="F130" s="4">
        <v>378.3</v>
      </c>
      <c r="G130" s="4">
        <v>57.9</v>
      </c>
      <c r="H130" s="4">
        <v>16.7</v>
      </c>
      <c r="J130" s="4">
        <v>14.5</v>
      </c>
      <c r="K130" s="4">
        <v>0.9627</v>
      </c>
      <c r="L130" s="4">
        <v>4.6703999999999999</v>
      </c>
      <c r="M130" s="4">
        <v>8.3999999999999995E-3</v>
      </c>
      <c r="N130" s="4">
        <v>364.14949999999999</v>
      </c>
      <c r="O130" s="4">
        <v>55.7879</v>
      </c>
      <c r="P130" s="4">
        <v>419.9</v>
      </c>
      <c r="Q130" s="4">
        <v>291.05380000000002</v>
      </c>
      <c r="R130" s="4">
        <v>44.589599999999997</v>
      </c>
      <c r="S130" s="4">
        <v>335.6</v>
      </c>
      <c r="T130" s="4">
        <v>16.7</v>
      </c>
      <c r="W130" s="4">
        <v>0</v>
      </c>
      <c r="X130" s="4">
        <v>13.9551</v>
      </c>
      <c r="Y130" s="4">
        <v>12.5</v>
      </c>
      <c r="Z130" s="4">
        <v>839</v>
      </c>
      <c r="AA130" s="4">
        <v>845</v>
      </c>
      <c r="AB130" s="4">
        <v>880</v>
      </c>
      <c r="AC130" s="4">
        <v>79</v>
      </c>
      <c r="AD130" s="4">
        <v>21.57</v>
      </c>
      <c r="AE130" s="4">
        <v>0.5</v>
      </c>
      <c r="AF130" s="4">
        <v>978</v>
      </c>
      <c r="AG130" s="4">
        <v>0</v>
      </c>
      <c r="AH130" s="4">
        <v>52</v>
      </c>
      <c r="AI130" s="4">
        <v>35</v>
      </c>
      <c r="AJ130" s="4">
        <v>192</v>
      </c>
      <c r="AK130" s="4">
        <v>170.9</v>
      </c>
      <c r="AL130" s="4">
        <v>5</v>
      </c>
      <c r="AM130" s="4">
        <v>175</v>
      </c>
      <c r="AN130" s="4" t="s">
        <v>155</v>
      </c>
      <c r="AO130" s="4">
        <v>2</v>
      </c>
      <c r="AP130" s="5">
        <v>0.61675925925925923</v>
      </c>
      <c r="AQ130" s="4">
        <v>47.164310999999998</v>
      </c>
      <c r="AR130" s="4">
        <v>-88.488819000000007</v>
      </c>
      <c r="AS130" s="4">
        <v>320.3</v>
      </c>
      <c r="AT130" s="4">
        <v>16.2</v>
      </c>
      <c r="AU130" s="4">
        <v>12</v>
      </c>
      <c r="AV130" s="4">
        <v>11</v>
      </c>
      <c r="AW130" s="4" t="s">
        <v>205</v>
      </c>
      <c r="AX130" s="4">
        <v>0.9</v>
      </c>
      <c r="AY130" s="4">
        <v>1.6</v>
      </c>
      <c r="AZ130" s="4">
        <v>1.8</v>
      </c>
      <c r="BA130" s="4">
        <v>14.186999999999999</v>
      </c>
      <c r="BB130" s="4">
        <v>43.74</v>
      </c>
      <c r="BC130" s="4">
        <v>3.08</v>
      </c>
      <c r="BD130" s="4">
        <v>3.8719999999999999</v>
      </c>
      <c r="BE130" s="4">
        <v>3185.078</v>
      </c>
      <c r="BF130" s="4">
        <v>3.629</v>
      </c>
      <c r="BG130" s="4">
        <v>26.007000000000001</v>
      </c>
      <c r="BH130" s="4">
        <v>3.984</v>
      </c>
      <c r="BI130" s="4">
        <v>29.991</v>
      </c>
      <c r="BJ130" s="4">
        <v>20.786000000000001</v>
      </c>
      <c r="BK130" s="4">
        <v>3.1840000000000002</v>
      </c>
      <c r="BL130" s="4">
        <v>23.971</v>
      </c>
      <c r="BM130" s="4">
        <v>0.35980000000000001</v>
      </c>
      <c r="BQ130" s="4">
        <v>6919.93</v>
      </c>
      <c r="BR130" s="4">
        <v>6.9846000000000005E-2</v>
      </c>
      <c r="BS130" s="4">
        <v>-5</v>
      </c>
      <c r="BT130" s="4">
        <v>5.0939999999999996E-3</v>
      </c>
      <c r="BU130" s="4">
        <v>1.7068620000000001</v>
      </c>
      <c r="BV130" s="4">
        <v>21</v>
      </c>
      <c r="BW130" s="4">
        <f t="shared" si="10"/>
        <v>0.4509529404</v>
      </c>
      <c r="BY130" s="4">
        <f>BE130*$BU130*(VLOOKUP("Fuel Specific Gravity",'Raw Data'!$A$1:$B$2000,2,FALSE))</f>
        <v>4642.7612688715444</v>
      </c>
      <c r="BZ130" s="4">
        <f>BF130*$BU130*(VLOOKUP("Fuel Specific Gravity",'Raw Data'!$A$1:$B$2000,2,FALSE))</f>
        <v>5.2898486770920004</v>
      </c>
      <c r="CA130" s="4">
        <f>BJ130*$BU130*(VLOOKUP("Fuel Specific Gravity",'Raw Data'!$A$1:$B$2000,2,FALSE))</f>
        <v>30.298923836328001</v>
      </c>
      <c r="CB130" s="4">
        <f>BM130*$BU130*(VLOOKUP("Fuel Specific Gravity",'Raw Data'!$A$1:$B$2000,2,FALSE))</f>
        <v>0.52446612125040004</v>
      </c>
    </row>
    <row r="131" spans="1:80" x14ac:dyDescent="0.25">
      <c r="A131" s="2">
        <v>43165</v>
      </c>
      <c r="B131" s="38">
        <v>0.40764192129629628</v>
      </c>
      <c r="C131" s="4">
        <v>5.2720000000000002</v>
      </c>
      <c r="D131" s="4">
        <v>9.4000000000000004E-3</v>
      </c>
      <c r="E131" s="4">
        <v>93.818181999999993</v>
      </c>
      <c r="F131" s="4">
        <v>384.6</v>
      </c>
      <c r="G131" s="4">
        <v>56.1</v>
      </c>
      <c r="H131" s="4">
        <v>3.3</v>
      </c>
      <c r="J131" s="4">
        <v>14.45</v>
      </c>
      <c r="K131" s="4">
        <v>0.95930000000000004</v>
      </c>
      <c r="L131" s="4">
        <v>5.0579999999999998</v>
      </c>
      <c r="M131" s="4">
        <v>8.9999999999999993E-3</v>
      </c>
      <c r="N131" s="4">
        <v>368.91449999999998</v>
      </c>
      <c r="O131" s="4">
        <v>53.801200000000001</v>
      </c>
      <c r="P131" s="4">
        <v>422.7</v>
      </c>
      <c r="Q131" s="4">
        <v>294.86239999999998</v>
      </c>
      <c r="R131" s="4">
        <v>43.0017</v>
      </c>
      <c r="S131" s="4">
        <v>337.9</v>
      </c>
      <c r="T131" s="4">
        <v>3.2749000000000001</v>
      </c>
      <c r="W131" s="4">
        <v>0</v>
      </c>
      <c r="X131" s="4">
        <v>13.8649</v>
      </c>
      <c r="Y131" s="4">
        <v>12.5</v>
      </c>
      <c r="Z131" s="4">
        <v>840</v>
      </c>
      <c r="AA131" s="4">
        <v>845</v>
      </c>
      <c r="AB131" s="4">
        <v>880</v>
      </c>
      <c r="AC131" s="4">
        <v>79</v>
      </c>
      <c r="AD131" s="4">
        <v>21.57</v>
      </c>
      <c r="AE131" s="4">
        <v>0.5</v>
      </c>
      <c r="AF131" s="4">
        <v>978</v>
      </c>
      <c r="AG131" s="4">
        <v>0</v>
      </c>
      <c r="AH131" s="4">
        <v>51.094000000000001</v>
      </c>
      <c r="AI131" s="4">
        <v>35</v>
      </c>
      <c r="AJ131" s="4">
        <v>192</v>
      </c>
      <c r="AK131" s="4">
        <v>171</v>
      </c>
      <c r="AL131" s="4">
        <v>4.9000000000000004</v>
      </c>
      <c r="AM131" s="4">
        <v>175</v>
      </c>
      <c r="AN131" s="4" t="s">
        <v>155</v>
      </c>
      <c r="AO131" s="4">
        <v>2</v>
      </c>
      <c r="AP131" s="5">
        <v>0.61677083333333338</v>
      </c>
      <c r="AQ131" s="4">
        <v>47.164304999999999</v>
      </c>
      <c r="AR131" s="4">
        <v>-88.488917999999998</v>
      </c>
      <c r="AS131" s="4">
        <v>320.3</v>
      </c>
      <c r="AT131" s="4">
        <v>16.399999999999999</v>
      </c>
      <c r="AU131" s="4">
        <v>12</v>
      </c>
      <c r="AV131" s="4">
        <v>11</v>
      </c>
      <c r="AW131" s="4" t="s">
        <v>205</v>
      </c>
      <c r="AX131" s="4">
        <v>0.96836800000000001</v>
      </c>
      <c r="AY131" s="4">
        <v>1.1897899999999999</v>
      </c>
      <c r="AZ131" s="4">
        <v>1.868368</v>
      </c>
      <c r="BA131" s="4">
        <v>14.186999999999999</v>
      </c>
      <c r="BB131" s="4">
        <v>40.33</v>
      </c>
      <c r="BC131" s="4">
        <v>2.84</v>
      </c>
      <c r="BD131" s="4">
        <v>4.2389999999999999</v>
      </c>
      <c r="BE131" s="4">
        <v>3183.9589999999998</v>
      </c>
      <c r="BF131" s="4">
        <v>3.6059999999999999</v>
      </c>
      <c r="BG131" s="4">
        <v>24.318999999999999</v>
      </c>
      <c r="BH131" s="4">
        <v>3.5470000000000002</v>
      </c>
      <c r="BI131" s="4">
        <v>27.866</v>
      </c>
      <c r="BJ131" s="4">
        <v>19.437999999999999</v>
      </c>
      <c r="BK131" s="4">
        <v>2.835</v>
      </c>
      <c r="BL131" s="4">
        <v>22.271999999999998</v>
      </c>
      <c r="BM131" s="4">
        <v>6.5100000000000005E-2</v>
      </c>
      <c r="BQ131" s="4">
        <v>6346.009</v>
      </c>
      <c r="BR131" s="4">
        <v>7.8965999999999995E-2</v>
      </c>
      <c r="BS131" s="4">
        <v>-5</v>
      </c>
      <c r="BT131" s="4">
        <v>6.8120000000000003E-3</v>
      </c>
      <c r="BU131" s="4">
        <v>1.929732</v>
      </c>
      <c r="BV131" s="4">
        <v>21</v>
      </c>
      <c r="BW131" s="4">
        <f t="shared" si="10"/>
        <v>0.50983519440000002</v>
      </c>
      <c r="BY131" s="4">
        <f>BE131*$BU131*(VLOOKUP("Fuel Specific Gravity",'Raw Data'!$A$1:$B$2000,2,FALSE))</f>
        <v>5247.1361839157516</v>
      </c>
      <c r="BZ131" s="4">
        <f>BF131*$BU131*(VLOOKUP("Fuel Specific Gravity",'Raw Data'!$A$1:$B$2000,2,FALSE))</f>
        <v>5.9426560075679999</v>
      </c>
      <c r="CA131" s="4">
        <f>BJ131*$BU131*(VLOOKUP("Fuel Specific Gravity",'Raw Data'!$A$1:$B$2000,2,FALSE))</f>
        <v>32.033651546064</v>
      </c>
      <c r="CB131" s="4">
        <f>BM131*$BU131*(VLOOKUP("Fuel Specific Gravity",'Raw Data'!$A$1:$B$2000,2,FALSE))</f>
        <v>0.10728422243280002</v>
      </c>
    </row>
    <row r="132" spans="1:80" x14ac:dyDescent="0.25">
      <c r="A132" s="2">
        <v>43165</v>
      </c>
      <c r="B132" s="38">
        <v>0.40765349537037038</v>
      </c>
      <c r="C132" s="4">
        <v>5.367</v>
      </c>
      <c r="D132" s="4">
        <v>6.1000000000000004E-3</v>
      </c>
      <c r="E132" s="4">
        <v>60.760331000000001</v>
      </c>
      <c r="F132" s="4">
        <v>389.1</v>
      </c>
      <c r="G132" s="4">
        <v>54.5</v>
      </c>
      <c r="H132" s="4">
        <v>0</v>
      </c>
      <c r="J132" s="4">
        <v>14.21</v>
      </c>
      <c r="K132" s="4">
        <v>0.95860000000000001</v>
      </c>
      <c r="L132" s="4">
        <v>5.1444999999999999</v>
      </c>
      <c r="M132" s="4">
        <v>5.7999999999999996E-3</v>
      </c>
      <c r="N132" s="4">
        <v>372.9873</v>
      </c>
      <c r="O132" s="4">
        <v>52.232300000000002</v>
      </c>
      <c r="P132" s="4">
        <v>425.2</v>
      </c>
      <c r="Q132" s="4">
        <v>298.11759999999998</v>
      </c>
      <c r="R132" s="4">
        <v>41.747700000000002</v>
      </c>
      <c r="S132" s="4">
        <v>339.9</v>
      </c>
      <c r="T132" s="4">
        <v>0</v>
      </c>
      <c r="W132" s="4">
        <v>0</v>
      </c>
      <c r="X132" s="4">
        <v>13.6172</v>
      </c>
      <c r="Y132" s="4">
        <v>12.5</v>
      </c>
      <c r="Z132" s="4">
        <v>840</v>
      </c>
      <c r="AA132" s="4">
        <v>845</v>
      </c>
      <c r="AB132" s="4">
        <v>880</v>
      </c>
      <c r="AC132" s="4">
        <v>79</v>
      </c>
      <c r="AD132" s="4">
        <v>21.57</v>
      </c>
      <c r="AE132" s="4">
        <v>0.5</v>
      </c>
      <c r="AF132" s="4">
        <v>978</v>
      </c>
      <c r="AG132" s="4">
        <v>0</v>
      </c>
      <c r="AH132" s="4">
        <v>51</v>
      </c>
      <c r="AI132" s="4">
        <v>35</v>
      </c>
      <c r="AJ132" s="4">
        <v>192</v>
      </c>
      <c r="AK132" s="4">
        <v>170.1</v>
      </c>
      <c r="AL132" s="4">
        <v>4.9000000000000004</v>
      </c>
      <c r="AM132" s="4">
        <v>175</v>
      </c>
      <c r="AN132" s="4" t="s">
        <v>155</v>
      </c>
      <c r="AO132" s="4">
        <v>2</v>
      </c>
      <c r="AP132" s="5">
        <v>0.61678240740740742</v>
      </c>
      <c r="AQ132" s="4">
        <v>47.164296</v>
      </c>
      <c r="AR132" s="4">
        <v>-88.489017000000004</v>
      </c>
      <c r="AS132" s="4">
        <v>320.3</v>
      </c>
      <c r="AT132" s="4">
        <v>16.600000000000001</v>
      </c>
      <c r="AU132" s="4">
        <v>12</v>
      </c>
      <c r="AV132" s="4">
        <v>11</v>
      </c>
      <c r="AW132" s="4" t="s">
        <v>205</v>
      </c>
      <c r="AX132" s="4">
        <v>1</v>
      </c>
      <c r="AY132" s="4">
        <v>1.0684</v>
      </c>
      <c r="AZ132" s="4">
        <v>1.9</v>
      </c>
      <c r="BA132" s="4">
        <v>14.186999999999999</v>
      </c>
      <c r="BB132" s="4">
        <v>39.67</v>
      </c>
      <c r="BC132" s="4">
        <v>2.8</v>
      </c>
      <c r="BD132" s="4">
        <v>4.3179999999999996</v>
      </c>
      <c r="BE132" s="4">
        <v>3185.817</v>
      </c>
      <c r="BF132" s="4">
        <v>2.2959999999999998</v>
      </c>
      <c r="BG132" s="4">
        <v>24.187999999999999</v>
      </c>
      <c r="BH132" s="4">
        <v>3.387</v>
      </c>
      <c r="BI132" s="4">
        <v>27.574999999999999</v>
      </c>
      <c r="BJ132" s="4">
        <v>19.332999999999998</v>
      </c>
      <c r="BK132" s="4">
        <v>2.7069999999999999</v>
      </c>
      <c r="BL132" s="4">
        <v>22.04</v>
      </c>
      <c r="BM132" s="4">
        <v>0</v>
      </c>
      <c r="BQ132" s="4">
        <v>6131.4030000000002</v>
      </c>
      <c r="BR132" s="4">
        <v>8.5435999999999998E-2</v>
      </c>
      <c r="BS132" s="4">
        <v>-5</v>
      </c>
      <c r="BT132" s="4">
        <v>7.0000000000000001E-3</v>
      </c>
      <c r="BU132" s="4">
        <v>2.0878420000000002</v>
      </c>
      <c r="BV132" s="4">
        <v>21</v>
      </c>
      <c r="BW132" s="4">
        <f t="shared" si="10"/>
        <v>0.55160785639999999</v>
      </c>
      <c r="BY132" s="4">
        <f>BE132*$BU132*(VLOOKUP("Fuel Specific Gravity",'Raw Data'!$A$1:$B$2000,2,FALSE))</f>
        <v>5680.3660865245565</v>
      </c>
      <c r="BZ132" s="4">
        <f>BF132*$BU132*(VLOOKUP("Fuel Specific Gravity",'Raw Data'!$A$1:$B$2000,2,FALSE))</f>
        <v>4.0938071881280003</v>
      </c>
      <c r="CA132" s="4">
        <f>BJ132*$BU132*(VLOOKUP("Fuel Specific Gravity",'Raw Data'!$A$1:$B$2000,2,FALSE))</f>
        <v>34.471068975643995</v>
      </c>
      <c r="CB132" s="4">
        <f>BM132*$BU132*(VLOOKUP("Fuel Specific Gravity",'Raw Data'!$A$1:$B$2000,2,FALSE))</f>
        <v>0</v>
      </c>
    </row>
    <row r="133" spans="1:80" x14ac:dyDescent="0.25">
      <c r="A133" s="2">
        <v>43165</v>
      </c>
      <c r="B133" s="38">
        <v>0.40766506944444442</v>
      </c>
      <c r="C133" s="4">
        <v>5.3140000000000001</v>
      </c>
      <c r="D133" s="4">
        <v>6.0000000000000001E-3</v>
      </c>
      <c r="E133" s="4">
        <v>60</v>
      </c>
      <c r="F133" s="4">
        <v>391.2</v>
      </c>
      <c r="G133" s="4">
        <v>53.9</v>
      </c>
      <c r="H133" s="4">
        <v>0</v>
      </c>
      <c r="J133" s="4">
        <v>13.85</v>
      </c>
      <c r="K133" s="4">
        <v>0.95909999999999995</v>
      </c>
      <c r="L133" s="4">
        <v>5.0963000000000003</v>
      </c>
      <c r="M133" s="4">
        <v>5.7999999999999996E-3</v>
      </c>
      <c r="N133" s="4">
        <v>375.23050000000001</v>
      </c>
      <c r="O133" s="4">
        <v>51.6937</v>
      </c>
      <c r="P133" s="4">
        <v>426.9</v>
      </c>
      <c r="Q133" s="4">
        <v>299.91050000000001</v>
      </c>
      <c r="R133" s="4">
        <v>41.3172</v>
      </c>
      <c r="S133" s="4">
        <v>341.2</v>
      </c>
      <c r="T133" s="4">
        <v>0</v>
      </c>
      <c r="W133" s="4">
        <v>0</v>
      </c>
      <c r="X133" s="4">
        <v>13.2873</v>
      </c>
      <c r="Y133" s="4">
        <v>12.5</v>
      </c>
      <c r="Z133" s="4">
        <v>840</v>
      </c>
      <c r="AA133" s="4">
        <v>845</v>
      </c>
      <c r="AB133" s="4">
        <v>880</v>
      </c>
      <c r="AC133" s="4">
        <v>79</v>
      </c>
      <c r="AD133" s="4">
        <v>21.57</v>
      </c>
      <c r="AE133" s="4">
        <v>0.5</v>
      </c>
      <c r="AF133" s="4">
        <v>978</v>
      </c>
      <c r="AG133" s="4">
        <v>0</v>
      </c>
      <c r="AH133" s="4">
        <v>51</v>
      </c>
      <c r="AI133" s="4">
        <v>35</v>
      </c>
      <c r="AJ133" s="4">
        <v>192</v>
      </c>
      <c r="AK133" s="4">
        <v>170</v>
      </c>
      <c r="AL133" s="4">
        <v>5</v>
      </c>
      <c r="AM133" s="4">
        <v>175</v>
      </c>
      <c r="AN133" s="4" t="s">
        <v>155</v>
      </c>
      <c r="AO133" s="4">
        <v>2</v>
      </c>
      <c r="AP133" s="5">
        <v>0.61679398148148146</v>
      </c>
      <c r="AQ133" s="4">
        <v>47.164290000000001</v>
      </c>
      <c r="AR133" s="4">
        <v>-88.489080999999999</v>
      </c>
      <c r="AS133" s="4">
        <v>320.3</v>
      </c>
      <c r="AT133" s="4">
        <v>16.600000000000001</v>
      </c>
      <c r="AU133" s="4">
        <v>12</v>
      </c>
      <c r="AV133" s="4">
        <v>11</v>
      </c>
      <c r="AW133" s="4" t="s">
        <v>205</v>
      </c>
      <c r="AX133" s="4">
        <v>1</v>
      </c>
      <c r="AY133" s="4">
        <v>1.1000000000000001</v>
      </c>
      <c r="AZ133" s="4">
        <v>1.9</v>
      </c>
      <c r="BA133" s="4">
        <v>14.186999999999999</v>
      </c>
      <c r="BB133" s="4">
        <v>40.049999999999997</v>
      </c>
      <c r="BC133" s="4">
        <v>2.82</v>
      </c>
      <c r="BD133" s="4">
        <v>4.2679999999999998</v>
      </c>
      <c r="BE133" s="4">
        <v>3186.0619999999999</v>
      </c>
      <c r="BF133" s="4">
        <v>2.29</v>
      </c>
      <c r="BG133" s="4">
        <v>24.565999999999999</v>
      </c>
      <c r="BH133" s="4">
        <v>3.3839999999999999</v>
      </c>
      <c r="BI133" s="4">
        <v>27.95</v>
      </c>
      <c r="BJ133" s="4">
        <v>19.635000000000002</v>
      </c>
      <c r="BK133" s="4">
        <v>2.7050000000000001</v>
      </c>
      <c r="BL133" s="4">
        <v>22.34</v>
      </c>
      <c r="BM133" s="4">
        <v>0</v>
      </c>
      <c r="BQ133" s="4">
        <v>6039.9870000000001</v>
      </c>
      <c r="BR133" s="4">
        <v>9.4154000000000002E-2</v>
      </c>
      <c r="BS133" s="4">
        <v>-5</v>
      </c>
      <c r="BT133" s="4">
        <v>6.0939999999999996E-3</v>
      </c>
      <c r="BU133" s="4">
        <v>2.3008890000000002</v>
      </c>
      <c r="BV133" s="4">
        <v>21</v>
      </c>
      <c r="BW133" s="4">
        <f t="shared" si="10"/>
        <v>0.60789487380000007</v>
      </c>
      <c r="BY133" s="4">
        <f>BE133*$BU133*(VLOOKUP("Fuel Specific Gravity",'Raw Data'!$A$1:$B$2000,2,FALSE))</f>
        <v>6260.4818577867727</v>
      </c>
      <c r="BZ133" s="4">
        <f>BF133*$BU133*(VLOOKUP("Fuel Specific Gravity",'Raw Data'!$A$1:$B$2000,2,FALSE))</f>
        <v>4.4997565817399998</v>
      </c>
      <c r="CA133" s="4">
        <f>BJ133*$BU133*(VLOOKUP("Fuel Specific Gravity",'Raw Data'!$A$1:$B$2000,2,FALSE))</f>
        <v>38.581974009810004</v>
      </c>
      <c r="CB133" s="4">
        <f>BM133*$BU133*(VLOOKUP("Fuel Specific Gravity",'Raw Data'!$A$1:$B$2000,2,FALSE))</f>
        <v>0</v>
      </c>
    </row>
    <row r="134" spans="1:80" x14ac:dyDescent="0.25">
      <c r="A134" s="2">
        <v>43165</v>
      </c>
      <c r="B134" s="38">
        <v>0.40767664351851857</v>
      </c>
      <c r="C134" s="4">
        <v>5.1479999999999997</v>
      </c>
      <c r="D134" s="4">
        <v>6.7000000000000002E-3</v>
      </c>
      <c r="E134" s="4">
        <v>66.672383999999994</v>
      </c>
      <c r="F134" s="4">
        <v>390.7</v>
      </c>
      <c r="G134" s="4">
        <v>53.8</v>
      </c>
      <c r="H134" s="4">
        <v>-3.5</v>
      </c>
      <c r="J134" s="4">
        <v>13.7</v>
      </c>
      <c r="K134" s="4">
        <v>0.96030000000000004</v>
      </c>
      <c r="L134" s="4">
        <v>4.9436999999999998</v>
      </c>
      <c r="M134" s="4">
        <v>6.4000000000000003E-3</v>
      </c>
      <c r="N134" s="4">
        <v>375.2491</v>
      </c>
      <c r="O134" s="4">
        <v>51.645299999999999</v>
      </c>
      <c r="P134" s="4">
        <v>426.9</v>
      </c>
      <c r="Q134" s="4">
        <v>299.92529999999999</v>
      </c>
      <c r="R134" s="4">
        <v>41.278599999999997</v>
      </c>
      <c r="S134" s="4">
        <v>341.2</v>
      </c>
      <c r="T134" s="4">
        <v>0</v>
      </c>
      <c r="W134" s="4">
        <v>0</v>
      </c>
      <c r="X134" s="4">
        <v>13.1568</v>
      </c>
      <c r="Y134" s="4">
        <v>12.5</v>
      </c>
      <c r="Z134" s="4">
        <v>840</v>
      </c>
      <c r="AA134" s="4">
        <v>845</v>
      </c>
      <c r="AB134" s="4">
        <v>881</v>
      </c>
      <c r="AC134" s="4">
        <v>79</v>
      </c>
      <c r="AD134" s="4">
        <v>21.57</v>
      </c>
      <c r="AE134" s="4">
        <v>0.5</v>
      </c>
      <c r="AF134" s="4">
        <v>978</v>
      </c>
      <c r="AG134" s="4">
        <v>0</v>
      </c>
      <c r="AH134" s="4">
        <v>51</v>
      </c>
      <c r="AI134" s="4">
        <v>35</v>
      </c>
      <c r="AJ134" s="4">
        <v>192</v>
      </c>
      <c r="AK134" s="4">
        <v>170</v>
      </c>
      <c r="AL134" s="4">
        <v>4.9000000000000004</v>
      </c>
      <c r="AM134" s="4">
        <v>175</v>
      </c>
      <c r="AN134" s="4" t="s">
        <v>155</v>
      </c>
      <c r="AO134" s="4">
        <v>2</v>
      </c>
      <c r="AP134" s="5">
        <v>0.61679398148148146</v>
      </c>
      <c r="AQ134" s="4">
        <v>47.164285999999997</v>
      </c>
      <c r="AR134" s="4">
        <v>-88.489130000000003</v>
      </c>
      <c r="AS134" s="4">
        <v>320.3</v>
      </c>
      <c r="AT134" s="4">
        <v>16.600000000000001</v>
      </c>
      <c r="AU134" s="4">
        <v>12</v>
      </c>
      <c r="AV134" s="4">
        <v>11</v>
      </c>
      <c r="AW134" s="4" t="s">
        <v>205</v>
      </c>
      <c r="AX134" s="4">
        <v>1</v>
      </c>
      <c r="AY134" s="4">
        <v>1.1000000000000001</v>
      </c>
      <c r="AZ134" s="4">
        <v>1.9</v>
      </c>
      <c r="BA134" s="4">
        <v>14.186999999999999</v>
      </c>
      <c r="BB134" s="4">
        <v>41.31</v>
      </c>
      <c r="BC134" s="4">
        <v>2.91</v>
      </c>
      <c r="BD134" s="4">
        <v>4.1289999999999996</v>
      </c>
      <c r="BE134" s="4">
        <v>3186.3020000000001</v>
      </c>
      <c r="BF134" s="4">
        <v>2.6269999999999998</v>
      </c>
      <c r="BG134" s="4">
        <v>25.327000000000002</v>
      </c>
      <c r="BH134" s="4">
        <v>3.4860000000000002</v>
      </c>
      <c r="BI134" s="4">
        <v>28.812999999999999</v>
      </c>
      <c r="BJ134" s="4">
        <v>20.242999999999999</v>
      </c>
      <c r="BK134" s="4">
        <v>2.786</v>
      </c>
      <c r="BL134" s="4">
        <v>23.029</v>
      </c>
      <c r="BM134" s="4">
        <v>0</v>
      </c>
      <c r="BQ134" s="4">
        <v>6165.6589999999997</v>
      </c>
      <c r="BR134" s="4">
        <v>9.1375999999999999E-2</v>
      </c>
      <c r="BS134" s="4">
        <v>-5</v>
      </c>
      <c r="BT134" s="4">
        <v>6.9059999999999998E-3</v>
      </c>
      <c r="BU134" s="4">
        <v>2.2330009999999998</v>
      </c>
      <c r="BV134" s="4">
        <v>21</v>
      </c>
      <c r="BW134" s="4">
        <f t="shared" si="10"/>
        <v>0.58995886419999988</v>
      </c>
      <c r="BY134" s="4">
        <f>BE134*$BU134*(VLOOKUP("Fuel Specific Gravity",'Raw Data'!$A$1:$B$2000,2,FALSE))</f>
        <v>6076.2232816659071</v>
      </c>
      <c r="BZ134" s="4">
        <f>BF134*$BU134*(VLOOKUP("Fuel Specific Gravity",'Raw Data'!$A$1:$B$2000,2,FALSE))</f>
        <v>5.0096439574579987</v>
      </c>
      <c r="CA134" s="4">
        <f>BJ134*$BU134*(VLOOKUP("Fuel Specific Gravity",'Raw Data'!$A$1:$B$2000,2,FALSE))</f>
        <v>38.60305391352199</v>
      </c>
      <c r="CB134" s="4">
        <f>BM134*$BU134*(VLOOKUP("Fuel Specific Gravity",'Raw Data'!$A$1:$B$2000,2,FALSE))</f>
        <v>0</v>
      </c>
    </row>
    <row r="135" spans="1:80" x14ac:dyDescent="0.25">
      <c r="A135" s="2">
        <v>43165</v>
      </c>
      <c r="B135" s="38">
        <v>0.40768821759259261</v>
      </c>
      <c r="C135" s="4">
        <v>4.9130000000000003</v>
      </c>
      <c r="D135" s="4">
        <v>8.0000000000000002E-3</v>
      </c>
      <c r="E135" s="4">
        <v>80.242677999999998</v>
      </c>
      <c r="F135" s="4">
        <v>385.9</v>
      </c>
      <c r="G135" s="4">
        <v>53.7</v>
      </c>
      <c r="H135" s="4">
        <v>0</v>
      </c>
      <c r="J135" s="4">
        <v>13.6</v>
      </c>
      <c r="K135" s="4">
        <v>0.96220000000000006</v>
      </c>
      <c r="L135" s="4">
        <v>4.7271999999999998</v>
      </c>
      <c r="M135" s="4">
        <v>7.7000000000000002E-3</v>
      </c>
      <c r="N135" s="4">
        <v>371.30439999999999</v>
      </c>
      <c r="O135" s="4">
        <v>51.668500000000002</v>
      </c>
      <c r="P135" s="4">
        <v>423</v>
      </c>
      <c r="Q135" s="4">
        <v>296.77249999999998</v>
      </c>
      <c r="R135" s="4">
        <v>41.2971</v>
      </c>
      <c r="S135" s="4">
        <v>338.1</v>
      </c>
      <c r="T135" s="4">
        <v>0</v>
      </c>
      <c r="W135" s="4">
        <v>0</v>
      </c>
      <c r="X135" s="4">
        <v>13.0855</v>
      </c>
      <c r="Y135" s="4">
        <v>12.3</v>
      </c>
      <c r="Z135" s="4">
        <v>842</v>
      </c>
      <c r="AA135" s="4">
        <v>847</v>
      </c>
      <c r="AB135" s="4">
        <v>882</v>
      </c>
      <c r="AC135" s="4">
        <v>79</v>
      </c>
      <c r="AD135" s="4">
        <v>21.57</v>
      </c>
      <c r="AE135" s="4">
        <v>0.5</v>
      </c>
      <c r="AF135" s="4">
        <v>978</v>
      </c>
      <c r="AG135" s="4">
        <v>0</v>
      </c>
      <c r="AH135" s="4">
        <v>51</v>
      </c>
      <c r="AI135" s="4">
        <v>35</v>
      </c>
      <c r="AJ135" s="4">
        <v>192</v>
      </c>
      <c r="AK135" s="4">
        <v>170</v>
      </c>
      <c r="AL135" s="4">
        <v>4.8</v>
      </c>
      <c r="AM135" s="4">
        <v>175</v>
      </c>
      <c r="AN135" s="4" t="s">
        <v>155</v>
      </c>
      <c r="AO135" s="4">
        <v>2</v>
      </c>
      <c r="AP135" s="5">
        <v>0.6168055555555555</v>
      </c>
      <c r="AQ135" s="4">
        <v>47.164259000000001</v>
      </c>
      <c r="AR135" s="4">
        <v>-88.489284999999995</v>
      </c>
      <c r="AS135" s="4">
        <v>320.2</v>
      </c>
      <c r="AT135" s="4">
        <v>17.100000000000001</v>
      </c>
      <c r="AU135" s="4">
        <v>12</v>
      </c>
      <c r="AV135" s="4">
        <v>11</v>
      </c>
      <c r="AW135" s="4" t="s">
        <v>205</v>
      </c>
      <c r="AX135" s="4">
        <v>0.93159999999999998</v>
      </c>
      <c r="AY135" s="4">
        <v>1.1000000000000001</v>
      </c>
      <c r="AZ135" s="4">
        <v>1.9</v>
      </c>
      <c r="BA135" s="4">
        <v>14.186999999999999</v>
      </c>
      <c r="BB135" s="4">
        <v>43.23</v>
      </c>
      <c r="BC135" s="4">
        <v>3.05</v>
      </c>
      <c r="BD135" s="4">
        <v>3.9319999999999999</v>
      </c>
      <c r="BE135" s="4">
        <v>3186.4009999999998</v>
      </c>
      <c r="BF135" s="4">
        <v>3.3119999999999998</v>
      </c>
      <c r="BG135" s="4">
        <v>26.21</v>
      </c>
      <c r="BH135" s="4">
        <v>3.6469999999999998</v>
      </c>
      <c r="BI135" s="4">
        <v>29.856999999999999</v>
      </c>
      <c r="BJ135" s="4">
        <v>20.949000000000002</v>
      </c>
      <c r="BK135" s="4">
        <v>2.915</v>
      </c>
      <c r="BL135" s="4">
        <v>23.864000000000001</v>
      </c>
      <c r="BM135" s="4">
        <v>0</v>
      </c>
      <c r="BQ135" s="4">
        <v>6413.4139999999998</v>
      </c>
      <c r="BR135" s="4">
        <v>7.288E-2</v>
      </c>
      <c r="BS135" s="4">
        <v>-5</v>
      </c>
      <c r="BT135" s="4">
        <v>7.0000000000000001E-3</v>
      </c>
      <c r="BU135" s="4">
        <v>1.7810049999999999</v>
      </c>
      <c r="BV135" s="4">
        <v>21</v>
      </c>
      <c r="BW135" s="4">
        <f t="shared" si="10"/>
        <v>0.47054152099999996</v>
      </c>
      <c r="BY135" s="4">
        <f>BE135*$BU135*(VLOOKUP("Fuel Specific Gravity",'Raw Data'!$A$1:$B$2000,2,FALSE))</f>
        <v>4846.4466805062693</v>
      </c>
      <c r="BZ135" s="4">
        <f>BF135*$BU135*(VLOOKUP("Fuel Specific Gravity",'Raw Data'!$A$1:$B$2000,2,FALSE))</f>
        <v>5.0374800302399994</v>
      </c>
      <c r="CA135" s="4">
        <f>BJ135*$BU135*(VLOOKUP("Fuel Specific Gravity",'Raw Data'!$A$1:$B$2000,2,FALSE))</f>
        <v>31.862973778230003</v>
      </c>
      <c r="CB135" s="4">
        <f>BM135*$BU135*(VLOOKUP("Fuel Specific Gravity",'Raw Data'!$A$1:$B$2000,2,FALSE))</f>
        <v>0</v>
      </c>
    </row>
    <row r="136" spans="1:80" x14ac:dyDescent="0.25">
      <c r="A136" s="2">
        <v>43165</v>
      </c>
      <c r="B136" s="38">
        <v>0.4076997916666667</v>
      </c>
      <c r="C136" s="4">
        <v>4.8220000000000001</v>
      </c>
      <c r="D136" s="4">
        <v>8.9999999999999993E-3</v>
      </c>
      <c r="E136" s="4">
        <v>90</v>
      </c>
      <c r="F136" s="4">
        <v>382.8</v>
      </c>
      <c r="G136" s="4">
        <v>53.9</v>
      </c>
      <c r="H136" s="4">
        <v>-10</v>
      </c>
      <c r="J136" s="4">
        <v>13.6</v>
      </c>
      <c r="K136" s="4">
        <v>0.96279999999999999</v>
      </c>
      <c r="L136" s="4">
        <v>4.6421999999999999</v>
      </c>
      <c r="M136" s="4">
        <v>8.6999999999999994E-3</v>
      </c>
      <c r="N136" s="4">
        <v>368.51389999999998</v>
      </c>
      <c r="O136" s="4">
        <v>51.858800000000002</v>
      </c>
      <c r="P136" s="4">
        <v>420.4</v>
      </c>
      <c r="Q136" s="4">
        <v>294.81740000000002</v>
      </c>
      <c r="R136" s="4">
        <v>41.487900000000003</v>
      </c>
      <c r="S136" s="4">
        <v>336.3</v>
      </c>
      <c r="T136" s="4">
        <v>0</v>
      </c>
      <c r="W136" s="4">
        <v>0</v>
      </c>
      <c r="X136" s="4">
        <v>13.093500000000001</v>
      </c>
      <c r="Y136" s="4">
        <v>12.1</v>
      </c>
      <c r="Z136" s="4">
        <v>843</v>
      </c>
      <c r="AA136" s="4">
        <v>849</v>
      </c>
      <c r="AB136" s="4">
        <v>882</v>
      </c>
      <c r="AC136" s="4">
        <v>79.900000000000006</v>
      </c>
      <c r="AD136" s="4">
        <v>21.81</v>
      </c>
      <c r="AE136" s="4">
        <v>0.5</v>
      </c>
      <c r="AF136" s="4">
        <v>978</v>
      </c>
      <c r="AG136" s="4">
        <v>0</v>
      </c>
      <c r="AH136" s="4">
        <v>51</v>
      </c>
      <c r="AI136" s="4">
        <v>35</v>
      </c>
      <c r="AJ136" s="4">
        <v>191.1</v>
      </c>
      <c r="AK136" s="4">
        <v>169.1</v>
      </c>
      <c r="AL136" s="4">
        <v>4.5999999999999996</v>
      </c>
      <c r="AM136" s="4">
        <v>175</v>
      </c>
      <c r="AN136" s="4" t="s">
        <v>155</v>
      </c>
      <c r="AO136" s="4">
        <v>2</v>
      </c>
      <c r="AP136" s="5">
        <v>0.61682870370370368</v>
      </c>
      <c r="AQ136" s="4">
        <v>47.164223</v>
      </c>
      <c r="AR136" s="4">
        <v>-88.489424999999997</v>
      </c>
      <c r="AS136" s="4">
        <v>320.10000000000002</v>
      </c>
      <c r="AT136" s="4">
        <v>19.2</v>
      </c>
      <c r="AU136" s="4">
        <v>12</v>
      </c>
      <c r="AV136" s="4">
        <v>11</v>
      </c>
      <c r="AW136" s="4" t="s">
        <v>205</v>
      </c>
      <c r="AX136" s="4">
        <v>0.9</v>
      </c>
      <c r="AY136" s="4">
        <v>1.1684000000000001</v>
      </c>
      <c r="AZ136" s="4">
        <v>1.9</v>
      </c>
      <c r="BA136" s="4">
        <v>14.186999999999999</v>
      </c>
      <c r="BB136" s="4">
        <v>44.02</v>
      </c>
      <c r="BC136" s="4">
        <v>3.1</v>
      </c>
      <c r="BD136" s="4">
        <v>3.8679999999999999</v>
      </c>
      <c r="BE136" s="4">
        <v>3186.145</v>
      </c>
      <c r="BF136" s="4">
        <v>3.7850000000000001</v>
      </c>
      <c r="BG136" s="4">
        <v>26.486999999999998</v>
      </c>
      <c r="BH136" s="4">
        <v>3.7269999999999999</v>
      </c>
      <c r="BI136" s="4">
        <v>30.213999999999999</v>
      </c>
      <c r="BJ136" s="4">
        <v>21.19</v>
      </c>
      <c r="BK136" s="4">
        <v>2.9820000000000002</v>
      </c>
      <c r="BL136" s="4">
        <v>24.172000000000001</v>
      </c>
      <c r="BM136" s="4">
        <v>0</v>
      </c>
      <c r="BQ136" s="4">
        <v>6534.3109999999997</v>
      </c>
      <c r="BR136" s="4">
        <v>8.1872E-2</v>
      </c>
      <c r="BS136" s="4">
        <v>-5</v>
      </c>
      <c r="BT136" s="4">
        <v>7.9059999999999998E-3</v>
      </c>
      <c r="BU136" s="4">
        <v>2.0007480000000002</v>
      </c>
      <c r="BV136" s="4">
        <v>21</v>
      </c>
      <c r="BW136" s="4">
        <f t="shared" si="10"/>
        <v>0.52859762160000001</v>
      </c>
      <c r="BY136" s="4">
        <f>BE136*$BU136*(VLOOKUP("Fuel Specific Gravity",'Raw Data'!$A$1:$B$2000,2,FALSE))</f>
        <v>5443.9709439368398</v>
      </c>
      <c r="BZ136" s="4">
        <f>BF136*$BU136*(VLOOKUP("Fuel Specific Gravity",'Raw Data'!$A$1:$B$2000,2,FALSE))</f>
        <v>6.4671978277200015</v>
      </c>
      <c r="CA136" s="4">
        <f>BJ136*$BU136*(VLOOKUP("Fuel Specific Gravity",'Raw Data'!$A$1:$B$2000,2,FALSE))</f>
        <v>36.206056002480004</v>
      </c>
      <c r="CB136" s="4">
        <f>BM136*$BU136*(VLOOKUP("Fuel Specific Gravity",'Raw Data'!$A$1:$B$2000,2,FALSE))</f>
        <v>0</v>
      </c>
    </row>
    <row r="137" spans="1:80" x14ac:dyDescent="0.25">
      <c r="A137" s="2">
        <v>43165</v>
      </c>
      <c r="B137" s="38">
        <v>0.40771136574074074</v>
      </c>
      <c r="C137" s="4">
        <v>4.8120000000000003</v>
      </c>
      <c r="D137" s="4">
        <v>8.9999999999999993E-3</v>
      </c>
      <c r="E137" s="4">
        <v>90</v>
      </c>
      <c r="F137" s="4">
        <v>378.8</v>
      </c>
      <c r="G137" s="4">
        <v>54.2</v>
      </c>
      <c r="H137" s="4">
        <v>-1.8</v>
      </c>
      <c r="J137" s="4">
        <v>13.7</v>
      </c>
      <c r="K137" s="4">
        <v>0.96279999999999999</v>
      </c>
      <c r="L137" s="4">
        <v>4.633</v>
      </c>
      <c r="M137" s="4">
        <v>8.6999999999999994E-3</v>
      </c>
      <c r="N137" s="4">
        <v>364.6782</v>
      </c>
      <c r="O137" s="4">
        <v>52.206299999999999</v>
      </c>
      <c r="P137" s="4">
        <v>416.9</v>
      </c>
      <c r="Q137" s="4">
        <v>291.77710000000002</v>
      </c>
      <c r="R137" s="4">
        <v>41.77</v>
      </c>
      <c r="S137" s="4">
        <v>333.5</v>
      </c>
      <c r="T137" s="4">
        <v>0</v>
      </c>
      <c r="W137" s="4">
        <v>0</v>
      </c>
      <c r="X137" s="4">
        <v>13.1907</v>
      </c>
      <c r="Y137" s="4">
        <v>12.1</v>
      </c>
      <c r="Z137" s="4">
        <v>844</v>
      </c>
      <c r="AA137" s="4">
        <v>850</v>
      </c>
      <c r="AB137" s="4">
        <v>882</v>
      </c>
      <c r="AC137" s="4">
        <v>80</v>
      </c>
      <c r="AD137" s="4">
        <v>21.84</v>
      </c>
      <c r="AE137" s="4">
        <v>0.5</v>
      </c>
      <c r="AF137" s="4">
        <v>978</v>
      </c>
      <c r="AG137" s="4">
        <v>0</v>
      </c>
      <c r="AH137" s="4">
        <v>50.094000000000001</v>
      </c>
      <c r="AI137" s="4">
        <v>35</v>
      </c>
      <c r="AJ137" s="4">
        <v>191</v>
      </c>
      <c r="AK137" s="4">
        <v>169</v>
      </c>
      <c r="AL137" s="4">
        <v>4.5999999999999996</v>
      </c>
      <c r="AM137" s="4">
        <v>175</v>
      </c>
      <c r="AN137" s="4" t="s">
        <v>155</v>
      </c>
      <c r="AO137" s="4">
        <v>2</v>
      </c>
      <c r="AP137" s="5">
        <v>0.61684027777777783</v>
      </c>
      <c r="AQ137" s="4">
        <v>47.164188000000003</v>
      </c>
      <c r="AR137" s="4">
        <v>-88.489534000000006</v>
      </c>
      <c r="AS137" s="4">
        <v>320.10000000000002</v>
      </c>
      <c r="AT137" s="4">
        <v>20.100000000000001</v>
      </c>
      <c r="AU137" s="4">
        <v>12</v>
      </c>
      <c r="AV137" s="4">
        <v>11</v>
      </c>
      <c r="AW137" s="4" t="s">
        <v>205</v>
      </c>
      <c r="AX137" s="4">
        <v>0.9</v>
      </c>
      <c r="AY137" s="4">
        <v>1.2684</v>
      </c>
      <c r="AZ137" s="4">
        <v>1.9</v>
      </c>
      <c r="BA137" s="4">
        <v>14.186999999999999</v>
      </c>
      <c r="BB137" s="4">
        <v>44.1</v>
      </c>
      <c r="BC137" s="4">
        <v>3.11</v>
      </c>
      <c r="BD137" s="4">
        <v>3.8610000000000002</v>
      </c>
      <c r="BE137" s="4">
        <v>3186.1869999999999</v>
      </c>
      <c r="BF137" s="4">
        <v>3.7930000000000001</v>
      </c>
      <c r="BG137" s="4">
        <v>26.263999999999999</v>
      </c>
      <c r="BH137" s="4">
        <v>3.76</v>
      </c>
      <c r="BI137" s="4">
        <v>30.024000000000001</v>
      </c>
      <c r="BJ137" s="4">
        <v>21.013999999999999</v>
      </c>
      <c r="BK137" s="4">
        <v>3.008</v>
      </c>
      <c r="BL137" s="4">
        <v>24.021999999999998</v>
      </c>
      <c r="BM137" s="4">
        <v>0</v>
      </c>
      <c r="BQ137" s="4">
        <v>6595.9719999999998</v>
      </c>
      <c r="BR137" s="4">
        <v>8.1187999999999996E-2</v>
      </c>
      <c r="BS137" s="4">
        <v>-5</v>
      </c>
      <c r="BT137" s="4">
        <v>8.0000000000000002E-3</v>
      </c>
      <c r="BU137" s="4">
        <v>1.984032</v>
      </c>
      <c r="BV137" s="4">
        <v>21</v>
      </c>
      <c r="BW137" s="4">
        <f t="shared" si="10"/>
        <v>0.52418125439999996</v>
      </c>
      <c r="BY137" s="4">
        <f>BE137*$BU137*(VLOOKUP("Fuel Specific Gravity",'Raw Data'!$A$1:$B$2000,2,FALSE))</f>
        <v>5398.5584089503354</v>
      </c>
      <c r="BZ137" s="4">
        <f>BF137*$BU137*(VLOOKUP("Fuel Specific Gravity",'Raw Data'!$A$1:$B$2000,2,FALSE))</f>
        <v>6.4267201031040004</v>
      </c>
      <c r="CA137" s="4">
        <f>BJ137*$BU137*(VLOOKUP("Fuel Specific Gravity",'Raw Data'!$A$1:$B$2000,2,FALSE))</f>
        <v>35.605350974592</v>
      </c>
      <c r="CB137" s="4">
        <f>BM137*$BU137*(VLOOKUP("Fuel Specific Gravity",'Raw Data'!$A$1:$B$2000,2,FALSE))</f>
        <v>0</v>
      </c>
    </row>
    <row r="138" spans="1:80" x14ac:dyDescent="0.25">
      <c r="A138" s="2">
        <v>43165</v>
      </c>
      <c r="B138" s="38">
        <v>0.40772293981481483</v>
      </c>
      <c r="C138" s="4">
        <v>4.8099999999999996</v>
      </c>
      <c r="D138" s="4">
        <v>8.9999999999999993E-3</v>
      </c>
      <c r="E138" s="4">
        <v>90</v>
      </c>
      <c r="F138" s="4">
        <v>377.7</v>
      </c>
      <c r="G138" s="4">
        <v>54.4</v>
      </c>
      <c r="H138" s="4">
        <v>-15.1</v>
      </c>
      <c r="J138" s="4">
        <v>13.8</v>
      </c>
      <c r="K138" s="4">
        <v>0.96279999999999999</v>
      </c>
      <c r="L138" s="4">
        <v>4.6313000000000004</v>
      </c>
      <c r="M138" s="4">
        <v>8.6999999999999994E-3</v>
      </c>
      <c r="N138" s="4">
        <v>363.62290000000002</v>
      </c>
      <c r="O138" s="4">
        <v>52.399500000000003</v>
      </c>
      <c r="P138" s="4">
        <v>416</v>
      </c>
      <c r="Q138" s="4">
        <v>290.93270000000001</v>
      </c>
      <c r="R138" s="4">
        <v>41.924500000000002</v>
      </c>
      <c r="S138" s="4">
        <v>332.9</v>
      </c>
      <c r="T138" s="4">
        <v>0</v>
      </c>
      <c r="W138" s="4">
        <v>0</v>
      </c>
      <c r="X138" s="4">
        <v>13.2872</v>
      </c>
      <c r="Y138" s="4">
        <v>12.1</v>
      </c>
      <c r="Z138" s="4">
        <v>843</v>
      </c>
      <c r="AA138" s="4">
        <v>850</v>
      </c>
      <c r="AB138" s="4">
        <v>883</v>
      </c>
      <c r="AC138" s="4">
        <v>80</v>
      </c>
      <c r="AD138" s="4">
        <v>21.84</v>
      </c>
      <c r="AE138" s="4">
        <v>0.5</v>
      </c>
      <c r="AF138" s="4">
        <v>978</v>
      </c>
      <c r="AG138" s="4">
        <v>0</v>
      </c>
      <c r="AH138" s="4">
        <v>50</v>
      </c>
      <c r="AI138" s="4">
        <v>35</v>
      </c>
      <c r="AJ138" s="4">
        <v>191</v>
      </c>
      <c r="AK138" s="4">
        <v>169</v>
      </c>
      <c r="AL138" s="4">
        <v>4.5999999999999996</v>
      </c>
      <c r="AM138" s="4">
        <v>175</v>
      </c>
      <c r="AN138" s="4" t="s">
        <v>155</v>
      </c>
      <c r="AO138" s="4">
        <v>2</v>
      </c>
      <c r="AP138" s="5">
        <v>0.61685185185185187</v>
      </c>
      <c r="AQ138" s="4">
        <v>47.164177000000002</v>
      </c>
      <c r="AR138" s="4">
        <v>-88.489568000000006</v>
      </c>
      <c r="AS138" s="4">
        <v>320.10000000000002</v>
      </c>
      <c r="AT138" s="4">
        <v>20.100000000000001</v>
      </c>
      <c r="AU138" s="4">
        <v>12</v>
      </c>
      <c r="AV138" s="4">
        <v>11</v>
      </c>
      <c r="AW138" s="4" t="s">
        <v>205</v>
      </c>
      <c r="AX138" s="4">
        <v>0.9</v>
      </c>
      <c r="AY138" s="4">
        <v>1.3</v>
      </c>
      <c r="AZ138" s="4">
        <v>1.9</v>
      </c>
      <c r="BA138" s="4">
        <v>14.186999999999999</v>
      </c>
      <c r="BB138" s="4">
        <v>44.12</v>
      </c>
      <c r="BC138" s="4">
        <v>3.11</v>
      </c>
      <c r="BD138" s="4">
        <v>3.859</v>
      </c>
      <c r="BE138" s="4">
        <v>3186.1950000000002</v>
      </c>
      <c r="BF138" s="4">
        <v>3.794</v>
      </c>
      <c r="BG138" s="4">
        <v>26.198</v>
      </c>
      <c r="BH138" s="4">
        <v>3.7749999999999999</v>
      </c>
      <c r="BI138" s="4">
        <v>29.972999999999999</v>
      </c>
      <c r="BJ138" s="4">
        <v>20.960999999999999</v>
      </c>
      <c r="BK138" s="4">
        <v>3.02</v>
      </c>
      <c r="BL138" s="4">
        <v>23.981000000000002</v>
      </c>
      <c r="BM138" s="4">
        <v>0</v>
      </c>
      <c r="BQ138" s="4">
        <v>6646.683</v>
      </c>
      <c r="BR138" s="4">
        <v>6.4692E-2</v>
      </c>
      <c r="BS138" s="4">
        <v>-5</v>
      </c>
      <c r="BT138" s="4">
        <v>7.0939999999999996E-3</v>
      </c>
      <c r="BU138" s="4">
        <v>1.58091</v>
      </c>
      <c r="BV138" s="4">
        <v>21</v>
      </c>
      <c r="BW138" s="4">
        <f t="shared" si="10"/>
        <v>0.41767642199999999</v>
      </c>
      <c r="BY138" s="4">
        <f>BE138*$BU138*(VLOOKUP("Fuel Specific Gravity",'Raw Data'!$A$1:$B$2000,2,FALSE))</f>
        <v>4301.6727569822997</v>
      </c>
      <c r="BZ138" s="4">
        <f>BF138*$BU138*(VLOOKUP("Fuel Specific Gravity",'Raw Data'!$A$1:$B$2000,2,FALSE))</f>
        <v>5.1222685491600002</v>
      </c>
      <c r="CA138" s="4">
        <f>BJ138*$BU138*(VLOOKUP("Fuel Specific Gravity",'Raw Data'!$A$1:$B$2000,2,FALSE))</f>
        <v>28.299386151539998</v>
      </c>
      <c r="CB138" s="4">
        <f>BM138*$BU138*(VLOOKUP("Fuel Specific Gravity",'Raw Data'!$A$1:$B$2000,2,FALSE))</f>
        <v>0</v>
      </c>
    </row>
    <row r="139" spans="1:80" x14ac:dyDescent="0.25">
      <c r="A139" s="2">
        <v>43165</v>
      </c>
      <c r="B139" s="38">
        <v>0.40773451388888887</v>
      </c>
      <c r="C139" s="4">
        <v>4.7850000000000001</v>
      </c>
      <c r="D139" s="4">
        <v>8.9999999999999993E-3</v>
      </c>
      <c r="E139" s="4">
        <v>90</v>
      </c>
      <c r="F139" s="4">
        <v>377.2</v>
      </c>
      <c r="G139" s="4">
        <v>54.6</v>
      </c>
      <c r="H139" s="4">
        <v>-13.6</v>
      </c>
      <c r="J139" s="4">
        <v>13.85</v>
      </c>
      <c r="K139" s="4">
        <v>0.96299999999999997</v>
      </c>
      <c r="L139" s="4">
        <v>4.6077000000000004</v>
      </c>
      <c r="M139" s="4">
        <v>8.6999999999999994E-3</v>
      </c>
      <c r="N139" s="4">
        <v>363.26249999999999</v>
      </c>
      <c r="O139" s="4">
        <v>52.580100000000002</v>
      </c>
      <c r="P139" s="4">
        <v>415.8</v>
      </c>
      <c r="Q139" s="4">
        <v>290.64440000000002</v>
      </c>
      <c r="R139" s="4">
        <v>42.069099999999999</v>
      </c>
      <c r="S139" s="4">
        <v>332.7</v>
      </c>
      <c r="T139" s="4">
        <v>0</v>
      </c>
      <c r="W139" s="4">
        <v>0</v>
      </c>
      <c r="X139" s="4">
        <v>13.337</v>
      </c>
      <c r="Y139" s="4">
        <v>12</v>
      </c>
      <c r="Z139" s="4">
        <v>844</v>
      </c>
      <c r="AA139" s="4">
        <v>849</v>
      </c>
      <c r="AB139" s="4">
        <v>883</v>
      </c>
      <c r="AC139" s="4">
        <v>80</v>
      </c>
      <c r="AD139" s="4">
        <v>21.84</v>
      </c>
      <c r="AE139" s="4">
        <v>0.5</v>
      </c>
      <c r="AF139" s="4">
        <v>978</v>
      </c>
      <c r="AG139" s="4">
        <v>0</v>
      </c>
      <c r="AH139" s="4">
        <v>50</v>
      </c>
      <c r="AI139" s="4">
        <v>35</v>
      </c>
      <c r="AJ139" s="4">
        <v>191</v>
      </c>
      <c r="AK139" s="4">
        <v>169</v>
      </c>
      <c r="AL139" s="4">
        <v>4.5</v>
      </c>
      <c r="AM139" s="4">
        <v>175</v>
      </c>
      <c r="AN139" s="4" t="s">
        <v>155</v>
      </c>
      <c r="AO139" s="4">
        <v>2</v>
      </c>
      <c r="AP139" s="5">
        <v>0.61685185185185187</v>
      </c>
      <c r="AQ139" s="4">
        <v>47.164177000000002</v>
      </c>
      <c r="AR139" s="4">
        <v>-88.489568000000006</v>
      </c>
      <c r="AS139" s="4">
        <v>320.10000000000002</v>
      </c>
      <c r="AT139" s="4">
        <v>20.399999999999999</v>
      </c>
      <c r="AU139" s="4">
        <v>12</v>
      </c>
      <c r="AV139" s="4">
        <v>11</v>
      </c>
      <c r="AW139" s="4" t="s">
        <v>205</v>
      </c>
      <c r="AX139" s="4">
        <v>0.9</v>
      </c>
      <c r="AY139" s="4">
        <v>1.3</v>
      </c>
      <c r="AZ139" s="4">
        <v>1.9</v>
      </c>
      <c r="BA139" s="4">
        <v>14.186999999999999</v>
      </c>
      <c r="BB139" s="4">
        <v>44.35</v>
      </c>
      <c r="BC139" s="4">
        <v>3.13</v>
      </c>
      <c r="BD139" s="4">
        <v>3.8420000000000001</v>
      </c>
      <c r="BE139" s="4">
        <v>3186.3040000000001</v>
      </c>
      <c r="BF139" s="4">
        <v>3.8149999999999999</v>
      </c>
      <c r="BG139" s="4">
        <v>26.306000000000001</v>
      </c>
      <c r="BH139" s="4">
        <v>3.8079999999999998</v>
      </c>
      <c r="BI139" s="4">
        <v>30.114000000000001</v>
      </c>
      <c r="BJ139" s="4">
        <v>21.047000000000001</v>
      </c>
      <c r="BK139" s="4">
        <v>3.0459999999999998</v>
      </c>
      <c r="BL139" s="4">
        <v>24.094000000000001</v>
      </c>
      <c r="BM139" s="4">
        <v>0</v>
      </c>
      <c r="BQ139" s="4">
        <v>6705.8729999999996</v>
      </c>
      <c r="BR139" s="4">
        <v>5.3948999999999997E-2</v>
      </c>
      <c r="BS139" s="4">
        <v>-5</v>
      </c>
      <c r="BT139" s="4">
        <v>7.9050000000000006E-3</v>
      </c>
      <c r="BU139" s="4">
        <v>1.318379</v>
      </c>
      <c r="BV139" s="4">
        <v>21</v>
      </c>
      <c r="BW139" s="4">
        <f t="shared" ref="BW139:BW148" si="11">BU139*0.2642</f>
        <v>0.34831573179999997</v>
      </c>
      <c r="BY139" s="4">
        <f>BE139*$BU139*(VLOOKUP("Fuel Specific Gravity",'Raw Data'!$A$1:$B$2000,2,FALSE))</f>
        <v>3587.4458641584642</v>
      </c>
      <c r="BZ139" s="4">
        <f>BF139*$BU139*(VLOOKUP("Fuel Specific Gravity",'Raw Data'!$A$1:$B$2000,2,FALSE))</f>
        <v>4.2952919657899997</v>
      </c>
      <c r="CA139" s="4">
        <f>BJ139*$BU139*(VLOOKUP("Fuel Specific Gravity",'Raw Data'!$A$1:$B$2000,2,FALSE))</f>
        <v>23.696726082302</v>
      </c>
      <c r="CB139" s="4">
        <f>BM139*$BU139*(VLOOKUP("Fuel Specific Gravity",'Raw Data'!$A$1:$B$2000,2,FALSE))</f>
        <v>0</v>
      </c>
    </row>
    <row r="140" spans="1:80" x14ac:dyDescent="0.25">
      <c r="A140" s="2">
        <v>43165</v>
      </c>
      <c r="B140" s="38">
        <v>0.40774608796296291</v>
      </c>
      <c r="C140" s="4">
        <v>4.7530000000000001</v>
      </c>
      <c r="D140" s="4">
        <v>8.3000000000000001E-3</v>
      </c>
      <c r="E140" s="4">
        <v>83.252711000000005</v>
      </c>
      <c r="F140" s="4">
        <v>373.1</v>
      </c>
      <c r="G140" s="4">
        <v>54.6</v>
      </c>
      <c r="H140" s="4">
        <v>0</v>
      </c>
      <c r="J140" s="4">
        <v>13.9</v>
      </c>
      <c r="K140" s="4">
        <v>0.96330000000000005</v>
      </c>
      <c r="L140" s="4">
        <v>4.5788000000000002</v>
      </c>
      <c r="M140" s="4">
        <v>8.0000000000000002E-3</v>
      </c>
      <c r="N140" s="4">
        <v>359.39640000000003</v>
      </c>
      <c r="O140" s="4">
        <v>52.614800000000002</v>
      </c>
      <c r="P140" s="4">
        <v>412</v>
      </c>
      <c r="Q140" s="4">
        <v>287.55110000000002</v>
      </c>
      <c r="R140" s="4">
        <v>42.096800000000002</v>
      </c>
      <c r="S140" s="4">
        <v>329.6</v>
      </c>
      <c r="T140" s="4">
        <v>0</v>
      </c>
      <c r="W140" s="4">
        <v>0</v>
      </c>
      <c r="X140" s="4">
        <v>13.3893</v>
      </c>
      <c r="Y140" s="4">
        <v>12.1</v>
      </c>
      <c r="Z140" s="4">
        <v>844</v>
      </c>
      <c r="AA140" s="4">
        <v>849</v>
      </c>
      <c r="AB140" s="4">
        <v>883</v>
      </c>
      <c r="AC140" s="4">
        <v>80</v>
      </c>
      <c r="AD140" s="4">
        <v>21.84</v>
      </c>
      <c r="AE140" s="4">
        <v>0.5</v>
      </c>
      <c r="AF140" s="4">
        <v>978</v>
      </c>
      <c r="AG140" s="4">
        <v>0</v>
      </c>
      <c r="AH140" s="4">
        <v>50</v>
      </c>
      <c r="AI140" s="4">
        <v>35</v>
      </c>
      <c r="AJ140" s="4">
        <v>191</v>
      </c>
      <c r="AK140" s="4">
        <v>169</v>
      </c>
      <c r="AL140" s="4">
        <v>4.5</v>
      </c>
      <c r="AM140" s="4">
        <v>175</v>
      </c>
      <c r="AN140" s="4" t="s">
        <v>155</v>
      </c>
      <c r="AO140" s="4">
        <v>2</v>
      </c>
      <c r="AP140" s="5">
        <v>0.61685185185185187</v>
      </c>
      <c r="AQ140" s="4">
        <v>47.164112000000003</v>
      </c>
      <c r="AR140" s="4">
        <v>-88.489707999999993</v>
      </c>
      <c r="AS140" s="4">
        <v>319.8</v>
      </c>
      <c r="AT140" s="4">
        <v>20.5</v>
      </c>
      <c r="AU140" s="4">
        <v>12</v>
      </c>
      <c r="AV140" s="4">
        <v>11</v>
      </c>
      <c r="AW140" s="4" t="s">
        <v>205</v>
      </c>
      <c r="AX140" s="4">
        <v>0.9</v>
      </c>
      <c r="AY140" s="4">
        <v>1.3</v>
      </c>
      <c r="AZ140" s="4">
        <v>1.9</v>
      </c>
      <c r="BA140" s="4">
        <v>14.186999999999999</v>
      </c>
      <c r="BB140" s="4">
        <v>44.64</v>
      </c>
      <c r="BC140" s="4">
        <v>3.15</v>
      </c>
      <c r="BD140" s="4">
        <v>3.8140000000000001</v>
      </c>
      <c r="BE140" s="4">
        <v>3186.895</v>
      </c>
      <c r="BF140" s="4">
        <v>3.5529999999999999</v>
      </c>
      <c r="BG140" s="4">
        <v>26.196000000000002</v>
      </c>
      <c r="BH140" s="4">
        <v>3.835</v>
      </c>
      <c r="BI140" s="4">
        <v>30.030999999999999</v>
      </c>
      <c r="BJ140" s="4">
        <v>20.959</v>
      </c>
      <c r="BK140" s="4">
        <v>3.0680000000000001</v>
      </c>
      <c r="BL140" s="4">
        <v>24.027000000000001</v>
      </c>
      <c r="BM140" s="4">
        <v>0</v>
      </c>
      <c r="BQ140" s="4">
        <v>6776.0389999999998</v>
      </c>
      <c r="BR140" s="4">
        <v>5.5717999999999997E-2</v>
      </c>
      <c r="BS140" s="4">
        <v>-5</v>
      </c>
      <c r="BT140" s="4">
        <v>7.0939999999999996E-3</v>
      </c>
      <c r="BU140" s="4">
        <v>1.361602</v>
      </c>
      <c r="BV140" s="4">
        <v>21</v>
      </c>
      <c r="BW140" s="4">
        <f t="shared" si="11"/>
        <v>0.35973524839999999</v>
      </c>
      <c r="BY140" s="4">
        <f>BE140*$BU140*(VLOOKUP("Fuel Specific Gravity",'Raw Data'!$A$1:$B$2000,2,FALSE))</f>
        <v>3705.7473453446601</v>
      </c>
      <c r="BZ140" s="4">
        <f>BF140*$BU140*(VLOOKUP("Fuel Specific Gravity",'Raw Data'!$A$1:$B$2000,2,FALSE))</f>
        <v>4.1314572077239999</v>
      </c>
      <c r="CA140" s="4">
        <f>BJ140*$BU140*(VLOOKUP("Fuel Specific Gravity",'Raw Data'!$A$1:$B$2000,2,FALSE))</f>
        <v>24.371295135571998</v>
      </c>
      <c r="CB140" s="4">
        <f>BM140*$BU140*(VLOOKUP("Fuel Specific Gravity",'Raw Data'!$A$1:$B$2000,2,FALSE))</f>
        <v>0</v>
      </c>
    </row>
    <row r="141" spans="1:80" x14ac:dyDescent="0.25">
      <c r="A141" s="2">
        <v>43165</v>
      </c>
      <c r="B141" s="38">
        <v>0.40775766203703706</v>
      </c>
      <c r="C141" s="4">
        <v>4.74</v>
      </c>
      <c r="D141" s="4">
        <v>8.0000000000000002E-3</v>
      </c>
      <c r="E141" s="4">
        <v>80</v>
      </c>
      <c r="F141" s="4">
        <v>372.4</v>
      </c>
      <c r="G141" s="4">
        <v>54.7</v>
      </c>
      <c r="H141" s="4">
        <v>-17</v>
      </c>
      <c r="J141" s="4">
        <v>13.9</v>
      </c>
      <c r="K141" s="4">
        <v>0.96330000000000005</v>
      </c>
      <c r="L141" s="4">
        <v>4.5662000000000003</v>
      </c>
      <c r="M141" s="4">
        <v>7.7000000000000002E-3</v>
      </c>
      <c r="N141" s="4">
        <v>358.73489999999998</v>
      </c>
      <c r="O141" s="4">
        <v>52.672199999999997</v>
      </c>
      <c r="P141" s="4">
        <v>411.4</v>
      </c>
      <c r="Q141" s="4">
        <v>287</v>
      </c>
      <c r="R141" s="4">
        <v>42.139499999999998</v>
      </c>
      <c r="S141" s="4">
        <v>329.1</v>
      </c>
      <c r="T141" s="4">
        <v>0</v>
      </c>
      <c r="W141" s="4">
        <v>0</v>
      </c>
      <c r="X141" s="4">
        <v>13.3903</v>
      </c>
      <c r="Y141" s="4">
        <v>12</v>
      </c>
      <c r="Z141" s="4">
        <v>846</v>
      </c>
      <c r="AA141" s="4">
        <v>850</v>
      </c>
      <c r="AB141" s="4">
        <v>883</v>
      </c>
      <c r="AC141" s="4">
        <v>80</v>
      </c>
      <c r="AD141" s="4">
        <v>21.82</v>
      </c>
      <c r="AE141" s="4">
        <v>0.5</v>
      </c>
      <c r="AF141" s="4">
        <v>979</v>
      </c>
      <c r="AG141" s="4">
        <v>0</v>
      </c>
      <c r="AH141" s="4">
        <v>50</v>
      </c>
      <c r="AI141" s="4">
        <v>35</v>
      </c>
      <c r="AJ141" s="4">
        <v>191</v>
      </c>
      <c r="AK141" s="4">
        <v>169</v>
      </c>
      <c r="AL141" s="4">
        <v>4.4000000000000004</v>
      </c>
      <c r="AM141" s="4">
        <v>174.7</v>
      </c>
      <c r="AN141" s="4" t="s">
        <v>155</v>
      </c>
      <c r="AO141" s="4">
        <v>2</v>
      </c>
      <c r="AP141" s="5">
        <v>0.61687499999999995</v>
      </c>
      <c r="AQ141" s="4">
        <v>47.163994000000002</v>
      </c>
      <c r="AR141" s="4">
        <v>-88.489898999999994</v>
      </c>
      <c r="AS141" s="4">
        <v>319.60000000000002</v>
      </c>
      <c r="AT141" s="4">
        <v>21</v>
      </c>
      <c r="AU141" s="4">
        <v>12</v>
      </c>
      <c r="AV141" s="4">
        <v>11</v>
      </c>
      <c r="AW141" s="4" t="s">
        <v>205</v>
      </c>
      <c r="AX141" s="4">
        <v>0.9</v>
      </c>
      <c r="AY141" s="4">
        <v>1.3</v>
      </c>
      <c r="AZ141" s="4">
        <v>1.9</v>
      </c>
      <c r="BA141" s="4">
        <v>14.186999999999999</v>
      </c>
      <c r="BB141" s="4">
        <v>44.77</v>
      </c>
      <c r="BC141" s="4">
        <v>3.16</v>
      </c>
      <c r="BD141" s="4">
        <v>3.8069999999999999</v>
      </c>
      <c r="BE141" s="4">
        <v>3187.1770000000001</v>
      </c>
      <c r="BF141" s="4">
        <v>3.4239999999999999</v>
      </c>
      <c r="BG141" s="4">
        <v>26.222000000000001</v>
      </c>
      <c r="BH141" s="4">
        <v>3.85</v>
      </c>
      <c r="BI141" s="4">
        <v>30.071999999999999</v>
      </c>
      <c r="BJ141" s="4">
        <v>20.978000000000002</v>
      </c>
      <c r="BK141" s="4">
        <v>3.08</v>
      </c>
      <c r="BL141" s="4">
        <v>24.059000000000001</v>
      </c>
      <c r="BM141" s="4">
        <v>0</v>
      </c>
      <c r="BQ141" s="4">
        <v>6795.81</v>
      </c>
      <c r="BR141" s="4">
        <v>5.5093999999999997E-2</v>
      </c>
      <c r="BS141" s="4">
        <v>-5</v>
      </c>
      <c r="BT141" s="4">
        <v>7.9059999999999998E-3</v>
      </c>
      <c r="BU141" s="4">
        <v>1.3463590000000001</v>
      </c>
      <c r="BV141" s="4">
        <v>21</v>
      </c>
      <c r="BW141" s="4">
        <f t="shared" si="11"/>
        <v>0.35570804779999998</v>
      </c>
      <c r="BY141" s="4">
        <f>BE141*$BU141*(VLOOKUP("Fuel Specific Gravity",'Raw Data'!$A$1:$B$2000,2,FALSE))</f>
        <v>3664.5861105157219</v>
      </c>
      <c r="BZ141" s="4">
        <f>BF141*$BU141*(VLOOKUP("Fuel Specific Gravity",'Raw Data'!$A$1:$B$2000,2,FALSE))</f>
        <v>3.9368829664639997</v>
      </c>
      <c r="CA141" s="4">
        <f>BJ141*$BU141*(VLOOKUP("Fuel Specific Gravity",'Raw Data'!$A$1:$B$2000,2,FALSE))</f>
        <v>24.120306913108003</v>
      </c>
      <c r="CB141" s="4">
        <f>BM141*$BU141*(VLOOKUP("Fuel Specific Gravity",'Raw Data'!$A$1:$B$2000,2,FALSE))</f>
        <v>0</v>
      </c>
    </row>
    <row r="142" spans="1:80" x14ac:dyDescent="0.25">
      <c r="A142" s="2">
        <v>43165</v>
      </c>
      <c r="B142" s="38">
        <v>0.4077692361111111</v>
      </c>
      <c r="C142" s="4">
        <v>4.742</v>
      </c>
      <c r="D142" s="4">
        <v>8.0000000000000002E-3</v>
      </c>
      <c r="E142" s="4">
        <v>80</v>
      </c>
      <c r="F142" s="4">
        <v>372.9</v>
      </c>
      <c r="G142" s="4">
        <v>54.6</v>
      </c>
      <c r="H142" s="4">
        <v>-3.2</v>
      </c>
      <c r="J142" s="4">
        <v>14</v>
      </c>
      <c r="K142" s="4">
        <v>0.96330000000000005</v>
      </c>
      <c r="L142" s="4">
        <v>4.5678000000000001</v>
      </c>
      <c r="M142" s="4">
        <v>7.7000000000000002E-3</v>
      </c>
      <c r="N142" s="4">
        <v>359.2269</v>
      </c>
      <c r="O142" s="4">
        <v>52.594799999999999</v>
      </c>
      <c r="P142" s="4">
        <v>411.8</v>
      </c>
      <c r="Q142" s="4">
        <v>287.41329999999999</v>
      </c>
      <c r="R142" s="4">
        <v>42.080500000000001</v>
      </c>
      <c r="S142" s="4">
        <v>329.5</v>
      </c>
      <c r="T142" s="4">
        <v>0</v>
      </c>
      <c r="W142" s="4">
        <v>0</v>
      </c>
      <c r="X142" s="4">
        <v>13.485799999999999</v>
      </c>
      <c r="Y142" s="4">
        <v>12</v>
      </c>
      <c r="Z142" s="4">
        <v>845</v>
      </c>
      <c r="AA142" s="4">
        <v>850</v>
      </c>
      <c r="AB142" s="4">
        <v>883</v>
      </c>
      <c r="AC142" s="4">
        <v>80</v>
      </c>
      <c r="AD142" s="4">
        <v>21.84</v>
      </c>
      <c r="AE142" s="4">
        <v>0.5</v>
      </c>
      <c r="AF142" s="4">
        <v>978</v>
      </c>
      <c r="AG142" s="4">
        <v>0</v>
      </c>
      <c r="AH142" s="4">
        <v>50</v>
      </c>
      <c r="AI142" s="4">
        <v>35</v>
      </c>
      <c r="AJ142" s="4">
        <v>190.1</v>
      </c>
      <c r="AK142" s="4">
        <v>169</v>
      </c>
      <c r="AL142" s="4">
        <v>4.3</v>
      </c>
      <c r="AM142" s="4">
        <v>174.4</v>
      </c>
      <c r="AN142" s="4" t="s">
        <v>155</v>
      </c>
      <c r="AO142" s="4">
        <v>2</v>
      </c>
      <c r="AP142" s="5">
        <v>0.61689814814814814</v>
      </c>
      <c r="AQ142" s="4">
        <v>47.163915000000003</v>
      </c>
      <c r="AR142" s="4">
        <v>-88.490022999999994</v>
      </c>
      <c r="AS142" s="4">
        <v>319.39999999999998</v>
      </c>
      <c r="AT142" s="4">
        <v>21.2</v>
      </c>
      <c r="AU142" s="4">
        <v>12</v>
      </c>
      <c r="AV142" s="4">
        <v>12</v>
      </c>
      <c r="AW142" s="4" t="s">
        <v>205</v>
      </c>
      <c r="AX142" s="4">
        <v>0.9</v>
      </c>
      <c r="AY142" s="4">
        <v>1.3</v>
      </c>
      <c r="AZ142" s="4">
        <v>1.6948000000000001</v>
      </c>
      <c r="BA142" s="4">
        <v>14.186999999999999</v>
      </c>
      <c r="BB142" s="4">
        <v>44.75</v>
      </c>
      <c r="BC142" s="4">
        <v>3.15</v>
      </c>
      <c r="BD142" s="4">
        <v>3.8130000000000002</v>
      </c>
      <c r="BE142" s="4">
        <v>3187.1689999999999</v>
      </c>
      <c r="BF142" s="4">
        <v>3.4220000000000002</v>
      </c>
      <c r="BG142" s="4">
        <v>26.248000000000001</v>
      </c>
      <c r="BH142" s="4">
        <v>3.843</v>
      </c>
      <c r="BI142" s="4">
        <v>30.091000000000001</v>
      </c>
      <c r="BJ142" s="4">
        <v>21.001000000000001</v>
      </c>
      <c r="BK142" s="4">
        <v>3.0750000000000002</v>
      </c>
      <c r="BL142" s="4">
        <v>24.076000000000001</v>
      </c>
      <c r="BM142" s="4">
        <v>0</v>
      </c>
      <c r="BQ142" s="4">
        <v>6841.8720000000003</v>
      </c>
      <c r="BR142" s="4">
        <v>7.5838000000000003E-2</v>
      </c>
      <c r="BS142" s="4">
        <v>-5</v>
      </c>
      <c r="BT142" s="4">
        <v>8.0000000000000002E-3</v>
      </c>
      <c r="BU142" s="4">
        <v>1.853291</v>
      </c>
      <c r="BV142" s="4">
        <v>21</v>
      </c>
      <c r="BW142" s="4">
        <f t="shared" si="11"/>
        <v>0.48963948219999998</v>
      </c>
      <c r="BY142" s="4">
        <f>BE142*$BU142*(VLOOKUP("Fuel Specific Gravity",'Raw Data'!$A$1:$B$2000,2,FALSE))</f>
        <v>5044.3658861948652</v>
      </c>
      <c r="BZ142" s="4">
        <f>BF142*$BU142*(VLOOKUP("Fuel Specific Gravity",'Raw Data'!$A$1:$B$2000,2,FALSE))</f>
        <v>5.416035378908</v>
      </c>
      <c r="CA142" s="4">
        <f>BJ142*$BU142*(VLOOKUP("Fuel Specific Gravity",'Raw Data'!$A$1:$B$2000,2,FALSE))</f>
        <v>33.238503504514</v>
      </c>
      <c r="CB142" s="4">
        <f>BM142*$BU142*(VLOOKUP("Fuel Specific Gravity",'Raw Data'!$A$1:$B$2000,2,FALSE))</f>
        <v>0</v>
      </c>
    </row>
    <row r="143" spans="1:80" x14ac:dyDescent="0.25">
      <c r="A143" s="2">
        <v>43165</v>
      </c>
      <c r="B143" s="38">
        <v>0.40778081018518519</v>
      </c>
      <c r="C143" s="4">
        <v>4.9850000000000003</v>
      </c>
      <c r="D143" s="4">
        <v>8.3000000000000001E-3</v>
      </c>
      <c r="E143" s="4">
        <v>83.061728000000002</v>
      </c>
      <c r="F143" s="4">
        <v>374.5</v>
      </c>
      <c r="G143" s="4">
        <v>54.6</v>
      </c>
      <c r="H143" s="4">
        <v>-10</v>
      </c>
      <c r="J143" s="4">
        <v>14</v>
      </c>
      <c r="K143" s="4">
        <v>0.96130000000000004</v>
      </c>
      <c r="L143" s="4">
        <v>4.7926000000000002</v>
      </c>
      <c r="M143" s="4">
        <v>8.0000000000000002E-3</v>
      </c>
      <c r="N143" s="4">
        <v>360.02760000000001</v>
      </c>
      <c r="O143" s="4">
        <v>52.4666</v>
      </c>
      <c r="P143" s="4">
        <v>412.5</v>
      </c>
      <c r="Q143" s="4">
        <v>288.05610000000001</v>
      </c>
      <c r="R143" s="4">
        <v>41.978299999999997</v>
      </c>
      <c r="S143" s="4">
        <v>330</v>
      </c>
      <c r="T143" s="4">
        <v>0</v>
      </c>
      <c r="W143" s="4">
        <v>0</v>
      </c>
      <c r="X143" s="4">
        <v>13.458500000000001</v>
      </c>
      <c r="Y143" s="4">
        <v>12</v>
      </c>
      <c r="Z143" s="4">
        <v>845</v>
      </c>
      <c r="AA143" s="4">
        <v>850</v>
      </c>
      <c r="AB143" s="4">
        <v>883</v>
      </c>
      <c r="AC143" s="4">
        <v>80</v>
      </c>
      <c r="AD143" s="4">
        <v>21.84</v>
      </c>
      <c r="AE143" s="4">
        <v>0.5</v>
      </c>
      <c r="AF143" s="4">
        <v>978</v>
      </c>
      <c r="AG143" s="4">
        <v>0</v>
      </c>
      <c r="AH143" s="4">
        <v>50</v>
      </c>
      <c r="AI143" s="4">
        <v>35</v>
      </c>
      <c r="AJ143" s="4">
        <v>190</v>
      </c>
      <c r="AK143" s="4">
        <v>169</v>
      </c>
      <c r="AL143" s="4">
        <v>4.3</v>
      </c>
      <c r="AM143" s="4">
        <v>174</v>
      </c>
      <c r="AN143" s="4" t="s">
        <v>155</v>
      </c>
      <c r="AO143" s="4">
        <v>2</v>
      </c>
      <c r="AP143" s="5">
        <v>0.61690972222222229</v>
      </c>
      <c r="AQ143" s="4">
        <v>47.163862999999999</v>
      </c>
      <c r="AR143" s="4">
        <v>-88.490123999999994</v>
      </c>
      <c r="AS143" s="4">
        <v>318.8</v>
      </c>
      <c r="AT143" s="4">
        <v>20.9</v>
      </c>
      <c r="AU143" s="4">
        <v>12</v>
      </c>
      <c r="AV143" s="4">
        <v>12</v>
      </c>
      <c r="AW143" s="4" t="s">
        <v>203</v>
      </c>
      <c r="AX143" s="4">
        <v>0.96840000000000004</v>
      </c>
      <c r="AY143" s="4">
        <v>1.3</v>
      </c>
      <c r="AZ143" s="4">
        <v>1.6684000000000001</v>
      </c>
      <c r="BA143" s="4">
        <v>14.186999999999999</v>
      </c>
      <c r="BB143" s="4">
        <v>42.61</v>
      </c>
      <c r="BC143" s="4">
        <v>3</v>
      </c>
      <c r="BD143" s="4">
        <v>4.024</v>
      </c>
      <c r="BE143" s="4">
        <v>3185.9250000000002</v>
      </c>
      <c r="BF143" s="4">
        <v>3.3780000000000001</v>
      </c>
      <c r="BG143" s="4">
        <v>25.062999999999999</v>
      </c>
      <c r="BH143" s="4">
        <v>3.6520000000000001</v>
      </c>
      <c r="BI143" s="4">
        <v>28.716000000000001</v>
      </c>
      <c r="BJ143" s="4">
        <v>20.053000000000001</v>
      </c>
      <c r="BK143" s="4">
        <v>2.9220000000000002</v>
      </c>
      <c r="BL143" s="4">
        <v>22.975000000000001</v>
      </c>
      <c r="BM143" s="4">
        <v>0</v>
      </c>
      <c r="BQ143" s="4">
        <v>6505.1509999999998</v>
      </c>
      <c r="BR143" s="4">
        <v>7.0751999999999995E-2</v>
      </c>
      <c r="BS143" s="4">
        <v>-5</v>
      </c>
      <c r="BT143" s="4">
        <v>8.0000000000000002E-3</v>
      </c>
      <c r="BU143" s="4">
        <v>1.7290019999999999</v>
      </c>
      <c r="BV143" s="4">
        <v>21</v>
      </c>
      <c r="BW143" s="4">
        <f t="shared" si="11"/>
        <v>0.45680232839999996</v>
      </c>
      <c r="BY143" s="4">
        <f>BE143*$BU143*(VLOOKUP("Fuel Specific Gravity",'Raw Data'!$A$1:$B$2000,2,FALSE))</f>
        <v>4704.2339751099007</v>
      </c>
      <c r="BZ143" s="4">
        <f>BF143*$BU143*(VLOOKUP("Fuel Specific Gravity",'Raw Data'!$A$1:$B$2000,2,FALSE))</f>
        <v>4.9878457176239994</v>
      </c>
      <c r="CA143" s="4">
        <f>BJ143*$BU143*(VLOOKUP("Fuel Specific Gravity",'Raw Data'!$A$1:$B$2000,2,FALSE))</f>
        <v>29.609612248523998</v>
      </c>
      <c r="CB143" s="4">
        <f>BM143*$BU143*(VLOOKUP("Fuel Specific Gravity",'Raw Data'!$A$1:$B$2000,2,FALSE))</f>
        <v>0</v>
      </c>
    </row>
    <row r="144" spans="1:80" x14ac:dyDescent="0.25">
      <c r="A144" s="2">
        <v>43165</v>
      </c>
      <c r="B144" s="38">
        <v>0.40779238425925923</v>
      </c>
      <c r="C144" s="4">
        <v>5.7240000000000002</v>
      </c>
      <c r="D144" s="4">
        <v>0.01</v>
      </c>
      <c r="E144" s="4">
        <v>99.522633999999996</v>
      </c>
      <c r="F144" s="4">
        <v>380.9</v>
      </c>
      <c r="G144" s="4">
        <v>54.2</v>
      </c>
      <c r="H144" s="4">
        <v>-10</v>
      </c>
      <c r="J144" s="4">
        <v>14</v>
      </c>
      <c r="K144" s="4">
        <v>0.95540000000000003</v>
      </c>
      <c r="L144" s="4">
        <v>5.4690000000000003</v>
      </c>
      <c r="M144" s="4">
        <v>9.4999999999999998E-3</v>
      </c>
      <c r="N144" s="4">
        <v>363.95769999999999</v>
      </c>
      <c r="O144" s="4">
        <v>51.825000000000003</v>
      </c>
      <c r="P144" s="4">
        <v>415.8</v>
      </c>
      <c r="Q144" s="4">
        <v>291.17840000000001</v>
      </c>
      <c r="R144" s="4">
        <v>41.4617</v>
      </c>
      <c r="S144" s="4">
        <v>332.6</v>
      </c>
      <c r="T144" s="4">
        <v>0</v>
      </c>
      <c r="W144" s="4">
        <v>0</v>
      </c>
      <c r="X144" s="4">
        <v>13.3756</v>
      </c>
      <c r="Y144" s="4">
        <v>12</v>
      </c>
      <c r="Z144" s="4">
        <v>846</v>
      </c>
      <c r="AA144" s="4">
        <v>851</v>
      </c>
      <c r="AB144" s="4">
        <v>883</v>
      </c>
      <c r="AC144" s="4">
        <v>80</v>
      </c>
      <c r="AD144" s="4">
        <v>21.82</v>
      </c>
      <c r="AE144" s="4">
        <v>0.5</v>
      </c>
      <c r="AF144" s="4">
        <v>979</v>
      </c>
      <c r="AG144" s="4">
        <v>0</v>
      </c>
      <c r="AH144" s="4">
        <v>50</v>
      </c>
      <c r="AI144" s="4">
        <v>35</v>
      </c>
      <c r="AJ144" s="4">
        <v>190</v>
      </c>
      <c r="AK144" s="4">
        <v>169</v>
      </c>
      <c r="AL144" s="4">
        <v>4.2</v>
      </c>
      <c r="AM144" s="4">
        <v>174.4</v>
      </c>
      <c r="AN144" s="4" t="s">
        <v>155</v>
      </c>
      <c r="AO144" s="4">
        <v>2</v>
      </c>
      <c r="AP144" s="5">
        <v>0.61692129629629633</v>
      </c>
      <c r="AQ144" s="4">
        <v>47.163820000000001</v>
      </c>
      <c r="AR144" s="4">
        <v>-88.490229999999997</v>
      </c>
      <c r="AS144" s="4">
        <v>318.39999999999998</v>
      </c>
      <c r="AT144" s="4">
        <v>20.7</v>
      </c>
      <c r="AU144" s="4">
        <v>12</v>
      </c>
      <c r="AV144" s="4">
        <v>12</v>
      </c>
      <c r="AW144" s="4" t="s">
        <v>203</v>
      </c>
      <c r="AX144" s="4">
        <v>1.3420000000000001</v>
      </c>
      <c r="AY144" s="4">
        <v>1.6419999999999999</v>
      </c>
      <c r="AZ144" s="4">
        <v>2.1787999999999998</v>
      </c>
      <c r="BA144" s="4">
        <v>14.186999999999999</v>
      </c>
      <c r="BB144" s="4">
        <v>37.22</v>
      </c>
      <c r="BC144" s="4">
        <v>2.62</v>
      </c>
      <c r="BD144" s="4">
        <v>4.6680000000000001</v>
      </c>
      <c r="BE144" s="4">
        <v>3182.402</v>
      </c>
      <c r="BF144" s="4">
        <v>3.5219999999999998</v>
      </c>
      <c r="BG144" s="4">
        <v>22.178999999999998</v>
      </c>
      <c r="BH144" s="4">
        <v>3.1579999999999999</v>
      </c>
      <c r="BI144" s="4">
        <v>25.337</v>
      </c>
      <c r="BJ144" s="4">
        <v>17.744</v>
      </c>
      <c r="BK144" s="4">
        <v>2.5270000000000001</v>
      </c>
      <c r="BL144" s="4">
        <v>20.27</v>
      </c>
      <c r="BM144" s="4">
        <v>0</v>
      </c>
      <c r="BQ144" s="4">
        <v>5659.241</v>
      </c>
      <c r="BR144" s="4">
        <v>5.2786E-2</v>
      </c>
      <c r="BS144" s="4">
        <v>-5</v>
      </c>
      <c r="BT144" s="4">
        <v>8.9060000000000007E-3</v>
      </c>
      <c r="BU144" s="4">
        <v>1.289957</v>
      </c>
      <c r="BV144" s="4">
        <v>21</v>
      </c>
      <c r="BW144" s="4">
        <f t="shared" si="11"/>
        <v>0.3408066394</v>
      </c>
      <c r="BY144" s="4">
        <f>BE144*$BU144*(VLOOKUP("Fuel Specific Gravity",'Raw Data'!$A$1:$B$2000,2,FALSE))</f>
        <v>3505.8081231537558</v>
      </c>
      <c r="BZ144" s="4">
        <f>BF144*$BU144*(VLOOKUP("Fuel Specific Gravity",'Raw Data'!$A$1:$B$2000,2,FALSE))</f>
        <v>3.8799171851159997</v>
      </c>
      <c r="CA144" s="4">
        <f>BJ144*$BU144*(VLOOKUP("Fuel Specific Gravity",'Raw Data'!$A$1:$B$2000,2,FALSE))</f>
        <v>19.547203444832</v>
      </c>
      <c r="CB144" s="4">
        <f>BM144*$BU144*(VLOOKUP("Fuel Specific Gravity",'Raw Data'!$A$1:$B$2000,2,FALSE))</f>
        <v>0</v>
      </c>
    </row>
    <row r="145" spans="1:80" x14ac:dyDescent="0.25">
      <c r="A145" s="2">
        <v>43165</v>
      </c>
      <c r="B145" s="38">
        <v>0.40780395833333333</v>
      </c>
      <c r="C145" s="4">
        <v>6.07</v>
      </c>
      <c r="D145" s="4">
        <v>6.7999999999999996E-3</v>
      </c>
      <c r="E145" s="4">
        <v>67.606339000000006</v>
      </c>
      <c r="F145" s="4">
        <v>389.7</v>
      </c>
      <c r="G145" s="4">
        <v>53</v>
      </c>
      <c r="H145" s="4">
        <v>0</v>
      </c>
      <c r="J145" s="4">
        <v>13.81</v>
      </c>
      <c r="K145" s="4">
        <v>0.95269999999999999</v>
      </c>
      <c r="L145" s="4">
        <v>5.7831000000000001</v>
      </c>
      <c r="M145" s="4">
        <v>6.4000000000000003E-3</v>
      </c>
      <c r="N145" s="4">
        <v>371.27809999999999</v>
      </c>
      <c r="O145" s="4">
        <v>50.506500000000003</v>
      </c>
      <c r="P145" s="4">
        <v>421.8</v>
      </c>
      <c r="Q145" s="4">
        <v>297.0326</v>
      </c>
      <c r="R145" s="4">
        <v>40.406599999999997</v>
      </c>
      <c r="S145" s="4">
        <v>337.4</v>
      </c>
      <c r="T145" s="4">
        <v>0</v>
      </c>
      <c r="W145" s="4">
        <v>0</v>
      </c>
      <c r="X145" s="4">
        <v>13.157500000000001</v>
      </c>
      <c r="Y145" s="4">
        <v>12</v>
      </c>
      <c r="Z145" s="4">
        <v>846</v>
      </c>
      <c r="AA145" s="4">
        <v>850</v>
      </c>
      <c r="AB145" s="4">
        <v>884</v>
      </c>
      <c r="AC145" s="4">
        <v>80</v>
      </c>
      <c r="AD145" s="4">
        <v>21.82</v>
      </c>
      <c r="AE145" s="4">
        <v>0.5</v>
      </c>
      <c r="AF145" s="4">
        <v>979</v>
      </c>
      <c r="AG145" s="4">
        <v>0</v>
      </c>
      <c r="AH145" s="4">
        <v>50</v>
      </c>
      <c r="AI145" s="4">
        <v>35</v>
      </c>
      <c r="AJ145" s="4">
        <v>190</v>
      </c>
      <c r="AK145" s="4">
        <v>169</v>
      </c>
      <c r="AL145" s="4">
        <v>4.3</v>
      </c>
      <c r="AM145" s="4">
        <v>174.8</v>
      </c>
      <c r="AN145" s="4" t="s">
        <v>155</v>
      </c>
      <c r="AO145" s="4">
        <v>2</v>
      </c>
      <c r="AP145" s="5">
        <v>0.61693287037037037</v>
      </c>
      <c r="AQ145" s="4">
        <v>47.163792000000001</v>
      </c>
      <c r="AR145" s="4">
        <v>-88.490342999999996</v>
      </c>
      <c r="AS145" s="4">
        <v>318</v>
      </c>
      <c r="AT145" s="4">
        <v>20.399999999999999</v>
      </c>
      <c r="AU145" s="4">
        <v>12</v>
      </c>
      <c r="AV145" s="4">
        <v>12</v>
      </c>
      <c r="AW145" s="4" t="s">
        <v>203</v>
      </c>
      <c r="AX145" s="4">
        <v>2.0472000000000001</v>
      </c>
      <c r="AY145" s="4">
        <v>1.2527999999999999</v>
      </c>
      <c r="AZ145" s="4">
        <v>2.8788</v>
      </c>
      <c r="BA145" s="4">
        <v>14.186999999999999</v>
      </c>
      <c r="BB145" s="4">
        <v>35.18</v>
      </c>
      <c r="BC145" s="4">
        <v>2.48</v>
      </c>
      <c r="BD145" s="4">
        <v>4.96</v>
      </c>
      <c r="BE145" s="4">
        <v>3183.1370000000002</v>
      </c>
      <c r="BF145" s="4">
        <v>2.2559999999999998</v>
      </c>
      <c r="BG145" s="4">
        <v>21.401</v>
      </c>
      <c r="BH145" s="4">
        <v>2.911</v>
      </c>
      <c r="BI145" s="4">
        <v>24.312000000000001</v>
      </c>
      <c r="BJ145" s="4">
        <v>17.120999999999999</v>
      </c>
      <c r="BK145" s="4">
        <v>2.3290000000000002</v>
      </c>
      <c r="BL145" s="4">
        <v>19.45</v>
      </c>
      <c r="BM145" s="4">
        <v>0</v>
      </c>
      <c r="BQ145" s="4">
        <v>5265.79</v>
      </c>
      <c r="BR145" s="4">
        <v>8.6333999999999994E-2</v>
      </c>
      <c r="BS145" s="4">
        <v>-5</v>
      </c>
      <c r="BT145" s="4">
        <v>8.9999999999999993E-3</v>
      </c>
      <c r="BU145" s="4">
        <v>2.1097869999999999</v>
      </c>
      <c r="BV145" s="4">
        <v>21</v>
      </c>
      <c r="BW145" s="4">
        <f t="shared" si="11"/>
        <v>0.5574057254</v>
      </c>
      <c r="BY145" s="4">
        <f>BE145*$BU145*(VLOOKUP("Fuel Specific Gravity",'Raw Data'!$A$1:$B$2000,2,FALSE))</f>
        <v>5735.2428667934255</v>
      </c>
      <c r="BZ145" s="4">
        <f>BF145*$BU145*(VLOOKUP("Fuel Specific Gravity",'Raw Data'!$A$1:$B$2000,2,FALSE))</f>
        <v>4.0647662690879995</v>
      </c>
      <c r="CA145" s="4">
        <f>BJ145*$BU145*(VLOOKUP("Fuel Specific Gravity",'Raw Data'!$A$1:$B$2000,2,FALSE))</f>
        <v>30.847900395857991</v>
      </c>
      <c r="CB145" s="4">
        <f>BM145*$BU145*(VLOOKUP("Fuel Specific Gravity",'Raw Data'!$A$1:$B$2000,2,FALSE))</f>
        <v>0</v>
      </c>
    </row>
    <row r="146" spans="1:80" x14ac:dyDescent="0.25">
      <c r="A146" s="2">
        <v>43165</v>
      </c>
      <c r="B146" s="38">
        <v>0.40781553240740737</v>
      </c>
      <c r="C146" s="4">
        <v>6.2149999999999999</v>
      </c>
      <c r="D146" s="4">
        <v>6.0000000000000001E-3</v>
      </c>
      <c r="E146" s="4">
        <v>60</v>
      </c>
      <c r="F146" s="4">
        <v>394.3</v>
      </c>
      <c r="G146" s="4">
        <v>52.6</v>
      </c>
      <c r="H146" s="4">
        <v>-6.8</v>
      </c>
      <c r="J146" s="4">
        <v>13.31</v>
      </c>
      <c r="K146" s="4">
        <v>0.9516</v>
      </c>
      <c r="L146" s="4">
        <v>5.9145000000000003</v>
      </c>
      <c r="M146" s="4">
        <v>5.7000000000000002E-3</v>
      </c>
      <c r="N146" s="4">
        <v>375.221</v>
      </c>
      <c r="O146" s="4">
        <v>50.033799999999999</v>
      </c>
      <c r="P146" s="4">
        <v>425.3</v>
      </c>
      <c r="Q146" s="4">
        <v>300.18700000000001</v>
      </c>
      <c r="R146" s="4">
        <v>40.028399999999998</v>
      </c>
      <c r="S146" s="4">
        <v>340.2</v>
      </c>
      <c r="T146" s="4">
        <v>0</v>
      </c>
      <c r="W146" s="4">
        <v>0</v>
      </c>
      <c r="X146" s="4">
        <v>12.6661</v>
      </c>
      <c r="Y146" s="4">
        <v>12</v>
      </c>
      <c r="Z146" s="4">
        <v>846</v>
      </c>
      <c r="AA146" s="4">
        <v>851</v>
      </c>
      <c r="AB146" s="4">
        <v>884</v>
      </c>
      <c r="AC146" s="4">
        <v>80</v>
      </c>
      <c r="AD146" s="4">
        <v>21.82</v>
      </c>
      <c r="AE146" s="4">
        <v>0.5</v>
      </c>
      <c r="AF146" s="4">
        <v>979</v>
      </c>
      <c r="AG146" s="4">
        <v>0</v>
      </c>
      <c r="AH146" s="4">
        <v>50</v>
      </c>
      <c r="AI146" s="4">
        <v>35</v>
      </c>
      <c r="AJ146" s="4">
        <v>190</v>
      </c>
      <c r="AK146" s="4">
        <v>169</v>
      </c>
      <c r="AL146" s="4">
        <v>4.3</v>
      </c>
      <c r="AM146" s="4">
        <v>175</v>
      </c>
      <c r="AN146" s="4" t="s">
        <v>155</v>
      </c>
      <c r="AO146" s="4">
        <v>2</v>
      </c>
      <c r="AP146" s="5">
        <v>0.61694444444444441</v>
      </c>
      <c r="AQ146" s="4">
        <v>47.163766000000003</v>
      </c>
      <c r="AR146" s="4">
        <v>-88.490457000000006</v>
      </c>
      <c r="AS146" s="4">
        <v>317.60000000000002</v>
      </c>
      <c r="AT146" s="4">
        <v>20.399999999999999</v>
      </c>
      <c r="AU146" s="4">
        <v>12</v>
      </c>
      <c r="AV146" s="4">
        <v>12</v>
      </c>
      <c r="AW146" s="4" t="s">
        <v>203</v>
      </c>
      <c r="AX146" s="4">
        <v>2.2999999999999998</v>
      </c>
      <c r="AY146" s="4">
        <v>1</v>
      </c>
      <c r="AZ146" s="4">
        <v>3.1</v>
      </c>
      <c r="BA146" s="4">
        <v>14.186999999999999</v>
      </c>
      <c r="BB146" s="4">
        <v>34.380000000000003</v>
      </c>
      <c r="BC146" s="4">
        <v>2.42</v>
      </c>
      <c r="BD146" s="4">
        <v>5.085</v>
      </c>
      <c r="BE146" s="4">
        <v>3183.123</v>
      </c>
      <c r="BF146" s="4">
        <v>1.956</v>
      </c>
      <c r="BG146" s="4">
        <v>21.148</v>
      </c>
      <c r="BH146" s="4">
        <v>2.82</v>
      </c>
      <c r="BI146" s="4">
        <v>23.968</v>
      </c>
      <c r="BJ146" s="4">
        <v>16.919</v>
      </c>
      <c r="BK146" s="4">
        <v>2.2559999999999998</v>
      </c>
      <c r="BL146" s="4">
        <v>19.175000000000001</v>
      </c>
      <c r="BM146" s="4">
        <v>0</v>
      </c>
      <c r="BQ146" s="4">
        <v>4956.5739999999996</v>
      </c>
      <c r="BR146" s="4">
        <v>0.11083800000000001</v>
      </c>
      <c r="BS146" s="4">
        <v>-5</v>
      </c>
      <c r="BT146" s="4">
        <v>8.0940000000000005E-3</v>
      </c>
      <c r="BU146" s="4">
        <v>2.7086039999999998</v>
      </c>
      <c r="BV146" s="4">
        <v>21</v>
      </c>
      <c r="BW146" s="4">
        <f t="shared" si="11"/>
        <v>0.71561317679999992</v>
      </c>
      <c r="BY146" s="4">
        <f>BE146*$BU146*(VLOOKUP("Fuel Specific Gravity",'Raw Data'!$A$1:$B$2000,2,FALSE))</f>
        <v>7363.0340155093672</v>
      </c>
      <c r="BZ146" s="4">
        <f>BF146*$BU146*(VLOOKUP("Fuel Specific Gravity",'Raw Data'!$A$1:$B$2000,2,FALSE))</f>
        <v>4.524517128095999</v>
      </c>
      <c r="CA146" s="4">
        <f>BJ146*$BU146*(VLOOKUP("Fuel Specific Gravity",'Raw Data'!$A$1:$B$2000,2,FALSE))</f>
        <v>39.136147898903992</v>
      </c>
      <c r="CB146" s="4">
        <f>BM146*$BU146*(VLOOKUP("Fuel Specific Gravity",'Raw Data'!$A$1:$B$2000,2,FALSE))</f>
        <v>0</v>
      </c>
    </row>
    <row r="147" spans="1:80" x14ac:dyDescent="0.25">
      <c r="A147" s="2">
        <v>43165</v>
      </c>
      <c r="B147" s="38">
        <v>0.40782710648148152</v>
      </c>
      <c r="C147" s="4">
        <v>6.49</v>
      </c>
      <c r="D147" s="4">
        <v>5.4999999999999997E-3</v>
      </c>
      <c r="E147" s="4">
        <v>54.949832999999998</v>
      </c>
      <c r="F147" s="4">
        <v>395.2</v>
      </c>
      <c r="G147" s="4">
        <v>52.4</v>
      </c>
      <c r="H147" s="4">
        <v>-3.2</v>
      </c>
      <c r="J147" s="4">
        <v>12.95</v>
      </c>
      <c r="K147" s="4">
        <v>0.94940000000000002</v>
      </c>
      <c r="L147" s="4">
        <v>6.1618000000000004</v>
      </c>
      <c r="M147" s="4">
        <v>5.1999999999999998E-3</v>
      </c>
      <c r="N147" s="4">
        <v>375.21030000000002</v>
      </c>
      <c r="O147" s="4">
        <v>49.708399999999997</v>
      </c>
      <c r="P147" s="4">
        <v>424.9</v>
      </c>
      <c r="Q147" s="4">
        <v>300.459</v>
      </c>
      <c r="R147" s="4">
        <v>39.805199999999999</v>
      </c>
      <c r="S147" s="4">
        <v>340.3</v>
      </c>
      <c r="T147" s="4">
        <v>0</v>
      </c>
      <c r="W147" s="4">
        <v>0</v>
      </c>
      <c r="X147" s="4">
        <v>12.2958</v>
      </c>
      <c r="Y147" s="4">
        <v>12</v>
      </c>
      <c r="Z147" s="4">
        <v>846</v>
      </c>
      <c r="AA147" s="4">
        <v>852</v>
      </c>
      <c r="AB147" s="4">
        <v>884</v>
      </c>
      <c r="AC147" s="4">
        <v>80.900000000000006</v>
      </c>
      <c r="AD147" s="4">
        <v>22.07</v>
      </c>
      <c r="AE147" s="4">
        <v>0.51</v>
      </c>
      <c r="AF147" s="4">
        <v>979</v>
      </c>
      <c r="AG147" s="4">
        <v>0</v>
      </c>
      <c r="AH147" s="4">
        <v>50</v>
      </c>
      <c r="AI147" s="4">
        <v>35</v>
      </c>
      <c r="AJ147" s="4">
        <v>190</v>
      </c>
      <c r="AK147" s="4">
        <v>168.1</v>
      </c>
      <c r="AL147" s="4">
        <v>4.3</v>
      </c>
      <c r="AM147" s="4">
        <v>175</v>
      </c>
      <c r="AN147" s="4" t="s">
        <v>155</v>
      </c>
      <c r="AO147" s="4">
        <v>2</v>
      </c>
      <c r="AP147" s="5">
        <v>0.61695601851851845</v>
      </c>
      <c r="AQ147" s="4">
        <v>47.163736</v>
      </c>
      <c r="AR147" s="4">
        <v>-88.490571000000003</v>
      </c>
      <c r="AS147" s="4">
        <v>317.3</v>
      </c>
      <c r="AT147" s="4">
        <v>20.399999999999999</v>
      </c>
      <c r="AU147" s="4">
        <v>12</v>
      </c>
      <c r="AV147" s="4">
        <v>12</v>
      </c>
      <c r="AW147" s="4" t="s">
        <v>203</v>
      </c>
      <c r="AX147" s="4">
        <v>2.5735999999999999</v>
      </c>
      <c r="AY147" s="4">
        <v>1.2736000000000001</v>
      </c>
      <c r="AZ147" s="4">
        <v>3.4420000000000002</v>
      </c>
      <c r="BA147" s="4">
        <v>14.186999999999999</v>
      </c>
      <c r="BB147" s="4">
        <v>32.97</v>
      </c>
      <c r="BC147" s="4">
        <v>2.3199999999999998</v>
      </c>
      <c r="BD147" s="4">
        <v>5.3280000000000003</v>
      </c>
      <c r="BE147" s="4">
        <v>3182.6370000000002</v>
      </c>
      <c r="BF147" s="4">
        <v>1.7150000000000001</v>
      </c>
      <c r="BG147" s="4">
        <v>20.295000000000002</v>
      </c>
      <c r="BH147" s="4">
        <v>2.6890000000000001</v>
      </c>
      <c r="BI147" s="4">
        <v>22.984000000000002</v>
      </c>
      <c r="BJ147" s="4">
        <v>16.251999999999999</v>
      </c>
      <c r="BK147" s="4">
        <v>2.153</v>
      </c>
      <c r="BL147" s="4">
        <v>18.405000000000001</v>
      </c>
      <c r="BM147" s="4">
        <v>0</v>
      </c>
      <c r="BQ147" s="4">
        <v>4617.7730000000001</v>
      </c>
      <c r="BR147" s="4">
        <v>0.106658</v>
      </c>
      <c r="BS147" s="4">
        <v>-5</v>
      </c>
      <c r="BT147" s="4">
        <v>8.9060000000000007E-3</v>
      </c>
      <c r="BU147" s="4">
        <v>2.606455</v>
      </c>
      <c r="BV147" s="4">
        <v>21</v>
      </c>
      <c r="BW147" s="4">
        <f t="shared" si="11"/>
        <v>0.68862541099999997</v>
      </c>
      <c r="BY147" s="4">
        <f>BE147*$BU147*(VLOOKUP("Fuel Specific Gravity",'Raw Data'!$A$1:$B$2000,2,FALSE))</f>
        <v>7084.2717040470898</v>
      </c>
      <c r="BZ147" s="4">
        <f>BF147*$BU147*(VLOOKUP("Fuel Specific Gravity",'Raw Data'!$A$1:$B$2000,2,FALSE))</f>
        <v>3.8174400575499998</v>
      </c>
      <c r="CA147" s="4">
        <f>BJ147*$BU147*(VLOOKUP("Fuel Specific Gravity",'Raw Data'!$A$1:$B$2000,2,FALSE))</f>
        <v>36.175531087639996</v>
      </c>
      <c r="CB147" s="4">
        <f>BM147*$BU147*(VLOOKUP("Fuel Specific Gravity",'Raw Data'!$A$1:$B$2000,2,FALSE))</f>
        <v>0</v>
      </c>
    </row>
    <row r="148" spans="1:80" x14ac:dyDescent="0.25">
      <c r="A148" s="2">
        <v>43165</v>
      </c>
      <c r="B148" s="38">
        <v>0.40783868055555555</v>
      </c>
      <c r="C148" s="4">
        <v>6.3929999999999998</v>
      </c>
      <c r="D148" s="4">
        <v>5.3E-3</v>
      </c>
      <c r="E148" s="4">
        <v>53.338788999999998</v>
      </c>
      <c r="F148" s="4">
        <v>395.2</v>
      </c>
      <c r="G148" s="4">
        <v>52.2</v>
      </c>
      <c r="H148" s="4">
        <v>0</v>
      </c>
      <c r="J148" s="4">
        <v>12.71</v>
      </c>
      <c r="K148" s="4">
        <v>0.95020000000000004</v>
      </c>
      <c r="L148" s="4">
        <v>6.0739999999999998</v>
      </c>
      <c r="M148" s="4">
        <v>5.1000000000000004E-3</v>
      </c>
      <c r="N148" s="4">
        <v>375.48950000000002</v>
      </c>
      <c r="O148" s="4">
        <v>49.599299999999999</v>
      </c>
      <c r="P148" s="4">
        <v>425.1</v>
      </c>
      <c r="Q148" s="4">
        <v>300.73500000000001</v>
      </c>
      <c r="R148" s="4">
        <v>39.724800000000002</v>
      </c>
      <c r="S148" s="4">
        <v>340.5</v>
      </c>
      <c r="T148" s="4">
        <v>0</v>
      </c>
      <c r="W148" s="4">
        <v>0</v>
      </c>
      <c r="X148" s="4">
        <v>12.073</v>
      </c>
      <c r="Y148" s="4">
        <v>12</v>
      </c>
      <c r="Z148" s="4">
        <v>846</v>
      </c>
      <c r="AA148" s="4">
        <v>851</v>
      </c>
      <c r="AB148" s="4">
        <v>884</v>
      </c>
      <c r="AC148" s="4">
        <v>81</v>
      </c>
      <c r="AD148" s="4">
        <v>22.11</v>
      </c>
      <c r="AE148" s="4">
        <v>0.51</v>
      </c>
      <c r="AF148" s="4">
        <v>978</v>
      </c>
      <c r="AG148" s="4">
        <v>0</v>
      </c>
      <c r="AH148" s="4">
        <v>49.094000000000001</v>
      </c>
      <c r="AI148" s="4">
        <v>35</v>
      </c>
      <c r="AJ148" s="4">
        <v>190</v>
      </c>
      <c r="AK148" s="4">
        <v>168</v>
      </c>
      <c r="AL148" s="4">
        <v>4.3</v>
      </c>
      <c r="AM148" s="4">
        <v>175</v>
      </c>
      <c r="AN148" s="4" t="s">
        <v>155</v>
      </c>
      <c r="AO148" s="4">
        <v>2</v>
      </c>
      <c r="AP148" s="5">
        <v>0.6169675925925926</v>
      </c>
      <c r="AQ148" s="4">
        <v>47.163705</v>
      </c>
      <c r="AR148" s="4">
        <v>-88.490699000000006</v>
      </c>
      <c r="AS148" s="4">
        <v>317.60000000000002</v>
      </c>
      <c r="AT148" s="4">
        <v>21.2</v>
      </c>
      <c r="AU148" s="4">
        <v>12</v>
      </c>
      <c r="AV148" s="4">
        <v>12</v>
      </c>
      <c r="AW148" s="4" t="s">
        <v>203</v>
      </c>
      <c r="AX148" s="4">
        <v>2.7</v>
      </c>
      <c r="AY148" s="4">
        <v>1.4</v>
      </c>
      <c r="AZ148" s="4">
        <v>3.6</v>
      </c>
      <c r="BA148" s="4">
        <v>14.186999999999999</v>
      </c>
      <c r="BB148" s="4">
        <v>33.46</v>
      </c>
      <c r="BC148" s="4">
        <v>2.36</v>
      </c>
      <c r="BD148" s="4">
        <v>5.2430000000000003</v>
      </c>
      <c r="BE148" s="4">
        <v>3182.9749999999999</v>
      </c>
      <c r="BF148" s="4">
        <v>1.69</v>
      </c>
      <c r="BG148" s="4">
        <v>20.606000000000002</v>
      </c>
      <c r="BH148" s="4">
        <v>2.722</v>
      </c>
      <c r="BI148" s="4">
        <v>23.327999999999999</v>
      </c>
      <c r="BJ148" s="4">
        <v>16.503</v>
      </c>
      <c r="BK148" s="4">
        <v>2.1800000000000002</v>
      </c>
      <c r="BL148" s="4">
        <v>18.683</v>
      </c>
      <c r="BM148" s="4">
        <v>0</v>
      </c>
      <c r="BQ148" s="4">
        <v>4600.0990000000002</v>
      </c>
      <c r="BR148" s="4">
        <v>0.13861599999999999</v>
      </c>
      <c r="BS148" s="4">
        <v>-5</v>
      </c>
      <c r="BT148" s="4">
        <v>8.9999999999999993E-3</v>
      </c>
      <c r="BU148" s="4">
        <v>3.387429</v>
      </c>
      <c r="BV148" s="4">
        <v>21</v>
      </c>
      <c r="BW148" s="4">
        <f t="shared" si="11"/>
        <v>0.89495874180000001</v>
      </c>
      <c r="BY148" s="4">
        <f>BE148*$BU148*(VLOOKUP("Fuel Specific Gravity",'Raw Data'!$A$1:$B$2000,2,FALSE))</f>
        <v>9207.9149553688494</v>
      </c>
      <c r="BZ148" s="4">
        <f>BF148*$BU148*(VLOOKUP("Fuel Specific Gravity",'Raw Data'!$A$1:$B$2000,2,FALSE))</f>
        <v>4.8889407785400003</v>
      </c>
      <c r="CA148" s="4">
        <f>BJ148*$BU148*(VLOOKUP("Fuel Specific Gravity",'Raw Data'!$A$1:$B$2000,2,FALSE))</f>
        <v>47.740940632097995</v>
      </c>
      <c r="CB148" s="4">
        <f>BM148*$BU148*(VLOOKUP("Fuel Specific Gravity",'Raw Data'!$A$1:$B$2000,2,FALSE))</f>
        <v>0</v>
      </c>
    </row>
    <row r="149" spans="1:80" x14ac:dyDescent="0.25">
      <c r="A149" s="4">
        <v>43165</v>
      </c>
      <c r="B149" s="38">
        <v>0.40785025462962965</v>
      </c>
      <c r="C149" s="4">
        <v>5.8310000000000004</v>
      </c>
      <c r="D149" s="4">
        <v>6.0000000000000001E-3</v>
      </c>
      <c r="E149" s="4">
        <v>60</v>
      </c>
      <c r="F149" s="4">
        <v>393.8</v>
      </c>
      <c r="G149" s="4">
        <v>52.7</v>
      </c>
      <c r="H149" s="4">
        <v>0</v>
      </c>
      <c r="J149" s="4">
        <v>12.4</v>
      </c>
      <c r="K149" s="4">
        <v>0.95450000000000002</v>
      </c>
      <c r="L149" s="4">
        <v>5.5658000000000003</v>
      </c>
      <c r="M149" s="4">
        <v>5.7000000000000002E-3</v>
      </c>
      <c r="N149" s="4">
        <v>375.93939999999998</v>
      </c>
      <c r="O149" s="4">
        <v>50.320799999999998</v>
      </c>
      <c r="P149" s="4">
        <v>426.3</v>
      </c>
      <c r="Q149" s="4">
        <v>301.09780000000001</v>
      </c>
      <c r="R149" s="4">
        <v>40.302999999999997</v>
      </c>
      <c r="S149" s="4">
        <v>341.4</v>
      </c>
      <c r="T149" s="4">
        <v>0</v>
      </c>
      <c r="W149" s="4">
        <v>0</v>
      </c>
      <c r="X149" s="4">
        <v>11.8363</v>
      </c>
      <c r="Y149" s="4">
        <v>12</v>
      </c>
      <c r="Z149" s="4">
        <v>846</v>
      </c>
      <c r="AA149" s="4">
        <v>852</v>
      </c>
      <c r="AB149" s="4">
        <v>884</v>
      </c>
      <c r="AC149" s="4">
        <v>81</v>
      </c>
      <c r="AD149" s="4">
        <v>22.11</v>
      </c>
      <c r="AE149" s="4">
        <v>0.51</v>
      </c>
      <c r="AF149" s="4">
        <v>978</v>
      </c>
      <c r="AG149" s="4">
        <v>0</v>
      </c>
      <c r="AH149" s="4">
        <v>49</v>
      </c>
      <c r="AI149" s="4">
        <v>35</v>
      </c>
      <c r="AJ149" s="4">
        <v>190</v>
      </c>
      <c r="AK149" s="4">
        <v>168</v>
      </c>
      <c r="AL149" s="4">
        <v>4.2</v>
      </c>
      <c r="AM149" s="4">
        <v>175</v>
      </c>
      <c r="AN149" s="4" t="s">
        <v>155</v>
      </c>
      <c r="AO149" s="4">
        <v>2</v>
      </c>
      <c r="AP149" s="4">
        <v>0.61697916666666663</v>
      </c>
      <c r="AQ149" s="4">
        <v>47.163694999999997</v>
      </c>
      <c r="AR149" s="4">
        <v>-88.490741999999997</v>
      </c>
      <c r="AS149" s="4">
        <v>317.7</v>
      </c>
      <c r="AT149" s="4">
        <v>22.6</v>
      </c>
      <c r="AU149" s="4">
        <v>12</v>
      </c>
      <c r="AV149" s="4">
        <v>12</v>
      </c>
      <c r="AW149" s="4" t="s">
        <v>203</v>
      </c>
      <c r="AX149" s="4">
        <v>2.7</v>
      </c>
      <c r="AY149" s="4">
        <v>1.4</v>
      </c>
      <c r="AZ149" s="4">
        <v>3.6</v>
      </c>
      <c r="BA149" s="4">
        <v>14.186999999999999</v>
      </c>
      <c r="BB149" s="4">
        <v>36.58</v>
      </c>
      <c r="BC149" s="4">
        <v>2.58</v>
      </c>
      <c r="BD149" s="4">
        <v>4.7629999999999999</v>
      </c>
      <c r="BE149" s="4">
        <v>3184.268</v>
      </c>
      <c r="BF149" s="4">
        <v>2.085</v>
      </c>
      <c r="BG149" s="4">
        <v>22.523</v>
      </c>
      <c r="BH149" s="4">
        <v>3.0150000000000001</v>
      </c>
      <c r="BI149" s="4">
        <v>25.538</v>
      </c>
      <c r="BJ149" s="4">
        <v>18.04</v>
      </c>
      <c r="BK149" s="4">
        <v>2.415</v>
      </c>
      <c r="BL149" s="4">
        <v>20.454000000000001</v>
      </c>
      <c r="BM149" s="4">
        <v>0</v>
      </c>
      <c r="BQ149" s="4">
        <v>4923.7460000000001</v>
      </c>
      <c r="BR149" s="4">
        <v>0.15015400000000001</v>
      </c>
      <c r="BS149" s="4">
        <v>-5</v>
      </c>
      <c r="BT149" s="4">
        <v>9.9059999999999999E-3</v>
      </c>
      <c r="BU149" s="4">
        <v>3.6693880000000001</v>
      </c>
      <c r="BV149" s="4">
        <v>21</v>
      </c>
      <c r="BW149" s="4">
        <f t="shared" ref="BW149:BW174" si="12">BU149*0.2642</f>
        <v>0.96945230959999995</v>
      </c>
      <c r="BY149" s="4">
        <f>BE149*$BU149*(VLOOKUP("Fuel Specific Gravity",'Raw Data'!$A$1:$B$2000,2,FALSE))</f>
        <v>9978.4048289383354</v>
      </c>
      <c r="BZ149" s="4">
        <f>BF149*$BU149*(VLOOKUP("Fuel Specific Gravity",'Raw Data'!$A$1:$B$2000,2,FALSE))</f>
        <v>6.5336755789199996</v>
      </c>
      <c r="CA149" s="4">
        <f>BJ149*$BU149*(VLOOKUP("Fuel Specific Gravity",'Raw Data'!$A$1:$B$2000,2,FALSE))</f>
        <v>56.531178630079992</v>
      </c>
      <c r="CB149" s="4">
        <f>BM149*$BU149*(VLOOKUP("Fuel Specific Gravity",'Raw Data'!$A$1:$B$2000,2,FALSE))</f>
        <v>0</v>
      </c>
    </row>
    <row r="150" spans="1:80" x14ac:dyDescent="0.25">
      <c r="A150" s="4">
        <v>43165</v>
      </c>
      <c r="B150" s="38">
        <v>0.40786182870370369</v>
      </c>
      <c r="C150" s="4">
        <v>5.3280000000000003</v>
      </c>
      <c r="D150" s="4">
        <v>6.0000000000000001E-3</v>
      </c>
      <c r="E150" s="4">
        <v>60.19802</v>
      </c>
      <c r="F150" s="4">
        <v>387.4</v>
      </c>
      <c r="G150" s="4">
        <v>54.9</v>
      </c>
      <c r="H150" s="4">
        <v>0</v>
      </c>
      <c r="J150" s="4">
        <v>12.3</v>
      </c>
      <c r="K150" s="4">
        <v>0.95860000000000001</v>
      </c>
      <c r="L150" s="4">
        <v>5.1073000000000004</v>
      </c>
      <c r="M150" s="4">
        <v>5.7999999999999996E-3</v>
      </c>
      <c r="N150" s="4">
        <v>371.38139999999999</v>
      </c>
      <c r="O150" s="4">
        <v>52.619799999999998</v>
      </c>
      <c r="P150" s="4">
        <v>424</v>
      </c>
      <c r="Q150" s="4">
        <v>297.44720000000001</v>
      </c>
      <c r="R150" s="4">
        <v>42.144300000000001</v>
      </c>
      <c r="S150" s="4">
        <v>339.6</v>
      </c>
      <c r="T150" s="4">
        <v>0</v>
      </c>
      <c r="W150" s="4">
        <v>0</v>
      </c>
      <c r="X150" s="4">
        <v>11.7906</v>
      </c>
      <c r="Y150" s="4">
        <v>12</v>
      </c>
      <c r="Z150" s="4">
        <v>846</v>
      </c>
      <c r="AA150" s="4">
        <v>851</v>
      </c>
      <c r="AB150" s="4">
        <v>884</v>
      </c>
      <c r="AC150" s="4">
        <v>81</v>
      </c>
      <c r="AD150" s="4">
        <v>22.11</v>
      </c>
      <c r="AE150" s="4">
        <v>0.51</v>
      </c>
      <c r="AF150" s="4">
        <v>978</v>
      </c>
      <c r="AG150" s="4">
        <v>0</v>
      </c>
      <c r="AH150" s="4">
        <v>49</v>
      </c>
      <c r="AI150" s="4">
        <v>35</v>
      </c>
      <c r="AJ150" s="4">
        <v>190</v>
      </c>
      <c r="AK150" s="4">
        <v>168</v>
      </c>
      <c r="AL150" s="4">
        <v>4.4000000000000004</v>
      </c>
      <c r="AM150" s="4">
        <v>175</v>
      </c>
      <c r="AN150" s="4" t="s">
        <v>155</v>
      </c>
      <c r="AO150" s="4">
        <v>2</v>
      </c>
      <c r="AP150" s="4">
        <v>0.61697916666666663</v>
      </c>
      <c r="AQ150" s="4">
        <v>47.163677</v>
      </c>
      <c r="AR150" s="4">
        <v>-88.490837999999997</v>
      </c>
      <c r="AS150" s="4">
        <v>317.39999999999998</v>
      </c>
      <c r="AT150" s="4">
        <v>23.1</v>
      </c>
      <c r="AU150" s="4">
        <v>12</v>
      </c>
      <c r="AV150" s="4">
        <v>12</v>
      </c>
      <c r="AW150" s="4" t="s">
        <v>203</v>
      </c>
      <c r="AX150" s="4">
        <v>2.7</v>
      </c>
      <c r="AY150" s="4">
        <v>1.4</v>
      </c>
      <c r="AZ150" s="4">
        <v>3.6</v>
      </c>
      <c r="BA150" s="4">
        <v>14.186999999999999</v>
      </c>
      <c r="BB150" s="4">
        <v>39.950000000000003</v>
      </c>
      <c r="BC150" s="4">
        <v>2.82</v>
      </c>
      <c r="BD150" s="4">
        <v>4.32</v>
      </c>
      <c r="BE150" s="4">
        <v>3186.002</v>
      </c>
      <c r="BF150" s="4">
        <v>2.2909999999999999</v>
      </c>
      <c r="BG150" s="4">
        <v>24.260999999999999</v>
      </c>
      <c r="BH150" s="4">
        <v>3.4369999999999998</v>
      </c>
      <c r="BI150" s="4">
        <v>27.699000000000002</v>
      </c>
      <c r="BJ150" s="4">
        <v>19.431000000000001</v>
      </c>
      <c r="BK150" s="4">
        <v>2.7530000000000001</v>
      </c>
      <c r="BL150" s="4">
        <v>22.184000000000001</v>
      </c>
      <c r="BM150" s="4">
        <v>0</v>
      </c>
      <c r="BQ150" s="4">
        <v>5347.9769999999999</v>
      </c>
      <c r="BR150" s="4">
        <v>0.135598</v>
      </c>
      <c r="BS150" s="4">
        <v>-5</v>
      </c>
      <c r="BT150" s="4">
        <v>9.0939999999999997E-3</v>
      </c>
      <c r="BU150" s="4">
        <v>3.3136760000000001</v>
      </c>
      <c r="BV150" s="4">
        <v>21</v>
      </c>
      <c r="BW150" s="4">
        <f t="shared" si="12"/>
        <v>0.8754731992</v>
      </c>
      <c r="BY150" s="4">
        <f>BE150*$BU150*(VLOOKUP("Fuel Specific Gravity",'Raw Data'!$A$1:$B$2000,2,FALSE))</f>
        <v>9016.0011223026067</v>
      </c>
      <c r="BZ150" s="4">
        <f>BF150*$BU150*(VLOOKUP("Fuel Specific Gravity",'Raw Data'!$A$1:$B$2000,2,FALSE))</f>
        <v>6.483253485464</v>
      </c>
      <c r="CA150" s="4">
        <f>BJ150*$BU150*(VLOOKUP("Fuel Specific Gravity",'Raw Data'!$A$1:$B$2000,2,FALSE))</f>
        <v>54.987384756024007</v>
      </c>
      <c r="CB150" s="4">
        <f>BM150*$BU150*(VLOOKUP("Fuel Specific Gravity",'Raw Data'!$A$1:$B$2000,2,FALSE))</f>
        <v>0</v>
      </c>
    </row>
    <row r="151" spans="1:80" x14ac:dyDescent="0.25">
      <c r="A151" s="4">
        <v>43165</v>
      </c>
      <c r="B151" s="38">
        <v>0.40787340277777778</v>
      </c>
      <c r="C151" s="4">
        <v>5.2</v>
      </c>
      <c r="D151" s="4">
        <v>8.5000000000000006E-3</v>
      </c>
      <c r="E151" s="4">
        <v>84.950495000000004</v>
      </c>
      <c r="F151" s="4">
        <v>381.2</v>
      </c>
      <c r="G151" s="4">
        <v>58.2</v>
      </c>
      <c r="H151" s="4">
        <v>0</v>
      </c>
      <c r="J151" s="4">
        <v>12.5</v>
      </c>
      <c r="K151" s="4">
        <v>0.95950000000000002</v>
      </c>
      <c r="L151" s="4">
        <v>4.9901</v>
      </c>
      <c r="M151" s="4">
        <v>8.2000000000000007E-3</v>
      </c>
      <c r="N151" s="4">
        <v>365.78440000000001</v>
      </c>
      <c r="O151" s="4">
        <v>55.848500000000001</v>
      </c>
      <c r="P151" s="4">
        <v>421.6</v>
      </c>
      <c r="Q151" s="4">
        <v>292.94170000000003</v>
      </c>
      <c r="R151" s="4">
        <v>44.726799999999997</v>
      </c>
      <c r="S151" s="4">
        <v>337.7</v>
      </c>
      <c r="T151" s="4">
        <v>0</v>
      </c>
      <c r="W151" s="4">
        <v>0</v>
      </c>
      <c r="X151" s="4">
        <v>11.996600000000001</v>
      </c>
      <c r="Y151" s="4">
        <v>12</v>
      </c>
      <c r="Z151" s="4">
        <v>845</v>
      </c>
      <c r="AA151" s="4">
        <v>851</v>
      </c>
      <c r="AB151" s="4">
        <v>883</v>
      </c>
      <c r="AC151" s="4">
        <v>81</v>
      </c>
      <c r="AD151" s="4">
        <v>22.09</v>
      </c>
      <c r="AE151" s="4">
        <v>0.51</v>
      </c>
      <c r="AF151" s="4">
        <v>979</v>
      </c>
      <c r="AG151" s="4">
        <v>0</v>
      </c>
      <c r="AH151" s="4">
        <v>49</v>
      </c>
      <c r="AI151" s="4">
        <v>35</v>
      </c>
      <c r="AJ151" s="4">
        <v>190</v>
      </c>
      <c r="AK151" s="4">
        <v>168</v>
      </c>
      <c r="AL151" s="4">
        <v>4.3</v>
      </c>
      <c r="AM151" s="4">
        <v>175</v>
      </c>
      <c r="AN151" s="4" t="s">
        <v>155</v>
      </c>
      <c r="AO151" s="4">
        <v>2</v>
      </c>
      <c r="AP151" s="4">
        <v>0.61699074074074078</v>
      </c>
      <c r="AQ151" s="4">
        <v>47.163649999999997</v>
      </c>
      <c r="AR151" s="4">
        <v>-88.490971999999999</v>
      </c>
      <c r="AS151" s="4">
        <v>317.2</v>
      </c>
      <c r="AT151" s="4">
        <v>23.1</v>
      </c>
      <c r="AU151" s="4">
        <v>12</v>
      </c>
      <c r="AV151" s="4">
        <v>12</v>
      </c>
      <c r="AW151" s="4" t="s">
        <v>203</v>
      </c>
      <c r="AX151" s="4">
        <v>2.7</v>
      </c>
      <c r="AY151" s="4">
        <v>1.4</v>
      </c>
      <c r="AZ151" s="4">
        <v>3.6</v>
      </c>
      <c r="BA151" s="4">
        <v>14.186999999999999</v>
      </c>
      <c r="BB151" s="4">
        <v>40.89</v>
      </c>
      <c r="BC151" s="4">
        <v>2.88</v>
      </c>
      <c r="BD151" s="4">
        <v>4.2160000000000002</v>
      </c>
      <c r="BE151" s="4">
        <v>3184.9740000000002</v>
      </c>
      <c r="BF151" s="4">
        <v>3.3109999999999999</v>
      </c>
      <c r="BG151" s="4">
        <v>24.449000000000002</v>
      </c>
      <c r="BH151" s="4">
        <v>3.7330000000000001</v>
      </c>
      <c r="BI151" s="4">
        <v>28.181999999999999</v>
      </c>
      <c r="BJ151" s="4">
        <v>19.579999999999998</v>
      </c>
      <c r="BK151" s="4">
        <v>2.99</v>
      </c>
      <c r="BL151" s="4">
        <v>22.57</v>
      </c>
      <c r="BM151" s="4">
        <v>0</v>
      </c>
      <c r="BQ151" s="4">
        <v>5567.4589999999998</v>
      </c>
      <c r="BR151" s="4">
        <v>8.7793999999999997E-2</v>
      </c>
      <c r="BS151" s="4">
        <v>-5</v>
      </c>
      <c r="BT151" s="4">
        <v>8.0940000000000005E-3</v>
      </c>
      <c r="BU151" s="4">
        <v>2.1454659999999999</v>
      </c>
      <c r="BV151" s="4">
        <v>21</v>
      </c>
      <c r="BW151" s="4">
        <f t="shared" si="12"/>
        <v>0.56683211719999993</v>
      </c>
      <c r="BY151" s="4">
        <f>BE151*$BU151*(VLOOKUP("Fuel Specific Gravity",'Raw Data'!$A$1:$B$2000,2,FALSE))</f>
        <v>5835.598427412936</v>
      </c>
      <c r="BZ151" s="4">
        <f>BF151*$BU151*(VLOOKUP("Fuel Specific Gravity",'Raw Data'!$A$1:$B$2000,2,FALSE))</f>
        <v>6.0665067888039994</v>
      </c>
      <c r="CA151" s="4">
        <f>BJ151*$BU151*(VLOOKUP("Fuel Specific Gravity",'Raw Data'!$A$1:$B$2000,2,FALSE))</f>
        <v>35.875023535119993</v>
      </c>
      <c r="CB151" s="4">
        <f>BM151*$BU151*(VLOOKUP("Fuel Specific Gravity",'Raw Data'!$A$1:$B$2000,2,FALSE))</f>
        <v>0</v>
      </c>
    </row>
    <row r="152" spans="1:80" x14ac:dyDescent="0.25">
      <c r="A152" s="4">
        <v>43165</v>
      </c>
      <c r="B152" s="38">
        <v>0.40788497685185182</v>
      </c>
      <c r="C152" s="4">
        <v>5.26</v>
      </c>
      <c r="D152" s="4">
        <v>8.3000000000000001E-3</v>
      </c>
      <c r="E152" s="4">
        <v>83.237043</v>
      </c>
      <c r="F152" s="4">
        <v>380.1</v>
      </c>
      <c r="G152" s="4">
        <v>60.2</v>
      </c>
      <c r="H152" s="4">
        <v>-4.0999999999999996</v>
      </c>
      <c r="J152" s="4">
        <v>12.9</v>
      </c>
      <c r="K152" s="4">
        <v>0.95909999999999995</v>
      </c>
      <c r="L152" s="4">
        <v>5.0446999999999997</v>
      </c>
      <c r="M152" s="4">
        <v>8.0000000000000002E-3</v>
      </c>
      <c r="N152" s="4">
        <v>364.49959999999999</v>
      </c>
      <c r="O152" s="4">
        <v>57.726599999999998</v>
      </c>
      <c r="P152" s="4">
        <v>422.2</v>
      </c>
      <c r="Q152" s="4">
        <v>291.91050000000001</v>
      </c>
      <c r="R152" s="4">
        <v>46.230499999999999</v>
      </c>
      <c r="S152" s="4">
        <v>338.1</v>
      </c>
      <c r="T152" s="4">
        <v>0</v>
      </c>
      <c r="W152" s="4">
        <v>0</v>
      </c>
      <c r="X152" s="4">
        <v>12.367699999999999</v>
      </c>
      <c r="Y152" s="4">
        <v>12</v>
      </c>
      <c r="Z152" s="4">
        <v>846</v>
      </c>
      <c r="AA152" s="4">
        <v>850</v>
      </c>
      <c r="AB152" s="4">
        <v>883</v>
      </c>
      <c r="AC152" s="4">
        <v>81</v>
      </c>
      <c r="AD152" s="4">
        <v>22.09</v>
      </c>
      <c r="AE152" s="4">
        <v>0.51</v>
      </c>
      <c r="AF152" s="4">
        <v>979</v>
      </c>
      <c r="AG152" s="4">
        <v>0</v>
      </c>
      <c r="AH152" s="4">
        <v>49</v>
      </c>
      <c r="AI152" s="4">
        <v>35</v>
      </c>
      <c r="AJ152" s="4">
        <v>190</v>
      </c>
      <c r="AK152" s="4">
        <v>168</v>
      </c>
      <c r="AL152" s="4">
        <v>4.3</v>
      </c>
      <c r="AM152" s="4">
        <v>175</v>
      </c>
      <c r="AN152" s="4" t="s">
        <v>155</v>
      </c>
      <c r="AO152" s="4">
        <v>2</v>
      </c>
      <c r="AP152" s="4">
        <v>0.61700231481481482</v>
      </c>
      <c r="AQ152" s="4">
        <v>47.163600000000002</v>
      </c>
      <c r="AR152" s="4">
        <v>-88.491218000000003</v>
      </c>
      <c r="AS152" s="4">
        <v>317</v>
      </c>
      <c r="AT152" s="4">
        <v>24.3</v>
      </c>
      <c r="AU152" s="4">
        <v>12</v>
      </c>
      <c r="AV152" s="4">
        <v>12</v>
      </c>
      <c r="AW152" s="4" t="s">
        <v>203</v>
      </c>
      <c r="AX152" s="4">
        <v>2.7</v>
      </c>
      <c r="AY152" s="4">
        <v>1.4</v>
      </c>
      <c r="AZ152" s="4">
        <v>3.6</v>
      </c>
      <c r="BA152" s="4">
        <v>14.186999999999999</v>
      </c>
      <c r="BB152" s="4">
        <v>40.43</v>
      </c>
      <c r="BC152" s="4">
        <v>2.85</v>
      </c>
      <c r="BD152" s="4">
        <v>4.2679999999999998</v>
      </c>
      <c r="BE152" s="4">
        <v>3184.8609999999999</v>
      </c>
      <c r="BF152" s="4">
        <v>3.2080000000000002</v>
      </c>
      <c r="BG152" s="4">
        <v>24.097999999999999</v>
      </c>
      <c r="BH152" s="4">
        <v>3.8170000000000002</v>
      </c>
      <c r="BI152" s="4">
        <v>27.914999999999999</v>
      </c>
      <c r="BJ152" s="4">
        <v>19.298999999999999</v>
      </c>
      <c r="BK152" s="4">
        <v>3.056</v>
      </c>
      <c r="BL152" s="4">
        <v>22.356000000000002</v>
      </c>
      <c r="BM152" s="4">
        <v>0</v>
      </c>
      <c r="BQ152" s="4">
        <v>5677.2759999999998</v>
      </c>
      <c r="BR152" s="4">
        <v>0.103838</v>
      </c>
      <c r="BS152" s="4">
        <v>-5</v>
      </c>
      <c r="BT152" s="4">
        <v>8.9060000000000007E-3</v>
      </c>
      <c r="BU152" s="4">
        <v>2.537541</v>
      </c>
      <c r="BV152" s="4">
        <v>21</v>
      </c>
      <c r="BW152" s="4">
        <f t="shared" si="12"/>
        <v>0.67041833220000002</v>
      </c>
      <c r="BY152" s="4">
        <f>BE152*$BU152*(VLOOKUP("Fuel Specific Gravity",'Raw Data'!$A$1:$B$2000,2,FALSE))</f>
        <v>6901.7849232480539</v>
      </c>
      <c r="BZ152" s="4">
        <f>BF152*$BU152*(VLOOKUP("Fuel Specific Gravity",'Raw Data'!$A$1:$B$2000,2,FALSE))</f>
        <v>6.9519285249120006</v>
      </c>
      <c r="CA152" s="4">
        <f>BJ152*$BU152*(VLOOKUP("Fuel Specific Gravity",'Raw Data'!$A$1:$B$2000,2,FALSE))</f>
        <v>41.822091210185995</v>
      </c>
      <c r="CB152" s="4">
        <f>BM152*$BU152*(VLOOKUP("Fuel Specific Gravity",'Raw Data'!$A$1:$B$2000,2,FALSE))</f>
        <v>0</v>
      </c>
    </row>
    <row r="153" spans="1:80" x14ac:dyDescent="0.25">
      <c r="A153" s="4">
        <v>43165</v>
      </c>
      <c r="B153" s="38">
        <v>0.40789655092592597</v>
      </c>
      <c r="C153" s="4">
        <v>5.31</v>
      </c>
      <c r="D153" s="4">
        <v>8.5000000000000006E-3</v>
      </c>
      <c r="E153" s="4">
        <v>85.053061</v>
      </c>
      <c r="F153" s="4">
        <v>380.4</v>
      </c>
      <c r="G153" s="4">
        <v>60.6</v>
      </c>
      <c r="H153" s="4">
        <v>0</v>
      </c>
      <c r="J153" s="4">
        <v>13.1</v>
      </c>
      <c r="K153" s="4">
        <v>0.9587</v>
      </c>
      <c r="L153" s="4">
        <v>5.0910000000000002</v>
      </c>
      <c r="M153" s="4">
        <v>8.2000000000000007E-3</v>
      </c>
      <c r="N153" s="4">
        <v>364.67239999999998</v>
      </c>
      <c r="O153" s="4">
        <v>58.119</v>
      </c>
      <c r="P153" s="4">
        <v>422.8</v>
      </c>
      <c r="Q153" s="4">
        <v>292.0489</v>
      </c>
      <c r="R153" s="4">
        <v>46.544800000000002</v>
      </c>
      <c r="S153" s="4">
        <v>338.6</v>
      </c>
      <c r="T153" s="4">
        <v>0</v>
      </c>
      <c r="W153" s="4">
        <v>0</v>
      </c>
      <c r="X153" s="4">
        <v>12.559100000000001</v>
      </c>
      <c r="Y153" s="4">
        <v>12</v>
      </c>
      <c r="Z153" s="4">
        <v>845</v>
      </c>
      <c r="AA153" s="4">
        <v>851</v>
      </c>
      <c r="AB153" s="4">
        <v>883</v>
      </c>
      <c r="AC153" s="4">
        <v>81</v>
      </c>
      <c r="AD153" s="4">
        <v>22.09</v>
      </c>
      <c r="AE153" s="4">
        <v>0.51</v>
      </c>
      <c r="AF153" s="4">
        <v>979</v>
      </c>
      <c r="AG153" s="4">
        <v>0</v>
      </c>
      <c r="AH153" s="4">
        <v>49</v>
      </c>
      <c r="AI153" s="4">
        <v>35</v>
      </c>
      <c r="AJ153" s="4">
        <v>190</v>
      </c>
      <c r="AK153" s="4">
        <v>168</v>
      </c>
      <c r="AL153" s="4">
        <v>4.4000000000000004</v>
      </c>
      <c r="AM153" s="4">
        <v>175</v>
      </c>
      <c r="AN153" s="4" t="s">
        <v>155</v>
      </c>
      <c r="AO153" s="4">
        <v>2</v>
      </c>
      <c r="AP153" s="4">
        <v>0.6170254629629629</v>
      </c>
      <c r="AQ153" s="4">
        <v>47.163561000000001</v>
      </c>
      <c r="AR153" s="4">
        <v>-88.491408000000007</v>
      </c>
      <c r="AS153" s="4">
        <v>316.8</v>
      </c>
      <c r="AT153" s="4">
        <v>24.9</v>
      </c>
      <c r="AU153" s="4">
        <v>12</v>
      </c>
      <c r="AV153" s="4">
        <v>12</v>
      </c>
      <c r="AW153" s="4" t="s">
        <v>203</v>
      </c>
      <c r="AX153" s="4">
        <v>3.1787999999999998</v>
      </c>
      <c r="AY153" s="4">
        <v>1.1264000000000001</v>
      </c>
      <c r="AZ153" s="4">
        <v>4.0103999999999997</v>
      </c>
      <c r="BA153" s="4">
        <v>14.186999999999999</v>
      </c>
      <c r="BB153" s="4">
        <v>40.06</v>
      </c>
      <c r="BC153" s="4">
        <v>2.82</v>
      </c>
      <c r="BD153" s="4">
        <v>4.3070000000000004</v>
      </c>
      <c r="BE153" s="4">
        <v>3184.57</v>
      </c>
      <c r="BF153" s="4">
        <v>3.246</v>
      </c>
      <c r="BG153" s="4">
        <v>23.888000000000002</v>
      </c>
      <c r="BH153" s="4">
        <v>3.8069999999999999</v>
      </c>
      <c r="BI153" s="4">
        <v>27.696000000000002</v>
      </c>
      <c r="BJ153" s="4">
        <v>19.131</v>
      </c>
      <c r="BK153" s="4">
        <v>3.0489999999999999</v>
      </c>
      <c r="BL153" s="4">
        <v>22.18</v>
      </c>
      <c r="BM153" s="4">
        <v>0</v>
      </c>
      <c r="BQ153" s="4">
        <v>5712.1940000000004</v>
      </c>
      <c r="BR153" s="4">
        <v>9.5128000000000004E-2</v>
      </c>
      <c r="BS153" s="4">
        <v>-5</v>
      </c>
      <c r="BT153" s="4">
        <v>8.0940000000000005E-3</v>
      </c>
      <c r="BU153" s="4">
        <v>2.3246910000000001</v>
      </c>
      <c r="BV153" s="4">
        <v>21</v>
      </c>
      <c r="BW153" s="4">
        <f t="shared" si="12"/>
        <v>0.61418336220000003</v>
      </c>
      <c r="BY153" s="4">
        <f>BE153*$BU153*(VLOOKUP("Fuel Specific Gravity",'Raw Data'!$A$1:$B$2000,2,FALSE))</f>
        <v>6322.2826000609803</v>
      </c>
      <c r="BZ153" s="4">
        <f>BF153*$BU153*(VLOOKUP("Fuel Specific Gravity",'Raw Data'!$A$1:$B$2000,2,FALSE))</f>
        <v>6.4442387260440004</v>
      </c>
      <c r="CA153" s="4">
        <f>BJ153*$BU153*(VLOOKUP("Fuel Specific Gravity",'Raw Data'!$A$1:$B$2000,2,FALSE))</f>
        <v>37.980508646933998</v>
      </c>
      <c r="CB153" s="4">
        <f>BM153*$BU153*(VLOOKUP("Fuel Specific Gravity",'Raw Data'!$A$1:$B$2000,2,FALSE))</f>
        <v>0</v>
      </c>
    </row>
    <row r="154" spans="1:80" x14ac:dyDescent="0.25">
      <c r="A154" s="4">
        <v>43165</v>
      </c>
      <c r="B154" s="38">
        <v>0.40790812500000001</v>
      </c>
      <c r="C154" s="4">
        <v>5.5529999999999999</v>
      </c>
      <c r="D154" s="4">
        <v>8.3000000000000001E-3</v>
      </c>
      <c r="E154" s="4">
        <v>83.476821000000001</v>
      </c>
      <c r="F154" s="4">
        <v>385.1</v>
      </c>
      <c r="G154" s="4">
        <v>60.8</v>
      </c>
      <c r="H154" s="4">
        <v>0</v>
      </c>
      <c r="J154" s="4">
        <v>13.1</v>
      </c>
      <c r="K154" s="4">
        <v>0.95679999999999998</v>
      </c>
      <c r="L154" s="4">
        <v>5.3129999999999997</v>
      </c>
      <c r="M154" s="4">
        <v>8.0000000000000002E-3</v>
      </c>
      <c r="N154" s="4">
        <v>368.42250000000001</v>
      </c>
      <c r="O154" s="4">
        <v>58.191699999999997</v>
      </c>
      <c r="P154" s="4">
        <v>426.6</v>
      </c>
      <c r="Q154" s="4">
        <v>295.07499999999999</v>
      </c>
      <c r="R154" s="4">
        <v>46.6066</v>
      </c>
      <c r="S154" s="4">
        <v>341.7</v>
      </c>
      <c r="T154" s="4">
        <v>0</v>
      </c>
      <c r="W154" s="4">
        <v>0</v>
      </c>
      <c r="X154" s="4">
        <v>12.5335</v>
      </c>
      <c r="Y154" s="4">
        <v>12</v>
      </c>
      <c r="Z154" s="4">
        <v>845</v>
      </c>
      <c r="AA154" s="4">
        <v>850</v>
      </c>
      <c r="AB154" s="4">
        <v>883</v>
      </c>
      <c r="AC154" s="4">
        <v>81</v>
      </c>
      <c r="AD154" s="4">
        <v>22.11</v>
      </c>
      <c r="AE154" s="4">
        <v>0.51</v>
      </c>
      <c r="AF154" s="4">
        <v>978</v>
      </c>
      <c r="AG154" s="4">
        <v>0</v>
      </c>
      <c r="AH154" s="4">
        <v>49</v>
      </c>
      <c r="AI154" s="4">
        <v>35</v>
      </c>
      <c r="AJ154" s="4">
        <v>190</v>
      </c>
      <c r="AK154" s="4">
        <v>168</v>
      </c>
      <c r="AL154" s="4">
        <v>4.3</v>
      </c>
      <c r="AM154" s="4">
        <v>175</v>
      </c>
      <c r="AN154" s="4" t="s">
        <v>155</v>
      </c>
      <c r="AO154" s="4">
        <v>2</v>
      </c>
      <c r="AP154" s="4">
        <v>0.61703703703703705</v>
      </c>
      <c r="AQ154" s="4">
        <v>47.163500999999997</v>
      </c>
      <c r="AR154" s="4">
        <v>-88.491540999999998</v>
      </c>
      <c r="AS154" s="4">
        <v>316.7</v>
      </c>
      <c r="AT154" s="4">
        <v>25.2</v>
      </c>
      <c r="AU154" s="4">
        <v>12</v>
      </c>
      <c r="AV154" s="4">
        <v>11</v>
      </c>
      <c r="AW154" s="4" t="s">
        <v>199</v>
      </c>
      <c r="AX154" s="4">
        <v>3.4</v>
      </c>
      <c r="AY154" s="4">
        <v>1</v>
      </c>
      <c r="AZ154" s="4">
        <v>4.2</v>
      </c>
      <c r="BA154" s="4">
        <v>14.186999999999999</v>
      </c>
      <c r="BB154" s="4">
        <v>38.35</v>
      </c>
      <c r="BC154" s="4">
        <v>2.7</v>
      </c>
      <c r="BD154" s="4">
        <v>4.5199999999999996</v>
      </c>
      <c r="BE154" s="4">
        <v>3183.8380000000002</v>
      </c>
      <c r="BF154" s="4">
        <v>3.0459999999999998</v>
      </c>
      <c r="BG154" s="4">
        <v>23.12</v>
      </c>
      <c r="BH154" s="4">
        <v>3.6520000000000001</v>
      </c>
      <c r="BI154" s="4">
        <v>26.771999999999998</v>
      </c>
      <c r="BJ154" s="4">
        <v>18.516999999999999</v>
      </c>
      <c r="BK154" s="4">
        <v>2.9249999999999998</v>
      </c>
      <c r="BL154" s="4">
        <v>21.442</v>
      </c>
      <c r="BM154" s="4">
        <v>0</v>
      </c>
      <c r="BQ154" s="4">
        <v>5461.07</v>
      </c>
      <c r="BR154" s="4">
        <v>8.9469999999999994E-2</v>
      </c>
      <c r="BS154" s="4">
        <v>-5</v>
      </c>
      <c r="BT154" s="4">
        <v>8.9060000000000007E-3</v>
      </c>
      <c r="BU154" s="4">
        <v>2.1864240000000001</v>
      </c>
      <c r="BV154" s="4">
        <v>21</v>
      </c>
      <c r="BW154" s="4">
        <f t="shared" si="12"/>
        <v>0.57765322080000003</v>
      </c>
      <c r="BY154" s="4">
        <f>BE154*$BU154*(VLOOKUP("Fuel Specific Gravity",'Raw Data'!$A$1:$B$2000,2,FALSE))</f>
        <v>5944.8817222764483</v>
      </c>
      <c r="BZ154" s="4">
        <f>BF154*$BU154*(VLOOKUP("Fuel Specific Gravity",'Raw Data'!$A$1:$B$2000,2,FALSE))</f>
        <v>5.6875097684159996</v>
      </c>
      <c r="CA154" s="4">
        <f>BJ154*$BU154*(VLOOKUP("Fuel Specific Gravity",'Raw Data'!$A$1:$B$2000,2,FALSE))</f>
        <v>34.575055279632004</v>
      </c>
      <c r="CB154" s="4">
        <f>BM154*$BU154*(VLOOKUP("Fuel Specific Gravity",'Raw Data'!$A$1:$B$2000,2,FALSE))</f>
        <v>0</v>
      </c>
    </row>
    <row r="155" spans="1:80" x14ac:dyDescent="0.25">
      <c r="A155" s="4">
        <v>43165</v>
      </c>
      <c r="B155" s="38">
        <v>0.4079196990740741</v>
      </c>
      <c r="C155" s="4">
        <v>5.6669999999999998</v>
      </c>
      <c r="D155" s="4">
        <v>6.7999999999999996E-3</v>
      </c>
      <c r="E155" s="4">
        <v>68.472905999999995</v>
      </c>
      <c r="F155" s="4">
        <v>387.8</v>
      </c>
      <c r="G155" s="4">
        <v>60.9</v>
      </c>
      <c r="H155" s="4">
        <v>0</v>
      </c>
      <c r="J155" s="4">
        <v>13.1</v>
      </c>
      <c r="K155" s="4">
        <v>0.95589999999999997</v>
      </c>
      <c r="L155" s="4">
        <v>5.4166999999999996</v>
      </c>
      <c r="M155" s="4">
        <v>6.4999999999999997E-3</v>
      </c>
      <c r="N155" s="4">
        <v>370.68740000000003</v>
      </c>
      <c r="O155" s="4">
        <v>58.193300000000001</v>
      </c>
      <c r="P155" s="4">
        <v>428.9</v>
      </c>
      <c r="Q155" s="4">
        <v>296.89139999999998</v>
      </c>
      <c r="R155" s="4">
        <v>46.608199999999997</v>
      </c>
      <c r="S155" s="4">
        <v>343.5</v>
      </c>
      <c r="T155" s="4">
        <v>0</v>
      </c>
      <c r="W155" s="4">
        <v>0</v>
      </c>
      <c r="X155" s="4">
        <v>12.5223</v>
      </c>
      <c r="Y155" s="4">
        <v>12</v>
      </c>
      <c r="Z155" s="4">
        <v>845</v>
      </c>
      <c r="AA155" s="4">
        <v>850</v>
      </c>
      <c r="AB155" s="4">
        <v>882</v>
      </c>
      <c r="AC155" s="4">
        <v>81</v>
      </c>
      <c r="AD155" s="4">
        <v>22.11</v>
      </c>
      <c r="AE155" s="4">
        <v>0.51</v>
      </c>
      <c r="AF155" s="4">
        <v>978</v>
      </c>
      <c r="AG155" s="4">
        <v>0</v>
      </c>
      <c r="AH155" s="4">
        <v>49</v>
      </c>
      <c r="AI155" s="4">
        <v>35</v>
      </c>
      <c r="AJ155" s="4">
        <v>190</v>
      </c>
      <c r="AK155" s="4">
        <v>168</v>
      </c>
      <c r="AL155" s="4">
        <v>4.4000000000000004</v>
      </c>
      <c r="AM155" s="4">
        <v>175</v>
      </c>
      <c r="AN155" s="4" t="s">
        <v>155</v>
      </c>
      <c r="AO155" s="4">
        <v>2</v>
      </c>
      <c r="AP155" s="4">
        <v>0.61704861111111109</v>
      </c>
      <c r="AQ155" s="4">
        <v>47.163423000000002</v>
      </c>
      <c r="AR155" s="4">
        <v>-88.491652000000002</v>
      </c>
      <c r="AS155" s="4">
        <v>316.39999999999998</v>
      </c>
      <c r="AT155" s="4">
        <v>25.1</v>
      </c>
      <c r="AU155" s="4">
        <v>12</v>
      </c>
      <c r="AV155" s="4">
        <v>11</v>
      </c>
      <c r="AW155" s="4" t="s">
        <v>199</v>
      </c>
      <c r="AX155" s="4">
        <v>3.0579999999999998</v>
      </c>
      <c r="AY155" s="4">
        <v>1</v>
      </c>
      <c r="AZ155" s="4">
        <v>3.4476</v>
      </c>
      <c r="BA155" s="4">
        <v>14.186999999999999</v>
      </c>
      <c r="BB155" s="4">
        <v>37.61</v>
      </c>
      <c r="BC155" s="4">
        <v>2.65</v>
      </c>
      <c r="BD155" s="4">
        <v>4.6130000000000004</v>
      </c>
      <c r="BE155" s="4">
        <v>3184.3240000000001</v>
      </c>
      <c r="BF155" s="4">
        <v>2.4489999999999998</v>
      </c>
      <c r="BG155" s="4">
        <v>22.821000000000002</v>
      </c>
      <c r="BH155" s="4">
        <v>3.5830000000000002</v>
      </c>
      <c r="BI155" s="4">
        <v>26.402999999999999</v>
      </c>
      <c r="BJ155" s="4">
        <v>18.277999999999999</v>
      </c>
      <c r="BK155" s="4">
        <v>2.8690000000000002</v>
      </c>
      <c r="BL155" s="4">
        <v>21.146999999999998</v>
      </c>
      <c r="BM155" s="4">
        <v>0</v>
      </c>
      <c r="BQ155" s="4">
        <v>5352.6509999999998</v>
      </c>
      <c r="BR155" s="4">
        <v>8.3569000000000004E-2</v>
      </c>
      <c r="BS155" s="4">
        <v>-5</v>
      </c>
      <c r="BT155" s="4">
        <v>8.0949999999999998E-3</v>
      </c>
      <c r="BU155" s="4">
        <v>2.0422280000000002</v>
      </c>
      <c r="BV155" s="4">
        <v>21</v>
      </c>
      <c r="BW155" s="4">
        <f t="shared" si="12"/>
        <v>0.53955663760000006</v>
      </c>
      <c r="BY155" s="4">
        <f>BE155*$BU155*(VLOOKUP("Fuel Specific Gravity",'Raw Data'!$A$1:$B$2000,2,FALSE))</f>
        <v>5553.6607513266881</v>
      </c>
      <c r="BZ155" s="4">
        <f>BF155*$BU155*(VLOOKUP("Fuel Specific Gravity",'Raw Data'!$A$1:$B$2000,2,FALSE))</f>
        <v>4.2712095816880007</v>
      </c>
      <c r="CA155" s="4">
        <f>BJ155*$BU155*(VLOOKUP("Fuel Specific Gravity",'Raw Data'!$A$1:$B$2000,2,FALSE))</f>
        <v>31.877978249935996</v>
      </c>
      <c r="CB155" s="4">
        <f>BM155*$BU155*(VLOOKUP("Fuel Specific Gravity",'Raw Data'!$A$1:$B$2000,2,FALSE))</f>
        <v>0</v>
      </c>
    </row>
    <row r="156" spans="1:80" x14ac:dyDescent="0.25">
      <c r="A156" s="4">
        <v>43165</v>
      </c>
      <c r="B156" s="38">
        <v>0.40793127314814814</v>
      </c>
      <c r="C156" s="4">
        <v>5.71</v>
      </c>
      <c r="D156" s="4">
        <v>6.0000000000000001E-3</v>
      </c>
      <c r="E156" s="4">
        <v>60.262726000000001</v>
      </c>
      <c r="F156" s="4">
        <v>388.1</v>
      </c>
      <c r="G156" s="4">
        <v>60.7</v>
      </c>
      <c r="H156" s="4">
        <v>0</v>
      </c>
      <c r="J156" s="4">
        <v>13.01</v>
      </c>
      <c r="K156" s="4">
        <v>0.95550000000000002</v>
      </c>
      <c r="L156" s="4">
        <v>5.4560000000000004</v>
      </c>
      <c r="M156" s="4">
        <v>5.7999999999999996E-3</v>
      </c>
      <c r="N156" s="4">
        <v>370.8202</v>
      </c>
      <c r="O156" s="4">
        <v>57.958399999999997</v>
      </c>
      <c r="P156" s="4">
        <v>428.8</v>
      </c>
      <c r="Q156" s="4">
        <v>296.97469999999998</v>
      </c>
      <c r="R156" s="4">
        <v>46.416499999999999</v>
      </c>
      <c r="S156" s="4">
        <v>343.4</v>
      </c>
      <c r="T156" s="4">
        <v>0</v>
      </c>
      <c r="W156" s="4">
        <v>0</v>
      </c>
      <c r="X156" s="4">
        <v>12.428699999999999</v>
      </c>
      <c r="Y156" s="4">
        <v>12</v>
      </c>
      <c r="Z156" s="4">
        <v>844</v>
      </c>
      <c r="AA156" s="4">
        <v>851</v>
      </c>
      <c r="AB156" s="4">
        <v>882</v>
      </c>
      <c r="AC156" s="4">
        <v>81</v>
      </c>
      <c r="AD156" s="4">
        <v>22.09</v>
      </c>
      <c r="AE156" s="4">
        <v>0.51</v>
      </c>
      <c r="AF156" s="4">
        <v>979</v>
      </c>
      <c r="AG156" s="4">
        <v>0</v>
      </c>
      <c r="AH156" s="4">
        <v>49</v>
      </c>
      <c r="AI156" s="4">
        <v>35</v>
      </c>
      <c r="AJ156" s="4">
        <v>190</v>
      </c>
      <c r="AK156" s="4">
        <v>168</v>
      </c>
      <c r="AL156" s="4">
        <v>4.3</v>
      </c>
      <c r="AM156" s="4">
        <v>175</v>
      </c>
      <c r="AN156" s="4" t="s">
        <v>155</v>
      </c>
      <c r="AO156" s="4">
        <v>2</v>
      </c>
      <c r="AP156" s="4">
        <v>0.61706018518518524</v>
      </c>
      <c r="AQ156" s="4">
        <v>47.163341000000003</v>
      </c>
      <c r="AR156" s="4">
        <v>-88.491744999999995</v>
      </c>
      <c r="AS156" s="4">
        <v>316.2</v>
      </c>
      <c r="AT156" s="4">
        <v>24.7</v>
      </c>
      <c r="AU156" s="4">
        <v>12</v>
      </c>
      <c r="AV156" s="4">
        <v>11</v>
      </c>
      <c r="AW156" s="4" t="s">
        <v>205</v>
      </c>
      <c r="AX156" s="4">
        <v>2.8315999999999999</v>
      </c>
      <c r="AY156" s="4">
        <v>1.2052</v>
      </c>
      <c r="AZ156" s="4">
        <v>3.2368000000000001</v>
      </c>
      <c r="BA156" s="4">
        <v>14.186999999999999</v>
      </c>
      <c r="BB156" s="4">
        <v>37.340000000000003</v>
      </c>
      <c r="BC156" s="4">
        <v>2.63</v>
      </c>
      <c r="BD156" s="4">
        <v>4.6539999999999999</v>
      </c>
      <c r="BE156" s="4">
        <v>3184.6439999999998</v>
      </c>
      <c r="BF156" s="4">
        <v>2.1389999999999998</v>
      </c>
      <c r="BG156" s="4">
        <v>22.666</v>
      </c>
      <c r="BH156" s="4">
        <v>3.5430000000000001</v>
      </c>
      <c r="BI156" s="4">
        <v>26.209</v>
      </c>
      <c r="BJ156" s="4">
        <v>18.152999999999999</v>
      </c>
      <c r="BK156" s="4">
        <v>2.8370000000000002</v>
      </c>
      <c r="BL156" s="4">
        <v>20.99</v>
      </c>
      <c r="BM156" s="4">
        <v>0</v>
      </c>
      <c r="BQ156" s="4">
        <v>5274.826</v>
      </c>
      <c r="BR156" s="4">
        <v>8.7529999999999997E-2</v>
      </c>
      <c r="BS156" s="4">
        <v>-5</v>
      </c>
      <c r="BT156" s="4">
        <v>8.0000000000000002E-3</v>
      </c>
      <c r="BU156" s="4">
        <v>2.1390030000000002</v>
      </c>
      <c r="BV156" s="4">
        <v>21</v>
      </c>
      <c r="BW156" s="4">
        <f t="shared" si="12"/>
        <v>0.56512459260000003</v>
      </c>
      <c r="BY156" s="4">
        <f>BE156*$BU156*(VLOOKUP("Fuel Specific Gravity",'Raw Data'!$A$1:$B$2000,2,FALSE))</f>
        <v>5817.4164617219285</v>
      </c>
      <c r="BZ156" s="4">
        <f>BF156*$BU156*(VLOOKUP("Fuel Specific Gravity",'Raw Data'!$A$1:$B$2000,2,FALSE))</f>
        <v>3.9073296141179994</v>
      </c>
      <c r="CA156" s="4">
        <f>BJ156*$BU156*(VLOOKUP("Fuel Specific Gravity",'Raw Data'!$A$1:$B$2000,2,FALSE))</f>
        <v>33.160240525985998</v>
      </c>
      <c r="CB156" s="4">
        <f>BM156*$BU156*(VLOOKUP("Fuel Specific Gravity",'Raw Data'!$A$1:$B$2000,2,FALSE))</f>
        <v>0</v>
      </c>
    </row>
    <row r="157" spans="1:80" x14ac:dyDescent="0.25">
      <c r="A157" s="4">
        <v>43165</v>
      </c>
      <c r="B157" s="38">
        <v>0.40794284722222224</v>
      </c>
      <c r="C157" s="4">
        <v>6.0060000000000002</v>
      </c>
      <c r="D157" s="4">
        <v>6.7999999999999996E-3</v>
      </c>
      <c r="E157" s="4">
        <v>68.080134000000001</v>
      </c>
      <c r="F157" s="4">
        <v>387.3</v>
      </c>
      <c r="G157" s="4">
        <v>60.4</v>
      </c>
      <c r="H157" s="4">
        <v>-3.5</v>
      </c>
      <c r="J157" s="4">
        <v>12.9</v>
      </c>
      <c r="K157" s="4">
        <v>0.95320000000000005</v>
      </c>
      <c r="L157" s="4">
        <v>5.7249999999999996</v>
      </c>
      <c r="M157" s="4">
        <v>6.4999999999999997E-3</v>
      </c>
      <c r="N157" s="4">
        <v>369.1431</v>
      </c>
      <c r="O157" s="4">
        <v>57.554200000000002</v>
      </c>
      <c r="P157" s="4">
        <v>426.7</v>
      </c>
      <c r="Q157" s="4">
        <v>295.62920000000003</v>
      </c>
      <c r="R157" s="4">
        <v>46.092399999999998</v>
      </c>
      <c r="S157" s="4">
        <v>341.7</v>
      </c>
      <c r="T157" s="4">
        <v>0</v>
      </c>
      <c r="W157" s="4">
        <v>0</v>
      </c>
      <c r="X157" s="4">
        <v>12.2966</v>
      </c>
      <c r="Y157" s="4">
        <v>12</v>
      </c>
      <c r="Z157" s="4">
        <v>845</v>
      </c>
      <c r="AA157" s="4">
        <v>852</v>
      </c>
      <c r="AB157" s="4">
        <v>883</v>
      </c>
      <c r="AC157" s="4">
        <v>81</v>
      </c>
      <c r="AD157" s="4">
        <v>22.09</v>
      </c>
      <c r="AE157" s="4">
        <v>0.51</v>
      </c>
      <c r="AF157" s="4">
        <v>979</v>
      </c>
      <c r="AG157" s="4">
        <v>0</v>
      </c>
      <c r="AH157" s="4">
        <v>49</v>
      </c>
      <c r="AI157" s="4">
        <v>35</v>
      </c>
      <c r="AJ157" s="4">
        <v>190</v>
      </c>
      <c r="AK157" s="4">
        <v>168</v>
      </c>
      <c r="AL157" s="4">
        <v>4.4000000000000004</v>
      </c>
      <c r="AM157" s="4">
        <v>175</v>
      </c>
      <c r="AN157" s="4" t="s">
        <v>155</v>
      </c>
      <c r="AO157" s="4">
        <v>2</v>
      </c>
      <c r="AP157" s="4">
        <v>0.61707175925925928</v>
      </c>
      <c r="AQ157" s="4">
        <v>47.163251000000002</v>
      </c>
      <c r="AR157" s="4">
        <v>-88.491820000000004</v>
      </c>
      <c r="AS157" s="4">
        <v>315.89999999999998</v>
      </c>
      <c r="AT157" s="4">
        <v>24.7</v>
      </c>
      <c r="AU157" s="4">
        <v>12</v>
      </c>
      <c r="AV157" s="4">
        <v>11</v>
      </c>
      <c r="AW157" s="4" t="s">
        <v>205</v>
      </c>
      <c r="AX157" s="4">
        <v>2.9367999999999999</v>
      </c>
      <c r="AY157" s="4">
        <v>1.5736000000000001</v>
      </c>
      <c r="AZ157" s="4">
        <v>3.5735999999999999</v>
      </c>
      <c r="BA157" s="4">
        <v>14.186999999999999</v>
      </c>
      <c r="BB157" s="4">
        <v>35.54</v>
      </c>
      <c r="BC157" s="4">
        <v>2.5099999999999998</v>
      </c>
      <c r="BD157" s="4">
        <v>4.907</v>
      </c>
      <c r="BE157" s="4">
        <v>3183.2959999999998</v>
      </c>
      <c r="BF157" s="4">
        <v>2.2970000000000002</v>
      </c>
      <c r="BG157" s="4">
        <v>21.495000000000001</v>
      </c>
      <c r="BH157" s="4">
        <v>3.351</v>
      </c>
      <c r="BI157" s="4">
        <v>24.846</v>
      </c>
      <c r="BJ157" s="4">
        <v>17.213999999999999</v>
      </c>
      <c r="BK157" s="4">
        <v>2.6840000000000002</v>
      </c>
      <c r="BL157" s="4">
        <v>19.898</v>
      </c>
      <c r="BM157" s="4">
        <v>0</v>
      </c>
      <c r="BQ157" s="4">
        <v>4971.4589999999998</v>
      </c>
      <c r="BR157" s="4">
        <v>0.105214</v>
      </c>
      <c r="BS157" s="4">
        <v>-5</v>
      </c>
      <c r="BT157" s="4">
        <v>8.9060000000000007E-3</v>
      </c>
      <c r="BU157" s="4">
        <v>2.571167</v>
      </c>
      <c r="BV157" s="4">
        <v>21</v>
      </c>
      <c r="BW157" s="4">
        <f t="shared" si="12"/>
        <v>0.67930232140000002</v>
      </c>
      <c r="BY157" s="4">
        <f>BE157*$BU157*(VLOOKUP("Fuel Specific Gravity",'Raw Data'!$A$1:$B$2000,2,FALSE))</f>
        <v>6989.8069249729278</v>
      </c>
      <c r="BZ157" s="4">
        <f>BF157*$BU157*(VLOOKUP("Fuel Specific Gravity",'Raw Data'!$A$1:$B$2000,2,FALSE))</f>
        <v>5.0436988915460006</v>
      </c>
      <c r="CA157" s="4">
        <f>BJ157*$BU157*(VLOOKUP("Fuel Specific Gravity",'Raw Data'!$A$1:$B$2000,2,FALSE))</f>
        <v>37.798098702251991</v>
      </c>
      <c r="CB157" s="4">
        <f>BM157*$BU157*(VLOOKUP("Fuel Specific Gravity",'Raw Data'!$A$1:$B$2000,2,FALSE))</f>
        <v>0</v>
      </c>
    </row>
    <row r="158" spans="1:80" x14ac:dyDescent="0.25">
      <c r="A158" s="4">
        <v>43165</v>
      </c>
      <c r="B158" s="38">
        <v>0.40795442129629628</v>
      </c>
      <c r="C158" s="4">
        <v>6.4189999999999996</v>
      </c>
      <c r="D158" s="4">
        <v>7.7000000000000002E-3</v>
      </c>
      <c r="E158" s="4">
        <v>76.637930999999995</v>
      </c>
      <c r="F158" s="4">
        <v>388</v>
      </c>
      <c r="G158" s="4">
        <v>60</v>
      </c>
      <c r="H158" s="4">
        <v>0</v>
      </c>
      <c r="J158" s="4">
        <v>12.9</v>
      </c>
      <c r="K158" s="4">
        <v>0.95</v>
      </c>
      <c r="L158" s="4">
        <v>6.0975999999999999</v>
      </c>
      <c r="M158" s="4">
        <v>7.3000000000000001E-3</v>
      </c>
      <c r="N158" s="4">
        <v>368.6397</v>
      </c>
      <c r="O158" s="4">
        <v>57.0122</v>
      </c>
      <c r="P158" s="4">
        <v>425.7</v>
      </c>
      <c r="Q158" s="4">
        <v>295.24889999999999</v>
      </c>
      <c r="R158" s="4">
        <v>45.661900000000003</v>
      </c>
      <c r="S158" s="4">
        <v>340.9</v>
      </c>
      <c r="T158" s="4">
        <v>0</v>
      </c>
      <c r="W158" s="4">
        <v>0</v>
      </c>
      <c r="X158" s="4">
        <v>12.255000000000001</v>
      </c>
      <c r="Y158" s="4">
        <v>12</v>
      </c>
      <c r="Z158" s="4">
        <v>845</v>
      </c>
      <c r="AA158" s="4">
        <v>851</v>
      </c>
      <c r="AB158" s="4">
        <v>883</v>
      </c>
      <c r="AC158" s="4">
        <v>81</v>
      </c>
      <c r="AD158" s="4">
        <v>22.11</v>
      </c>
      <c r="AE158" s="4">
        <v>0.51</v>
      </c>
      <c r="AF158" s="4">
        <v>978</v>
      </c>
      <c r="AG158" s="4">
        <v>0</v>
      </c>
      <c r="AH158" s="4">
        <v>49</v>
      </c>
      <c r="AI158" s="4">
        <v>35</v>
      </c>
      <c r="AJ158" s="4">
        <v>190</v>
      </c>
      <c r="AK158" s="4">
        <v>168</v>
      </c>
      <c r="AL158" s="4">
        <v>4.4000000000000004</v>
      </c>
      <c r="AM158" s="4">
        <v>175</v>
      </c>
      <c r="AN158" s="4" t="s">
        <v>155</v>
      </c>
      <c r="AO158" s="4">
        <v>2</v>
      </c>
      <c r="AP158" s="4">
        <v>0.61708333333333332</v>
      </c>
      <c r="AQ158" s="4">
        <v>47.163150999999999</v>
      </c>
      <c r="AR158" s="4">
        <v>-88.491871000000003</v>
      </c>
      <c r="AS158" s="4">
        <v>315.5</v>
      </c>
      <c r="AT158" s="4">
        <v>25</v>
      </c>
      <c r="AU158" s="4">
        <v>12</v>
      </c>
      <c r="AV158" s="4">
        <v>11</v>
      </c>
      <c r="AW158" s="4" t="s">
        <v>205</v>
      </c>
      <c r="AX158" s="4">
        <v>2.7263999999999999</v>
      </c>
      <c r="AY158" s="4">
        <v>1.8368</v>
      </c>
      <c r="AZ158" s="4">
        <v>3.7</v>
      </c>
      <c r="BA158" s="4">
        <v>14.186999999999999</v>
      </c>
      <c r="BB158" s="4">
        <v>33.31</v>
      </c>
      <c r="BC158" s="4">
        <v>2.35</v>
      </c>
      <c r="BD158" s="4">
        <v>5.2640000000000002</v>
      </c>
      <c r="BE158" s="4">
        <v>3181.7429999999999</v>
      </c>
      <c r="BF158" s="4">
        <v>2.4180000000000001</v>
      </c>
      <c r="BG158" s="4">
        <v>20.143999999999998</v>
      </c>
      <c r="BH158" s="4">
        <v>3.1150000000000002</v>
      </c>
      <c r="BI158" s="4">
        <v>23.26</v>
      </c>
      <c r="BJ158" s="4">
        <v>16.134</v>
      </c>
      <c r="BK158" s="4">
        <v>2.4950000000000001</v>
      </c>
      <c r="BL158" s="4">
        <v>18.629000000000001</v>
      </c>
      <c r="BM158" s="4">
        <v>0</v>
      </c>
      <c r="BQ158" s="4">
        <v>4649.6459999999997</v>
      </c>
      <c r="BR158" s="4">
        <v>0.122402</v>
      </c>
      <c r="BS158" s="4">
        <v>-5</v>
      </c>
      <c r="BT158" s="4">
        <v>8.9999999999999993E-3</v>
      </c>
      <c r="BU158" s="4">
        <v>2.9911989999999999</v>
      </c>
      <c r="BV158" s="4">
        <v>21</v>
      </c>
      <c r="BW158" s="4">
        <f t="shared" si="12"/>
        <v>0.79027477579999994</v>
      </c>
      <c r="BY158" s="4">
        <f>BE158*$BU158*(VLOOKUP("Fuel Specific Gravity",'Raw Data'!$A$1:$B$2000,2,FALSE))</f>
        <v>8127.711413797877</v>
      </c>
      <c r="BZ158" s="4">
        <f>BF158*$BU158*(VLOOKUP("Fuel Specific Gravity",'Raw Data'!$A$1:$B$2000,2,FALSE))</f>
        <v>6.1767421814279997</v>
      </c>
      <c r="CA158" s="4">
        <f>BJ158*$BU158*(VLOOKUP("Fuel Specific Gravity",'Raw Data'!$A$1:$B$2000,2,FALSE))</f>
        <v>41.214043984763997</v>
      </c>
      <c r="CB158" s="4">
        <f>BM158*$BU158*(VLOOKUP("Fuel Specific Gravity",'Raw Data'!$A$1:$B$2000,2,FALSE))</f>
        <v>0</v>
      </c>
    </row>
    <row r="159" spans="1:80" x14ac:dyDescent="0.25">
      <c r="A159" s="4">
        <v>43165</v>
      </c>
      <c r="B159" s="38">
        <v>0.40796599537037032</v>
      </c>
      <c r="C159" s="4">
        <v>6.6159999999999997</v>
      </c>
      <c r="D159" s="4">
        <v>7.0000000000000001E-3</v>
      </c>
      <c r="E159" s="4">
        <v>69.950576999999996</v>
      </c>
      <c r="F159" s="4">
        <v>392.2</v>
      </c>
      <c r="G159" s="4">
        <v>59.3</v>
      </c>
      <c r="H159" s="4">
        <v>0</v>
      </c>
      <c r="J159" s="4">
        <v>12.65</v>
      </c>
      <c r="K159" s="4">
        <v>0.94840000000000002</v>
      </c>
      <c r="L159" s="4">
        <v>6.2744999999999997</v>
      </c>
      <c r="M159" s="4">
        <v>6.6E-3</v>
      </c>
      <c r="N159" s="4">
        <v>371.95760000000001</v>
      </c>
      <c r="O159" s="4">
        <v>56.254300000000001</v>
      </c>
      <c r="P159" s="4">
        <v>428.2</v>
      </c>
      <c r="Q159" s="4">
        <v>297.90870000000001</v>
      </c>
      <c r="R159" s="4">
        <v>45.055300000000003</v>
      </c>
      <c r="S159" s="4">
        <v>343</v>
      </c>
      <c r="T159" s="4">
        <v>0</v>
      </c>
      <c r="W159" s="4">
        <v>0</v>
      </c>
      <c r="X159" s="4">
        <v>11.999599999999999</v>
      </c>
      <c r="Y159" s="4">
        <v>12</v>
      </c>
      <c r="Z159" s="4">
        <v>846</v>
      </c>
      <c r="AA159" s="4">
        <v>852</v>
      </c>
      <c r="AB159" s="4">
        <v>883</v>
      </c>
      <c r="AC159" s="4">
        <v>81</v>
      </c>
      <c r="AD159" s="4">
        <v>22.11</v>
      </c>
      <c r="AE159" s="4">
        <v>0.51</v>
      </c>
      <c r="AF159" s="4">
        <v>978</v>
      </c>
      <c r="AG159" s="4">
        <v>0</v>
      </c>
      <c r="AH159" s="4">
        <v>49</v>
      </c>
      <c r="AI159" s="4">
        <v>35</v>
      </c>
      <c r="AJ159" s="4">
        <v>190</v>
      </c>
      <c r="AK159" s="4">
        <v>168</v>
      </c>
      <c r="AL159" s="4">
        <v>4.3</v>
      </c>
      <c r="AM159" s="4">
        <v>175</v>
      </c>
      <c r="AN159" s="4" t="s">
        <v>155</v>
      </c>
      <c r="AO159" s="4">
        <v>2</v>
      </c>
      <c r="AP159" s="4">
        <v>0.61709490740740736</v>
      </c>
      <c r="AQ159" s="4">
        <v>47.163044999999997</v>
      </c>
      <c r="AR159" s="4">
        <v>-88.491900999999999</v>
      </c>
      <c r="AS159" s="4">
        <v>315.3</v>
      </c>
      <c r="AT159" s="4">
        <v>25.3</v>
      </c>
      <c r="AU159" s="4">
        <v>12</v>
      </c>
      <c r="AV159" s="4">
        <v>8</v>
      </c>
      <c r="AW159" s="4" t="s">
        <v>208</v>
      </c>
      <c r="AX159" s="4">
        <v>2.6684000000000001</v>
      </c>
      <c r="AY159" s="4">
        <v>1.2844</v>
      </c>
      <c r="AZ159" s="4">
        <v>3.2896000000000001</v>
      </c>
      <c r="BA159" s="4">
        <v>14.186999999999999</v>
      </c>
      <c r="BB159" s="4">
        <v>32.35</v>
      </c>
      <c r="BC159" s="4">
        <v>2.2799999999999998</v>
      </c>
      <c r="BD159" s="4">
        <v>5.4370000000000003</v>
      </c>
      <c r="BE159" s="4">
        <v>3181.5920000000001</v>
      </c>
      <c r="BF159" s="4">
        <v>2.141</v>
      </c>
      <c r="BG159" s="4">
        <v>19.751000000000001</v>
      </c>
      <c r="BH159" s="4">
        <v>2.9870000000000001</v>
      </c>
      <c r="BI159" s="4">
        <v>22.738</v>
      </c>
      <c r="BJ159" s="4">
        <v>15.819000000000001</v>
      </c>
      <c r="BK159" s="4">
        <v>2.3919999999999999</v>
      </c>
      <c r="BL159" s="4">
        <v>18.212</v>
      </c>
      <c r="BM159" s="4">
        <v>0</v>
      </c>
      <c r="BQ159" s="4">
        <v>4424.134</v>
      </c>
      <c r="BR159" s="4">
        <v>0.131248</v>
      </c>
      <c r="BS159" s="4">
        <v>-5</v>
      </c>
      <c r="BT159" s="4">
        <v>8.9999999999999993E-3</v>
      </c>
      <c r="BU159" s="4">
        <v>3.207373</v>
      </c>
      <c r="BV159" s="4">
        <v>21</v>
      </c>
      <c r="BW159" s="4">
        <f t="shared" si="12"/>
        <v>0.84738794659999994</v>
      </c>
      <c r="BY159" s="4">
        <f>BE159*$BU159*(VLOOKUP("Fuel Specific Gravity",'Raw Data'!$A$1:$B$2000,2,FALSE))</f>
        <v>8714.687645254864</v>
      </c>
      <c r="BZ159" s="4">
        <f>BF159*$BU159*(VLOOKUP("Fuel Specific Gravity",'Raw Data'!$A$1:$B$2000,2,FALSE))</f>
        <v>5.8644056964219997</v>
      </c>
      <c r="CA159" s="4">
        <f>BJ159*$BU159*(VLOOKUP("Fuel Specific Gravity",'Raw Data'!$A$1:$B$2000,2,FALSE))</f>
        <v>43.329768197898005</v>
      </c>
      <c r="CB159" s="4">
        <f>BM159*$BU159*(VLOOKUP("Fuel Specific Gravity",'Raw Data'!$A$1:$B$2000,2,FALSE))</f>
        <v>0</v>
      </c>
    </row>
    <row r="160" spans="1:80" x14ac:dyDescent="0.25">
      <c r="A160" s="4">
        <v>43165</v>
      </c>
      <c r="B160" s="38">
        <v>0.40797756944444447</v>
      </c>
      <c r="C160" s="4">
        <v>6.27</v>
      </c>
      <c r="D160" s="4">
        <v>6.7000000000000002E-3</v>
      </c>
      <c r="E160" s="4">
        <v>66.666667000000004</v>
      </c>
      <c r="F160" s="4">
        <v>393.5</v>
      </c>
      <c r="G160" s="4">
        <v>59</v>
      </c>
      <c r="H160" s="4">
        <v>0</v>
      </c>
      <c r="J160" s="4">
        <v>12.31</v>
      </c>
      <c r="K160" s="4">
        <v>0.95120000000000005</v>
      </c>
      <c r="L160" s="4">
        <v>5.9638</v>
      </c>
      <c r="M160" s="4">
        <v>6.3E-3</v>
      </c>
      <c r="N160" s="4">
        <v>374.2407</v>
      </c>
      <c r="O160" s="4">
        <v>56.118499999999997</v>
      </c>
      <c r="P160" s="4">
        <v>430.4</v>
      </c>
      <c r="Q160" s="4">
        <v>299.7373</v>
      </c>
      <c r="R160" s="4">
        <v>44.9465</v>
      </c>
      <c r="S160" s="4">
        <v>344.7</v>
      </c>
      <c r="T160" s="4">
        <v>0</v>
      </c>
      <c r="W160" s="4">
        <v>0</v>
      </c>
      <c r="X160" s="4">
        <v>11.7058</v>
      </c>
      <c r="Y160" s="4">
        <v>12</v>
      </c>
      <c r="Z160" s="4">
        <v>846</v>
      </c>
      <c r="AA160" s="4">
        <v>851</v>
      </c>
      <c r="AB160" s="4">
        <v>884</v>
      </c>
      <c r="AC160" s="4">
        <v>81</v>
      </c>
      <c r="AD160" s="4">
        <v>22.11</v>
      </c>
      <c r="AE160" s="4">
        <v>0.51</v>
      </c>
      <c r="AF160" s="4">
        <v>978</v>
      </c>
      <c r="AG160" s="4">
        <v>0</v>
      </c>
      <c r="AH160" s="4">
        <v>49</v>
      </c>
      <c r="AI160" s="4">
        <v>35</v>
      </c>
      <c r="AJ160" s="4">
        <v>190</v>
      </c>
      <c r="AK160" s="4">
        <v>168</v>
      </c>
      <c r="AL160" s="4">
        <v>4.4000000000000004</v>
      </c>
      <c r="AM160" s="4">
        <v>174.8</v>
      </c>
      <c r="AN160" s="4" t="s">
        <v>155</v>
      </c>
      <c r="AO160" s="4">
        <v>2</v>
      </c>
      <c r="AP160" s="4">
        <v>0.61710648148148151</v>
      </c>
      <c r="AQ160" s="4">
        <v>47.162934999999997</v>
      </c>
      <c r="AR160" s="4">
        <v>-88.491907999999995</v>
      </c>
      <c r="AS160" s="4">
        <v>314.89999999999998</v>
      </c>
      <c r="AT160" s="4">
        <v>25.9</v>
      </c>
      <c r="AU160" s="4">
        <v>12</v>
      </c>
      <c r="AV160" s="4">
        <v>8</v>
      </c>
      <c r="AW160" s="4" t="s">
        <v>208</v>
      </c>
      <c r="AX160" s="4">
        <v>2.7</v>
      </c>
      <c r="AY160" s="4">
        <v>1</v>
      </c>
      <c r="AZ160" s="4">
        <v>3.1</v>
      </c>
      <c r="BA160" s="4">
        <v>14.186999999999999</v>
      </c>
      <c r="BB160" s="4">
        <v>34.08</v>
      </c>
      <c r="BC160" s="4">
        <v>2.4</v>
      </c>
      <c r="BD160" s="4">
        <v>5.1349999999999998</v>
      </c>
      <c r="BE160" s="4">
        <v>3182.63</v>
      </c>
      <c r="BF160" s="4">
        <v>2.1539999999999999</v>
      </c>
      <c r="BG160" s="4">
        <v>20.914999999999999</v>
      </c>
      <c r="BH160" s="4">
        <v>3.1360000000000001</v>
      </c>
      <c r="BI160" s="4">
        <v>24.050999999999998</v>
      </c>
      <c r="BJ160" s="4">
        <v>16.751000000000001</v>
      </c>
      <c r="BK160" s="4">
        <v>2.512</v>
      </c>
      <c r="BL160" s="4">
        <v>19.263000000000002</v>
      </c>
      <c r="BM160" s="4">
        <v>0</v>
      </c>
      <c r="BQ160" s="4">
        <v>4542.1499999999996</v>
      </c>
      <c r="BR160" s="4">
        <v>0.142872</v>
      </c>
      <c r="BS160" s="4">
        <v>-5</v>
      </c>
      <c r="BT160" s="4">
        <v>8.0940000000000005E-3</v>
      </c>
      <c r="BU160" s="4">
        <v>3.4914350000000001</v>
      </c>
      <c r="BV160" s="4">
        <v>21</v>
      </c>
      <c r="BW160" s="4">
        <f t="shared" si="12"/>
        <v>0.92243712700000002</v>
      </c>
      <c r="BY160" s="4">
        <f>BE160*$BU160*(VLOOKUP("Fuel Specific Gravity",'Raw Data'!$A$1:$B$2000,2,FALSE))</f>
        <v>9489.6016910387007</v>
      </c>
      <c r="BZ160" s="4">
        <f>BF160*$BU160*(VLOOKUP("Fuel Specific Gravity",'Raw Data'!$A$1:$B$2000,2,FALSE))</f>
        <v>6.42255054546</v>
      </c>
      <c r="CA160" s="4">
        <f>BJ160*$BU160*(VLOOKUP("Fuel Specific Gravity",'Raw Data'!$A$1:$B$2000,2,FALSE))</f>
        <v>49.946213642990003</v>
      </c>
      <c r="CB160" s="4">
        <f>BM160*$BU160*(VLOOKUP("Fuel Specific Gravity",'Raw Data'!$A$1:$B$2000,2,FALSE))</f>
        <v>0</v>
      </c>
    </row>
    <row r="161" spans="1:80" x14ac:dyDescent="0.25">
      <c r="A161" s="4">
        <v>43165</v>
      </c>
      <c r="B161" s="38">
        <v>0.4079891435185185</v>
      </c>
      <c r="C161" s="4">
        <v>6.2839999999999998</v>
      </c>
      <c r="D161" s="4">
        <v>8.0000000000000002E-3</v>
      </c>
      <c r="E161" s="4">
        <v>80</v>
      </c>
      <c r="F161" s="4">
        <v>391.2</v>
      </c>
      <c r="G161" s="4">
        <v>59.2</v>
      </c>
      <c r="H161" s="4">
        <v>0</v>
      </c>
      <c r="J161" s="4">
        <v>12.1</v>
      </c>
      <c r="K161" s="4">
        <v>0.95099999999999996</v>
      </c>
      <c r="L161" s="4">
        <v>5.9766000000000004</v>
      </c>
      <c r="M161" s="4">
        <v>7.6E-3</v>
      </c>
      <c r="N161" s="4">
        <v>372.04219999999998</v>
      </c>
      <c r="O161" s="4">
        <v>56.343299999999999</v>
      </c>
      <c r="P161" s="4">
        <v>428.4</v>
      </c>
      <c r="Q161" s="4">
        <v>297.97640000000001</v>
      </c>
      <c r="R161" s="4">
        <v>45.1265</v>
      </c>
      <c r="S161" s="4">
        <v>343.1</v>
      </c>
      <c r="T161" s="4">
        <v>0</v>
      </c>
      <c r="W161" s="4">
        <v>0</v>
      </c>
      <c r="X161" s="4">
        <v>11.5076</v>
      </c>
      <c r="Y161" s="4">
        <v>12</v>
      </c>
      <c r="Z161" s="4">
        <v>845</v>
      </c>
      <c r="AA161" s="4">
        <v>850</v>
      </c>
      <c r="AB161" s="4">
        <v>883</v>
      </c>
      <c r="AC161" s="4">
        <v>81</v>
      </c>
      <c r="AD161" s="4">
        <v>22.11</v>
      </c>
      <c r="AE161" s="4">
        <v>0.51</v>
      </c>
      <c r="AF161" s="4">
        <v>978</v>
      </c>
      <c r="AG161" s="4">
        <v>0</v>
      </c>
      <c r="AH161" s="4">
        <v>49</v>
      </c>
      <c r="AI161" s="4">
        <v>35</v>
      </c>
      <c r="AJ161" s="4">
        <v>190</v>
      </c>
      <c r="AK161" s="4">
        <v>168</v>
      </c>
      <c r="AL161" s="4">
        <v>4.4000000000000004</v>
      </c>
      <c r="AM161" s="4">
        <v>174.4</v>
      </c>
      <c r="AN161" s="4" t="s">
        <v>155</v>
      </c>
      <c r="AO161" s="4">
        <v>2</v>
      </c>
      <c r="AP161" s="4">
        <v>0.61711805555555554</v>
      </c>
      <c r="AQ161" s="4">
        <v>47.16283</v>
      </c>
      <c r="AR161" s="4">
        <v>-88.491923999999997</v>
      </c>
      <c r="AS161" s="4">
        <v>314.7</v>
      </c>
      <c r="AT161" s="4">
        <v>26.1</v>
      </c>
      <c r="AU161" s="4">
        <v>12</v>
      </c>
      <c r="AV161" s="4">
        <v>7</v>
      </c>
      <c r="AW161" s="4" t="s">
        <v>208</v>
      </c>
      <c r="AX161" s="4">
        <v>2.7</v>
      </c>
      <c r="AY161" s="4">
        <v>1</v>
      </c>
      <c r="AZ161" s="4">
        <v>3.1</v>
      </c>
      <c r="BA161" s="4">
        <v>14.186999999999999</v>
      </c>
      <c r="BB161" s="4">
        <v>34</v>
      </c>
      <c r="BC161" s="4">
        <v>2.4</v>
      </c>
      <c r="BD161" s="4">
        <v>5.1479999999999997</v>
      </c>
      <c r="BE161" s="4">
        <v>3181.913</v>
      </c>
      <c r="BF161" s="4">
        <v>2.5779999999999998</v>
      </c>
      <c r="BG161" s="4">
        <v>20.742999999999999</v>
      </c>
      <c r="BH161" s="4">
        <v>3.141</v>
      </c>
      <c r="BI161" s="4">
        <v>23.884</v>
      </c>
      <c r="BJ161" s="4">
        <v>16.613</v>
      </c>
      <c r="BK161" s="4">
        <v>2.516</v>
      </c>
      <c r="BL161" s="4">
        <v>19.129000000000001</v>
      </c>
      <c r="BM161" s="4">
        <v>0</v>
      </c>
      <c r="BQ161" s="4">
        <v>4454.701</v>
      </c>
      <c r="BR161" s="4">
        <v>0.14490600000000001</v>
      </c>
      <c r="BS161" s="4">
        <v>-5</v>
      </c>
      <c r="BT161" s="4">
        <v>8.0000000000000002E-3</v>
      </c>
      <c r="BU161" s="4">
        <v>3.54114</v>
      </c>
      <c r="BV161" s="4">
        <v>21</v>
      </c>
      <c r="BW161" s="4">
        <f t="shared" si="12"/>
        <v>0.935569188</v>
      </c>
      <c r="BY161" s="4">
        <f>BE161*$BU161*(VLOOKUP("Fuel Specific Gravity",'Raw Data'!$A$1:$B$2000,2,FALSE))</f>
        <v>9622.5298883002797</v>
      </c>
      <c r="BZ161" s="4">
        <f>BF161*$BU161*(VLOOKUP("Fuel Specific Gravity",'Raw Data'!$A$1:$B$2000,2,FALSE))</f>
        <v>7.796216317679999</v>
      </c>
      <c r="CA161" s="4">
        <f>BJ161*$BU161*(VLOOKUP("Fuel Specific Gravity",'Raw Data'!$A$1:$B$2000,2,FALSE))</f>
        <v>50.239930832279995</v>
      </c>
      <c r="CB161" s="4">
        <f>BM161*$BU161*(VLOOKUP("Fuel Specific Gravity",'Raw Data'!$A$1:$B$2000,2,FALSE))</f>
        <v>0</v>
      </c>
    </row>
    <row r="162" spans="1:80" x14ac:dyDescent="0.25">
      <c r="A162" s="4">
        <v>43165</v>
      </c>
      <c r="B162" s="38">
        <v>0.4080007175925926</v>
      </c>
      <c r="C162" s="4">
        <v>6.4619999999999997</v>
      </c>
      <c r="D162" s="4">
        <v>8.0000000000000002E-3</v>
      </c>
      <c r="E162" s="4">
        <v>80</v>
      </c>
      <c r="F162" s="4">
        <v>389.9</v>
      </c>
      <c r="G162" s="4">
        <v>59.8</v>
      </c>
      <c r="H162" s="4">
        <v>0</v>
      </c>
      <c r="J162" s="4">
        <v>12.1</v>
      </c>
      <c r="K162" s="4">
        <v>0.94969999999999999</v>
      </c>
      <c r="L162" s="4">
        <v>6.1371000000000002</v>
      </c>
      <c r="M162" s="4">
        <v>7.6E-3</v>
      </c>
      <c r="N162" s="4">
        <v>370.24849999999998</v>
      </c>
      <c r="O162" s="4">
        <v>56.817500000000003</v>
      </c>
      <c r="P162" s="4">
        <v>427.1</v>
      </c>
      <c r="Q162" s="4">
        <v>296.53980000000001</v>
      </c>
      <c r="R162" s="4">
        <v>45.506300000000003</v>
      </c>
      <c r="S162" s="4">
        <v>342</v>
      </c>
      <c r="T162" s="4">
        <v>0</v>
      </c>
      <c r="W162" s="4">
        <v>0</v>
      </c>
      <c r="X162" s="4">
        <v>11.4908</v>
      </c>
      <c r="Y162" s="4">
        <v>12</v>
      </c>
      <c r="Z162" s="4">
        <v>845</v>
      </c>
      <c r="AA162" s="4">
        <v>850</v>
      </c>
      <c r="AB162" s="4">
        <v>883</v>
      </c>
      <c r="AC162" s="4">
        <v>81</v>
      </c>
      <c r="AD162" s="4">
        <v>22.11</v>
      </c>
      <c r="AE162" s="4">
        <v>0.51</v>
      </c>
      <c r="AF162" s="4">
        <v>978</v>
      </c>
      <c r="AG162" s="4">
        <v>0</v>
      </c>
      <c r="AH162" s="4">
        <v>49</v>
      </c>
      <c r="AI162" s="4">
        <v>35</v>
      </c>
      <c r="AJ162" s="4">
        <v>190</v>
      </c>
      <c r="AK162" s="4">
        <v>168</v>
      </c>
      <c r="AL162" s="4">
        <v>4.4000000000000004</v>
      </c>
      <c r="AM162" s="4">
        <v>174.1</v>
      </c>
      <c r="AN162" s="4" t="s">
        <v>155</v>
      </c>
      <c r="AO162" s="4">
        <v>2</v>
      </c>
      <c r="AP162" s="4">
        <v>0.61712962962962969</v>
      </c>
      <c r="AQ162" s="4">
        <v>47.162709999999997</v>
      </c>
      <c r="AR162" s="4">
        <v>-88.491900000000001</v>
      </c>
      <c r="AS162" s="4">
        <v>314.60000000000002</v>
      </c>
      <c r="AT162" s="4">
        <v>27.1</v>
      </c>
      <c r="AU162" s="4">
        <v>12</v>
      </c>
      <c r="AV162" s="4">
        <v>7</v>
      </c>
      <c r="AW162" s="4" t="s">
        <v>208</v>
      </c>
      <c r="AX162" s="4">
        <v>2.7</v>
      </c>
      <c r="AY162" s="4">
        <v>1</v>
      </c>
      <c r="AZ162" s="4">
        <v>3.1</v>
      </c>
      <c r="BA162" s="4">
        <v>14.186999999999999</v>
      </c>
      <c r="BB162" s="4">
        <v>33.090000000000003</v>
      </c>
      <c r="BC162" s="4">
        <v>2.33</v>
      </c>
      <c r="BD162" s="4">
        <v>5.3019999999999996</v>
      </c>
      <c r="BE162" s="4">
        <v>3181.4679999999998</v>
      </c>
      <c r="BF162" s="4">
        <v>2.5070000000000001</v>
      </c>
      <c r="BG162" s="4">
        <v>20.100000000000001</v>
      </c>
      <c r="BH162" s="4">
        <v>3.085</v>
      </c>
      <c r="BI162" s="4">
        <v>23.184999999999999</v>
      </c>
      <c r="BJ162" s="4">
        <v>16.099</v>
      </c>
      <c r="BK162" s="4">
        <v>2.4700000000000002</v>
      </c>
      <c r="BL162" s="4">
        <v>18.568999999999999</v>
      </c>
      <c r="BM162" s="4">
        <v>0</v>
      </c>
      <c r="BQ162" s="4">
        <v>4331.2700000000004</v>
      </c>
      <c r="BR162" s="4">
        <v>0.146812</v>
      </c>
      <c r="BS162" s="4">
        <v>-5</v>
      </c>
      <c r="BT162" s="4">
        <v>8.9060000000000007E-3</v>
      </c>
      <c r="BU162" s="4">
        <v>3.5877180000000002</v>
      </c>
      <c r="BV162" s="4">
        <v>21</v>
      </c>
      <c r="BW162" s="4">
        <f t="shared" si="12"/>
        <v>0.94787509560000005</v>
      </c>
      <c r="BY162" s="4">
        <f>BE162*$BU162*(VLOOKUP("Fuel Specific Gravity",'Raw Data'!$A$1:$B$2000,2,FALSE))</f>
        <v>9747.7353485604963</v>
      </c>
      <c r="BZ162" s="4">
        <f>BF162*$BU162*(VLOOKUP("Fuel Specific Gravity",'Raw Data'!$A$1:$B$2000,2,FALSE))</f>
        <v>7.6812253082040014</v>
      </c>
      <c r="CA162" s="4">
        <f>BJ162*$BU162*(VLOOKUP("Fuel Specific Gravity",'Raw Data'!$A$1:$B$2000,2,FALSE))</f>
        <v>49.325905958028002</v>
      </c>
      <c r="CB162" s="4">
        <f>BM162*$BU162*(VLOOKUP("Fuel Specific Gravity",'Raw Data'!$A$1:$B$2000,2,FALSE))</f>
        <v>0</v>
      </c>
    </row>
    <row r="163" spans="1:80" x14ac:dyDescent="0.25">
      <c r="A163" s="4">
        <v>43165</v>
      </c>
      <c r="B163" s="38">
        <v>0.40801229166666664</v>
      </c>
      <c r="C163" s="4">
        <v>6.8620000000000001</v>
      </c>
      <c r="D163" s="4">
        <v>7.1999999999999998E-3</v>
      </c>
      <c r="E163" s="4">
        <v>71.898940999999994</v>
      </c>
      <c r="F163" s="4">
        <v>389.8</v>
      </c>
      <c r="G163" s="4">
        <v>61</v>
      </c>
      <c r="H163" s="4">
        <v>0</v>
      </c>
      <c r="J163" s="4">
        <v>12.1</v>
      </c>
      <c r="K163" s="4">
        <v>0.9466</v>
      </c>
      <c r="L163" s="4">
        <v>6.4953000000000003</v>
      </c>
      <c r="M163" s="4">
        <v>6.7999999999999996E-3</v>
      </c>
      <c r="N163" s="4">
        <v>368.94589999999999</v>
      </c>
      <c r="O163" s="4">
        <v>57.706400000000002</v>
      </c>
      <c r="P163" s="4">
        <v>426.7</v>
      </c>
      <c r="Q163" s="4">
        <v>295.49650000000003</v>
      </c>
      <c r="R163" s="4">
        <v>46.218299999999999</v>
      </c>
      <c r="S163" s="4">
        <v>341.7</v>
      </c>
      <c r="T163" s="4">
        <v>0</v>
      </c>
      <c r="W163" s="4">
        <v>0</v>
      </c>
      <c r="X163" s="4">
        <v>11.4533</v>
      </c>
      <c r="Y163" s="4">
        <v>12</v>
      </c>
      <c r="Z163" s="4">
        <v>845</v>
      </c>
      <c r="AA163" s="4">
        <v>850</v>
      </c>
      <c r="AB163" s="4">
        <v>883</v>
      </c>
      <c r="AC163" s="4">
        <v>81</v>
      </c>
      <c r="AD163" s="4">
        <v>22.11</v>
      </c>
      <c r="AE163" s="4">
        <v>0.51</v>
      </c>
      <c r="AF163" s="4">
        <v>978</v>
      </c>
      <c r="AG163" s="4">
        <v>0</v>
      </c>
      <c r="AH163" s="4">
        <v>48.094000000000001</v>
      </c>
      <c r="AI163" s="4">
        <v>35</v>
      </c>
      <c r="AJ163" s="4">
        <v>190</v>
      </c>
      <c r="AK163" s="4">
        <v>168</v>
      </c>
      <c r="AL163" s="4">
        <v>4.4000000000000004</v>
      </c>
      <c r="AM163" s="4">
        <v>174.3</v>
      </c>
      <c r="AN163" s="4" t="s">
        <v>155</v>
      </c>
      <c r="AO163" s="4">
        <v>2</v>
      </c>
      <c r="AP163" s="4">
        <v>0.61714120370370373</v>
      </c>
      <c r="AQ163" s="4">
        <v>47.162595000000003</v>
      </c>
      <c r="AR163" s="4">
        <v>-88.491883999999999</v>
      </c>
      <c r="AS163" s="4">
        <v>314.5</v>
      </c>
      <c r="AT163" s="4">
        <v>27.5</v>
      </c>
      <c r="AU163" s="4">
        <v>12</v>
      </c>
      <c r="AV163" s="4">
        <v>10</v>
      </c>
      <c r="AW163" s="4" t="s">
        <v>208</v>
      </c>
      <c r="AX163" s="4">
        <v>2.7</v>
      </c>
      <c r="AY163" s="4">
        <v>1.2052</v>
      </c>
      <c r="AZ163" s="4">
        <v>3.1684000000000001</v>
      </c>
      <c r="BA163" s="4">
        <v>14.186999999999999</v>
      </c>
      <c r="BB163" s="4">
        <v>31.22</v>
      </c>
      <c r="BC163" s="4">
        <v>2.2000000000000002</v>
      </c>
      <c r="BD163" s="4">
        <v>5.6470000000000002</v>
      </c>
      <c r="BE163" s="4">
        <v>3180.933</v>
      </c>
      <c r="BF163" s="4">
        <v>2.121</v>
      </c>
      <c r="BG163" s="4">
        <v>18.920999999999999</v>
      </c>
      <c r="BH163" s="4">
        <v>2.9590000000000001</v>
      </c>
      <c r="BI163" s="4">
        <v>21.881</v>
      </c>
      <c r="BJ163" s="4">
        <v>15.154999999999999</v>
      </c>
      <c r="BK163" s="4">
        <v>2.37</v>
      </c>
      <c r="BL163" s="4">
        <v>17.524999999999999</v>
      </c>
      <c r="BM163" s="4">
        <v>0</v>
      </c>
      <c r="BQ163" s="4">
        <v>4078.3510000000001</v>
      </c>
      <c r="BR163" s="4">
        <v>0.14247000000000001</v>
      </c>
      <c r="BS163" s="4">
        <v>-5</v>
      </c>
      <c r="BT163" s="4">
        <v>8.0940000000000005E-3</v>
      </c>
      <c r="BU163" s="4">
        <v>3.481611</v>
      </c>
      <c r="BV163" s="4">
        <v>21</v>
      </c>
      <c r="BW163" s="4">
        <f t="shared" si="12"/>
        <v>0.91984162619999998</v>
      </c>
      <c r="BY163" s="4">
        <f>BE163*$BU163*(VLOOKUP("Fuel Specific Gravity",'Raw Data'!$A$1:$B$2000,2,FALSE))</f>
        <v>9457.8547098958024</v>
      </c>
      <c r="BZ163" s="4">
        <f>BF163*$BU163*(VLOOKUP("Fuel Specific Gravity",'Raw Data'!$A$1:$B$2000,2,FALSE))</f>
        <v>6.3063603790740004</v>
      </c>
      <c r="CA163" s="4">
        <f>BJ163*$BU163*(VLOOKUP("Fuel Specific Gravity",'Raw Data'!$A$1:$B$2000,2,FALSE))</f>
        <v>45.06029775807</v>
      </c>
      <c r="CB163" s="4">
        <f>BM163*$BU163*(VLOOKUP("Fuel Specific Gravity",'Raw Data'!$A$1:$B$2000,2,FALSE))</f>
        <v>0</v>
      </c>
    </row>
    <row r="164" spans="1:80" x14ac:dyDescent="0.25">
      <c r="A164" s="4">
        <v>43165</v>
      </c>
      <c r="B164" s="38">
        <v>0.40802386574074073</v>
      </c>
      <c r="C164" s="4">
        <v>7.2939999999999996</v>
      </c>
      <c r="D164" s="4">
        <v>8.3000000000000001E-3</v>
      </c>
      <c r="E164" s="4">
        <v>83.212748000000005</v>
      </c>
      <c r="F164" s="4">
        <v>389.7</v>
      </c>
      <c r="G164" s="4">
        <v>61.3</v>
      </c>
      <c r="H164" s="4">
        <v>-6.8</v>
      </c>
      <c r="J164" s="4">
        <v>12</v>
      </c>
      <c r="K164" s="4">
        <v>0.94320000000000004</v>
      </c>
      <c r="L164" s="4">
        <v>6.8799000000000001</v>
      </c>
      <c r="M164" s="4">
        <v>7.7999999999999996E-3</v>
      </c>
      <c r="N164" s="4">
        <v>367.54730000000001</v>
      </c>
      <c r="O164" s="4">
        <v>57.839700000000001</v>
      </c>
      <c r="P164" s="4">
        <v>425.4</v>
      </c>
      <c r="Q164" s="4">
        <v>294.37639999999999</v>
      </c>
      <c r="R164" s="4">
        <v>46.325000000000003</v>
      </c>
      <c r="S164" s="4">
        <v>340.7</v>
      </c>
      <c r="T164" s="4">
        <v>0</v>
      </c>
      <c r="W164" s="4">
        <v>0</v>
      </c>
      <c r="X164" s="4">
        <v>11.3185</v>
      </c>
      <c r="Y164" s="4">
        <v>12</v>
      </c>
      <c r="Z164" s="4">
        <v>846</v>
      </c>
      <c r="AA164" s="4">
        <v>851</v>
      </c>
      <c r="AB164" s="4">
        <v>884</v>
      </c>
      <c r="AC164" s="4">
        <v>81</v>
      </c>
      <c r="AD164" s="4">
        <v>22.11</v>
      </c>
      <c r="AE164" s="4">
        <v>0.51</v>
      </c>
      <c r="AF164" s="4">
        <v>978</v>
      </c>
      <c r="AG164" s="4">
        <v>0</v>
      </c>
      <c r="AH164" s="4">
        <v>48</v>
      </c>
      <c r="AI164" s="4">
        <v>35</v>
      </c>
      <c r="AJ164" s="4">
        <v>190</v>
      </c>
      <c r="AK164" s="4">
        <v>168</v>
      </c>
      <c r="AL164" s="4">
        <v>4.4000000000000004</v>
      </c>
      <c r="AM164" s="4">
        <v>174.7</v>
      </c>
      <c r="AN164" s="4" t="s">
        <v>155</v>
      </c>
      <c r="AO164" s="4">
        <v>2</v>
      </c>
      <c r="AP164" s="4">
        <v>0.61715277777777777</v>
      </c>
      <c r="AQ164" s="4">
        <v>47.162559999999999</v>
      </c>
      <c r="AR164" s="4">
        <v>-88.491883000000001</v>
      </c>
      <c r="AS164" s="4">
        <v>314.5</v>
      </c>
      <c r="AT164" s="4">
        <v>28.3</v>
      </c>
      <c r="AU164" s="4">
        <v>12</v>
      </c>
      <c r="AV164" s="4">
        <v>9</v>
      </c>
      <c r="AW164" s="4" t="s">
        <v>209</v>
      </c>
      <c r="AX164" s="4">
        <v>2.7</v>
      </c>
      <c r="AY164" s="4">
        <v>1.3</v>
      </c>
      <c r="AZ164" s="4">
        <v>3.2</v>
      </c>
      <c r="BA164" s="4">
        <v>14.186999999999999</v>
      </c>
      <c r="BB164" s="4">
        <v>29.42</v>
      </c>
      <c r="BC164" s="4">
        <v>2.0699999999999998</v>
      </c>
      <c r="BD164" s="4">
        <v>6.0209999999999999</v>
      </c>
      <c r="BE164" s="4">
        <v>3179.5410000000002</v>
      </c>
      <c r="BF164" s="4">
        <v>2.3090000000000002</v>
      </c>
      <c r="BG164" s="4">
        <v>17.788</v>
      </c>
      <c r="BH164" s="4">
        <v>2.7989999999999999</v>
      </c>
      <c r="BI164" s="4">
        <v>20.587</v>
      </c>
      <c r="BJ164" s="4">
        <v>14.247</v>
      </c>
      <c r="BK164" s="4">
        <v>2.242</v>
      </c>
      <c r="BL164" s="4">
        <v>16.489000000000001</v>
      </c>
      <c r="BM164" s="4">
        <v>0</v>
      </c>
      <c r="BQ164" s="4">
        <v>3803.3719999999998</v>
      </c>
      <c r="BR164" s="4">
        <v>0.13203400000000001</v>
      </c>
      <c r="BS164" s="4">
        <v>-5</v>
      </c>
      <c r="BT164" s="4">
        <v>8.0000000000000002E-3</v>
      </c>
      <c r="BU164" s="4">
        <v>3.2265809999999999</v>
      </c>
      <c r="BV164" s="4">
        <v>21</v>
      </c>
      <c r="BW164" s="4">
        <f t="shared" si="12"/>
        <v>0.85246270019999992</v>
      </c>
      <c r="BY164" s="4">
        <f>BE164*$BU164*(VLOOKUP("Fuel Specific Gravity",'Raw Data'!$A$1:$B$2000,2,FALSE))</f>
        <v>8761.225778740134</v>
      </c>
      <c r="BZ164" s="4">
        <f>BF164*$BU164*(VLOOKUP("Fuel Specific Gravity",'Raw Data'!$A$1:$B$2000,2,FALSE))</f>
        <v>6.3624499017659994</v>
      </c>
      <c r="CA164" s="4">
        <f>BJ164*$BU164*(VLOOKUP("Fuel Specific Gravity",'Raw Data'!$A$1:$B$2000,2,FALSE))</f>
        <v>39.257610978977993</v>
      </c>
      <c r="CB164" s="4">
        <f>BM164*$BU164*(VLOOKUP("Fuel Specific Gravity",'Raw Data'!$A$1:$B$2000,2,FALSE))</f>
        <v>0</v>
      </c>
    </row>
    <row r="165" spans="1:80" x14ac:dyDescent="0.25">
      <c r="A165" s="4">
        <v>43165</v>
      </c>
      <c r="B165" s="38">
        <v>0.40803543981481477</v>
      </c>
      <c r="C165" s="4">
        <v>7.5839999999999996</v>
      </c>
      <c r="D165" s="4">
        <v>8.0000000000000002E-3</v>
      </c>
      <c r="E165" s="4">
        <v>80.106121999999999</v>
      </c>
      <c r="F165" s="4">
        <v>388.9</v>
      </c>
      <c r="G165" s="4">
        <v>61.5</v>
      </c>
      <c r="H165" s="4">
        <v>0</v>
      </c>
      <c r="J165" s="4">
        <v>11.65</v>
      </c>
      <c r="K165" s="4">
        <v>0.94089999999999996</v>
      </c>
      <c r="L165" s="4">
        <v>7.1360999999999999</v>
      </c>
      <c r="M165" s="4">
        <v>7.4999999999999997E-3</v>
      </c>
      <c r="N165" s="4">
        <v>365.91300000000001</v>
      </c>
      <c r="O165" s="4">
        <v>57.889400000000002</v>
      </c>
      <c r="P165" s="4">
        <v>423.8</v>
      </c>
      <c r="Q165" s="4">
        <v>293.04469999999998</v>
      </c>
      <c r="R165" s="4">
        <v>46.361199999999997</v>
      </c>
      <c r="S165" s="4">
        <v>339.4</v>
      </c>
      <c r="T165" s="4">
        <v>0</v>
      </c>
      <c r="W165" s="4">
        <v>0</v>
      </c>
      <c r="X165" s="4">
        <v>10.9598</v>
      </c>
      <c r="Y165" s="4">
        <v>12</v>
      </c>
      <c r="Z165" s="4">
        <v>847</v>
      </c>
      <c r="AA165" s="4">
        <v>851</v>
      </c>
      <c r="AB165" s="4">
        <v>885</v>
      </c>
      <c r="AC165" s="4">
        <v>81</v>
      </c>
      <c r="AD165" s="4">
        <v>22.09</v>
      </c>
      <c r="AE165" s="4">
        <v>0.51</v>
      </c>
      <c r="AF165" s="4">
        <v>979</v>
      </c>
      <c r="AG165" s="4">
        <v>0</v>
      </c>
      <c r="AH165" s="4">
        <v>48</v>
      </c>
      <c r="AI165" s="4">
        <v>35</v>
      </c>
      <c r="AJ165" s="4">
        <v>190</v>
      </c>
      <c r="AK165" s="4">
        <v>168</v>
      </c>
      <c r="AL165" s="4">
        <v>4.3</v>
      </c>
      <c r="AM165" s="4">
        <v>175</v>
      </c>
      <c r="AN165" s="4" t="s">
        <v>155</v>
      </c>
      <c r="AO165" s="4">
        <v>2</v>
      </c>
      <c r="AP165" s="4">
        <v>0.61715277777777777</v>
      </c>
      <c r="AQ165" s="4">
        <v>47.162396999999999</v>
      </c>
      <c r="AR165" s="4">
        <v>-88.491821999999999</v>
      </c>
      <c r="AS165" s="4">
        <v>314.3</v>
      </c>
      <c r="AT165" s="4">
        <v>28.7</v>
      </c>
      <c r="AU165" s="4">
        <v>12</v>
      </c>
      <c r="AV165" s="4">
        <v>9</v>
      </c>
      <c r="AW165" s="4" t="s">
        <v>209</v>
      </c>
      <c r="AX165" s="4">
        <v>2.2216779999999998</v>
      </c>
      <c r="AY165" s="4">
        <v>1.5733269999999999</v>
      </c>
      <c r="AZ165" s="4">
        <v>3.3366630000000002</v>
      </c>
      <c r="BA165" s="4">
        <v>14.186999999999999</v>
      </c>
      <c r="BB165" s="4">
        <v>28.33</v>
      </c>
      <c r="BC165" s="4">
        <v>2</v>
      </c>
      <c r="BD165" s="4">
        <v>6.2759999999999998</v>
      </c>
      <c r="BE165" s="4">
        <v>3179.1480000000001</v>
      </c>
      <c r="BF165" s="4">
        <v>2.137</v>
      </c>
      <c r="BG165" s="4">
        <v>17.071000000000002</v>
      </c>
      <c r="BH165" s="4">
        <v>2.7010000000000001</v>
      </c>
      <c r="BI165" s="4">
        <v>19.771999999999998</v>
      </c>
      <c r="BJ165" s="4">
        <v>13.672000000000001</v>
      </c>
      <c r="BK165" s="4">
        <v>2.1629999999999998</v>
      </c>
      <c r="BL165" s="4">
        <v>15.835000000000001</v>
      </c>
      <c r="BM165" s="4">
        <v>0</v>
      </c>
      <c r="BQ165" s="4">
        <v>3550.1840000000002</v>
      </c>
      <c r="BR165" s="4">
        <v>0.18989</v>
      </c>
      <c r="BS165" s="4">
        <v>-5</v>
      </c>
      <c r="BT165" s="4">
        <v>8.9060000000000007E-3</v>
      </c>
      <c r="BU165" s="4">
        <v>4.6404370000000004</v>
      </c>
      <c r="BV165" s="4">
        <v>21</v>
      </c>
      <c r="BW165" s="4">
        <f t="shared" si="12"/>
        <v>1.2260034554000001</v>
      </c>
      <c r="BY165" s="4">
        <f>BE165*$BU165*(VLOOKUP("Fuel Specific Gravity",'Raw Data'!$A$1:$B$2000,2,FALSE))</f>
        <v>12598.751150555305</v>
      </c>
      <c r="BZ165" s="4">
        <f>BF165*$BU165*(VLOOKUP("Fuel Specific Gravity",'Raw Data'!$A$1:$B$2000,2,FALSE))</f>
        <v>8.4687882441260012</v>
      </c>
      <c r="CA165" s="4">
        <f>BJ165*$BU165*(VLOOKUP("Fuel Specific Gravity",'Raw Data'!$A$1:$B$2000,2,FALSE))</f>
        <v>54.181222683056006</v>
      </c>
      <c r="CB165" s="4">
        <f>BM165*$BU165*(VLOOKUP("Fuel Specific Gravity",'Raw Data'!$A$1:$B$2000,2,FALSE))</f>
        <v>0</v>
      </c>
    </row>
    <row r="166" spans="1:80" x14ac:dyDescent="0.25">
      <c r="A166" s="4">
        <v>43165</v>
      </c>
      <c r="B166" s="38">
        <v>0.40804701388888892</v>
      </c>
      <c r="C166" s="4">
        <v>7.7930000000000001</v>
      </c>
      <c r="D166" s="4">
        <v>6.7000000000000002E-3</v>
      </c>
      <c r="E166" s="4">
        <v>66.811715000000007</v>
      </c>
      <c r="F166" s="4">
        <v>387.6</v>
      </c>
      <c r="G166" s="4">
        <v>61.8</v>
      </c>
      <c r="H166" s="4">
        <v>0</v>
      </c>
      <c r="J166" s="4">
        <v>11.31</v>
      </c>
      <c r="K166" s="4">
        <v>0.93940000000000001</v>
      </c>
      <c r="L166" s="4">
        <v>7.3209999999999997</v>
      </c>
      <c r="M166" s="4">
        <v>6.3E-3</v>
      </c>
      <c r="N166" s="4">
        <v>364.12</v>
      </c>
      <c r="O166" s="4">
        <v>58.095500000000001</v>
      </c>
      <c r="P166" s="4">
        <v>422.2</v>
      </c>
      <c r="Q166" s="4">
        <v>291.60640000000001</v>
      </c>
      <c r="R166" s="4">
        <v>46.5259</v>
      </c>
      <c r="S166" s="4">
        <v>338.1</v>
      </c>
      <c r="T166" s="4">
        <v>0</v>
      </c>
      <c r="W166" s="4">
        <v>0</v>
      </c>
      <c r="X166" s="4">
        <v>10.622400000000001</v>
      </c>
      <c r="Y166" s="4">
        <v>12</v>
      </c>
      <c r="Z166" s="4">
        <v>847</v>
      </c>
      <c r="AA166" s="4">
        <v>852</v>
      </c>
      <c r="AB166" s="4">
        <v>885</v>
      </c>
      <c r="AC166" s="4">
        <v>81</v>
      </c>
      <c r="AD166" s="4">
        <v>22.09</v>
      </c>
      <c r="AE166" s="4">
        <v>0.51</v>
      </c>
      <c r="AF166" s="4">
        <v>979</v>
      </c>
      <c r="AG166" s="4">
        <v>0</v>
      </c>
      <c r="AH166" s="4">
        <v>48</v>
      </c>
      <c r="AI166" s="4">
        <v>35</v>
      </c>
      <c r="AJ166" s="4">
        <v>190</v>
      </c>
      <c r="AK166" s="4">
        <v>168</v>
      </c>
      <c r="AL166" s="4">
        <v>4.4000000000000004</v>
      </c>
      <c r="AM166" s="4">
        <v>175</v>
      </c>
      <c r="AN166" s="4" t="s">
        <v>155</v>
      </c>
      <c r="AO166" s="4">
        <v>2</v>
      </c>
      <c r="AP166" s="4">
        <v>0.61717592592592596</v>
      </c>
      <c r="AQ166" s="4">
        <v>47.162235000000003</v>
      </c>
      <c r="AR166" s="4">
        <v>-88.491748999999999</v>
      </c>
      <c r="AS166" s="4">
        <v>314.10000000000002</v>
      </c>
      <c r="AT166" s="4">
        <v>29.5</v>
      </c>
      <c r="AU166" s="4">
        <v>12</v>
      </c>
      <c r="AV166" s="4">
        <v>11</v>
      </c>
      <c r="AW166" s="4" t="s">
        <v>202</v>
      </c>
      <c r="AX166" s="4">
        <v>2</v>
      </c>
      <c r="AY166" s="4">
        <v>1.7</v>
      </c>
      <c r="AZ166" s="4">
        <v>3.4</v>
      </c>
      <c r="BA166" s="4">
        <v>14.186999999999999</v>
      </c>
      <c r="BB166" s="4">
        <v>27.6</v>
      </c>
      <c r="BC166" s="4">
        <v>1.95</v>
      </c>
      <c r="BD166" s="4">
        <v>6.452</v>
      </c>
      <c r="BE166" s="4">
        <v>3179.3339999999998</v>
      </c>
      <c r="BF166" s="4">
        <v>1.7350000000000001</v>
      </c>
      <c r="BG166" s="4">
        <v>16.559999999999999</v>
      </c>
      <c r="BH166" s="4">
        <v>2.6419999999999999</v>
      </c>
      <c r="BI166" s="4">
        <v>19.202000000000002</v>
      </c>
      <c r="BJ166" s="4">
        <v>13.262</v>
      </c>
      <c r="BK166" s="4">
        <v>2.1160000000000001</v>
      </c>
      <c r="BL166" s="4">
        <v>15.378</v>
      </c>
      <c r="BM166" s="4">
        <v>0</v>
      </c>
      <c r="BQ166" s="4">
        <v>3354.203</v>
      </c>
      <c r="BR166" s="4">
        <v>0.22771</v>
      </c>
      <c r="BS166" s="4">
        <v>-5</v>
      </c>
      <c r="BT166" s="4">
        <v>8.9999999999999993E-3</v>
      </c>
      <c r="BU166" s="4">
        <v>5.5646630000000004</v>
      </c>
      <c r="BV166" s="4">
        <v>21</v>
      </c>
      <c r="BW166" s="4">
        <f t="shared" si="12"/>
        <v>1.4701839646000001</v>
      </c>
      <c r="BY166" s="4">
        <f>BE166*$BU166*(VLOOKUP("Fuel Specific Gravity",'Raw Data'!$A$1:$B$2000,2,FALSE))</f>
        <v>15108.901622373469</v>
      </c>
      <c r="BZ166" s="4">
        <f>BF166*$BU166*(VLOOKUP("Fuel Specific Gravity",'Raw Data'!$A$1:$B$2000,2,FALSE))</f>
        <v>8.2451055204700001</v>
      </c>
      <c r="CA166" s="4">
        <f>BJ166*$BU166*(VLOOKUP("Fuel Specific Gravity",'Raw Data'!$A$1:$B$2000,2,FALSE))</f>
        <v>63.023970842924001</v>
      </c>
      <c r="CB166" s="4">
        <f>BM166*$BU166*(VLOOKUP("Fuel Specific Gravity",'Raw Data'!$A$1:$B$2000,2,FALSE))</f>
        <v>0</v>
      </c>
    </row>
    <row r="167" spans="1:80" x14ac:dyDescent="0.25">
      <c r="A167" s="4">
        <v>43165</v>
      </c>
      <c r="B167" s="38">
        <v>0.40805858796296296</v>
      </c>
      <c r="C167" s="4">
        <v>7.6680000000000001</v>
      </c>
      <c r="D167" s="4">
        <v>4.8999999999999998E-3</v>
      </c>
      <c r="E167" s="4">
        <v>49.221854</v>
      </c>
      <c r="F167" s="4">
        <v>386.9</v>
      </c>
      <c r="G167" s="4">
        <v>62.5</v>
      </c>
      <c r="H167" s="4">
        <v>-10</v>
      </c>
      <c r="J167" s="4">
        <v>10.91</v>
      </c>
      <c r="K167" s="4">
        <v>0.94030000000000002</v>
      </c>
      <c r="L167" s="4">
        <v>7.2107999999999999</v>
      </c>
      <c r="M167" s="4">
        <v>4.5999999999999999E-3</v>
      </c>
      <c r="N167" s="4">
        <v>363.82490000000001</v>
      </c>
      <c r="O167" s="4">
        <v>58.778700000000001</v>
      </c>
      <c r="P167" s="4">
        <v>422.6</v>
      </c>
      <c r="Q167" s="4">
        <v>291.37020000000001</v>
      </c>
      <c r="R167" s="4">
        <v>47.073099999999997</v>
      </c>
      <c r="S167" s="4">
        <v>338.4</v>
      </c>
      <c r="T167" s="4">
        <v>0</v>
      </c>
      <c r="W167" s="4">
        <v>0</v>
      </c>
      <c r="X167" s="4">
        <v>10.255000000000001</v>
      </c>
      <c r="Y167" s="4">
        <v>11.9</v>
      </c>
      <c r="Z167" s="4">
        <v>848</v>
      </c>
      <c r="AA167" s="4">
        <v>853</v>
      </c>
      <c r="AB167" s="4">
        <v>886</v>
      </c>
      <c r="AC167" s="4">
        <v>81</v>
      </c>
      <c r="AD167" s="4">
        <v>22.09</v>
      </c>
      <c r="AE167" s="4">
        <v>0.51</v>
      </c>
      <c r="AF167" s="4">
        <v>979</v>
      </c>
      <c r="AG167" s="4">
        <v>0</v>
      </c>
      <c r="AH167" s="4">
        <v>48</v>
      </c>
      <c r="AI167" s="4">
        <v>35</v>
      </c>
      <c r="AJ167" s="4">
        <v>189.1</v>
      </c>
      <c r="AK167" s="4">
        <v>168</v>
      </c>
      <c r="AL167" s="4">
        <v>4.3</v>
      </c>
      <c r="AM167" s="4">
        <v>175</v>
      </c>
      <c r="AN167" s="4" t="s">
        <v>155</v>
      </c>
      <c r="AO167" s="4">
        <v>2</v>
      </c>
      <c r="AP167" s="4">
        <v>0.6171875</v>
      </c>
      <c r="AQ167" s="4">
        <v>47.162106000000001</v>
      </c>
      <c r="AR167" s="4">
        <v>-88.491673000000006</v>
      </c>
      <c r="AS167" s="4">
        <v>314</v>
      </c>
      <c r="AT167" s="4">
        <v>30.8</v>
      </c>
      <c r="AU167" s="4">
        <v>12</v>
      </c>
      <c r="AV167" s="4">
        <v>11</v>
      </c>
      <c r="AW167" s="4" t="s">
        <v>202</v>
      </c>
      <c r="AX167" s="4">
        <v>2</v>
      </c>
      <c r="AY167" s="4">
        <v>1.8368</v>
      </c>
      <c r="AZ167" s="4">
        <v>3.4</v>
      </c>
      <c r="BA167" s="4">
        <v>14.186999999999999</v>
      </c>
      <c r="BB167" s="4">
        <v>28.04</v>
      </c>
      <c r="BC167" s="4">
        <v>1.98</v>
      </c>
      <c r="BD167" s="4">
        <v>6.3460000000000001</v>
      </c>
      <c r="BE167" s="4">
        <v>3180.2869999999998</v>
      </c>
      <c r="BF167" s="4">
        <v>1.2989999999999999</v>
      </c>
      <c r="BG167" s="4">
        <v>16.803999999999998</v>
      </c>
      <c r="BH167" s="4">
        <v>2.7149999999999999</v>
      </c>
      <c r="BI167" s="4">
        <v>19.518999999999998</v>
      </c>
      <c r="BJ167" s="4">
        <v>13.457000000000001</v>
      </c>
      <c r="BK167" s="4">
        <v>2.1739999999999999</v>
      </c>
      <c r="BL167" s="4">
        <v>15.632</v>
      </c>
      <c r="BM167" s="4">
        <v>0</v>
      </c>
      <c r="BQ167" s="4">
        <v>3288.6529999999998</v>
      </c>
      <c r="BR167" s="4">
        <v>0.23643600000000001</v>
      </c>
      <c r="BS167" s="4">
        <v>-5</v>
      </c>
      <c r="BT167" s="4">
        <v>8.9999999999999993E-3</v>
      </c>
      <c r="BU167" s="4">
        <v>5.7779049999999996</v>
      </c>
      <c r="BV167" s="4">
        <v>21</v>
      </c>
      <c r="BW167" s="4">
        <f t="shared" si="12"/>
        <v>1.5265225009999999</v>
      </c>
      <c r="BY167" s="4">
        <f>BE167*$BU167*(VLOOKUP("Fuel Specific Gravity",'Raw Data'!$A$1:$B$2000,2,FALSE))</f>
        <v>15692.588319559689</v>
      </c>
      <c r="BZ167" s="4">
        <f>BF167*$BU167*(VLOOKUP("Fuel Specific Gravity",'Raw Data'!$A$1:$B$2000,2,FALSE))</f>
        <v>6.4096958001299988</v>
      </c>
      <c r="CA167" s="4">
        <f>BJ167*$BU167*(VLOOKUP("Fuel Specific Gravity",'Raw Data'!$A$1:$B$2000,2,FALSE))</f>
        <v>66.401290517589999</v>
      </c>
      <c r="CB167" s="4">
        <f>BM167*$BU167*(VLOOKUP("Fuel Specific Gravity",'Raw Data'!$A$1:$B$2000,2,FALSE))</f>
        <v>0</v>
      </c>
    </row>
    <row r="168" spans="1:80" x14ac:dyDescent="0.25">
      <c r="A168" s="4">
        <v>43165</v>
      </c>
      <c r="B168" s="38">
        <v>0.40807016203703705</v>
      </c>
      <c r="C168" s="4">
        <v>5.7930000000000001</v>
      </c>
      <c r="D168" s="4">
        <v>-8.9999999999999998E-4</v>
      </c>
      <c r="E168" s="4">
        <v>-8.7251659999999998</v>
      </c>
      <c r="F168" s="4">
        <v>372.3</v>
      </c>
      <c r="G168" s="4">
        <v>63.9</v>
      </c>
      <c r="H168" s="4">
        <v>0</v>
      </c>
      <c r="J168" s="4">
        <v>10.61</v>
      </c>
      <c r="K168" s="4">
        <v>0.95489999999999997</v>
      </c>
      <c r="L168" s="4">
        <v>5.5323000000000002</v>
      </c>
      <c r="M168" s="4">
        <v>0</v>
      </c>
      <c r="N168" s="4">
        <v>355.4812</v>
      </c>
      <c r="O168" s="4">
        <v>61.027900000000002</v>
      </c>
      <c r="P168" s="4">
        <v>416.5</v>
      </c>
      <c r="Q168" s="4">
        <v>284.68799999999999</v>
      </c>
      <c r="R168" s="4">
        <v>48.874400000000001</v>
      </c>
      <c r="S168" s="4">
        <v>333.6</v>
      </c>
      <c r="T168" s="4">
        <v>0</v>
      </c>
      <c r="W168" s="4">
        <v>0</v>
      </c>
      <c r="X168" s="4">
        <v>10.1272</v>
      </c>
      <c r="Y168" s="4">
        <v>12</v>
      </c>
      <c r="Z168" s="4">
        <v>848</v>
      </c>
      <c r="AA168" s="4">
        <v>853</v>
      </c>
      <c r="AB168" s="4">
        <v>886</v>
      </c>
      <c r="AC168" s="4">
        <v>81</v>
      </c>
      <c r="AD168" s="4">
        <v>22.09</v>
      </c>
      <c r="AE168" s="4">
        <v>0.51</v>
      </c>
      <c r="AF168" s="4">
        <v>979</v>
      </c>
      <c r="AG168" s="4">
        <v>0</v>
      </c>
      <c r="AH168" s="4">
        <v>48</v>
      </c>
      <c r="AI168" s="4">
        <v>35</v>
      </c>
      <c r="AJ168" s="4">
        <v>189.9</v>
      </c>
      <c r="AK168" s="4">
        <v>168</v>
      </c>
      <c r="AL168" s="4">
        <v>4.3</v>
      </c>
      <c r="AM168" s="4">
        <v>175</v>
      </c>
      <c r="AN168" s="4" t="s">
        <v>155</v>
      </c>
      <c r="AO168" s="4">
        <v>2</v>
      </c>
      <c r="AP168" s="4">
        <v>0.61719907407407404</v>
      </c>
      <c r="AQ168" s="4">
        <v>47.161971000000001</v>
      </c>
      <c r="AR168" s="4">
        <v>-88.491598999999994</v>
      </c>
      <c r="AS168" s="4">
        <v>313.7</v>
      </c>
      <c r="AT168" s="4">
        <v>32.700000000000003</v>
      </c>
      <c r="AU168" s="4">
        <v>12</v>
      </c>
      <c r="AV168" s="4">
        <v>11</v>
      </c>
      <c r="AW168" s="4" t="s">
        <v>202</v>
      </c>
      <c r="AX168" s="4">
        <v>1.9316</v>
      </c>
      <c r="AY168" s="4">
        <v>1.9683999999999999</v>
      </c>
      <c r="AZ168" s="4">
        <v>3.4683999999999999</v>
      </c>
      <c r="BA168" s="4">
        <v>14.186999999999999</v>
      </c>
      <c r="BB168" s="4">
        <v>36.85</v>
      </c>
      <c r="BC168" s="4">
        <v>2.6</v>
      </c>
      <c r="BD168" s="4">
        <v>4.7210000000000001</v>
      </c>
      <c r="BE168" s="4">
        <v>3187.7080000000001</v>
      </c>
      <c r="BF168" s="4">
        <v>0</v>
      </c>
      <c r="BG168" s="4">
        <v>21.45</v>
      </c>
      <c r="BH168" s="4">
        <v>3.6819999999999999</v>
      </c>
      <c r="BI168" s="4">
        <v>25.132999999999999</v>
      </c>
      <c r="BJ168" s="4">
        <v>17.178000000000001</v>
      </c>
      <c r="BK168" s="4">
        <v>2.9489999999999998</v>
      </c>
      <c r="BL168" s="4">
        <v>20.126999999999999</v>
      </c>
      <c r="BM168" s="4">
        <v>0</v>
      </c>
      <c r="BQ168" s="4">
        <v>4242.9049999999997</v>
      </c>
      <c r="BR168" s="4">
        <v>0.25512000000000001</v>
      </c>
      <c r="BS168" s="4">
        <v>-5</v>
      </c>
      <c r="BT168" s="4">
        <v>8.0940000000000005E-3</v>
      </c>
      <c r="BU168" s="4">
        <v>6.234496</v>
      </c>
      <c r="BV168" s="4">
        <v>21</v>
      </c>
      <c r="BW168" s="4">
        <f t="shared" si="12"/>
        <v>1.6471538431999999</v>
      </c>
      <c r="BY168" s="4">
        <f>BE168*$BU168*(VLOOKUP("Fuel Specific Gravity",'Raw Data'!$A$1:$B$2000,2,FALSE))</f>
        <v>16972.184869993471</v>
      </c>
      <c r="BZ168" s="4">
        <f>BF168*$BU168*(VLOOKUP("Fuel Specific Gravity",'Raw Data'!$A$1:$B$2000,2,FALSE))</f>
        <v>0</v>
      </c>
      <c r="CA168" s="4">
        <f>BJ168*$BU168*(VLOOKUP("Fuel Specific Gravity",'Raw Data'!$A$1:$B$2000,2,FALSE))</f>
        <v>91.460131133952004</v>
      </c>
      <c r="CB168" s="4">
        <f>BM168*$BU168*(VLOOKUP("Fuel Specific Gravity",'Raw Data'!$A$1:$B$2000,2,FALSE))</f>
        <v>0</v>
      </c>
    </row>
    <row r="169" spans="1:80" x14ac:dyDescent="0.25">
      <c r="A169" s="4">
        <v>43165</v>
      </c>
      <c r="B169" s="38">
        <v>0.40808173611111109</v>
      </c>
      <c r="C169" s="4">
        <v>4.3879999999999999</v>
      </c>
      <c r="D169" s="4">
        <v>1.5E-3</v>
      </c>
      <c r="E169" s="4">
        <v>14.948980000000001</v>
      </c>
      <c r="F169" s="4">
        <v>336.3</v>
      </c>
      <c r="G169" s="4">
        <v>64.7</v>
      </c>
      <c r="H169" s="4">
        <v>0</v>
      </c>
      <c r="J169" s="4">
        <v>10.7</v>
      </c>
      <c r="K169" s="4">
        <v>0.96609999999999996</v>
      </c>
      <c r="L169" s="4">
        <v>4.2389000000000001</v>
      </c>
      <c r="M169" s="4">
        <v>1.4E-3</v>
      </c>
      <c r="N169" s="4">
        <v>324.89769999999999</v>
      </c>
      <c r="O169" s="4">
        <v>62.516100000000002</v>
      </c>
      <c r="P169" s="4">
        <v>387.4</v>
      </c>
      <c r="Q169" s="4">
        <v>260.1952</v>
      </c>
      <c r="R169" s="4">
        <v>50.066200000000002</v>
      </c>
      <c r="S169" s="4">
        <v>310.3</v>
      </c>
      <c r="T169" s="4">
        <v>0</v>
      </c>
      <c r="W169" s="4">
        <v>0</v>
      </c>
      <c r="X169" s="4">
        <v>10.3377</v>
      </c>
      <c r="Y169" s="4">
        <v>12</v>
      </c>
      <c r="Z169" s="4">
        <v>847</v>
      </c>
      <c r="AA169" s="4">
        <v>850</v>
      </c>
      <c r="AB169" s="4">
        <v>885</v>
      </c>
      <c r="AC169" s="4">
        <v>81</v>
      </c>
      <c r="AD169" s="4">
        <v>22.09</v>
      </c>
      <c r="AE169" s="4">
        <v>0.51</v>
      </c>
      <c r="AF169" s="4">
        <v>979</v>
      </c>
      <c r="AG169" s="4">
        <v>0</v>
      </c>
      <c r="AH169" s="4">
        <v>48</v>
      </c>
      <c r="AI169" s="4">
        <v>35</v>
      </c>
      <c r="AJ169" s="4">
        <v>190</v>
      </c>
      <c r="AK169" s="4">
        <v>168</v>
      </c>
      <c r="AL169" s="4">
        <v>4.3</v>
      </c>
      <c r="AM169" s="4">
        <v>175</v>
      </c>
      <c r="AN169" s="4" t="s">
        <v>155</v>
      </c>
      <c r="AO169" s="4">
        <v>2</v>
      </c>
      <c r="AP169" s="4">
        <v>0.61721064814814819</v>
      </c>
      <c r="AQ169" s="4">
        <v>47.161831999999997</v>
      </c>
      <c r="AR169" s="4">
        <v>-88.491529</v>
      </c>
      <c r="AS169" s="4">
        <v>313.39999999999998</v>
      </c>
      <c r="AT169" s="4">
        <v>34.200000000000003</v>
      </c>
      <c r="AU169" s="4">
        <v>12</v>
      </c>
      <c r="AV169" s="4">
        <v>11</v>
      </c>
      <c r="AW169" s="4" t="s">
        <v>202</v>
      </c>
      <c r="AX169" s="4">
        <v>2.1736</v>
      </c>
      <c r="AY169" s="4">
        <v>1.3160000000000001</v>
      </c>
      <c r="AZ169" s="4">
        <v>3.6368</v>
      </c>
      <c r="BA169" s="4">
        <v>14.186999999999999</v>
      </c>
      <c r="BB169" s="4">
        <v>48.36</v>
      </c>
      <c r="BC169" s="4">
        <v>3.41</v>
      </c>
      <c r="BD169" s="4">
        <v>3.508</v>
      </c>
      <c r="BE169" s="4">
        <v>3193.6729999999998</v>
      </c>
      <c r="BF169" s="4">
        <v>0.69299999999999995</v>
      </c>
      <c r="BG169" s="4">
        <v>25.634</v>
      </c>
      <c r="BH169" s="4">
        <v>4.9329999999999998</v>
      </c>
      <c r="BI169" s="4">
        <v>30.567</v>
      </c>
      <c r="BJ169" s="4">
        <v>20.529</v>
      </c>
      <c r="BK169" s="4">
        <v>3.95</v>
      </c>
      <c r="BL169" s="4">
        <v>24.48</v>
      </c>
      <c r="BM169" s="4">
        <v>0</v>
      </c>
      <c r="BQ169" s="4">
        <v>5663.2</v>
      </c>
      <c r="BR169" s="4">
        <v>0.17183599999999999</v>
      </c>
      <c r="BS169" s="4">
        <v>-5</v>
      </c>
      <c r="BT169" s="4">
        <v>8.9060000000000007E-3</v>
      </c>
      <c r="BU169" s="4">
        <v>4.1992430000000001</v>
      </c>
      <c r="BV169" s="4">
        <v>21</v>
      </c>
      <c r="BW169" s="4">
        <f t="shared" si="12"/>
        <v>1.1094400006</v>
      </c>
      <c r="BY169" s="4">
        <f>BE169*$BU169*(VLOOKUP("Fuel Specific Gravity",'Raw Data'!$A$1:$B$2000,2,FALSE))</f>
        <v>11453.001677066306</v>
      </c>
      <c r="BZ169" s="4">
        <f>BF169*$BU169*(VLOOKUP("Fuel Specific Gravity",'Raw Data'!$A$1:$B$2000,2,FALSE))</f>
        <v>2.4852043907459995</v>
      </c>
      <c r="CA169" s="4">
        <f>BJ169*$BU169*(VLOOKUP("Fuel Specific Gravity",'Raw Data'!$A$1:$B$2000,2,FALSE))</f>
        <v>73.620145653137996</v>
      </c>
      <c r="CB169" s="4">
        <f>BM169*$BU169*(VLOOKUP("Fuel Specific Gravity",'Raw Data'!$A$1:$B$2000,2,FALSE))</f>
        <v>0</v>
      </c>
    </row>
    <row r="170" spans="1:80" x14ac:dyDescent="0.25">
      <c r="A170" s="4">
        <v>43165</v>
      </c>
      <c r="B170" s="38">
        <v>0.40809331018518519</v>
      </c>
      <c r="C170" s="4">
        <v>3.952</v>
      </c>
      <c r="D170" s="4">
        <v>7.4000000000000003E-3</v>
      </c>
      <c r="E170" s="4">
        <v>73.825502999999998</v>
      </c>
      <c r="F170" s="4">
        <v>315.3</v>
      </c>
      <c r="G170" s="4">
        <v>66.599999999999994</v>
      </c>
      <c r="H170" s="4">
        <v>-5</v>
      </c>
      <c r="J170" s="4">
        <v>11.77</v>
      </c>
      <c r="K170" s="4">
        <v>0.96960000000000002</v>
      </c>
      <c r="L170" s="4">
        <v>3.8315000000000001</v>
      </c>
      <c r="M170" s="4">
        <v>7.1999999999999998E-3</v>
      </c>
      <c r="N170" s="4">
        <v>305.69200000000001</v>
      </c>
      <c r="O170" s="4">
        <v>64.542599999999993</v>
      </c>
      <c r="P170" s="4">
        <v>370.2</v>
      </c>
      <c r="Q170" s="4">
        <v>244.8142</v>
      </c>
      <c r="R170" s="4">
        <v>51.689100000000003</v>
      </c>
      <c r="S170" s="4">
        <v>296.5</v>
      </c>
      <c r="T170" s="4">
        <v>0</v>
      </c>
      <c r="W170" s="4">
        <v>0</v>
      </c>
      <c r="X170" s="4">
        <v>11.4117</v>
      </c>
      <c r="Y170" s="4">
        <v>11.9</v>
      </c>
      <c r="Z170" s="4">
        <v>846</v>
      </c>
      <c r="AA170" s="4">
        <v>850</v>
      </c>
      <c r="AB170" s="4">
        <v>884</v>
      </c>
      <c r="AC170" s="4">
        <v>81</v>
      </c>
      <c r="AD170" s="4">
        <v>22.09</v>
      </c>
      <c r="AE170" s="4">
        <v>0.51</v>
      </c>
      <c r="AF170" s="4">
        <v>979</v>
      </c>
      <c r="AG170" s="4">
        <v>0</v>
      </c>
      <c r="AH170" s="4">
        <v>48</v>
      </c>
      <c r="AI170" s="4">
        <v>35</v>
      </c>
      <c r="AJ170" s="4">
        <v>190</v>
      </c>
      <c r="AK170" s="4">
        <v>168</v>
      </c>
      <c r="AL170" s="4">
        <v>4.2</v>
      </c>
      <c r="AM170" s="4">
        <v>175</v>
      </c>
      <c r="AN170" s="4" t="s">
        <v>155</v>
      </c>
      <c r="AO170" s="4">
        <v>2</v>
      </c>
      <c r="AP170" s="4">
        <v>0.61722222222222223</v>
      </c>
      <c r="AQ170" s="4">
        <v>47.161696999999997</v>
      </c>
      <c r="AR170" s="4">
        <v>-88.491455999999999</v>
      </c>
      <c r="AS170" s="4">
        <v>313.2</v>
      </c>
      <c r="AT170" s="4">
        <v>34.9</v>
      </c>
      <c r="AU170" s="4">
        <v>12</v>
      </c>
      <c r="AV170" s="4">
        <v>11</v>
      </c>
      <c r="AW170" s="4" t="s">
        <v>202</v>
      </c>
      <c r="AX170" s="4">
        <v>1.3424</v>
      </c>
      <c r="AY170" s="4">
        <v>1</v>
      </c>
      <c r="AZ170" s="4">
        <v>2.3319999999999999</v>
      </c>
      <c r="BA170" s="4">
        <v>14.186999999999999</v>
      </c>
      <c r="BB170" s="4">
        <v>53.51</v>
      </c>
      <c r="BC170" s="4">
        <v>3.77</v>
      </c>
      <c r="BD170" s="4">
        <v>3.14</v>
      </c>
      <c r="BE170" s="4">
        <v>3191.9670000000001</v>
      </c>
      <c r="BF170" s="4">
        <v>3.7949999999999999</v>
      </c>
      <c r="BG170" s="4">
        <v>26.669</v>
      </c>
      <c r="BH170" s="4">
        <v>5.6310000000000002</v>
      </c>
      <c r="BI170" s="4">
        <v>32.299999999999997</v>
      </c>
      <c r="BJ170" s="4">
        <v>21.358000000000001</v>
      </c>
      <c r="BK170" s="4">
        <v>4.5090000000000003</v>
      </c>
      <c r="BL170" s="4">
        <v>25.867000000000001</v>
      </c>
      <c r="BM170" s="4">
        <v>0</v>
      </c>
      <c r="BQ170" s="4">
        <v>6912.4979999999996</v>
      </c>
      <c r="BR170" s="4">
        <v>8.5989999999999997E-2</v>
      </c>
      <c r="BS170" s="4">
        <v>-5</v>
      </c>
      <c r="BT170" s="4">
        <v>8.9999999999999993E-3</v>
      </c>
      <c r="BU170" s="4">
        <v>2.1013809999999999</v>
      </c>
      <c r="BV170" s="4">
        <v>21</v>
      </c>
      <c r="BW170" s="4">
        <f t="shared" si="12"/>
        <v>0.55518486020000002</v>
      </c>
      <c r="BY170" s="4">
        <f>BE170*$BU170*(VLOOKUP("Fuel Specific Gravity",'Raw Data'!$A$1:$B$2000,2,FALSE))</f>
        <v>5728.2381406886579</v>
      </c>
      <c r="BZ170" s="4">
        <f>BF170*$BU170*(VLOOKUP("Fuel Specific Gravity",'Raw Data'!$A$1:$B$2000,2,FALSE))</f>
        <v>6.8104287243299995</v>
      </c>
      <c r="CA170" s="4">
        <f>BJ170*$BU170*(VLOOKUP("Fuel Specific Gravity",'Raw Data'!$A$1:$B$2000,2,FALSE))</f>
        <v>38.328626269891998</v>
      </c>
      <c r="CB170" s="4">
        <f>BM170*$BU170*(VLOOKUP("Fuel Specific Gravity",'Raw Data'!$A$1:$B$2000,2,FALSE))</f>
        <v>0</v>
      </c>
    </row>
    <row r="171" spans="1:80" x14ac:dyDescent="0.25">
      <c r="A171" s="4">
        <v>43165</v>
      </c>
      <c r="B171" s="38">
        <v>0.40810488425925923</v>
      </c>
      <c r="C171" s="4">
        <v>4.0970000000000004</v>
      </c>
      <c r="D171" s="4">
        <v>8.9999999999999993E-3</v>
      </c>
      <c r="E171" s="4">
        <v>89.933993000000001</v>
      </c>
      <c r="F171" s="4">
        <v>314</v>
      </c>
      <c r="G171" s="4">
        <v>70.7</v>
      </c>
      <c r="H171" s="4">
        <v>0</v>
      </c>
      <c r="J171" s="4">
        <v>13.04</v>
      </c>
      <c r="K171" s="4">
        <v>0.96840000000000004</v>
      </c>
      <c r="L171" s="4">
        <v>3.9676999999999998</v>
      </c>
      <c r="M171" s="4">
        <v>8.6999999999999994E-3</v>
      </c>
      <c r="N171" s="4">
        <v>304.0779</v>
      </c>
      <c r="O171" s="4">
        <v>68.426900000000003</v>
      </c>
      <c r="P171" s="4">
        <v>372.5</v>
      </c>
      <c r="Q171" s="4">
        <v>243.52160000000001</v>
      </c>
      <c r="R171" s="4">
        <v>54.799900000000001</v>
      </c>
      <c r="S171" s="4">
        <v>298.3</v>
      </c>
      <c r="T171" s="4">
        <v>0</v>
      </c>
      <c r="W171" s="4">
        <v>0</v>
      </c>
      <c r="X171" s="4">
        <v>12.623100000000001</v>
      </c>
      <c r="Y171" s="4">
        <v>12</v>
      </c>
      <c r="Z171" s="4">
        <v>846</v>
      </c>
      <c r="AA171" s="4">
        <v>849</v>
      </c>
      <c r="AB171" s="4">
        <v>884</v>
      </c>
      <c r="AC171" s="4">
        <v>81</v>
      </c>
      <c r="AD171" s="4">
        <v>22.09</v>
      </c>
      <c r="AE171" s="4">
        <v>0.51</v>
      </c>
      <c r="AF171" s="4">
        <v>979</v>
      </c>
      <c r="AG171" s="4">
        <v>0</v>
      </c>
      <c r="AH171" s="4">
        <v>48</v>
      </c>
      <c r="AI171" s="4">
        <v>35</v>
      </c>
      <c r="AJ171" s="4">
        <v>190</v>
      </c>
      <c r="AK171" s="4">
        <v>168</v>
      </c>
      <c r="AL171" s="4">
        <v>4.3</v>
      </c>
      <c r="AM171" s="4">
        <v>175.2</v>
      </c>
      <c r="AN171" s="4" t="s">
        <v>155</v>
      </c>
      <c r="AO171" s="4">
        <v>2</v>
      </c>
      <c r="AP171" s="4">
        <v>0.61723379629629627</v>
      </c>
      <c r="AQ171" s="4">
        <v>47.161655000000003</v>
      </c>
      <c r="AR171" s="4">
        <v>-88.491432000000003</v>
      </c>
      <c r="AS171" s="4">
        <v>313.2</v>
      </c>
      <c r="AT171" s="4">
        <v>35</v>
      </c>
      <c r="AU171" s="4">
        <v>12</v>
      </c>
      <c r="AV171" s="4">
        <v>11</v>
      </c>
      <c r="AW171" s="4" t="s">
        <v>202</v>
      </c>
      <c r="AX171" s="4">
        <v>0.9</v>
      </c>
      <c r="AY171" s="4">
        <v>1</v>
      </c>
      <c r="AZ171" s="4">
        <v>1.7</v>
      </c>
      <c r="BA171" s="4">
        <v>14.186999999999999</v>
      </c>
      <c r="BB171" s="4">
        <v>51.63</v>
      </c>
      <c r="BC171" s="4">
        <v>3.64</v>
      </c>
      <c r="BD171" s="4">
        <v>3.2639999999999998</v>
      </c>
      <c r="BE171" s="4">
        <v>3189.768</v>
      </c>
      <c r="BF171" s="4">
        <v>4.4560000000000004</v>
      </c>
      <c r="BG171" s="4">
        <v>25.6</v>
      </c>
      <c r="BH171" s="4">
        <v>5.7610000000000001</v>
      </c>
      <c r="BI171" s="4">
        <v>31.361000000000001</v>
      </c>
      <c r="BJ171" s="4">
        <v>20.501999999999999</v>
      </c>
      <c r="BK171" s="4">
        <v>4.6139999999999999</v>
      </c>
      <c r="BL171" s="4">
        <v>25.114999999999998</v>
      </c>
      <c r="BM171" s="4">
        <v>0</v>
      </c>
      <c r="BQ171" s="4">
        <v>7378.7520000000004</v>
      </c>
      <c r="BR171" s="4">
        <v>6.5328999999999998E-2</v>
      </c>
      <c r="BS171" s="4">
        <v>-5</v>
      </c>
      <c r="BT171" s="4">
        <v>8.0949999999999998E-3</v>
      </c>
      <c r="BU171" s="4">
        <v>1.5964689999999999</v>
      </c>
      <c r="BV171" s="4">
        <v>21</v>
      </c>
      <c r="BW171" s="4">
        <f t="shared" si="12"/>
        <v>0.42178710979999995</v>
      </c>
      <c r="BY171" s="4">
        <f>BE171*$BU171*(VLOOKUP("Fuel Specific Gravity",'Raw Data'!$A$1:$B$2000,2,FALSE))</f>
        <v>4348.8803327299674</v>
      </c>
      <c r="BZ171" s="4">
        <f>BF171*$BU171*(VLOOKUP("Fuel Specific Gravity",'Raw Data'!$A$1:$B$2000,2,FALSE))</f>
        <v>6.0752414478559995</v>
      </c>
      <c r="CA171" s="4">
        <f>BJ171*$BU171*(VLOOKUP("Fuel Specific Gravity",'Raw Data'!$A$1:$B$2000,2,FALSE))</f>
        <v>27.952109552051997</v>
      </c>
      <c r="CB171" s="4">
        <f>BM171*$BU171*(VLOOKUP("Fuel Specific Gravity",'Raw Data'!$A$1:$B$2000,2,FALSE))</f>
        <v>0</v>
      </c>
    </row>
    <row r="172" spans="1:80" x14ac:dyDescent="0.25">
      <c r="A172" s="4">
        <v>43165</v>
      </c>
      <c r="B172" s="38">
        <v>0.40811645833333338</v>
      </c>
      <c r="C172" s="4">
        <v>4.1900000000000004</v>
      </c>
      <c r="D172" s="4">
        <v>8.0000000000000002E-3</v>
      </c>
      <c r="E172" s="4">
        <v>80</v>
      </c>
      <c r="F172" s="4">
        <v>324</v>
      </c>
      <c r="G172" s="4">
        <v>72.900000000000006</v>
      </c>
      <c r="H172" s="4">
        <v>-17.100000000000001</v>
      </c>
      <c r="J172" s="4">
        <v>13.7</v>
      </c>
      <c r="K172" s="4">
        <v>0.9677</v>
      </c>
      <c r="L172" s="4">
        <v>4.0544000000000002</v>
      </c>
      <c r="M172" s="4">
        <v>7.7000000000000002E-3</v>
      </c>
      <c r="N172" s="4">
        <v>313.50380000000001</v>
      </c>
      <c r="O172" s="4">
        <v>70.551299999999998</v>
      </c>
      <c r="P172" s="4">
        <v>384.1</v>
      </c>
      <c r="Q172" s="4">
        <v>250.83590000000001</v>
      </c>
      <c r="R172" s="4">
        <v>56.448500000000003</v>
      </c>
      <c r="S172" s="4">
        <v>307.3</v>
      </c>
      <c r="T172" s="4">
        <v>0</v>
      </c>
      <c r="W172" s="4">
        <v>0</v>
      </c>
      <c r="X172" s="4">
        <v>13.2562</v>
      </c>
      <c r="Y172" s="4">
        <v>11.9</v>
      </c>
      <c r="Z172" s="4">
        <v>846</v>
      </c>
      <c r="AA172" s="4">
        <v>849</v>
      </c>
      <c r="AB172" s="4">
        <v>884</v>
      </c>
      <c r="AC172" s="4">
        <v>80.099999999999994</v>
      </c>
      <c r="AD172" s="4">
        <v>21.84</v>
      </c>
      <c r="AE172" s="4">
        <v>0.5</v>
      </c>
      <c r="AF172" s="4">
        <v>979</v>
      </c>
      <c r="AG172" s="4">
        <v>0</v>
      </c>
      <c r="AH172" s="4">
        <v>48</v>
      </c>
      <c r="AI172" s="4">
        <v>35</v>
      </c>
      <c r="AJ172" s="4">
        <v>190</v>
      </c>
      <c r="AK172" s="4">
        <v>168</v>
      </c>
      <c r="AL172" s="4">
        <v>4.2</v>
      </c>
      <c r="AM172" s="4">
        <v>175.6</v>
      </c>
      <c r="AN172" s="4" t="s">
        <v>155</v>
      </c>
      <c r="AO172" s="4">
        <v>2</v>
      </c>
      <c r="AP172" s="4">
        <v>0.61723379629629627</v>
      </c>
      <c r="AQ172" s="4">
        <v>47.161489000000003</v>
      </c>
      <c r="AR172" s="4">
        <v>-88.491303000000002</v>
      </c>
      <c r="AS172" s="4">
        <v>313.2</v>
      </c>
      <c r="AT172" s="4">
        <v>34.1</v>
      </c>
      <c r="AU172" s="4">
        <v>12</v>
      </c>
      <c r="AV172" s="4">
        <v>11</v>
      </c>
      <c r="AW172" s="4" t="s">
        <v>202</v>
      </c>
      <c r="AX172" s="4">
        <v>0.9</v>
      </c>
      <c r="AY172" s="4">
        <v>1.0684</v>
      </c>
      <c r="AZ172" s="4">
        <v>1.7</v>
      </c>
      <c r="BA172" s="4">
        <v>14.186999999999999</v>
      </c>
      <c r="BB172" s="4">
        <v>50.52</v>
      </c>
      <c r="BC172" s="4">
        <v>3.56</v>
      </c>
      <c r="BD172" s="4">
        <v>3.3410000000000002</v>
      </c>
      <c r="BE172" s="4">
        <v>3189.9989999999998</v>
      </c>
      <c r="BF172" s="4">
        <v>3.8769999999999998</v>
      </c>
      <c r="BG172" s="4">
        <v>25.831</v>
      </c>
      <c r="BH172" s="4">
        <v>5.8129999999999997</v>
      </c>
      <c r="BI172" s="4">
        <v>31.643999999999998</v>
      </c>
      <c r="BJ172" s="4">
        <v>20.667999999999999</v>
      </c>
      <c r="BK172" s="4">
        <v>4.6509999999999998</v>
      </c>
      <c r="BL172" s="4">
        <v>25.318999999999999</v>
      </c>
      <c r="BM172" s="4">
        <v>0</v>
      </c>
      <c r="BQ172" s="4">
        <v>7583.7359999999999</v>
      </c>
      <c r="BR172" s="4">
        <v>5.7659000000000002E-2</v>
      </c>
      <c r="BS172" s="4">
        <v>-5</v>
      </c>
      <c r="BT172" s="4">
        <v>8.0000000000000002E-3</v>
      </c>
      <c r="BU172" s="4">
        <v>1.409033</v>
      </c>
      <c r="BV172" s="4">
        <v>21</v>
      </c>
      <c r="BW172" s="4">
        <f t="shared" si="12"/>
        <v>0.37226651859999998</v>
      </c>
      <c r="BY172" s="4">
        <f>BE172*$BU172*(VLOOKUP("Fuel Specific Gravity",'Raw Data'!$A$1:$B$2000,2,FALSE))</f>
        <v>3838.5710372658177</v>
      </c>
      <c r="BZ172" s="4">
        <f>BF172*$BU172*(VLOOKUP("Fuel Specific Gravity",'Raw Data'!$A$1:$B$2000,2,FALSE))</f>
        <v>4.6652490836139995</v>
      </c>
      <c r="CA172" s="4">
        <f>BJ172*$BU172*(VLOOKUP("Fuel Specific Gravity",'Raw Data'!$A$1:$B$2000,2,FALSE))</f>
        <v>24.870097513575999</v>
      </c>
      <c r="CB172" s="4">
        <f>BM172*$BU172*(VLOOKUP("Fuel Specific Gravity",'Raw Data'!$A$1:$B$2000,2,FALSE))</f>
        <v>0</v>
      </c>
    </row>
    <row r="173" spans="1:80" x14ac:dyDescent="0.25">
      <c r="A173" s="4">
        <v>43165</v>
      </c>
      <c r="B173" s="38">
        <v>0.40812803240740742</v>
      </c>
      <c r="C173" s="4">
        <v>4.8789999999999996</v>
      </c>
      <c r="D173" s="4">
        <v>8.5000000000000006E-3</v>
      </c>
      <c r="E173" s="4">
        <v>84.581281000000004</v>
      </c>
      <c r="F173" s="4">
        <v>336.2</v>
      </c>
      <c r="G173" s="4">
        <v>73.5</v>
      </c>
      <c r="H173" s="4">
        <v>-3.5</v>
      </c>
      <c r="J173" s="4">
        <v>13.9</v>
      </c>
      <c r="K173" s="4">
        <v>0.96209999999999996</v>
      </c>
      <c r="L173" s="4">
        <v>4.6943000000000001</v>
      </c>
      <c r="M173" s="4">
        <v>8.0999999999999996E-3</v>
      </c>
      <c r="N173" s="4">
        <v>323.43360000000001</v>
      </c>
      <c r="O173" s="4">
        <v>70.716200000000001</v>
      </c>
      <c r="P173" s="4">
        <v>394.1</v>
      </c>
      <c r="Q173" s="4">
        <v>258.75560000000002</v>
      </c>
      <c r="R173" s="4">
        <v>56.5749</v>
      </c>
      <c r="S173" s="4">
        <v>315.3</v>
      </c>
      <c r="T173" s="4">
        <v>0</v>
      </c>
      <c r="W173" s="4">
        <v>0</v>
      </c>
      <c r="X173" s="4">
        <v>13.3735</v>
      </c>
      <c r="Y173" s="4">
        <v>12</v>
      </c>
      <c r="Z173" s="4">
        <v>846</v>
      </c>
      <c r="AA173" s="4">
        <v>849</v>
      </c>
      <c r="AB173" s="4">
        <v>884</v>
      </c>
      <c r="AC173" s="4">
        <v>80</v>
      </c>
      <c r="AD173" s="4">
        <v>21.82</v>
      </c>
      <c r="AE173" s="4">
        <v>0.5</v>
      </c>
      <c r="AF173" s="4">
        <v>979</v>
      </c>
      <c r="AG173" s="4">
        <v>0</v>
      </c>
      <c r="AH173" s="4">
        <v>48</v>
      </c>
      <c r="AI173" s="4">
        <v>35</v>
      </c>
      <c r="AJ173" s="4">
        <v>190</v>
      </c>
      <c r="AK173" s="4">
        <v>168</v>
      </c>
      <c r="AL173" s="4">
        <v>4.2</v>
      </c>
      <c r="AM173" s="4">
        <v>175.9</v>
      </c>
      <c r="AN173" s="4" t="s">
        <v>155</v>
      </c>
      <c r="AO173" s="4">
        <v>2</v>
      </c>
      <c r="AP173" s="4">
        <v>0.61725694444444446</v>
      </c>
      <c r="AQ173" s="4">
        <v>47.161349000000001</v>
      </c>
      <c r="AR173" s="4">
        <v>-88.491162000000003</v>
      </c>
      <c r="AS173" s="4">
        <v>313.2</v>
      </c>
      <c r="AT173" s="4">
        <v>32.5</v>
      </c>
      <c r="AU173" s="4">
        <v>12</v>
      </c>
      <c r="AV173" s="4">
        <v>11</v>
      </c>
      <c r="AW173" s="4" t="s">
        <v>202</v>
      </c>
      <c r="AX173" s="4">
        <v>0.96840000000000004</v>
      </c>
      <c r="AY173" s="4">
        <v>1.1684000000000001</v>
      </c>
      <c r="AZ173" s="4">
        <v>1.7684</v>
      </c>
      <c r="BA173" s="4">
        <v>14.186999999999999</v>
      </c>
      <c r="BB173" s="4">
        <v>43.52</v>
      </c>
      <c r="BC173" s="4">
        <v>3.07</v>
      </c>
      <c r="BD173" s="4">
        <v>3.9369999999999998</v>
      </c>
      <c r="BE173" s="4">
        <v>3186.2660000000001</v>
      </c>
      <c r="BF173" s="4">
        <v>3.516</v>
      </c>
      <c r="BG173" s="4">
        <v>22.99</v>
      </c>
      <c r="BH173" s="4">
        <v>5.0259999999999998</v>
      </c>
      <c r="BI173" s="4">
        <v>28.015999999999998</v>
      </c>
      <c r="BJ173" s="4">
        <v>18.391999999999999</v>
      </c>
      <c r="BK173" s="4">
        <v>4.0209999999999999</v>
      </c>
      <c r="BL173" s="4">
        <v>22.414000000000001</v>
      </c>
      <c r="BM173" s="4">
        <v>0</v>
      </c>
      <c r="BQ173" s="4">
        <v>6600.16</v>
      </c>
      <c r="BR173" s="4">
        <v>3.7974000000000001E-2</v>
      </c>
      <c r="BS173" s="4">
        <v>-5</v>
      </c>
      <c r="BT173" s="4">
        <v>8.0000000000000002E-3</v>
      </c>
      <c r="BU173" s="4">
        <v>0.92798999999999998</v>
      </c>
      <c r="BV173" s="4">
        <v>21</v>
      </c>
      <c r="BW173" s="4">
        <f t="shared" si="12"/>
        <v>0.245174958</v>
      </c>
      <c r="BY173" s="4">
        <f>BE173*$BU173*(VLOOKUP("Fuel Specific Gravity",'Raw Data'!$A$1:$B$2000,2,FALSE))</f>
        <v>2525.1268294803599</v>
      </c>
      <c r="BZ173" s="4">
        <f>BF173*$BU173*(VLOOKUP("Fuel Specific Gravity",'Raw Data'!$A$1:$B$2000,2,FALSE))</f>
        <v>2.78644216536</v>
      </c>
      <c r="CA173" s="4">
        <f>BJ173*$BU173*(VLOOKUP("Fuel Specific Gravity",'Raw Data'!$A$1:$B$2000,2,FALSE))</f>
        <v>14.575723636320001</v>
      </c>
      <c r="CB173" s="4">
        <f>BM173*$BU173*(VLOOKUP("Fuel Specific Gravity",'Raw Data'!$A$1:$B$2000,2,FALSE))</f>
        <v>0</v>
      </c>
    </row>
    <row r="174" spans="1:80" x14ac:dyDescent="0.25">
      <c r="A174" s="4">
        <v>43165</v>
      </c>
      <c r="B174" s="38">
        <v>0.40813960648148151</v>
      </c>
      <c r="C174" s="4">
        <v>5.6719999999999997</v>
      </c>
      <c r="D174" s="4">
        <v>1.09E-2</v>
      </c>
      <c r="E174" s="4">
        <v>109.211823</v>
      </c>
      <c r="F174" s="4">
        <v>358.9</v>
      </c>
      <c r="G174" s="4">
        <v>73.3</v>
      </c>
      <c r="H174" s="4">
        <v>-7</v>
      </c>
      <c r="J174" s="4">
        <v>14</v>
      </c>
      <c r="K174" s="4">
        <v>0.95579999999999998</v>
      </c>
      <c r="L174" s="4">
        <v>5.4215999999999998</v>
      </c>
      <c r="M174" s="4">
        <v>1.04E-2</v>
      </c>
      <c r="N174" s="4">
        <v>343.05939999999998</v>
      </c>
      <c r="O174" s="4">
        <v>70.104799999999997</v>
      </c>
      <c r="P174" s="4">
        <v>413.2</v>
      </c>
      <c r="Q174" s="4">
        <v>274.45679999999999</v>
      </c>
      <c r="R174" s="4">
        <v>56.085700000000003</v>
      </c>
      <c r="S174" s="4">
        <v>330.5</v>
      </c>
      <c r="T174" s="4">
        <v>0</v>
      </c>
      <c r="W174" s="4">
        <v>0</v>
      </c>
      <c r="X174" s="4">
        <v>13.3818</v>
      </c>
      <c r="Y174" s="4">
        <v>12</v>
      </c>
      <c r="Z174" s="4">
        <v>846</v>
      </c>
      <c r="AA174" s="4">
        <v>850</v>
      </c>
      <c r="AB174" s="4">
        <v>884</v>
      </c>
      <c r="AC174" s="4">
        <v>80</v>
      </c>
      <c r="AD174" s="4">
        <v>21.82</v>
      </c>
      <c r="AE174" s="4">
        <v>0.5</v>
      </c>
      <c r="AF174" s="4">
        <v>979</v>
      </c>
      <c r="AG174" s="4">
        <v>0</v>
      </c>
      <c r="AH174" s="4">
        <v>48</v>
      </c>
      <c r="AI174" s="4">
        <v>35</v>
      </c>
      <c r="AJ174" s="4">
        <v>190</v>
      </c>
      <c r="AK174" s="4">
        <v>168</v>
      </c>
      <c r="AL174" s="4">
        <v>4.3</v>
      </c>
      <c r="AM174" s="4">
        <v>175.7</v>
      </c>
      <c r="AN174" s="4" t="s">
        <v>155</v>
      </c>
      <c r="AO174" s="4">
        <v>2</v>
      </c>
      <c r="AP174" s="4">
        <v>0.61726851851851849</v>
      </c>
      <c r="AQ174" s="4">
        <v>47.161273000000001</v>
      </c>
      <c r="AR174" s="4">
        <v>-88.491033999999999</v>
      </c>
      <c r="AS174" s="4">
        <v>313.2</v>
      </c>
      <c r="AT174" s="4">
        <v>30.8</v>
      </c>
      <c r="AU174" s="4">
        <v>12</v>
      </c>
      <c r="AV174" s="4">
        <v>11</v>
      </c>
      <c r="AW174" s="4" t="s">
        <v>202</v>
      </c>
      <c r="AX174" s="4">
        <v>1.0684</v>
      </c>
      <c r="AY174" s="4">
        <v>1.0631999999999999</v>
      </c>
      <c r="AZ174" s="4">
        <v>1.8</v>
      </c>
      <c r="BA174" s="4">
        <v>14.186999999999999</v>
      </c>
      <c r="BB174" s="4">
        <v>37.549999999999997</v>
      </c>
      <c r="BC174" s="4">
        <v>2.65</v>
      </c>
      <c r="BD174" s="4">
        <v>4.62</v>
      </c>
      <c r="BE174" s="4">
        <v>3182.0079999999998</v>
      </c>
      <c r="BF174" s="4">
        <v>3.9</v>
      </c>
      <c r="BG174" s="4">
        <v>21.085000000000001</v>
      </c>
      <c r="BH174" s="4">
        <v>4.3090000000000002</v>
      </c>
      <c r="BI174" s="4">
        <v>25.393999999999998</v>
      </c>
      <c r="BJ174" s="4">
        <v>16.869</v>
      </c>
      <c r="BK174" s="4">
        <v>3.4470000000000001</v>
      </c>
      <c r="BL174" s="4">
        <v>20.315999999999999</v>
      </c>
      <c r="BM174" s="4">
        <v>0</v>
      </c>
      <c r="BQ174" s="4">
        <v>5710.6959999999999</v>
      </c>
      <c r="BR174" s="4">
        <v>7.4957999999999997E-2</v>
      </c>
      <c r="BS174" s="4">
        <v>-5</v>
      </c>
      <c r="BT174" s="4">
        <v>8.9060000000000007E-3</v>
      </c>
      <c r="BU174" s="4">
        <v>1.8317870000000001</v>
      </c>
      <c r="BV174" s="4">
        <v>21</v>
      </c>
      <c r="BW174" s="4">
        <f t="shared" si="12"/>
        <v>0.48395812539999999</v>
      </c>
      <c r="BY174" s="4">
        <f>BE174*$BU174*(VLOOKUP("Fuel Specific Gravity",'Raw Data'!$A$1:$B$2000,2,FALSE))</f>
        <v>4977.7617986047835</v>
      </c>
      <c r="BZ174" s="4">
        <f>BF174*$BU174*(VLOOKUP("Fuel Specific Gravity",'Raw Data'!$A$1:$B$2000,2,FALSE))</f>
        <v>6.1009497821999998</v>
      </c>
      <c r="CA174" s="4">
        <f>BJ174*$BU174*(VLOOKUP("Fuel Specific Gravity",'Raw Data'!$A$1:$B$2000,2,FALSE))</f>
        <v>26.388954327162001</v>
      </c>
      <c r="CB174" s="4">
        <f>BM174*$BU174*(VLOOKUP("Fuel Specific Gravity",'Raw Data'!$A$1:$B$2000,2,FALSE))</f>
        <v>0</v>
      </c>
    </row>
    <row r="175" spans="1:80" x14ac:dyDescent="0.25">
      <c r="A175" s="4">
        <v>43165</v>
      </c>
      <c r="B175" s="38">
        <v>0.40815118055555555</v>
      </c>
      <c r="C175" s="4">
        <v>6.2140000000000004</v>
      </c>
      <c r="D175" s="4">
        <v>9.2999999999999992E-3</v>
      </c>
      <c r="E175" s="4">
        <v>93.381974</v>
      </c>
      <c r="F175" s="4">
        <v>376.5</v>
      </c>
      <c r="G175" s="4">
        <v>70.5</v>
      </c>
      <c r="H175" s="4">
        <v>-10</v>
      </c>
      <c r="J175" s="4">
        <v>13.7</v>
      </c>
      <c r="K175" s="4">
        <v>0.9516</v>
      </c>
      <c r="L175" s="4">
        <v>5.9135</v>
      </c>
      <c r="M175" s="4">
        <v>8.8999999999999999E-3</v>
      </c>
      <c r="N175" s="4">
        <v>358.29079999999999</v>
      </c>
      <c r="O175" s="4">
        <v>67.131</v>
      </c>
      <c r="P175" s="4">
        <v>425.4</v>
      </c>
      <c r="Q175" s="4">
        <v>286.64240000000001</v>
      </c>
      <c r="R175" s="4">
        <v>53.706600000000002</v>
      </c>
      <c r="S175" s="4">
        <v>340.3</v>
      </c>
      <c r="T175" s="4">
        <v>0</v>
      </c>
      <c r="W175" s="4">
        <v>0</v>
      </c>
      <c r="X175" s="4">
        <v>13.035600000000001</v>
      </c>
      <c r="Y175" s="4">
        <v>11.9</v>
      </c>
      <c r="Z175" s="4">
        <v>847</v>
      </c>
      <c r="AA175" s="4">
        <v>849</v>
      </c>
      <c r="AB175" s="4">
        <v>884</v>
      </c>
      <c r="AC175" s="4">
        <v>80</v>
      </c>
      <c r="AD175" s="4">
        <v>21.82</v>
      </c>
      <c r="AE175" s="4">
        <v>0.5</v>
      </c>
      <c r="AF175" s="4">
        <v>979</v>
      </c>
      <c r="AG175" s="4">
        <v>0</v>
      </c>
      <c r="AH175" s="4">
        <v>48</v>
      </c>
      <c r="AI175" s="4">
        <v>35</v>
      </c>
      <c r="AJ175" s="4">
        <v>190</v>
      </c>
      <c r="AK175" s="4">
        <v>168</v>
      </c>
      <c r="AL175" s="4">
        <v>4.3</v>
      </c>
      <c r="AM175" s="4">
        <v>175.3</v>
      </c>
      <c r="AN175" s="4" t="s">
        <v>155</v>
      </c>
      <c r="AO175" s="4">
        <v>2</v>
      </c>
      <c r="AP175" s="4">
        <v>0.61728009259259264</v>
      </c>
      <c r="AQ175" s="4">
        <v>47.161194000000002</v>
      </c>
      <c r="AR175" s="4">
        <v>-88.490928999999994</v>
      </c>
      <c r="AS175" s="4">
        <v>312.89999999999998</v>
      </c>
      <c r="AT175" s="4">
        <v>28.8</v>
      </c>
      <c r="AU175" s="4">
        <v>12</v>
      </c>
      <c r="AV175" s="4">
        <v>11</v>
      </c>
      <c r="AW175" s="4" t="s">
        <v>202</v>
      </c>
      <c r="AX175" s="4">
        <v>1.1000000000000001</v>
      </c>
      <c r="AY175" s="4">
        <v>1.1368</v>
      </c>
      <c r="AZ175" s="4">
        <v>1.9368000000000001</v>
      </c>
      <c r="BA175" s="4">
        <v>14.186999999999999</v>
      </c>
      <c r="BB175" s="4">
        <v>34.369999999999997</v>
      </c>
      <c r="BC175" s="4">
        <v>2.42</v>
      </c>
      <c r="BD175" s="4">
        <v>5.0869999999999997</v>
      </c>
      <c r="BE175" s="4">
        <v>3181.4070000000002</v>
      </c>
      <c r="BF175" s="4">
        <v>3.0430000000000001</v>
      </c>
      <c r="BG175" s="4">
        <v>20.186</v>
      </c>
      <c r="BH175" s="4">
        <v>3.782</v>
      </c>
      <c r="BI175" s="4">
        <v>23.968</v>
      </c>
      <c r="BJ175" s="4">
        <v>16.149000000000001</v>
      </c>
      <c r="BK175" s="4">
        <v>3.0259999999999998</v>
      </c>
      <c r="BL175" s="4">
        <v>19.175000000000001</v>
      </c>
      <c r="BM175" s="4">
        <v>0</v>
      </c>
      <c r="BQ175" s="4">
        <v>5099.2619999999997</v>
      </c>
      <c r="BR175" s="4">
        <v>7.9906000000000005E-2</v>
      </c>
      <c r="BS175" s="4">
        <v>-5</v>
      </c>
      <c r="BT175" s="4">
        <v>8.9999999999999993E-3</v>
      </c>
      <c r="BU175" s="4">
        <v>1.9527030000000001</v>
      </c>
      <c r="BV175" s="4">
        <v>21</v>
      </c>
      <c r="BW175" s="4">
        <f t="shared" ref="BW175:BW196" si="13">BU175*0.2642</f>
        <v>0.51590413260000001</v>
      </c>
      <c r="BY175" s="4">
        <f>BE175*$BU175*(VLOOKUP("Fuel Specific Gravity",'Raw Data'!$A$1:$B$2000,2,FALSE))</f>
        <v>5305.3409161253339</v>
      </c>
      <c r="BZ175" s="4">
        <f>BF175*$BU175*(VLOOKUP("Fuel Specific Gravity",'Raw Data'!$A$1:$B$2000,2,FALSE))</f>
        <v>5.074532245566</v>
      </c>
      <c r="CA175" s="4">
        <f>BJ175*$BU175*(VLOOKUP("Fuel Specific Gravity",'Raw Data'!$A$1:$B$2000,2,FALSE))</f>
        <v>26.930207437938002</v>
      </c>
      <c r="CB175" s="4">
        <f>BM175*$BU175*(VLOOKUP("Fuel Specific Gravity",'Raw Data'!$A$1:$B$2000,2,FALSE))</f>
        <v>0</v>
      </c>
    </row>
    <row r="176" spans="1:80" x14ac:dyDescent="0.25">
      <c r="A176" s="4">
        <v>43165</v>
      </c>
      <c r="B176" s="38">
        <v>0.40816275462962964</v>
      </c>
      <c r="C176" s="4">
        <v>6.3739999999999997</v>
      </c>
      <c r="D176" s="4">
        <v>7.0000000000000001E-3</v>
      </c>
      <c r="E176" s="4">
        <v>70.140147999999996</v>
      </c>
      <c r="F176" s="4">
        <v>385.1</v>
      </c>
      <c r="G176" s="4">
        <v>67.599999999999994</v>
      </c>
      <c r="H176" s="4">
        <v>-0.6</v>
      </c>
      <c r="J176" s="4">
        <v>13.12</v>
      </c>
      <c r="K176" s="4">
        <v>0.95040000000000002</v>
      </c>
      <c r="L176" s="4">
        <v>6.0578000000000003</v>
      </c>
      <c r="M176" s="4">
        <v>6.7000000000000002E-3</v>
      </c>
      <c r="N176" s="4">
        <v>366.03750000000002</v>
      </c>
      <c r="O176" s="4">
        <v>64.249799999999993</v>
      </c>
      <c r="P176" s="4">
        <v>430.3</v>
      </c>
      <c r="Q176" s="4">
        <v>292.83999999999997</v>
      </c>
      <c r="R176" s="4">
        <v>51.401600000000002</v>
      </c>
      <c r="S176" s="4">
        <v>344.2</v>
      </c>
      <c r="T176" s="4">
        <v>0</v>
      </c>
      <c r="W176" s="4">
        <v>0</v>
      </c>
      <c r="X176" s="4">
        <v>12.4704</v>
      </c>
      <c r="Y176" s="4">
        <v>12</v>
      </c>
      <c r="Z176" s="4">
        <v>846</v>
      </c>
      <c r="AA176" s="4">
        <v>850</v>
      </c>
      <c r="AB176" s="4">
        <v>884</v>
      </c>
      <c r="AC176" s="4">
        <v>80</v>
      </c>
      <c r="AD176" s="4">
        <v>21.82</v>
      </c>
      <c r="AE176" s="4">
        <v>0.5</v>
      </c>
      <c r="AF176" s="4">
        <v>979</v>
      </c>
      <c r="AG176" s="4">
        <v>0</v>
      </c>
      <c r="AH176" s="4">
        <v>48</v>
      </c>
      <c r="AI176" s="4">
        <v>35</v>
      </c>
      <c r="AJ176" s="4">
        <v>190</v>
      </c>
      <c r="AK176" s="4">
        <v>168</v>
      </c>
      <c r="AL176" s="4">
        <v>4.4000000000000004</v>
      </c>
      <c r="AM176" s="4">
        <v>175</v>
      </c>
      <c r="AN176" s="4" t="s">
        <v>155</v>
      </c>
      <c r="AO176" s="4">
        <v>2</v>
      </c>
      <c r="AP176" s="4">
        <v>0.61729166666666668</v>
      </c>
      <c r="AQ176" s="4">
        <v>47.161102999999997</v>
      </c>
      <c r="AR176" s="4">
        <v>-88.490842999999998</v>
      </c>
      <c r="AS176" s="4">
        <v>312.5</v>
      </c>
      <c r="AT176" s="4">
        <v>27.3</v>
      </c>
      <c r="AU176" s="4">
        <v>12</v>
      </c>
      <c r="AV176" s="4">
        <v>11</v>
      </c>
      <c r="AW176" s="4" t="s">
        <v>202</v>
      </c>
      <c r="AX176" s="4">
        <v>1.1684000000000001</v>
      </c>
      <c r="AY176" s="4">
        <v>1.4052</v>
      </c>
      <c r="AZ176" s="4">
        <v>2.2052</v>
      </c>
      <c r="BA176" s="4">
        <v>14.186999999999999</v>
      </c>
      <c r="BB176" s="4">
        <v>33.54</v>
      </c>
      <c r="BC176" s="4">
        <v>2.36</v>
      </c>
      <c r="BD176" s="4">
        <v>5.2190000000000003</v>
      </c>
      <c r="BE176" s="4">
        <v>3182.181</v>
      </c>
      <c r="BF176" s="4">
        <v>2.2290000000000001</v>
      </c>
      <c r="BG176" s="4">
        <v>20.135999999999999</v>
      </c>
      <c r="BH176" s="4">
        <v>3.5339999999999998</v>
      </c>
      <c r="BI176" s="4">
        <v>23.670999999999999</v>
      </c>
      <c r="BJ176" s="4">
        <v>16.109000000000002</v>
      </c>
      <c r="BK176" s="4">
        <v>2.8279999999999998</v>
      </c>
      <c r="BL176" s="4">
        <v>18.937000000000001</v>
      </c>
      <c r="BM176" s="4">
        <v>0</v>
      </c>
      <c r="BQ176" s="4">
        <v>4763.1310000000003</v>
      </c>
      <c r="BR176" s="4">
        <v>0.110804</v>
      </c>
      <c r="BS176" s="4">
        <v>-5</v>
      </c>
      <c r="BT176" s="4">
        <v>7.1879999999999999E-3</v>
      </c>
      <c r="BU176" s="4">
        <v>2.707773</v>
      </c>
      <c r="BV176" s="4">
        <v>21</v>
      </c>
      <c r="BW176" s="4">
        <f t="shared" si="13"/>
        <v>0.71539362659999994</v>
      </c>
      <c r="BY176" s="4">
        <f>BE176*$BU176*(VLOOKUP("Fuel Specific Gravity",'Raw Data'!$A$1:$B$2000,2,FALSE))</f>
        <v>7358.5967191477021</v>
      </c>
      <c r="BZ176" s="4">
        <f>BF176*$BU176*(VLOOKUP("Fuel Specific Gravity",'Raw Data'!$A$1:$B$2000,2,FALSE))</f>
        <v>5.154424618518</v>
      </c>
      <c r="CA176" s="4">
        <f>BJ176*$BU176*(VLOOKUP("Fuel Specific Gravity",'Raw Data'!$A$1:$B$2000,2,FALSE))</f>
        <v>37.251066029478004</v>
      </c>
      <c r="CB176" s="4">
        <f>BM176*$BU176*(VLOOKUP("Fuel Specific Gravity",'Raw Data'!$A$1:$B$2000,2,FALSE))</f>
        <v>0</v>
      </c>
    </row>
    <row r="177" spans="1:80" x14ac:dyDescent="0.25">
      <c r="A177" s="4">
        <v>43165</v>
      </c>
      <c r="B177" s="38">
        <v>0.40817432870370368</v>
      </c>
      <c r="C177" s="4">
        <v>6.1890000000000001</v>
      </c>
      <c r="D177" s="4">
        <v>6.0000000000000001E-3</v>
      </c>
      <c r="E177" s="4">
        <v>60</v>
      </c>
      <c r="F177" s="4">
        <v>388.9</v>
      </c>
      <c r="G177" s="4">
        <v>65.599999999999994</v>
      </c>
      <c r="H177" s="4">
        <v>-10</v>
      </c>
      <c r="J177" s="4">
        <v>12.65</v>
      </c>
      <c r="K177" s="4">
        <v>0.95189999999999997</v>
      </c>
      <c r="L177" s="4">
        <v>5.8914</v>
      </c>
      <c r="M177" s="4">
        <v>5.7000000000000002E-3</v>
      </c>
      <c r="N177" s="4">
        <v>370.1653</v>
      </c>
      <c r="O177" s="4">
        <v>62.474400000000003</v>
      </c>
      <c r="P177" s="4">
        <v>432.6</v>
      </c>
      <c r="Q177" s="4">
        <v>296.14229999999998</v>
      </c>
      <c r="R177" s="4">
        <v>49.981200000000001</v>
      </c>
      <c r="S177" s="4">
        <v>346.1</v>
      </c>
      <c r="T177" s="4">
        <v>0</v>
      </c>
      <c r="W177" s="4">
        <v>0</v>
      </c>
      <c r="X177" s="4">
        <v>12.042400000000001</v>
      </c>
      <c r="Y177" s="4">
        <v>12</v>
      </c>
      <c r="Z177" s="4">
        <v>846</v>
      </c>
      <c r="AA177" s="4">
        <v>852</v>
      </c>
      <c r="AB177" s="4">
        <v>884</v>
      </c>
      <c r="AC177" s="4">
        <v>80</v>
      </c>
      <c r="AD177" s="4">
        <v>21.82</v>
      </c>
      <c r="AE177" s="4">
        <v>0.5</v>
      </c>
      <c r="AF177" s="4">
        <v>979</v>
      </c>
      <c r="AG177" s="4">
        <v>0</v>
      </c>
      <c r="AH177" s="4">
        <v>48</v>
      </c>
      <c r="AI177" s="4">
        <v>35</v>
      </c>
      <c r="AJ177" s="4">
        <v>190</v>
      </c>
      <c r="AK177" s="4">
        <v>168</v>
      </c>
      <c r="AL177" s="4">
        <v>4.4000000000000004</v>
      </c>
      <c r="AM177" s="4">
        <v>175</v>
      </c>
      <c r="AN177" s="4" t="s">
        <v>155</v>
      </c>
      <c r="AO177" s="4">
        <v>2</v>
      </c>
      <c r="AP177" s="4">
        <v>0.61730324074074072</v>
      </c>
      <c r="AQ177" s="4">
        <v>47.161073000000002</v>
      </c>
      <c r="AR177" s="4">
        <v>-88.490817000000007</v>
      </c>
      <c r="AS177" s="4">
        <v>312.39999999999998</v>
      </c>
      <c r="AT177" s="4">
        <v>27</v>
      </c>
      <c r="AU177" s="4">
        <v>12</v>
      </c>
      <c r="AV177" s="4">
        <v>11</v>
      </c>
      <c r="AW177" s="4" t="s">
        <v>202</v>
      </c>
      <c r="AX177" s="4">
        <v>1.2</v>
      </c>
      <c r="AY177" s="4">
        <v>1.5</v>
      </c>
      <c r="AZ177" s="4">
        <v>2.2999999999999998</v>
      </c>
      <c r="BA177" s="4">
        <v>14.186999999999999</v>
      </c>
      <c r="BB177" s="4">
        <v>34.520000000000003</v>
      </c>
      <c r="BC177" s="4">
        <v>2.4300000000000002</v>
      </c>
      <c r="BD177" s="4">
        <v>5.0579999999999998</v>
      </c>
      <c r="BE177" s="4">
        <v>3183.1950000000002</v>
      </c>
      <c r="BF177" s="4">
        <v>1.964</v>
      </c>
      <c r="BG177" s="4">
        <v>20.945</v>
      </c>
      <c r="BH177" s="4">
        <v>3.5350000000000001</v>
      </c>
      <c r="BI177" s="4">
        <v>24.48</v>
      </c>
      <c r="BJ177" s="4">
        <v>16.757000000000001</v>
      </c>
      <c r="BK177" s="4">
        <v>2.8279999999999998</v>
      </c>
      <c r="BL177" s="4">
        <v>19.585000000000001</v>
      </c>
      <c r="BM177" s="4">
        <v>0</v>
      </c>
      <c r="BQ177" s="4">
        <v>4731.0590000000002</v>
      </c>
      <c r="BR177" s="4">
        <v>0.12759000000000001</v>
      </c>
      <c r="BS177" s="4">
        <v>-5</v>
      </c>
      <c r="BT177" s="4">
        <v>8.8120000000000004E-3</v>
      </c>
      <c r="BU177" s="4">
        <v>3.1179809999999999</v>
      </c>
      <c r="BV177" s="4">
        <v>21</v>
      </c>
      <c r="BW177" s="4">
        <f t="shared" si="13"/>
        <v>0.82377058019999994</v>
      </c>
      <c r="BY177" s="4">
        <f>BE177*$BU177*(VLOOKUP("Fuel Specific Gravity",'Raw Data'!$A$1:$B$2000,2,FALSE))</f>
        <v>8476.0708660179298</v>
      </c>
      <c r="BZ177" s="4">
        <f>BF177*$BU177*(VLOOKUP("Fuel Specific Gravity",'Raw Data'!$A$1:$B$2000,2,FALSE))</f>
        <v>5.2296523401359991</v>
      </c>
      <c r="CA177" s="4">
        <f>BJ177*$BU177*(VLOOKUP("Fuel Specific Gravity",'Raw Data'!$A$1:$B$2000,2,FALSE))</f>
        <v>44.619798504918002</v>
      </c>
      <c r="CB177" s="4">
        <f>BM177*$BU177*(VLOOKUP("Fuel Specific Gravity",'Raw Data'!$A$1:$B$2000,2,FALSE))</f>
        <v>0</v>
      </c>
    </row>
    <row r="178" spans="1:80" x14ac:dyDescent="0.25">
      <c r="A178" s="4">
        <v>43165</v>
      </c>
      <c r="B178" s="38">
        <v>0.40818590277777783</v>
      </c>
      <c r="C178" s="4">
        <v>5.8360000000000003</v>
      </c>
      <c r="D178" s="4">
        <v>4.0000000000000001E-3</v>
      </c>
      <c r="E178" s="4">
        <v>40.346535000000003</v>
      </c>
      <c r="F178" s="4">
        <v>388.5</v>
      </c>
      <c r="G178" s="4">
        <v>65.2</v>
      </c>
      <c r="H178" s="4">
        <v>-3.3</v>
      </c>
      <c r="J178" s="4">
        <v>12.4</v>
      </c>
      <c r="K178" s="4">
        <v>0.9546</v>
      </c>
      <c r="L178" s="4">
        <v>5.5712999999999999</v>
      </c>
      <c r="M178" s="4">
        <v>3.8999999999999998E-3</v>
      </c>
      <c r="N178" s="4">
        <v>370.87619999999998</v>
      </c>
      <c r="O178" s="4">
        <v>62.222000000000001</v>
      </c>
      <c r="P178" s="4">
        <v>433.1</v>
      </c>
      <c r="Q178" s="4">
        <v>296.71109999999999</v>
      </c>
      <c r="R178" s="4">
        <v>49.779299999999999</v>
      </c>
      <c r="S178" s="4">
        <v>346.5</v>
      </c>
      <c r="T178" s="4">
        <v>0</v>
      </c>
      <c r="W178" s="4">
        <v>0</v>
      </c>
      <c r="X178" s="4">
        <v>11.8416</v>
      </c>
      <c r="Y178" s="4">
        <v>12</v>
      </c>
      <c r="Z178" s="4">
        <v>847</v>
      </c>
      <c r="AA178" s="4">
        <v>850</v>
      </c>
      <c r="AB178" s="4">
        <v>884</v>
      </c>
      <c r="AC178" s="4">
        <v>80</v>
      </c>
      <c r="AD178" s="4">
        <v>21.82</v>
      </c>
      <c r="AE178" s="4">
        <v>0.5</v>
      </c>
      <c r="AF178" s="4">
        <v>979</v>
      </c>
      <c r="AG178" s="4">
        <v>0</v>
      </c>
      <c r="AH178" s="4">
        <v>47.094000000000001</v>
      </c>
      <c r="AI178" s="4">
        <v>35</v>
      </c>
      <c r="AJ178" s="4">
        <v>190</v>
      </c>
      <c r="AK178" s="4">
        <v>168</v>
      </c>
      <c r="AL178" s="4">
        <v>4.4000000000000004</v>
      </c>
      <c r="AM178" s="4">
        <v>175</v>
      </c>
      <c r="AN178" s="4" t="s">
        <v>155</v>
      </c>
      <c r="AO178" s="4">
        <v>2</v>
      </c>
      <c r="AP178" s="4">
        <v>0.61730324074074072</v>
      </c>
      <c r="AQ178" s="4">
        <v>47.161003999999998</v>
      </c>
      <c r="AR178" s="4">
        <v>-88.490776999999994</v>
      </c>
      <c r="AS178" s="4">
        <v>312.39999999999998</v>
      </c>
      <c r="AT178" s="4">
        <v>26.9</v>
      </c>
      <c r="AU178" s="4">
        <v>12</v>
      </c>
      <c r="AV178" s="4">
        <v>11</v>
      </c>
      <c r="AW178" s="4" t="s">
        <v>202</v>
      </c>
      <c r="AX178" s="4">
        <v>1.3368</v>
      </c>
      <c r="AY178" s="4">
        <v>1.1579999999999999</v>
      </c>
      <c r="AZ178" s="4">
        <v>2.3683999999999998</v>
      </c>
      <c r="BA178" s="4">
        <v>14.186999999999999</v>
      </c>
      <c r="BB178" s="4">
        <v>36.57</v>
      </c>
      <c r="BC178" s="4">
        <v>2.58</v>
      </c>
      <c r="BD178" s="4">
        <v>4.7510000000000003</v>
      </c>
      <c r="BE178" s="4">
        <v>3185.3290000000002</v>
      </c>
      <c r="BF178" s="4">
        <v>1.4019999999999999</v>
      </c>
      <c r="BG178" s="4">
        <v>22.206</v>
      </c>
      <c r="BH178" s="4">
        <v>3.7250000000000001</v>
      </c>
      <c r="BI178" s="4">
        <v>25.931000000000001</v>
      </c>
      <c r="BJ178" s="4">
        <v>17.765000000000001</v>
      </c>
      <c r="BK178" s="4">
        <v>2.98</v>
      </c>
      <c r="BL178" s="4">
        <v>20.745000000000001</v>
      </c>
      <c r="BM178" s="4">
        <v>0</v>
      </c>
      <c r="BQ178" s="4">
        <v>4922.692</v>
      </c>
      <c r="BR178" s="4">
        <v>0.131718</v>
      </c>
      <c r="BS178" s="4">
        <v>-5</v>
      </c>
      <c r="BT178" s="4">
        <v>8.9999999999999993E-3</v>
      </c>
      <c r="BU178" s="4">
        <v>3.2188590000000001</v>
      </c>
      <c r="BV178" s="4">
        <v>21</v>
      </c>
      <c r="BW178" s="4">
        <f t="shared" si="13"/>
        <v>0.85042254780000004</v>
      </c>
      <c r="BY178" s="4">
        <f>BE178*$BU178*(VLOOKUP("Fuel Specific Gravity",'Raw Data'!$A$1:$B$2000,2,FALSE))</f>
        <v>8756.1686813477936</v>
      </c>
      <c r="BZ178" s="4">
        <f>BF178*$BU178*(VLOOKUP("Fuel Specific Gravity",'Raw Data'!$A$1:$B$2000,2,FALSE))</f>
        <v>3.8539656315720001</v>
      </c>
      <c r="CA178" s="4">
        <f>BJ178*$BU178*(VLOOKUP("Fuel Specific Gravity",'Raw Data'!$A$1:$B$2000,2,FALSE))</f>
        <v>48.834307735290004</v>
      </c>
      <c r="CB178" s="4">
        <f>BM178*$BU178*(VLOOKUP("Fuel Specific Gravity",'Raw Data'!$A$1:$B$2000,2,FALSE))</f>
        <v>0</v>
      </c>
    </row>
    <row r="179" spans="1:80" x14ac:dyDescent="0.25">
      <c r="A179" s="4">
        <v>43165</v>
      </c>
      <c r="B179" s="38">
        <v>0.40819747685185187</v>
      </c>
      <c r="C179" s="4">
        <v>4.6669999999999998</v>
      </c>
      <c r="D179" s="4">
        <v>1.4E-3</v>
      </c>
      <c r="E179" s="4">
        <v>13.669950999999999</v>
      </c>
      <c r="F179" s="4">
        <v>369.6</v>
      </c>
      <c r="G179" s="4">
        <v>65.099999999999994</v>
      </c>
      <c r="H179" s="4">
        <v>-6.4</v>
      </c>
      <c r="J179" s="4">
        <v>12.4</v>
      </c>
      <c r="K179" s="4">
        <v>0.96399999999999997</v>
      </c>
      <c r="L179" s="4">
        <v>4.4987000000000004</v>
      </c>
      <c r="M179" s="4">
        <v>1.2999999999999999E-3</v>
      </c>
      <c r="N179" s="4">
        <v>356.3125</v>
      </c>
      <c r="O179" s="4">
        <v>62.775199999999998</v>
      </c>
      <c r="P179" s="4">
        <v>419.1</v>
      </c>
      <c r="Q179" s="4">
        <v>285.05970000000002</v>
      </c>
      <c r="R179" s="4">
        <v>50.221899999999998</v>
      </c>
      <c r="S179" s="4">
        <v>335.3</v>
      </c>
      <c r="T179" s="4">
        <v>0</v>
      </c>
      <c r="W179" s="4">
        <v>0</v>
      </c>
      <c r="X179" s="4">
        <v>11.953200000000001</v>
      </c>
      <c r="Y179" s="4">
        <v>12</v>
      </c>
      <c r="Z179" s="4">
        <v>846</v>
      </c>
      <c r="AA179" s="4">
        <v>849</v>
      </c>
      <c r="AB179" s="4">
        <v>884</v>
      </c>
      <c r="AC179" s="4">
        <v>80</v>
      </c>
      <c r="AD179" s="4">
        <v>21.82</v>
      </c>
      <c r="AE179" s="4">
        <v>0.5</v>
      </c>
      <c r="AF179" s="4">
        <v>979</v>
      </c>
      <c r="AG179" s="4">
        <v>0</v>
      </c>
      <c r="AH179" s="4">
        <v>47</v>
      </c>
      <c r="AI179" s="4">
        <v>35</v>
      </c>
      <c r="AJ179" s="4">
        <v>190</v>
      </c>
      <c r="AK179" s="4">
        <v>168</v>
      </c>
      <c r="AL179" s="4">
        <v>4.4000000000000004</v>
      </c>
      <c r="AM179" s="4">
        <v>175</v>
      </c>
      <c r="AN179" s="4" t="s">
        <v>155</v>
      </c>
      <c r="AO179" s="4">
        <v>2</v>
      </c>
      <c r="AP179" s="4">
        <v>0.61731481481481476</v>
      </c>
      <c r="AQ179" s="4">
        <v>47.160825000000003</v>
      </c>
      <c r="AR179" s="4">
        <v>-88.490688000000006</v>
      </c>
      <c r="AS179" s="4">
        <v>312.5</v>
      </c>
      <c r="AT179" s="4">
        <v>27.3</v>
      </c>
      <c r="AU179" s="4">
        <v>12</v>
      </c>
      <c r="AV179" s="4">
        <v>11</v>
      </c>
      <c r="AW179" s="4" t="s">
        <v>202</v>
      </c>
      <c r="AX179" s="4">
        <v>1.5367999999999999</v>
      </c>
      <c r="AY179" s="4">
        <v>1.3420000000000001</v>
      </c>
      <c r="AZ179" s="4">
        <v>2.6736</v>
      </c>
      <c r="BA179" s="4">
        <v>14.186999999999999</v>
      </c>
      <c r="BB179" s="4">
        <v>45.52</v>
      </c>
      <c r="BC179" s="4">
        <v>3.21</v>
      </c>
      <c r="BD179" s="4">
        <v>3.738</v>
      </c>
      <c r="BE179" s="4">
        <v>3192.0819999999999</v>
      </c>
      <c r="BF179" s="4">
        <v>0.59499999999999997</v>
      </c>
      <c r="BG179" s="4">
        <v>26.475999999999999</v>
      </c>
      <c r="BH179" s="4">
        <v>4.665</v>
      </c>
      <c r="BI179" s="4">
        <v>31.140999999999998</v>
      </c>
      <c r="BJ179" s="4">
        <v>21.181999999999999</v>
      </c>
      <c r="BK179" s="4">
        <v>3.7320000000000002</v>
      </c>
      <c r="BL179" s="4">
        <v>24.913</v>
      </c>
      <c r="BM179" s="4">
        <v>0</v>
      </c>
      <c r="BQ179" s="4">
        <v>6166.9139999999998</v>
      </c>
      <c r="BR179" s="4">
        <v>0.11931600000000001</v>
      </c>
      <c r="BS179" s="4">
        <v>-5</v>
      </c>
      <c r="BT179" s="4">
        <v>8.9999999999999993E-3</v>
      </c>
      <c r="BU179" s="4">
        <v>2.9157850000000001</v>
      </c>
      <c r="BV179" s="4">
        <v>21</v>
      </c>
      <c r="BW179" s="4">
        <f t="shared" si="13"/>
        <v>0.77035039699999996</v>
      </c>
      <c r="BY179" s="4">
        <f>BE179*$BU179*(VLOOKUP("Fuel Specific Gravity",'Raw Data'!$A$1:$B$2000,2,FALSE))</f>
        <v>7948.5407914719799</v>
      </c>
      <c r="BZ179" s="4">
        <f>BF179*$BU179*(VLOOKUP("Fuel Specific Gravity",'Raw Data'!$A$1:$B$2000,2,FALSE))</f>
        <v>1.4815978320499998</v>
      </c>
      <c r="CA179" s="4">
        <f>BJ179*$BU179*(VLOOKUP("Fuel Specific Gravity",'Raw Data'!$A$1:$B$2000,2,FALSE))</f>
        <v>52.744882820979996</v>
      </c>
      <c r="CB179" s="4">
        <f>BM179*$BU179*(VLOOKUP("Fuel Specific Gravity",'Raw Data'!$A$1:$B$2000,2,FALSE))</f>
        <v>0</v>
      </c>
    </row>
    <row r="180" spans="1:80" x14ac:dyDescent="0.25">
      <c r="A180" s="4">
        <v>43165</v>
      </c>
      <c r="B180" s="38">
        <v>0.40820905092592591</v>
      </c>
      <c r="C180" s="4">
        <v>4.1310000000000002</v>
      </c>
      <c r="D180" s="4">
        <v>8.8000000000000005E-3</v>
      </c>
      <c r="E180" s="4">
        <v>87.561576000000002</v>
      </c>
      <c r="F180" s="4">
        <v>350.9</v>
      </c>
      <c r="G180" s="4">
        <v>65.2</v>
      </c>
      <c r="H180" s="4">
        <v>-20</v>
      </c>
      <c r="J180" s="4">
        <v>12.68</v>
      </c>
      <c r="K180" s="4">
        <v>0.96819999999999995</v>
      </c>
      <c r="L180" s="4">
        <v>3.9996999999999998</v>
      </c>
      <c r="M180" s="4">
        <v>8.5000000000000006E-3</v>
      </c>
      <c r="N180" s="4">
        <v>339.73020000000002</v>
      </c>
      <c r="O180" s="4">
        <v>63.167999999999999</v>
      </c>
      <c r="P180" s="4">
        <v>402.9</v>
      </c>
      <c r="Q180" s="4">
        <v>271.79340000000002</v>
      </c>
      <c r="R180" s="4">
        <v>50.536099999999998</v>
      </c>
      <c r="S180" s="4">
        <v>322.3</v>
      </c>
      <c r="T180" s="4">
        <v>0</v>
      </c>
      <c r="W180" s="4">
        <v>0</v>
      </c>
      <c r="X180" s="4">
        <v>12.2738</v>
      </c>
      <c r="Y180" s="4">
        <v>11.9</v>
      </c>
      <c r="Z180" s="4">
        <v>845</v>
      </c>
      <c r="AA180" s="4">
        <v>851</v>
      </c>
      <c r="AB180" s="4">
        <v>884</v>
      </c>
      <c r="AC180" s="4">
        <v>80</v>
      </c>
      <c r="AD180" s="4">
        <v>21.82</v>
      </c>
      <c r="AE180" s="4">
        <v>0.5</v>
      </c>
      <c r="AF180" s="4">
        <v>979</v>
      </c>
      <c r="AG180" s="4">
        <v>0</v>
      </c>
      <c r="AH180" s="4">
        <v>47</v>
      </c>
      <c r="AI180" s="4">
        <v>35</v>
      </c>
      <c r="AJ180" s="4">
        <v>190</v>
      </c>
      <c r="AK180" s="4">
        <v>168</v>
      </c>
      <c r="AL180" s="4">
        <v>4.3</v>
      </c>
      <c r="AM180" s="4">
        <v>175</v>
      </c>
      <c r="AN180" s="4" t="s">
        <v>155</v>
      </c>
      <c r="AO180" s="4">
        <v>2</v>
      </c>
      <c r="AP180" s="4">
        <v>0.61733796296296295</v>
      </c>
      <c r="AQ180" s="4">
        <v>47.160668999999999</v>
      </c>
      <c r="AR180" s="4">
        <v>-88.490660000000005</v>
      </c>
      <c r="AS180" s="4">
        <v>312.5</v>
      </c>
      <c r="AT180" s="4">
        <v>28</v>
      </c>
      <c r="AU180" s="4">
        <v>12</v>
      </c>
      <c r="AV180" s="4">
        <v>12</v>
      </c>
      <c r="AW180" s="4" t="s">
        <v>203</v>
      </c>
      <c r="AX180" s="4">
        <v>1.6</v>
      </c>
      <c r="AY180" s="4">
        <v>1.5</v>
      </c>
      <c r="AZ180" s="4">
        <v>2.8</v>
      </c>
      <c r="BA180" s="4">
        <v>14.186999999999999</v>
      </c>
      <c r="BB180" s="4">
        <v>51.21</v>
      </c>
      <c r="BC180" s="4">
        <v>3.61</v>
      </c>
      <c r="BD180" s="4">
        <v>3.286</v>
      </c>
      <c r="BE180" s="4">
        <v>3189.7550000000001</v>
      </c>
      <c r="BF180" s="4">
        <v>4.3029999999999999</v>
      </c>
      <c r="BG180" s="4">
        <v>28.373000000000001</v>
      </c>
      <c r="BH180" s="4">
        <v>5.2750000000000004</v>
      </c>
      <c r="BI180" s="4">
        <v>33.648000000000003</v>
      </c>
      <c r="BJ180" s="4">
        <v>22.699000000000002</v>
      </c>
      <c r="BK180" s="4">
        <v>4.2210000000000001</v>
      </c>
      <c r="BL180" s="4">
        <v>26.919</v>
      </c>
      <c r="BM180" s="4">
        <v>0</v>
      </c>
      <c r="BQ180" s="4">
        <v>7117.1610000000001</v>
      </c>
      <c r="BR180" s="4">
        <v>0.116188</v>
      </c>
      <c r="BS180" s="4">
        <v>-5</v>
      </c>
      <c r="BT180" s="4">
        <v>8.9999999999999993E-3</v>
      </c>
      <c r="BU180" s="4">
        <v>2.8393440000000001</v>
      </c>
      <c r="BV180" s="4">
        <v>21</v>
      </c>
      <c r="BW180" s="4">
        <f t="shared" si="13"/>
        <v>0.75015468480000003</v>
      </c>
      <c r="BY180" s="4">
        <f>BE180*$BU180*(VLOOKUP("Fuel Specific Gravity",'Raw Data'!$A$1:$B$2000,2,FALSE))</f>
        <v>7734.5172094948812</v>
      </c>
      <c r="BZ180" s="4">
        <f>BF180*$BU180*(VLOOKUP("Fuel Specific Gravity",'Raw Data'!$A$1:$B$2000,2,FALSE))</f>
        <v>10.433913436128</v>
      </c>
      <c r="CA180" s="4">
        <f>BJ180*$BU180*(VLOOKUP("Fuel Specific Gravity",'Raw Data'!$A$1:$B$2000,2,FALSE))</f>
        <v>55.040530115423998</v>
      </c>
      <c r="CB180" s="4">
        <f>BM180*$BU180*(VLOOKUP("Fuel Specific Gravity",'Raw Data'!$A$1:$B$2000,2,FALSE))</f>
        <v>0</v>
      </c>
    </row>
    <row r="181" spans="1:80" x14ac:dyDescent="0.25">
      <c r="A181" s="4">
        <v>43165</v>
      </c>
      <c r="B181" s="38">
        <v>0.408220625</v>
      </c>
      <c r="C181" s="4">
        <v>3.855</v>
      </c>
      <c r="D181" s="4">
        <v>8.9999999999999993E-3</v>
      </c>
      <c r="E181" s="4">
        <v>90</v>
      </c>
      <c r="F181" s="4">
        <v>340.5</v>
      </c>
      <c r="G181" s="4">
        <v>65.8</v>
      </c>
      <c r="H181" s="4">
        <v>-3.1</v>
      </c>
      <c r="J181" s="4">
        <v>13.45</v>
      </c>
      <c r="K181" s="4">
        <v>0.97040000000000004</v>
      </c>
      <c r="L181" s="4">
        <v>3.7412999999999998</v>
      </c>
      <c r="M181" s="4">
        <v>8.6999999999999994E-3</v>
      </c>
      <c r="N181" s="4">
        <v>330.44549999999998</v>
      </c>
      <c r="O181" s="4">
        <v>63.841000000000001</v>
      </c>
      <c r="P181" s="4">
        <v>394.3</v>
      </c>
      <c r="Q181" s="4">
        <v>264.36540000000002</v>
      </c>
      <c r="R181" s="4">
        <v>51.0745</v>
      </c>
      <c r="S181" s="4">
        <v>315.39999999999998</v>
      </c>
      <c r="T181" s="4">
        <v>0</v>
      </c>
      <c r="W181" s="4">
        <v>0</v>
      </c>
      <c r="X181" s="4">
        <v>13.0481</v>
      </c>
      <c r="Y181" s="4">
        <v>12</v>
      </c>
      <c r="Z181" s="4">
        <v>845</v>
      </c>
      <c r="AA181" s="4">
        <v>849</v>
      </c>
      <c r="AB181" s="4">
        <v>883</v>
      </c>
      <c r="AC181" s="4">
        <v>80</v>
      </c>
      <c r="AD181" s="4">
        <v>21.82</v>
      </c>
      <c r="AE181" s="4">
        <v>0.5</v>
      </c>
      <c r="AF181" s="4">
        <v>979</v>
      </c>
      <c r="AG181" s="4">
        <v>0</v>
      </c>
      <c r="AH181" s="4">
        <v>47</v>
      </c>
      <c r="AI181" s="4">
        <v>35</v>
      </c>
      <c r="AJ181" s="4">
        <v>190</v>
      </c>
      <c r="AK181" s="4">
        <v>168</v>
      </c>
      <c r="AL181" s="4">
        <v>4.3</v>
      </c>
      <c r="AM181" s="4">
        <v>175</v>
      </c>
      <c r="AN181" s="4" t="s">
        <v>155</v>
      </c>
      <c r="AO181" s="4">
        <v>2</v>
      </c>
      <c r="AP181" s="4">
        <v>0.6173495370370371</v>
      </c>
      <c r="AQ181" s="4">
        <v>47.160549000000003</v>
      </c>
      <c r="AR181" s="4">
        <v>-88.490667999999999</v>
      </c>
      <c r="AS181" s="4">
        <v>312.10000000000002</v>
      </c>
      <c r="AT181" s="4">
        <v>28.2</v>
      </c>
      <c r="AU181" s="4">
        <v>12</v>
      </c>
      <c r="AV181" s="4">
        <v>12</v>
      </c>
      <c r="AW181" s="4" t="s">
        <v>203</v>
      </c>
      <c r="AX181" s="4">
        <v>1.6683319999999999</v>
      </c>
      <c r="AY181" s="4">
        <v>1.295005</v>
      </c>
      <c r="AZ181" s="4">
        <v>2.8</v>
      </c>
      <c r="BA181" s="4">
        <v>14.186999999999999</v>
      </c>
      <c r="BB181" s="4">
        <v>54.8</v>
      </c>
      <c r="BC181" s="4">
        <v>3.86</v>
      </c>
      <c r="BD181" s="4">
        <v>3.048</v>
      </c>
      <c r="BE181" s="4">
        <v>3191.2739999999999</v>
      </c>
      <c r="BF181" s="4">
        <v>4.742</v>
      </c>
      <c r="BG181" s="4">
        <v>29.516999999999999</v>
      </c>
      <c r="BH181" s="4">
        <v>5.7030000000000003</v>
      </c>
      <c r="BI181" s="4">
        <v>35.22</v>
      </c>
      <c r="BJ181" s="4">
        <v>23.614999999999998</v>
      </c>
      <c r="BK181" s="4">
        <v>4.5620000000000003</v>
      </c>
      <c r="BL181" s="4">
        <v>28.177</v>
      </c>
      <c r="BM181" s="4">
        <v>0</v>
      </c>
      <c r="BQ181" s="4">
        <v>8092.5640000000003</v>
      </c>
      <c r="BR181" s="4">
        <v>5.1673999999999998E-2</v>
      </c>
      <c r="BS181" s="4">
        <v>-5</v>
      </c>
      <c r="BT181" s="4">
        <v>8.9999999999999993E-3</v>
      </c>
      <c r="BU181" s="4">
        <v>1.262783</v>
      </c>
      <c r="BV181" s="4">
        <v>21</v>
      </c>
      <c r="BW181" s="4">
        <f t="shared" si="13"/>
        <v>0.33362726859999997</v>
      </c>
      <c r="BY181" s="4">
        <f>BE181*$BU181*(VLOOKUP("Fuel Specific Gravity",'Raw Data'!$A$1:$B$2000,2,FALSE))</f>
        <v>3441.5231184328677</v>
      </c>
      <c r="BZ181" s="4">
        <f>BF181*$BU181*(VLOOKUP("Fuel Specific Gravity",'Raw Data'!$A$1:$B$2000,2,FALSE))</f>
        <v>5.1138519060439993</v>
      </c>
      <c r="CA181" s="4">
        <f>BJ181*$BU181*(VLOOKUP("Fuel Specific Gravity",'Raw Data'!$A$1:$B$2000,2,FALSE))</f>
        <v>25.466809945429997</v>
      </c>
      <c r="CB181" s="4">
        <f>BM181*$BU181*(VLOOKUP("Fuel Specific Gravity",'Raw Data'!$A$1:$B$2000,2,FALSE))</f>
        <v>0</v>
      </c>
    </row>
    <row r="182" spans="1:80" x14ac:dyDescent="0.25">
      <c r="A182" s="4">
        <v>43165</v>
      </c>
      <c r="B182" s="38">
        <v>0.40823219907407404</v>
      </c>
      <c r="C182" s="4">
        <v>3.8780000000000001</v>
      </c>
      <c r="D182" s="4">
        <v>8.9999999999999993E-3</v>
      </c>
      <c r="E182" s="4">
        <v>90</v>
      </c>
      <c r="F182" s="4">
        <v>334.4</v>
      </c>
      <c r="G182" s="4">
        <v>66.2</v>
      </c>
      <c r="H182" s="4">
        <v>-7.8</v>
      </c>
      <c r="J182" s="4">
        <v>13.99</v>
      </c>
      <c r="K182" s="4">
        <v>0.97019999999999995</v>
      </c>
      <c r="L182" s="4">
        <v>3.7621000000000002</v>
      </c>
      <c r="M182" s="4">
        <v>8.6999999999999994E-3</v>
      </c>
      <c r="N182" s="4">
        <v>324.41609999999997</v>
      </c>
      <c r="O182" s="4">
        <v>64.250500000000002</v>
      </c>
      <c r="P182" s="4">
        <v>388.7</v>
      </c>
      <c r="Q182" s="4">
        <v>259.54169999999999</v>
      </c>
      <c r="R182" s="4">
        <v>51.402200000000001</v>
      </c>
      <c r="S182" s="4">
        <v>310.89999999999998</v>
      </c>
      <c r="T182" s="4">
        <v>0</v>
      </c>
      <c r="W182" s="4">
        <v>0</v>
      </c>
      <c r="X182" s="4">
        <v>13.5707</v>
      </c>
      <c r="Y182" s="4">
        <v>12</v>
      </c>
      <c r="Z182" s="4">
        <v>845</v>
      </c>
      <c r="AA182" s="4">
        <v>848</v>
      </c>
      <c r="AB182" s="4">
        <v>883</v>
      </c>
      <c r="AC182" s="4">
        <v>80</v>
      </c>
      <c r="AD182" s="4">
        <v>21.82</v>
      </c>
      <c r="AE182" s="4">
        <v>0.5</v>
      </c>
      <c r="AF182" s="4">
        <v>979</v>
      </c>
      <c r="AG182" s="4">
        <v>0</v>
      </c>
      <c r="AH182" s="4">
        <v>47</v>
      </c>
      <c r="AI182" s="4">
        <v>35</v>
      </c>
      <c r="AJ182" s="4">
        <v>190</v>
      </c>
      <c r="AK182" s="4">
        <v>168.9</v>
      </c>
      <c r="AL182" s="4">
        <v>4.3</v>
      </c>
      <c r="AM182" s="4">
        <v>175</v>
      </c>
      <c r="AN182" s="4" t="s">
        <v>155</v>
      </c>
      <c r="AO182" s="4">
        <v>2</v>
      </c>
      <c r="AP182" s="4">
        <v>0.61736111111111114</v>
      </c>
      <c r="AQ182" s="4">
        <v>47.160438999999997</v>
      </c>
      <c r="AR182" s="4">
        <v>-88.490671000000006</v>
      </c>
      <c r="AS182" s="4">
        <v>311.7</v>
      </c>
      <c r="AT182" s="4">
        <v>27.6</v>
      </c>
      <c r="AU182" s="4">
        <v>12</v>
      </c>
      <c r="AV182" s="4">
        <v>11</v>
      </c>
      <c r="AW182" s="4" t="s">
        <v>199</v>
      </c>
      <c r="AX182" s="4">
        <v>1.7</v>
      </c>
      <c r="AY182" s="4">
        <v>1.3367370000000001</v>
      </c>
      <c r="AZ182" s="4">
        <v>2.8</v>
      </c>
      <c r="BA182" s="4">
        <v>14.186999999999999</v>
      </c>
      <c r="BB182" s="4">
        <v>54.49</v>
      </c>
      <c r="BC182" s="4">
        <v>3.84</v>
      </c>
      <c r="BD182" s="4">
        <v>3.0670000000000002</v>
      </c>
      <c r="BE182" s="4">
        <v>3191.1280000000002</v>
      </c>
      <c r="BF182" s="4">
        <v>4.7140000000000004</v>
      </c>
      <c r="BG182" s="4">
        <v>28.817</v>
      </c>
      <c r="BH182" s="4">
        <v>5.7069999999999999</v>
      </c>
      <c r="BI182" s="4">
        <v>34.524000000000001</v>
      </c>
      <c r="BJ182" s="4">
        <v>23.053999999999998</v>
      </c>
      <c r="BK182" s="4">
        <v>4.5659999999999998</v>
      </c>
      <c r="BL182" s="4">
        <v>27.62</v>
      </c>
      <c r="BM182" s="4">
        <v>0</v>
      </c>
      <c r="BQ182" s="4">
        <v>8369.6779999999999</v>
      </c>
      <c r="BR182" s="4">
        <v>4.8624000000000001E-2</v>
      </c>
      <c r="BS182" s="4">
        <v>-5</v>
      </c>
      <c r="BT182" s="4">
        <v>8.9999999999999993E-3</v>
      </c>
      <c r="BU182" s="4">
        <v>1.1882490000000001</v>
      </c>
      <c r="BV182" s="4">
        <v>21</v>
      </c>
      <c r="BW182" s="4">
        <f t="shared" si="13"/>
        <v>0.31393538580000002</v>
      </c>
      <c r="BY182" s="4">
        <f>BE182*$BU182*(VLOOKUP("Fuel Specific Gravity",'Raw Data'!$A$1:$B$2000,2,FALSE))</f>
        <v>3238.2438752606886</v>
      </c>
      <c r="BZ182" s="4">
        <f>BF182*$BU182*(VLOOKUP("Fuel Specific Gravity",'Raw Data'!$A$1:$B$2000,2,FALSE))</f>
        <v>4.7836005412440006</v>
      </c>
      <c r="CA182" s="4">
        <f>BJ182*$BU182*(VLOOKUP("Fuel Specific Gravity",'Raw Data'!$A$1:$B$2000,2,FALSE))</f>
        <v>23.394384148884001</v>
      </c>
      <c r="CB182" s="4">
        <f>BM182*$BU182*(VLOOKUP("Fuel Specific Gravity",'Raw Data'!$A$1:$B$2000,2,FALSE))</f>
        <v>0</v>
      </c>
    </row>
    <row r="183" spans="1:80" x14ac:dyDescent="0.25">
      <c r="A183" s="4">
        <v>43165</v>
      </c>
      <c r="B183" s="38">
        <v>0.40824377314814814</v>
      </c>
      <c r="C183" s="4">
        <v>4.4119999999999999</v>
      </c>
      <c r="D183" s="4">
        <v>1.0500000000000001E-2</v>
      </c>
      <c r="E183" s="4">
        <v>104.912863</v>
      </c>
      <c r="F183" s="4">
        <v>337</v>
      </c>
      <c r="G183" s="4">
        <v>66.3</v>
      </c>
      <c r="H183" s="4">
        <v>-3.7</v>
      </c>
      <c r="J183" s="4">
        <v>14.35</v>
      </c>
      <c r="K183" s="4">
        <v>0.96589999999999998</v>
      </c>
      <c r="L183" s="4">
        <v>4.2611999999999997</v>
      </c>
      <c r="M183" s="4">
        <v>1.01E-2</v>
      </c>
      <c r="N183" s="4">
        <v>325.4939</v>
      </c>
      <c r="O183" s="4">
        <v>64.016000000000005</v>
      </c>
      <c r="P183" s="4">
        <v>389.5</v>
      </c>
      <c r="Q183" s="4">
        <v>260.404</v>
      </c>
      <c r="R183" s="4">
        <v>51.214500000000001</v>
      </c>
      <c r="S183" s="4">
        <v>311.60000000000002</v>
      </c>
      <c r="T183" s="4">
        <v>0</v>
      </c>
      <c r="W183" s="4">
        <v>0</v>
      </c>
      <c r="X183" s="4">
        <v>13.8588</v>
      </c>
      <c r="Y183" s="4">
        <v>11.9</v>
      </c>
      <c r="Z183" s="4">
        <v>845</v>
      </c>
      <c r="AA183" s="4">
        <v>849</v>
      </c>
      <c r="AB183" s="4">
        <v>883</v>
      </c>
      <c r="AC183" s="4">
        <v>80</v>
      </c>
      <c r="AD183" s="4">
        <v>21.82</v>
      </c>
      <c r="AE183" s="4">
        <v>0.5</v>
      </c>
      <c r="AF183" s="4">
        <v>979</v>
      </c>
      <c r="AG183" s="4">
        <v>0</v>
      </c>
      <c r="AH183" s="4">
        <v>47</v>
      </c>
      <c r="AI183" s="4">
        <v>35</v>
      </c>
      <c r="AJ183" s="4">
        <v>190</v>
      </c>
      <c r="AK183" s="4">
        <v>169</v>
      </c>
      <c r="AL183" s="4">
        <v>4.2</v>
      </c>
      <c r="AM183" s="4">
        <v>175</v>
      </c>
      <c r="AN183" s="4" t="s">
        <v>155</v>
      </c>
      <c r="AO183" s="4">
        <v>2</v>
      </c>
      <c r="AP183" s="4">
        <v>0.61737268518518518</v>
      </c>
      <c r="AQ183" s="4">
        <v>47.160335000000003</v>
      </c>
      <c r="AR183" s="4">
        <v>-88.490668999999997</v>
      </c>
      <c r="AS183" s="4">
        <v>311.5</v>
      </c>
      <c r="AT183" s="4">
        <v>26.5</v>
      </c>
      <c r="AU183" s="4">
        <v>12</v>
      </c>
      <c r="AV183" s="4">
        <v>11</v>
      </c>
      <c r="AW183" s="4" t="s">
        <v>199</v>
      </c>
      <c r="AX183" s="4">
        <v>1.7</v>
      </c>
      <c r="AY183" s="4">
        <v>1.4</v>
      </c>
      <c r="AZ183" s="4">
        <v>2.8</v>
      </c>
      <c r="BA183" s="4">
        <v>14.186999999999999</v>
      </c>
      <c r="BB183" s="4">
        <v>48</v>
      </c>
      <c r="BC183" s="4">
        <v>3.38</v>
      </c>
      <c r="BD183" s="4">
        <v>3.5339999999999998</v>
      </c>
      <c r="BE183" s="4">
        <v>3186.9630000000002</v>
      </c>
      <c r="BF183" s="4">
        <v>4.8239999999999998</v>
      </c>
      <c r="BG183" s="4">
        <v>25.492999999999999</v>
      </c>
      <c r="BH183" s="4">
        <v>5.0140000000000002</v>
      </c>
      <c r="BI183" s="4">
        <v>30.507000000000001</v>
      </c>
      <c r="BJ183" s="4">
        <v>20.395</v>
      </c>
      <c r="BK183" s="4">
        <v>4.0110000000000001</v>
      </c>
      <c r="BL183" s="4">
        <v>24.407</v>
      </c>
      <c r="BM183" s="4">
        <v>0</v>
      </c>
      <c r="BQ183" s="4">
        <v>7536.549</v>
      </c>
      <c r="BR183" s="4">
        <v>2.0913999999999999E-2</v>
      </c>
      <c r="BS183" s="4">
        <v>-5</v>
      </c>
      <c r="BT183" s="4">
        <v>8.9999999999999993E-3</v>
      </c>
      <c r="BU183" s="4">
        <v>0.51108600000000004</v>
      </c>
      <c r="BV183" s="4">
        <v>21</v>
      </c>
      <c r="BW183" s="4">
        <f t="shared" si="13"/>
        <v>0.13502892120000001</v>
      </c>
      <c r="BY183" s="4">
        <f>BE183*$BU183*(VLOOKUP("Fuel Specific Gravity",'Raw Data'!$A$1:$B$2000,2,FALSE))</f>
        <v>1391.0055947325723</v>
      </c>
      <c r="BZ183" s="4">
        <f>BF183*$BU183*(VLOOKUP("Fuel Specific Gravity",'Raw Data'!$A$1:$B$2000,2,FALSE))</f>
        <v>2.1055189498560001</v>
      </c>
      <c r="CA183" s="4">
        <f>BJ183*$BU183*(VLOOKUP("Fuel Specific Gravity",'Raw Data'!$A$1:$B$2000,2,FALSE))</f>
        <v>8.9017535203799998</v>
      </c>
      <c r="CB183" s="4">
        <f>BM183*$BU183*(VLOOKUP("Fuel Specific Gravity",'Raw Data'!$A$1:$B$2000,2,FALSE))</f>
        <v>0</v>
      </c>
    </row>
    <row r="184" spans="1:80" x14ac:dyDescent="0.25">
      <c r="A184" s="4">
        <v>43165</v>
      </c>
      <c r="B184" s="38">
        <v>0.40825534722222218</v>
      </c>
      <c r="C184" s="4">
        <v>5.3680000000000003</v>
      </c>
      <c r="D184" s="4">
        <v>1.0999999999999999E-2</v>
      </c>
      <c r="E184" s="4">
        <v>110.215232</v>
      </c>
      <c r="F184" s="4">
        <v>358.7</v>
      </c>
      <c r="G184" s="4">
        <v>65.8</v>
      </c>
      <c r="H184" s="4">
        <v>0</v>
      </c>
      <c r="J184" s="4">
        <v>14.59</v>
      </c>
      <c r="K184" s="4">
        <v>0.95830000000000004</v>
      </c>
      <c r="L184" s="4">
        <v>5.1444999999999999</v>
      </c>
      <c r="M184" s="4">
        <v>1.06E-2</v>
      </c>
      <c r="N184" s="4">
        <v>343.7783</v>
      </c>
      <c r="O184" s="4">
        <v>63.101500000000001</v>
      </c>
      <c r="P184" s="4">
        <v>406.9</v>
      </c>
      <c r="Q184" s="4">
        <v>275.03199999999998</v>
      </c>
      <c r="R184" s="4">
        <v>50.482900000000001</v>
      </c>
      <c r="S184" s="4">
        <v>325.5</v>
      </c>
      <c r="T184" s="4">
        <v>0</v>
      </c>
      <c r="W184" s="4">
        <v>0</v>
      </c>
      <c r="X184" s="4">
        <v>13.983499999999999</v>
      </c>
      <c r="Y184" s="4">
        <v>12</v>
      </c>
      <c r="Z184" s="4">
        <v>845</v>
      </c>
      <c r="AA184" s="4">
        <v>848</v>
      </c>
      <c r="AB184" s="4">
        <v>883</v>
      </c>
      <c r="AC184" s="4">
        <v>80</v>
      </c>
      <c r="AD184" s="4">
        <v>21.82</v>
      </c>
      <c r="AE184" s="4">
        <v>0.5</v>
      </c>
      <c r="AF184" s="4">
        <v>979</v>
      </c>
      <c r="AG184" s="4">
        <v>0</v>
      </c>
      <c r="AH184" s="4">
        <v>47</v>
      </c>
      <c r="AI184" s="4">
        <v>35</v>
      </c>
      <c r="AJ184" s="4">
        <v>190</v>
      </c>
      <c r="AK184" s="4">
        <v>169</v>
      </c>
      <c r="AL184" s="4">
        <v>4.4000000000000004</v>
      </c>
      <c r="AM184" s="4">
        <v>175</v>
      </c>
      <c r="AN184" s="4" t="s">
        <v>155</v>
      </c>
      <c r="AO184" s="4">
        <v>2</v>
      </c>
      <c r="AP184" s="4">
        <v>0.61738425925925922</v>
      </c>
      <c r="AQ184" s="4">
        <v>47.160231000000003</v>
      </c>
      <c r="AR184" s="4">
        <v>-88.490666000000004</v>
      </c>
      <c r="AS184" s="4">
        <v>311.39999999999998</v>
      </c>
      <c r="AT184" s="4">
        <v>26.2</v>
      </c>
      <c r="AU184" s="4">
        <v>12</v>
      </c>
      <c r="AV184" s="4">
        <v>11</v>
      </c>
      <c r="AW184" s="4" t="s">
        <v>199</v>
      </c>
      <c r="AX184" s="4">
        <v>1.7684</v>
      </c>
      <c r="AY184" s="4">
        <v>1.4683999999999999</v>
      </c>
      <c r="AZ184" s="4">
        <v>2.8683999999999998</v>
      </c>
      <c r="BA184" s="4">
        <v>14.186999999999999</v>
      </c>
      <c r="BB184" s="4">
        <v>39.619999999999997</v>
      </c>
      <c r="BC184" s="4">
        <v>2.79</v>
      </c>
      <c r="BD184" s="4">
        <v>4.3540000000000001</v>
      </c>
      <c r="BE184" s="4">
        <v>3182.8649999999998</v>
      </c>
      <c r="BF184" s="4">
        <v>4.1589999999999998</v>
      </c>
      <c r="BG184" s="4">
        <v>22.274000000000001</v>
      </c>
      <c r="BH184" s="4">
        <v>4.0880000000000001</v>
      </c>
      <c r="BI184" s="4">
        <v>26.361999999999998</v>
      </c>
      <c r="BJ184" s="4">
        <v>17.82</v>
      </c>
      <c r="BK184" s="4">
        <v>3.2709999999999999</v>
      </c>
      <c r="BL184" s="4">
        <v>21.09</v>
      </c>
      <c r="BM184" s="4">
        <v>0</v>
      </c>
      <c r="BQ184" s="4">
        <v>6290.6049999999996</v>
      </c>
      <c r="BR184" s="4">
        <v>5.7863999999999999E-2</v>
      </c>
      <c r="BS184" s="4">
        <v>-5</v>
      </c>
      <c r="BT184" s="4">
        <v>8.0940000000000005E-3</v>
      </c>
      <c r="BU184" s="4">
        <v>1.4140520000000001</v>
      </c>
      <c r="BV184" s="4">
        <v>21</v>
      </c>
      <c r="BW184" s="4">
        <f t="shared" si="13"/>
        <v>0.37359253840000001</v>
      </c>
      <c r="BY184" s="4">
        <f>BE184*$BU184*(VLOOKUP("Fuel Specific Gravity",'Raw Data'!$A$1:$B$2000,2,FALSE))</f>
        <v>3843.6290726089196</v>
      </c>
      <c r="BZ184" s="4">
        <f>BF184*$BU184*(VLOOKUP("Fuel Specific Gravity",'Raw Data'!$A$1:$B$2000,2,FALSE))</f>
        <v>5.022410096872</v>
      </c>
      <c r="CA184" s="4">
        <f>BJ184*$BU184*(VLOOKUP("Fuel Specific Gravity",'Raw Data'!$A$1:$B$2000,2,FALSE))</f>
        <v>21.519439270559999</v>
      </c>
      <c r="CB184" s="4">
        <f>BM184*$BU184*(VLOOKUP("Fuel Specific Gravity",'Raw Data'!$A$1:$B$2000,2,FALSE))</f>
        <v>0</v>
      </c>
    </row>
    <row r="185" spans="1:80" x14ac:dyDescent="0.25">
      <c r="A185" s="4">
        <v>43165</v>
      </c>
      <c r="B185" s="38">
        <v>0.40826692129629633</v>
      </c>
      <c r="C185" s="4">
        <v>5.6749999999999998</v>
      </c>
      <c r="D185" s="4">
        <v>8.6999999999999994E-3</v>
      </c>
      <c r="E185" s="4">
        <v>86.958298999999997</v>
      </c>
      <c r="F185" s="4">
        <v>379.7</v>
      </c>
      <c r="G185" s="4">
        <v>63.1</v>
      </c>
      <c r="H185" s="4">
        <v>0</v>
      </c>
      <c r="J185" s="4">
        <v>14.3</v>
      </c>
      <c r="K185" s="4">
        <v>0.95579999999999998</v>
      </c>
      <c r="L185" s="4">
        <v>5.4246999999999996</v>
      </c>
      <c r="M185" s="4">
        <v>8.3000000000000001E-3</v>
      </c>
      <c r="N185" s="4">
        <v>362.88510000000002</v>
      </c>
      <c r="O185" s="4">
        <v>60.3339</v>
      </c>
      <c r="P185" s="4">
        <v>423.2</v>
      </c>
      <c r="Q185" s="4">
        <v>290.31799999999998</v>
      </c>
      <c r="R185" s="4">
        <v>48.268700000000003</v>
      </c>
      <c r="S185" s="4">
        <v>338.6</v>
      </c>
      <c r="T185" s="4">
        <v>0</v>
      </c>
      <c r="W185" s="4">
        <v>0</v>
      </c>
      <c r="X185" s="4">
        <v>13.67</v>
      </c>
      <c r="Y185" s="4">
        <v>12</v>
      </c>
      <c r="Z185" s="4">
        <v>845</v>
      </c>
      <c r="AA185" s="4">
        <v>849</v>
      </c>
      <c r="AB185" s="4">
        <v>883</v>
      </c>
      <c r="AC185" s="4">
        <v>80</v>
      </c>
      <c r="AD185" s="4">
        <v>21.82</v>
      </c>
      <c r="AE185" s="4">
        <v>0.5</v>
      </c>
      <c r="AF185" s="4">
        <v>979</v>
      </c>
      <c r="AG185" s="4">
        <v>0</v>
      </c>
      <c r="AH185" s="4">
        <v>47</v>
      </c>
      <c r="AI185" s="4">
        <v>35</v>
      </c>
      <c r="AJ185" s="4">
        <v>190</v>
      </c>
      <c r="AK185" s="4">
        <v>169</v>
      </c>
      <c r="AL185" s="4">
        <v>4.3</v>
      </c>
      <c r="AM185" s="4">
        <v>174.7</v>
      </c>
      <c r="AN185" s="4" t="s">
        <v>155</v>
      </c>
      <c r="AO185" s="4">
        <v>2</v>
      </c>
      <c r="AP185" s="4">
        <v>0.61739583333333337</v>
      </c>
      <c r="AQ185" s="4">
        <v>47.160139999999998</v>
      </c>
      <c r="AR185" s="4">
        <v>-88.490652999999995</v>
      </c>
      <c r="AS185" s="4">
        <v>311</v>
      </c>
      <c r="AT185" s="4">
        <v>25.1</v>
      </c>
      <c r="AU185" s="4">
        <v>12</v>
      </c>
      <c r="AV185" s="4">
        <v>11</v>
      </c>
      <c r="AW185" s="4" t="s">
        <v>199</v>
      </c>
      <c r="AX185" s="4">
        <v>1.8</v>
      </c>
      <c r="AY185" s="4">
        <v>1.1579999999999999</v>
      </c>
      <c r="AZ185" s="4">
        <v>2.4211999999999998</v>
      </c>
      <c r="BA185" s="4">
        <v>14.186999999999999</v>
      </c>
      <c r="BB185" s="4">
        <v>37.54</v>
      </c>
      <c r="BC185" s="4">
        <v>2.65</v>
      </c>
      <c r="BD185" s="4">
        <v>4.62</v>
      </c>
      <c r="BE185" s="4">
        <v>3183.2530000000002</v>
      </c>
      <c r="BF185" s="4">
        <v>3.1040000000000001</v>
      </c>
      <c r="BG185" s="4">
        <v>22.3</v>
      </c>
      <c r="BH185" s="4">
        <v>3.7080000000000002</v>
      </c>
      <c r="BI185" s="4">
        <v>26.007000000000001</v>
      </c>
      <c r="BJ185" s="4">
        <v>17.84</v>
      </c>
      <c r="BK185" s="4">
        <v>2.9660000000000002</v>
      </c>
      <c r="BL185" s="4">
        <v>20.806999999999999</v>
      </c>
      <c r="BM185" s="4">
        <v>0</v>
      </c>
      <c r="BQ185" s="4">
        <v>5832.607</v>
      </c>
      <c r="BR185" s="4">
        <v>9.5521999999999996E-2</v>
      </c>
      <c r="BS185" s="4">
        <v>-5</v>
      </c>
      <c r="BT185" s="4">
        <v>8.9060000000000007E-3</v>
      </c>
      <c r="BU185" s="4">
        <v>2.3343189999999998</v>
      </c>
      <c r="BV185" s="4">
        <v>21</v>
      </c>
      <c r="BW185" s="4">
        <f t="shared" si="13"/>
        <v>0.61672707979999997</v>
      </c>
      <c r="BY185" s="4">
        <f>BE185*$BU185*(VLOOKUP("Fuel Specific Gravity",'Raw Data'!$A$1:$B$2000,2,FALSE))</f>
        <v>6345.8416775897776</v>
      </c>
      <c r="BZ185" s="4">
        <f>BF185*$BU185*(VLOOKUP("Fuel Specific Gravity",'Raw Data'!$A$1:$B$2000,2,FALSE))</f>
        <v>6.1878501543039999</v>
      </c>
      <c r="CA185" s="4">
        <f>BJ185*$BU185*(VLOOKUP("Fuel Specific Gravity",'Raw Data'!$A$1:$B$2000,2,FALSE))</f>
        <v>35.564190319839994</v>
      </c>
      <c r="CB185" s="4">
        <f>BM185*$BU185*(VLOOKUP("Fuel Specific Gravity",'Raw Data'!$A$1:$B$2000,2,FALSE))</f>
        <v>0</v>
      </c>
    </row>
    <row r="186" spans="1:80" x14ac:dyDescent="0.25">
      <c r="A186" s="4">
        <v>43165</v>
      </c>
      <c r="B186" s="38">
        <v>0.40827849537037036</v>
      </c>
      <c r="C186" s="4">
        <v>5.8920000000000003</v>
      </c>
      <c r="D186" s="4">
        <v>7.1000000000000004E-3</v>
      </c>
      <c r="E186" s="4">
        <v>70.605069999999998</v>
      </c>
      <c r="F186" s="4">
        <v>389.2</v>
      </c>
      <c r="G186" s="4">
        <v>61.3</v>
      </c>
      <c r="H186" s="4">
        <v>0</v>
      </c>
      <c r="J186" s="4">
        <v>13.73</v>
      </c>
      <c r="K186" s="4">
        <v>0.95409999999999995</v>
      </c>
      <c r="L186" s="4">
        <v>5.6218000000000004</v>
      </c>
      <c r="M186" s="4">
        <v>6.7000000000000002E-3</v>
      </c>
      <c r="N186" s="4">
        <v>371.32850000000002</v>
      </c>
      <c r="O186" s="4">
        <v>58.468499999999999</v>
      </c>
      <c r="P186" s="4">
        <v>429.8</v>
      </c>
      <c r="Q186" s="4">
        <v>297.0729</v>
      </c>
      <c r="R186" s="4">
        <v>46.776400000000002</v>
      </c>
      <c r="S186" s="4">
        <v>343.8</v>
      </c>
      <c r="T186" s="4">
        <v>0</v>
      </c>
      <c r="W186" s="4">
        <v>0</v>
      </c>
      <c r="X186" s="4">
        <v>13.0959</v>
      </c>
      <c r="Y186" s="4">
        <v>12</v>
      </c>
      <c r="Z186" s="4">
        <v>845</v>
      </c>
      <c r="AA186" s="4">
        <v>851</v>
      </c>
      <c r="AB186" s="4">
        <v>883</v>
      </c>
      <c r="AC186" s="4">
        <v>80</v>
      </c>
      <c r="AD186" s="4">
        <v>21.82</v>
      </c>
      <c r="AE186" s="4">
        <v>0.5</v>
      </c>
      <c r="AF186" s="4">
        <v>979</v>
      </c>
      <c r="AG186" s="4">
        <v>0</v>
      </c>
      <c r="AH186" s="4">
        <v>47</v>
      </c>
      <c r="AI186" s="4">
        <v>35</v>
      </c>
      <c r="AJ186" s="4">
        <v>190</v>
      </c>
      <c r="AK186" s="4">
        <v>169</v>
      </c>
      <c r="AL186" s="4">
        <v>4.3</v>
      </c>
      <c r="AM186" s="4">
        <v>174.4</v>
      </c>
      <c r="AN186" s="4" t="s">
        <v>155</v>
      </c>
      <c r="AO186" s="4">
        <v>2</v>
      </c>
      <c r="AP186" s="4">
        <v>0.6174074074074074</v>
      </c>
      <c r="AQ186" s="4">
        <v>47.160051000000003</v>
      </c>
      <c r="AR186" s="4">
        <v>-88.490616000000003</v>
      </c>
      <c r="AS186" s="4">
        <v>310.7</v>
      </c>
      <c r="AT186" s="4">
        <v>24.1</v>
      </c>
      <c r="AU186" s="4">
        <v>12</v>
      </c>
      <c r="AV186" s="4">
        <v>11</v>
      </c>
      <c r="AW186" s="4" t="s">
        <v>199</v>
      </c>
      <c r="AX186" s="4">
        <v>1.8</v>
      </c>
      <c r="AY186" s="4">
        <v>1</v>
      </c>
      <c r="AZ186" s="4">
        <v>2.2000000000000002</v>
      </c>
      <c r="BA186" s="4">
        <v>14.186999999999999</v>
      </c>
      <c r="BB186" s="4">
        <v>36.21</v>
      </c>
      <c r="BC186" s="4">
        <v>2.5499999999999998</v>
      </c>
      <c r="BD186" s="4">
        <v>4.806</v>
      </c>
      <c r="BE186" s="4">
        <v>3183.4989999999998</v>
      </c>
      <c r="BF186" s="4">
        <v>2.4279999999999999</v>
      </c>
      <c r="BG186" s="4">
        <v>22.02</v>
      </c>
      <c r="BH186" s="4">
        <v>3.4670000000000001</v>
      </c>
      <c r="BI186" s="4">
        <v>25.488</v>
      </c>
      <c r="BJ186" s="4">
        <v>17.617000000000001</v>
      </c>
      <c r="BK186" s="4">
        <v>2.774</v>
      </c>
      <c r="BL186" s="4">
        <v>20.390999999999998</v>
      </c>
      <c r="BM186" s="4">
        <v>0</v>
      </c>
      <c r="BQ186" s="4">
        <v>5392.183</v>
      </c>
      <c r="BR186" s="4">
        <v>8.2692000000000002E-2</v>
      </c>
      <c r="BS186" s="4">
        <v>-5</v>
      </c>
      <c r="BT186" s="4">
        <v>8.9999999999999993E-3</v>
      </c>
      <c r="BU186" s="4">
        <v>2.0207860000000002</v>
      </c>
      <c r="BV186" s="4">
        <v>21</v>
      </c>
      <c r="BW186" s="4">
        <f t="shared" si="13"/>
        <v>0.53389166119999998</v>
      </c>
      <c r="BY186" s="4">
        <f>BE186*$BU186*(VLOOKUP("Fuel Specific Gravity",'Raw Data'!$A$1:$B$2000,2,FALSE))</f>
        <v>5493.927359522756</v>
      </c>
      <c r="BZ186" s="4">
        <f>BF186*$BU186*(VLOOKUP("Fuel Specific Gravity",'Raw Data'!$A$1:$B$2000,2,FALSE))</f>
        <v>4.1901240204320001</v>
      </c>
      <c r="CA186" s="4">
        <f>BJ186*$BU186*(VLOOKUP("Fuel Specific Gravity",'Raw Data'!$A$1:$B$2000,2,FALSE))</f>
        <v>30.402559665548001</v>
      </c>
      <c r="CB186" s="4">
        <f>BM186*$BU186*(VLOOKUP("Fuel Specific Gravity",'Raw Data'!$A$1:$B$2000,2,FALSE))</f>
        <v>0</v>
      </c>
    </row>
    <row r="187" spans="1:80" x14ac:dyDescent="0.25">
      <c r="A187" s="4">
        <v>43165</v>
      </c>
      <c r="B187" s="38">
        <v>0.40829006944444446</v>
      </c>
      <c r="C187" s="4">
        <v>6.2939999999999996</v>
      </c>
      <c r="D187" s="4">
        <v>1.0200000000000001E-2</v>
      </c>
      <c r="E187" s="4">
        <v>102.046589</v>
      </c>
      <c r="F187" s="4">
        <v>393</v>
      </c>
      <c r="G187" s="4">
        <v>59.9</v>
      </c>
      <c r="H187" s="4">
        <v>-0.6</v>
      </c>
      <c r="J187" s="4">
        <v>13.36</v>
      </c>
      <c r="K187" s="4">
        <v>0.95099999999999996</v>
      </c>
      <c r="L187" s="4">
        <v>5.9854000000000003</v>
      </c>
      <c r="M187" s="4">
        <v>9.7000000000000003E-3</v>
      </c>
      <c r="N187" s="4">
        <v>373.68759999999997</v>
      </c>
      <c r="O187" s="4">
        <v>56.994</v>
      </c>
      <c r="P187" s="4">
        <v>430.7</v>
      </c>
      <c r="Q187" s="4">
        <v>298.96019999999999</v>
      </c>
      <c r="R187" s="4">
        <v>45.596800000000002</v>
      </c>
      <c r="S187" s="4">
        <v>344.6</v>
      </c>
      <c r="T187" s="4">
        <v>0</v>
      </c>
      <c r="W187" s="4">
        <v>0</v>
      </c>
      <c r="X187" s="4">
        <v>12.7013</v>
      </c>
      <c r="Y187" s="4">
        <v>12</v>
      </c>
      <c r="Z187" s="4">
        <v>845</v>
      </c>
      <c r="AA187" s="4">
        <v>850</v>
      </c>
      <c r="AB187" s="4">
        <v>883</v>
      </c>
      <c r="AC187" s="4">
        <v>80</v>
      </c>
      <c r="AD187" s="4">
        <v>21.82</v>
      </c>
      <c r="AE187" s="4">
        <v>0.5</v>
      </c>
      <c r="AF187" s="4">
        <v>979</v>
      </c>
      <c r="AG187" s="4">
        <v>0</v>
      </c>
      <c r="AH187" s="4">
        <v>47</v>
      </c>
      <c r="AI187" s="4">
        <v>35</v>
      </c>
      <c r="AJ187" s="4">
        <v>190</v>
      </c>
      <c r="AK187" s="4">
        <v>169</v>
      </c>
      <c r="AL187" s="4">
        <v>4.3</v>
      </c>
      <c r="AM187" s="4">
        <v>174</v>
      </c>
      <c r="AN187" s="4" t="s">
        <v>155</v>
      </c>
      <c r="AO187" s="4">
        <v>2</v>
      </c>
      <c r="AP187" s="4">
        <v>0.61741898148148155</v>
      </c>
      <c r="AQ187" s="4">
        <v>47.159958000000003</v>
      </c>
      <c r="AR187" s="4">
        <v>-88.490572</v>
      </c>
      <c r="AS187" s="4">
        <v>310.5</v>
      </c>
      <c r="AT187" s="4">
        <v>24.2</v>
      </c>
      <c r="AU187" s="4">
        <v>12</v>
      </c>
      <c r="AV187" s="4">
        <v>11</v>
      </c>
      <c r="AW187" s="4" t="s">
        <v>199</v>
      </c>
      <c r="AX187" s="4">
        <v>1.8684000000000001</v>
      </c>
      <c r="AY187" s="4">
        <v>1.2736000000000001</v>
      </c>
      <c r="AZ187" s="4">
        <v>2.4051999999999998</v>
      </c>
      <c r="BA187" s="4">
        <v>14.186999999999999</v>
      </c>
      <c r="BB187" s="4">
        <v>33.94</v>
      </c>
      <c r="BC187" s="4">
        <v>2.39</v>
      </c>
      <c r="BD187" s="4">
        <v>5.157</v>
      </c>
      <c r="BE187" s="4">
        <v>3180.7689999999998</v>
      </c>
      <c r="BF187" s="4">
        <v>3.282</v>
      </c>
      <c r="BG187" s="4">
        <v>20.795999999999999</v>
      </c>
      <c r="BH187" s="4">
        <v>3.1720000000000002</v>
      </c>
      <c r="BI187" s="4">
        <v>23.968</v>
      </c>
      <c r="BJ187" s="4">
        <v>16.637</v>
      </c>
      <c r="BK187" s="4">
        <v>2.5379999999999998</v>
      </c>
      <c r="BL187" s="4">
        <v>19.175000000000001</v>
      </c>
      <c r="BM187" s="4">
        <v>0</v>
      </c>
      <c r="BQ187" s="4">
        <v>4907.7489999999998</v>
      </c>
      <c r="BR187" s="4">
        <v>0.11633400000000001</v>
      </c>
      <c r="BS187" s="4">
        <v>-5</v>
      </c>
      <c r="BT187" s="4">
        <v>7.1879999999999999E-3</v>
      </c>
      <c r="BU187" s="4">
        <v>2.8429120000000001</v>
      </c>
      <c r="BV187" s="4">
        <v>21</v>
      </c>
      <c r="BW187" s="4">
        <f t="shared" si="13"/>
        <v>0.75109735040000003</v>
      </c>
      <c r="BY187" s="4">
        <f>BE187*$BU187*(VLOOKUP("Fuel Specific Gravity",'Raw Data'!$A$1:$B$2000,2,FALSE))</f>
        <v>7722.4199908661121</v>
      </c>
      <c r="BZ187" s="4">
        <f>BF187*$BU187*(VLOOKUP("Fuel Specific Gravity",'Raw Data'!$A$1:$B$2000,2,FALSE))</f>
        <v>7.9681933551360009</v>
      </c>
      <c r="CA187" s="4">
        <f>BJ187*$BU187*(VLOOKUP("Fuel Specific Gravity",'Raw Data'!$A$1:$B$2000,2,FALSE))</f>
        <v>40.392088010176003</v>
      </c>
      <c r="CB187" s="4">
        <f>BM187*$BU187*(VLOOKUP("Fuel Specific Gravity",'Raw Data'!$A$1:$B$2000,2,FALSE))</f>
        <v>0</v>
      </c>
    </row>
    <row r="188" spans="1:80" x14ac:dyDescent="0.25">
      <c r="A188" s="4">
        <v>43165</v>
      </c>
      <c r="B188" s="38">
        <v>0.4083016435185185</v>
      </c>
      <c r="C188" s="4">
        <v>6.5129999999999999</v>
      </c>
      <c r="D188" s="4">
        <v>8.3999999999999995E-3</v>
      </c>
      <c r="E188" s="4">
        <v>84.005123999999995</v>
      </c>
      <c r="F188" s="4">
        <v>396.4</v>
      </c>
      <c r="G188" s="4">
        <v>59</v>
      </c>
      <c r="H188" s="4">
        <v>-3</v>
      </c>
      <c r="J188" s="4">
        <v>13.01</v>
      </c>
      <c r="K188" s="4">
        <v>0.94930000000000003</v>
      </c>
      <c r="L188" s="4">
        <v>6.1826999999999996</v>
      </c>
      <c r="M188" s="4">
        <v>8.0000000000000002E-3</v>
      </c>
      <c r="N188" s="4">
        <v>376.27319999999997</v>
      </c>
      <c r="O188" s="4">
        <v>55.965499999999999</v>
      </c>
      <c r="P188" s="4">
        <v>432.2</v>
      </c>
      <c r="Q188" s="4">
        <v>301.02879999999999</v>
      </c>
      <c r="R188" s="4">
        <v>44.773899999999998</v>
      </c>
      <c r="S188" s="4">
        <v>345.8</v>
      </c>
      <c r="T188" s="4">
        <v>0</v>
      </c>
      <c r="W188" s="4">
        <v>0</v>
      </c>
      <c r="X188" s="4">
        <v>12.349500000000001</v>
      </c>
      <c r="Y188" s="4">
        <v>12</v>
      </c>
      <c r="Z188" s="4">
        <v>846</v>
      </c>
      <c r="AA188" s="4">
        <v>849</v>
      </c>
      <c r="AB188" s="4">
        <v>884</v>
      </c>
      <c r="AC188" s="4">
        <v>80</v>
      </c>
      <c r="AD188" s="4">
        <v>21.82</v>
      </c>
      <c r="AE188" s="4">
        <v>0.5</v>
      </c>
      <c r="AF188" s="4">
        <v>979</v>
      </c>
      <c r="AG188" s="4">
        <v>0</v>
      </c>
      <c r="AH188" s="4">
        <v>47</v>
      </c>
      <c r="AI188" s="4">
        <v>35</v>
      </c>
      <c r="AJ188" s="4">
        <v>190</v>
      </c>
      <c r="AK188" s="4">
        <v>169</v>
      </c>
      <c r="AL188" s="4">
        <v>4.3</v>
      </c>
      <c r="AM188" s="4">
        <v>174.4</v>
      </c>
      <c r="AN188" s="4" t="s">
        <v>155</v>
      </c>
      <c r="AO188" s="4">
        <v>2</v>
      </c>
      <c r="AP188" s="4">
        <v>0.61743055555555559</v>
      </c>
      <c r="AQ188" s="4">
        <v>47.159863999999999</v>
      </c>
      <c r="AR188" s="4">
        <v>-88.490528999999995</v>
      </c>
      <c r="AS188" s="4">
        <v>310.3</v>
      </c>
      <c r="AT188" s="4">
        <v>24.4</v>
      </c>
      <c r="AU188" s="4">
        <v>12</v>
      </c>
      <c r="AV188" s="4">
        <v>11</v>
      </c>
      <c r="AW188" s="4" t="s">
        <v>199</v>
      </c>
      <c r="AX188" s="4">
        <v>1.9</v>
      </c>
      <c r="AY188" s="4">
        <v>1.4</v>
      </c>
      <c r="AZ188" s="4">
        <v>2.5</v>
      </c>
      <c r="BA188" s="4">
        <v>14.186999999999999</v>
      </c>
      <c r="BB188" s="4">
        <v>32.840000000000003</v>
      </c>
      <c r="BC188" s="4">
        <v>2.31</v>
      </c>
      <c r="BD188" s="4">
        <v>5.3440000000000003</v>
      </c>
      <c r="BE188" s="4">
        <v>3181.1509999999998</v>
      </c>
      <c r="BF188" s="4">
        <v>2.6110000000000002</v>
      </c>
      <c r="BG188" s="4">
        <v>20.274000000000001</v>
      </c>
      <c r="BH188" s="4">
        <v>3.016</v>
      </c>
      <c r="BI188" s="4">
        <v>23.29</v>
      </c>
      <c r="BJ188" s="4">
        <v>16.22</v>
      </c>
      <c r="BK188" s="4">
        <v>2.4119999999999999</v>
      </c>
      <c r="BL188" s="4">
        <v>18.632000000000001</v>
      </c>
      <c r="BM188" s="4">
        <v>0</v>
      </c>
      <c r="BQ188" s="4">
        <v>4620.1270000000004</v>
      </c>
      <c r="BR188" s="4">
        <v>0.12634200000000001</v>
      </c>
      <c r="BS188" s="4">
        <v>-5</v>
      </c>
      <c r="BT188" s="4">
        <v>8.8120000000000004E-3</v>
      </c>
      <c r="BU188" s="4">
        <v>3.0874830000000002</v>
      </c>
      <c r="BV188" s="4">
        <v>21</v>
      </c>
      <c r="BW188" s="4">
        <f t="shared" si="13"/>
        <v>0.81571300860000007</v>
      </c>
      <c r="BY188" s="4">
        <f>BE188*$BU188*(VLOOKUP("Fuel Specific Gravity",'Raw Data'!$A$1:$B$2000,2,FALSE))</f>
        <v>8387.7741865247826</v>
      </c>
      <c r="BZ188" s="4">
        <f>BF188*$BU188*(VLOOKUP("Fuel Specific Gravity",'Raw Data'!$A$1:$B$2000,2,FALSE))</f>
        <v>6.8844510685020017</v>
      </c>
      <c r="CA188" s="4">
        <f>BJ188*$BU188*(VLOOKUP("Fuel Specific Gravity",'Raw Data'!$A$1:$B$2000,2,FALSE))</f>
        <v>42.767444018040003</v>
      </c>
      <c r="CB188" s="4">
        <f>BM188*$BU188*(VLOOKUP("Fuel Specific Gravity",'Raw Data'!$A$1:$B$2000,2,FALSE))</f>
        <v>0</v>
      </c>
    </row>
    <row r="189" spans="1:80" x14ac:dyDescent="0.25">
      <c r="A189" s="4">
        <v>43165</v>
      </c>
      <c r="B189" s="38">
        <v>0.40831321759259259</v>
      </c>
      <c r="C189" s="4">
        <v>6.2110000000000003</v>
      </c>
      <c r="D189" s="4">
        <v>7.0000000000000001E-3</v>
      </c>
      <c r="E189" s="4">
        <v>70</v>
      </c>
      <c r="F189" s="4">
        <v>397.2</v>
      </c>
      <c r="G189" s="4">
        <v>58.8</v>
      </c>
      <c r="H189" s="4">
        <v>0</v>
      </c>
      <c r="J189" s="4">
        <v>12.61</v>
      </c>
      <c r="K189" s="4">
        <v>0.95169999999999999</v>
      </c>
      <c r="L189" s="4">
        <v>5.9105999999999996</v>
      </c>
      <c r="M189" s="4">
        <v>6.7000000000000002E-3</v>
      </c>
      <c r="N189" s="4">
        <v>378.05279999999999</v>
      </c>
      <c r="O189" s="4">
        <v>55.958599999999997</v>
      </c>
      <c r="P189" s="4">
        <v>434</v>
      </c>
      <c r="Q189" s="4">
        <v>302.45249999999999</v>
      </c>
      <c r="R189" s="4">
        <v>44.7684</v>
      </c>
      <c r="S189" s="4">
        <v>347.2</v>
      </c>
      <c r="T189" s="4">
        <v>0</v>
      </c>
      <c r="W189" s="4">
        <v>0</v>
      </c>
      <c r="X189" s="4">
        <v>11.998100000000001</v>
      </c>
      <c r="Y189" s="4">
        <v>12</v>
      </c>
      <c r="Z189" s="4">
        <v>845</v>
      </c>
      <c r="AA189" s="4">
        <v>849</v>
      </c>
      <c r="AB189" s="4">
        <v>884</v>
      </c>
      <c r="AC189" s="4">
        <v>80</v>
      </c>
      <c r="AD189" s="4">
        <v>21.82</v>
      </c>
      <c r="AE189" s="4">
        <v>0.5</v>
      </c>
      <c r="AF189" s="4">
        <v>979</v>
      </c>
      <c r="AG189" s="4">
        <v>0</v>
      </c>
      <c r="AH189" s="4">
        <v>47</v>
      </c>
      <c r="AI189" s="4">
        <v>35</v>
      </c>
      <c r="AJ189" s="4">
        <v>190</v>
      </c>
      <c r="AK189" s="4">
        <v>169</v>
      </c>
      <c r="AL189" s="4">
        <v>4.4000000000000004</v>
      </c>
      <c r="AM189" s="4">
        <v>174.7</v>
      </c>
      <c r="AN189" s="4" t="s">
        <v>155</v>
      </c>
      <c r="AO189" s="4">
        <v>2</v>
      </c>
      <c r="AP189" s="4">
        <v>0.61744212962962963</v>
      </c>
      <c r="AQ189" s="4">
        <v>47.159778000000003</v>
      </c>
      <c r="AR189" s="4">
        <v>-88.490458000000004</v>
      </c>
      <c r="AS189" s="4">
        <v>309.89999999999998</v>
      </c>
      <c r="AT189" s="4">
        <v>24.9</v>
      </c>
      <c r="AU189" s="4">
        <v>12</v>
      </c>
      <c r="AV189" s="4">
        <v>11</v>
      </c>
      <c r="AW189" s="4" t="s">
        <v>199</v>
      </c>
      <c r="AX189" s="4">
        <v>1.9</v>
      </c>
      <c r="AY189" s="4">
        <v>1.4</v>
      </c>
      <c r="AZ189" s="4">
        <v>2.5</v>
      </c>
      <c r="BA189" s="4">
        <v>14.186999999999999</v>
      </c>
      <c r="BB189" s="4">
        <v>34.4</v>
      </c>
      <c r="BC189" s="4">
        <v>2.42</v>
      </c>
      <c r="BD189" s="4">
        <v>5.0780000000000003</v>
      </c>
      <c r="BE189" s="4">
        <v>3182.6190000000001</v>
      </c>
      <c r="BF189" s="4">
        <v>2.2829999999999999</v>
      </c>
      <c r="BG189" s="4">
        <v>21.318000000000001</v>
      </c>
      <c r="BH189" s="4">
        <v>3.1549999999999998</v>
      </c>
      <c r="BI189" s="4">
        <v>24.472999999999999</v>
      </c>
      <c r="BJ189" s="4">
        <v>17.055</v>
      </c>
      <c r="BK189" s="4">
        <v>2.524</v>
      </c>
      <c r="BL189" s="4">
        <v>19.579000000000001</v>
      </c>
      <c r="BM189" s="4">
        <v>0</v>
      </c>
      <c r="BQ189" s="4">
        <v>4697.4610000000002</v>
      </c>
      <c r="BR189" s="4">
        <v>0.13787199999999999</v>
      </c>
      <c r="BS189" s="4">
        <v>-5</v>
      </c>
      <c r="BT189" s="4">
        <v>7.1879999999999999E-3</v>
      </c>
      <c r="BU189" s="4">
        <v>3.3692479999999998</v>
      </c>
      <c r="BV189" s="4">
        <v>21</v>
      </c>
      <c r="BW189" s="4">
        <f t="shared" si="13"/>
        <v>0.89015532159999988</v>
      </c>
      <c r="BY189" s="4">
        <f>BE189*$BU189*(VLOOKUP("Fuel Specific Gravity",'Raw Data'!$A$1:$B$2000,2,FALSE))</f>
        <v>9157.4699262372469</v>
      </c>
      <c r="BZ189" s="4">
        <f>BF189*$BU189*(VLOOKUP("Fuel Specific Gravity",'Raw Data'!$A$1:$B$2000,2,FALSE))</f>
        <v>6.5689621791359993</v>
      </c>
      <c r="CA189" s="4">
        <f>BJ189*$BU189*(VLOOKUP("Fuel Specific Gravity",'Raw Data'!$A$1:$B$2000,2,FALSE))</f>
        <v>49.07299604256</v>
      </c>
      <c r="CB189" s="4">
        <f>BM189*$BU189*(VLOOKUP("Fuel Specific Gravity",'Raw Data'!$A$1:$B$2000,2,FALSE))</f>
        <v>0</v>
      </c>
    </row>
    <row r="190" spans="1:80" x14ac:dyDescent="0.25">
      <c r="A190" s="4">
        <v>43165</v>
      </c>
      <c r="B190" s="38">
        <v>0.40832479166666663</v>
      </c>
      <c r="C190" s="4">
        <v>5.8680000000000003</v>
      </c>
      <c r="D190" s="4">
        <v>8.0000000000000002E-3</v>
      </c>
      <c r="E190" s="4">
        <v>79.917762999999994</v>
      </c>
      <c r="F190" s="4">
        <v>391</v>
      </c>
      <c r="G190" s="4">
        <v>59.1</v>
      </c>
      <c r="H190" s="4">
        <v>0</v>
      </c>
      <c r="J190" s="4">
        <v>12.4</v>
      </c>
      <c r="K190" s="4">
        <v>0.95430000000000004</v>
      </c>
      <c r="L190" s="4">
        <v>5.5998999999999999</v>
      </c>
      <c r="M190" s="4">
        <v>7.6E-3</v>
      </c>
      <c r="N190" s="4">
        <v>373.1678</v>
      </c>
      <c r="O190" s="4">
        <v>56.387300000000003</v>
      </c>
      <c r="P190" s="4">
        <v>429.6</v>
      </c>
      <c r="Q190" s="4">
        <v>298.5444</v>
      </c>
      <c r="R190" s="4">
        <v>45.111400000000003</v>
      </c>
      <c r="S190" s="4">
        <v>343.7</v>
      </c>
      <c r="T190" s="4">
        <v>0</v>
      </c>
      <c r="W190" s="4">
        <v>0</v>
      </c>
      <c r="X190" s="4">
        <v>11.8337</v>
      </c>
      <c r="Y190" s="4">
        <v>12</v>
      </c>
      <c r="Z190" s="4">
        <v>846</v>
      </c>
      <c r="AA190" s="4">
        <v>849</v>
      </c>
      <c r="AB190" s="4">
        <v>884</v>
      </c>
      <c r="AC190" s="4">
        <v>80</v>
      </c>
      <c r="AD190" s="4">
        <v>21.82</v>
      </c>
      <c r="AE190" s="4">
        <v>0.5</v>
      </c>
      <c r="AF190" s="4">
        <v>979</v>
      </c>
      <c r="AG190" s="4">
        <v>0</v>
      </c>
      <c r="AH190" s="4">
        <v>47</v>
      </c>
      <c r="AI190" s="4">
        <v>35</v>
      </c>
      <c r="AJ190" s="4">
        <v>190</v>
      </c>
      <c r="AK190" s="4">
        <v>169</v>
      </c>
      <c r="AL190" s="4">
        <v>4.3</v>
      </c>
      <c r="AM190" s="4">
        <v>175</v>
      </c>
      <c r="AN190" s="4" t="s">
        <v>155</v>
      </c>
      <c r="AO190" s="4">
        <v>2</v>
      </c>
      <c r="AP190" s="4">
        <v>0.61745370370370367</v>
      </c>
      <c r="AQ190" s="4">
        <v>47.159751999999997</v>
      </c>
      <c r="AR190" s="4">
        <v>-88.490431999999998</v>
      </c>
      <c r="AS190" s="4">
        <v>309.8</v>
      </c>
      <c r="AT190" s="4">
        <v>25.1</v>
      </c>
      <c r="AU190" s="4">
        <v>12</v>
      </c>
      <c r="AV190" s="4">
        <v>11</v>
      </c>
      <c r="AW190" s="4" t="s">
        <v>199</v>
      </c>
      <c r="AX190" s="4">
        <v>1.6948000000000001</v>
      </c>
      <c r="AY190" s="4">
        <v>1.4</v>
      </c>
      <c r="AZ190" s="4">
        <v>2.3632</v>
      </c>
      <c r="BA190" s="4">
        <v>14.186999999999999</v>
      </c>
      <c r="BB190" s="4">
        <v>36.35</v>
      </c>
      <c r="BC190" s="4">
        <v>2.56</v>
      </c>
      <c r="BD190" s="4">
        <v>4.7859999999999996</v>
      </c>
      <c r="BE190" s="4">
        <v>3183.0639999999999</v>
      </c>
      <c r="BF190" s="4">
        <v>2.7589999999999999</v>
      </c>
      <c r="BG190" s="4">
        <v>22.213000000000001</v>
      </c>
      <c r="BH190" s="4">
        <v>3.3559999999999999</v>
      </c>
      <c r="BI190" s="4">
        <v>25.568999999999999</v>
      </c>
      <c r="BJ190" s="4">
        <v>17.771000000000001</v>
      </c>
      <c r="BK190" s="4">
        <v>2.6850000000000001</v>
      </c>
      <c r="BL190" s="4">
        <v>20.456</v>
      </c>
      <c r="BM190" s="4">
        <v>0</v>
      </c>
      <c r="BQ190" s="4">
        <v>4890.8459999999995</v>
      </c>
      <c r="BR190" s="4">
        <v>0.12723400000000001</v>
      </c>
      <c r="BS190" s="4">
        <v>-5</v>
      </c>
      <c r="BT190" s="4">
        <v>7.0000000000000001E-3</v>
      </c>
      <c r="BU190" s="4">
        <v>3.1092749999999998</v>
      </c>
      <c r="BV190" s="4">
        <v>21</v>
      </c>
      <c r="BW190" s="4">
        <f t="shared" si="13"/>
        <v>0.82147045499999993</v>
      </c>
      <c r="BY190" s="4">
        <f>BE190*$BU190*(VLOOKUP("Fuel Specific Gravity",'Raw Data'!$A$1:$B$2000,2,FALSE))</f>
        <v>8452.0562060843986</v>
      </c>
      <c r="BZ190" s="4">
        <f>BF190*$BU190*(VLOOKUP("Fuel Specific Gravity",'Raw Data'!$A$1:$B$2000,2,FALSE))</f>
        <v>7.3260302251499994</v>
      </c>
      <c r="CA190" s="4">
        <f>BJ190*$BU190*(VLOOKUP("Fuel Specific Gravity",'Raw Data'!$A$1:$B$2000,2,FALSE))</f>
        <v>47.187706825349998</v>
      </c>
      <c r="CB190" s="4">
        <f>BM190*$BU190*(VLOOKUP("Fuel Specific Gravity",'Raw Data'!$A$1:$B$2000,2,FALSE))</f>
        <v>0</v>
      </c>
    </row>
    <row r="191" spans="1:80" x14ac:dyDescent="0.25">
      <c r="A191" s="4">
        <v>43165</v>
      </c>
      <c r="B191" s="38">
        <v>0.40833636574074078</v>
      </c>
      <c r="C191" s="4">
        <v>6.3559999999999999</v>
      </c>
      <c r="D191" s="4">
        <v>9.4000000000000004E-3</v>
      </c>
      <c r="E191" s="4">
        <v>93.921569000000005</v>
      </c>
      <c r="F191" s="4">
        <v>387.1</v>
      </c>
      <c r="G191" s="4">
        <v>60.2</v>
      </c>
      <c r="H191" s="4">
        <v>0</v>
      </c>
      <c r="J191" s="4">
        <v>12.35</v>
      </c>
      <c r="K191" s="4">
        <v>0.95050000000000001</v>
      </c>
      <c r="L191" s="4">
        <v>6.0411000000000001</v>
      </c>
      <c r="M191" s="4">
        <v>8.8999999999999999E-3</v>
      </c>
      <c r="N191" s="4">
        <v>367.93340000000001</v>
      </c>
      <c r="O191" s="4">
        <v>57.226900000000001</v>
      </c>
      <c r="P191" s="4">
        <v>425.2</v>
      </c>
      <c r="Q191" s="4">
        <v>294.35669999999999</v>
      </c>
      <c r="R191" s="4">
        <v>45.783099999999997</v>
      </c>
      <c r="S191" s="4">
        <v>340.1</v>
      </c>
      <c r="T191" s="4">
        <v>0</v>
      </c>
      <c r="W191" s="4">
        <v>0</v>
      </c>
      <c r="X191" s="4">
        <v>11.734</v>
      </c>
      <c r="Y191" s="4">
        <v>12</v>
      </c>
      <c r="Z191" s="4">
        <v>846</v>
      </c>
      <c r="AA191" s="4">
        <v>850</v>
      </c>
      <c r="AB191" s="4">
        <v>884</v>
      </c>
      <c r="AC191" s="4">
        <v>80</v>
      </c>
      <c r="AD191" s="4">
        <v>21.82</v>
      </c>
      <c r="AE191" s="4">
        <v>0.5</v>
      </c>
      <c r="AF191" s="4">
        <v>979</v>
      </c>
      <c r="AG191" s="4">
        <v>0</v>
      </c>
      <c r="AH191" s="4">
        <v>47</v>
      </c>
      <c r="AI191" s="4">
        <v>35</v>
      </c>
      <c r="AJ191" s="4">
        <v>190</v>
      </c>
      <c r="AK191" s="4">
        <v>169</v>
      </c>
      <c r="AL191" s="4">
        <v>4.3</v>
      </c>
      <c r="AM191" s="4">
        <v>175</v>
      </c>
      <c r="AN191" s="4" t="s">
        <v>155</v>
      </c>
      <c r="AO191" s="4">
        <v>2</v>
      </c>
      <c r="AP191" s="4">
        <v>0.61745370370370367</v>
      </c>
      <c r="AQ191" s="4">
        <v>47.159644999999998</v>
      </c>
      <c r="AR191" s="4">
        <v>-88.490295000000003</v>
      </c>
      <c r="AS191" s="4">
        <v>309.7</v>
      </c>
      <c r="AT191" s="4">
        <v>26.1</v>
      </c>
      <c r="AU191" s="4">
        <v>12</v>
      </c>
      <c r="AV191" s="4">
        <v>11</v>
      </c>
      <c r="AW191" s="4" t="s">
        <v>199</v>
      </c>
      <c r="AX191" s="4">
        <v>1.1212</v>
      </c>
      <c r="AY191" s="4">
        <v>1.3315999999999999</v>
      </c>
      <c r="AZ191" s="4">
        <v>1.7527999999999999</v>
      </c>
      <c r="BA191" s="4">
        <v>14.186999999999999</v>
      </c>
      <c r="BB191" s="4">
        <v>33.619999999999997</v>
      </c>
      <c r="BC191" s="4">
        <v>2.37</v>
      </c>
      <c r="BD191" s="4">
        <v>5.2089999999999996</v>
      </c>
      <c r="BE191" s="4">
        <v>3181.0320000000002</v>
      </c>
      <c r="BF191" s="4">
        <v>2.992</v>
      </c>
      <c r="BG191" s="4">
        <v>20.289000000000001</v>
      </c>
      <c r="BH191" s="4">
        <v>3.1560000000000001</v>
      </c>
      <c r="BI191" s="4">
        <v>23.443999999999999</v>
      </c>
      <c r="BJ191" s="4">
        <v>16.231999999999999</v>
      </c>
      <c r="BK191" s="4">
        <v>2.5249999999999999</v>
      </c>
      <c r="BL191" s="4">
        <v>18.756</v>
      </c>
      <c r="BM191" s="4">
        <v>0</v>
      </c>
      <c r="BQ191" s="4">
        <v>4492.5770000000002</v>
      </c>
      <c r="BR191" s="4">
        <v>0.13053000000000001</v>
      </c>
      <c r="BS191" s="4">
        <v>-5</v>
      </c>
      <c r="BT191" s="4">
        <v>7.9059999999999998E-3</v>
      </c>
      <c r="BU191" s="4">
        <v>3.189816</v>
      </c>
      <c r="BV191" s="4">
        <v>21</v>
      </c>
      <c r="BW191" s="4">
        <f t="shared" si="13"/>
        <v>0.84274938719999992</v>
      </c>
      <c r="BY191" s="4">
        <f>BE191*$BU191*(VLOOKUP("Fuel Specific Gravity",'Raw Data'!$A$1:$B$2000,2,FALSE))</f>
        <v>8665.4583816756476</v>
      </c>
      <c r="BZ191" s="4">
        <f>BF191*$BU191*(VLOOKUP("Fuel Specific Gravity",'Raw Data'!$A$1:$B$2000,2,FALSE))</f>
        <v>8.1505157690880008</v>
      </c>
      <c r="CA191" s="4">
        <f>BJ191*$BU191*(VLOOKUP("Fuel Specific Gravity",'Raw Data'!$A$1:$B$2000,2,FALSE))</f>
        <v>44.217637688448001</v>
      </c>
      <c r="CB191" s="4">
        <f>BM191*$BU191*(VLOOKUP("Fuel Specific Gravity",'Raw Data'!$A$1:$B$2000,2,FALSE))</f>
        <v>0</v>
      </c>
    </row>
    <row r="192" spans="1:80" x14ac:dyDescent="0.25">
      <c r="A192" s="4">
        <v>43165</v>
      </c>
      <c r="B192" s="38">
        <v>0.40834793981481482</v>
      </c>
      <c r="C192" s="4">
        <v>6.2910000000000004</v>
      </c>
      <c r="D192" s="4">
        <v>6.1000000000000004E-3</v>
      </c>
      <c r="E192" s="4">
        <v>61.24183</v>
      </c>
      <c r="F192" s="4">
        <v>388</v>
      </c>
      <c r="G192" s="4">
        <v>61.5</v>
      </c>
      <c r="H192" s="4">
        <v>0</v>
      </c>
      <c r="J192" s="4">
        <v>12.4</v>
      </c>
      <c r="K192" s="4">
        <v>0.95099999999999996</v>
      </c>
      <c r="L192" s="4">
        <v>5.9829999999999997</v>
      </c>
      <c r="M192" s="4">
        <v>5.7999999999999996E-3</v>
      </c>
      <c r="N192" s="4">
        <v>368.98950000000002</v>
      </c>
      <c r="O192" s="4">
        <v>58.494900000000001</v>
      </c>
      <c r="P192" s="4">
        <v>427.5</v>
      </c>
      <c r="Q192" s="4">
        <v>295.20159999999998</v>
      </c>
      <c r="R192" s="4">
        <v>46.797600000000003</v>
      </c>
      <c r="S192" s="4">
        <v>342</v>
      </c>
      <c r="T192" s="4">
        <v>0</v>
      </c>
      <c r="W192" s="4">
        <v>0</v>
      </c>
      <c r="X192" s="4">
        <v>11.7926</v>
      </c>
      <c r="Y192" s="4">
        <v>12</v>
      </c>
      <c r="Z192" s="4">
        <v>845</v>
      </c>
      <c r="AA192" s="4">
        <v>849</v>
      </c>
      <c r="AB192" s="4">
        <v>883</v>
      </c>
      <c r="AC192" s="4">
        <v>80</v>
      </c>
      <c r="AD192" s="4">
        <v>21.82</v>
      </c>
      <c r="AE192" s="4">
        <v>0.5</v>
      </c>
      <c r="AF192" s="4">
        <v>979</v>
      </c>
      <c r="AG192" s="4">
        <v>0</v>
      </c>
      <c r="AH192" s="4">
        <v>47</v>
      </c>
      <c r="AI192" s="4">
        <v>35</v>
      </c>
      <c r="AJ192" s="4">
        <v>190</v>
      </c>
      <c r="AK192" s="4">
        <v>169</v>
      </c>
      <c r="AL192" s="4">
        <v>4.3</v>
      </c>
      <c r="AM192" s="4">
        <v>175</v>
      </c>
      <c r="AN192" s="4" t="s">
        <v>155</v>
      </c>
      <c r="AO192" s="4">
        <v>2</v>
      </c>
      <c r="AP192" s="4">
        <v>0.61747685185185186</v>
      </c>
      <c r="AQ192" s="4">
        <v>47.159545000000001</v>
      </c>
      <c r="AR192" s="4">
        <v>-88.490145999999996</v>
      </c>
      <c r="AS192" s="4">
        <v>309.7</v>
      </c>
      <c r="AT192" s="4">
        <v>27.1</v>
      </c>
      <c r="AU192" s="4">
        <v>12</v>
      </c>
      <c r="AV192" s="4">
        <v>11</v>
      </c>
      <c r="AW192" s="4" t="s">
        <v>199</v>
      </c>
      <c r="AX192" s="4">
        <v>0.9</v>
      </c>
      <c r="AY192" s="4">
        <v>1.3</v>
      </c>
      <c r="AZ192" s="4">
        <v>1.5684</v>
      </c>
      <c r="BA192" s="4">
        <v>14.186999999999999</v>
      </c>
      <c r="BB192" s="4">
        <v>33.979999999999997</v>
      </c>
      <c r="BC192" s="4">
        <v>2.39</v>
      </c>
      <c r="BD192" s="4">
        <v>5.15</v>
      </c>
      <c r="BE192" s="4">
        <v>3182.8510000000001</v>
      </c>
      <c r="BF192" s="4">
        <v>1.972</v>
      </c>
      <c r="BG192" s="4">
        <v>20.556999999999999</v>
      </c>
      <c r="BH192" s="4">
        <v>3.2589999999999999</v>
      </c>
      <c r="BI192" s="4">
        <v>23.815000000000001</v>
      </c>
      <c r="BJ192" s="4">
        <v>16.446000000000002</v>
      </c>
      <c r="BK192" s="4">
        <v>2.6070000000000002</v>
      </c>
      <c r="BL192" s="4">
        <v>19.053000000000001</v>
      </c>
      <c r="BM192" s="4">
        <v>0</v>
      </c>
      <c r="BQ192" s="4">
        <v>4561.5209999999997</v>
      </c>
      <c r="BR192" s="4">
        <v>0.14549599999999999</v>
      </c>
      <c r="BS192" s="4">
        <v>-5</v>
      </c>
      <c r="BT192" s="4">
        <v>8.0000000000000002E-3</v>
      </c>
      <c r="BU192" s="4">
        <v>3.555558</v>
      </c>
      <c r="BV192" s="4">
        <v>21</v>
      </c>
      <c r="BW192" s="4">
        <f t="shared" si="13"/>
        <v>0.93937842360000001</v>
      </c>
      <c r="BY192" s="4">
        <f>BE192*$BU192*(VLOOKUP("Fuel Specific Gravity",'Raw Data'!$A$1:$B$2000,2,FALSE))</f>
        <v>9664.5568808227326</v>
      </c>
      <c r="BZ192" s="4">
        <f>BF192*$BU192*(VLOOKUP("Fuel Specific Gravity",'Raw Data'!$A$1:$B$2000,2,FALSE))</f>
        <v>5.987872561104</v>
      </c>
      <c r="CA192" s="4">
        <f>BJ192*$BU192*(VLOOKUP("Fuel Specific Gravity",'Raw Data'!$A$1:$B$2000,2,FALSE))</f>
        <v>49.937399665272004</v>
      </c>
      <c r="CB192" s="4">
        <f>BM192*$BU192*(VLOOKUP("Fuel Specific Gravity",'Raw Data'!$A$1:$B$2000,2,FALSE))</f>
        <v>0</v>
      </c>
    </row>
    <row r="193" spans="1:80" x14ac:dyDescent="0.25">
      <c r="A193" s="4">
        <v>43165</v>
      </c>
      <c r="B193" s="38">
        <v>0.40835951388888891</v>
      </c>
      <c r="C193" s="4">
        <v>6.0789999999999997</v>
      </c>
      <c r="D193" s="4">
        <v>7.6E-3</v>
      </c>
      <c r="E193" s="4">
        <v>76.291279000000003</v>
      </c>
      <c r="F193" s="4">
        <v>388.9</v>
      </c>
      <c r="G193" s="4">
        <v>62.6</v>
      </c>
      <c r="H193" s="4">
        <v>0</v>
      </c>
      <c r="J193" s="4">
        <v>12.25</v>
      </c>
      <c r="K193" s="4">
        <v>0.9526</v>
      </c>
      <c r="L193" s="4">
        <v>5.7907999999999999</v>
      </c>
      <c r="M193" s="4">
        <v>7.3000000000000001E-3</v>
      </c>
      <c r="N193" s="4">
        <v>370.43790000000001</v>
      </c>
      <c r="O193" s="4">
        <v>59.622100000000003</v>
      </c>
      <c r="P193" s="4">
        <v>430.1</v>
      </c>
      <c r="Q193" s="4">
        <v>296.36040000000003</v>
      </c>
      <c r="R193" s="4">
        <v>47.699300000000001</v>
      </c>
      <c r="S193" s="4">
        <v>344.1</v>
      </c>
      <c r="T193" s="4">
        <v>0</v>
      </c>
      <c r="W193" s="4">
        <v>0</v>
      </c>
      <c r="X193" s="4">
        <v>11.6736</v>
      </c>
      <c r="Y193" s="4">
        <v>12</v>
      </c>
      <c r="Z193" s="4">
        <v>846</v>
      </c>
      <c r="AA193" s="4">
        <v>849</v>
      </c>
      <c r="AB193" s="4">
        <v>883</v>
      </c>
      <c r="AC193" s="4">
        <v>80</v>
      </c>
      <c r="AD193" s="4">
        <v>21.82</v>
      </c>
      <c r="AE193" s="4">
        <v>0.5</v>
      </c>
      <c r="AF193" s="4">
        <v>979</v>
      </c>
      <c r="AG193" s="4">
        <v>0</v>
      </c>
      <c r="AH193" s="4">
        <v>47</v>
      </c>
      <c r="AI193" s="4">
        <v>35</v>
      </c>
      <c r="AJ193" s="4">
        <v>190</v>
      </c>
      <c r="AK193" s="4">
        <v>169</v>
      </c>
      <c r="AL193" s="4">
        <v>4.2</v>
      </c>
      <c r="AM193" s="4">
        <v>175</v>
      </c>
      <c r="AN193" s="4" t="s">
        <v>155</v>
      </c>
      <c r="AO193" s="4">
        <v>2</v>
      </c>
      <c r="AP193" s="4">
        <v>0.6174884259259259</v>
      </c>
      <c r="AQ193" s="4">
        <v>47.159475999999998</v>
      </c>
      <c r="AR193" s="4">
        <v>-88.490018000000006</v>
      </c>
      <c r="AS193" s="4">
        <v>309.7</v>
      </c>
      <c r="AT193" s="4">
        <v>27.4</v>
      </c>
      <c r="AU193" s="4">
        <v>12</v>
      </c>
      <c r="AV193" s="4">
        <v>11</v>
      </c>
      <c r="AW193" s="4" t="s">
        <v>204</v>
      </c>
      <c r="AX193" s="4">
        <v>0.9</v>
      </c>
      <c r="AY193" s="4">
        <v>1.3</v>
      </c>
      <c r="AZ193" s="4">
        <v>1.6</v>
      </c>
      <c r="BA193" s="4">
        <v>14.186999999999999</v>
      </c>
      <c r="BB193" s="4">
        <v>35.119999999999997</v>
      </c>
      <c r="BC193" s="4">
        <v>2.48</v>
      </c>
      <c r="BD193" s="4">
        <v>4.9720000000000004</v>
      </c>
      <c r="BE193" s="4">
        <v>3182.6559999999999</v>
      </c>
      <c r="BF193" s="4">
        <v>2.5419999999999998</v>
      </c>
      <c r="BG193" s="4">
        <v>21.321000000000002</v>
      </c>
      <c r="BH193" s="4">
        <v>3.4319999999999999</v>
      </c>
      <c r="BI193" s="4">
        <v>24.751999999999999</v>
      </c>
      <c r="BJ193" s="4">
        <v>17.056999999999999</v>
      </c>
      <c r="BK193" s="4">
        <v>2.7450000000000001</v>
      </c>
      <c r="BL193" s="4">
        <v>19.802</v>
      </c>
      <c r="BM193" s="4">
        <v>0</v>
      </c>
      <c r="BQ193" s="4">
        <v>4665.0219999999999</v>
      </c>
      <c r="BR193" s="4">
        <v>0.136128</v>
      </c>
      <c r="BS193" s="4">
        <v>-5</v>
      </c>
      <c r="BT193" s="4">
        <v>8.9060000000000007E-3</v>
      </c>
      <c r="BU193" s="4">
        <v>3.3266279999999999</v>
      </c>
      <c r="BV193" s="4">
        <v>21</v>
      </c>
      <c r="BW193" s="4">
        <f t="shared" si="13"/>
        <v>0.87889511759999994</v>
      </c>
      <c r="BY193" s="4">
        <f>BE193*$BU193*(VLOOKUP("Fuel Specific Gravity",'Raw Data'!$A$1:$B$2000,2,FALSE))</f>
        <v>9041.7357296286718</v>
      </c>
      <c r="BZ193" s="4">
        <f>BF193*$BU193*(VLOOKUP("Fuel Specific Gravity",'Raw Data'!$A$1:$B$2000,2,FALSE))</f>
        <v>7.2216702731039994</v>
      </c>
      <c r="CA193" s="4">
        <f>BJ193*$BU193*(VLOOKUP("Fuel Specific Gravity",'Raw Data'!$A$1:$B$2000,2,FALSE))</f>
        <v>48.457918901783991</v>
      </c>
      <c r="CB193" s="4">
        <f>BM193*$BU193*(VLOOKUP("Fuel Specific Gravity",'Raw Data'!$A$1:$B$2000,2,FALSE))</f>
        <v>0</v>
      </c>
    </row>
    <row r="194" spans="1:80" x14ac:dyDescent="0.25">
      <c r="A194" s="4">
        <v>43165</v>
      </c>
      <c r="B194" s="38">
        <v>0.40837108796296295</v>
      </c>
      <c r="C194" s="4">
        <v>5.9569999999999999</v>
      </c>
      <c r="D194" s="4">
        <v>8.6999999999999994E-3</v>
      </c>
      <c r="E194" s="4">
        <v>86.546520999999998</v>
      </c>
      <c r="F194" s="4">
        <v>387.4</v>
      </c>
      <c r="G194" s="4">
        <v>63.8</v>
      </c>
      <c r="H194" s="4">
        <v>0</v>
      </c>
      <c r="J194" s="4">
        <v>12.2</v>
      </c>
      <c r="K194" s="4">
        <v>0.9536</v>
      </c>
      <c r="L194" s="4">
        <v>5.6802000000000001</v>
      </c>
      <c r="M194" s="4">
        <v>8.3000000000000001E-3</v>
      </c>
      <c r="N194" s="4">
        <v>369.43299999999999</v>
      </c>
      <c r="O194" s="4">
        <v>60.813600000000001</v>
      </c>
      <c r="P194" s="4">
        <v>430.2</v>
      </c>
      <c r="Q194" s="4">
        <v>295.55650000000003</v>
      </c>
      <c r="R194" s="4">
        <v>48.6526</v>
      </c>
      <c r="S194" s="4">
        <v>344.2</v>
      </c>
      <c r="T194" s="4">
        <v>0</v>
      </c>
      <c r="W194" s="4">
        <v>0</v>
      </c>
      <c r="X194" s="4">
        <v>11.633699999999999</v>
      </c>
      <c r="Y194" s="4">
        <v>12</v>
      </c>
      <c r="Z194" s="4">
        <v>845</v>
      </c>
      <c r="AA194" s="4">
        <v>849</v>
      </c>
      <c r="AB194" s="4">
        <v>883</v>
      </c>
      <c r="AC194" s="4">
        <v>80</v>
      </c>
      <c r="AD194" s="4">
        <v>21.82</v>
      </c>
      <c r="AE194" s="4">
        <v>0.5</v>
      </c>
      <c r="AF194" s="4">
        <v>979</v>
      </c>
      <c r="AG194" s="4">
        <v>0</v>
      </c>
      <c r="AH194" s="4">
        <v>47</v>
      </c>
      <c r="AI194" s="4">
        <v>35</v>
      </c>
      <c r="AJ194" s="4">
        <v>190</v>
      </c>
      <c r="AK194" s="4">
        <v>169</v>
      </c>
      <c r="AL194" s="4">
        <v>4.2</v>
      </c>
      <c r="AM194" s="4">
        <v>175</v>
      </c>
      <c r="AN194" s="4" t="s">
        <v>155</v>
      </c>
      <c r="AO194" s="4">
        <v>2</v>
      </c>
      <c r="AP194" s="4">
        <v>0.61750000000000005</v>
      </c>
      <c r="AQ194" s="4">
        <v>47.159405</v>
      </c>
      <c r="AR194" s="4">
        <v>-88.489889000000005</v>
      </c>
      <c r="AS194" s="4">
        <v>309.8</v>
      </c>
      <c r="AT194" s="4">
        <v>27.5</v>
      </c>
      <c r="AU194" s="4">
        <v>12</v>
      </c>
      <c r="AV194" s="4">
        <v>11</v>
      </c>
      <c r="AW194" s="4" t="s">
        <v>204</v>
      </c>
      <c r="AX194" s="4">
        <v>0.96840000000000004</v>
      </c>
      <c r="AY194" s="4">
        <v>1.0948</v>
      </c>
      <c r="AZ194" s="4">
        <v>1.6</v>
      </c>
      <c r="BA194" s="4">
        <v>14.186999999999999</v>
      </c>
      <c r="BB194" s="4">
        <v>35.81</v>
      </c>
      <c r="BC194" s="4">
        <v>2.52</v>
      </c>
      <c r="BD194" s="4">
        <v>4.8680000000000003</v>
      </c>
      <c r="BE194" s="4">
        <v>3182.451</v>
      </c>
      <c r="BF194" s="4">
        <v>2.9430000000000001</v>
      </c>
      <c r="BG194" s="4">
        <v>21.675999999999998</v>
      </c>
      <c r="BH194" s="4">
        <v>3.5680000000000001</v>
      </c>
      <c r="BI194" s="4">
        <v>25.244</v>
      </c>
      <c r="BJ194" s="4">
        <v>17.341000000000001</v>
      </c>
      <c r="BK194" s="4">
        <v>2.855</v>
      </c>
      <c r="BL194" s="4">
        <v>20.196000000000002</v>
      </c>
      <c r="BM194" s="4">
        <v>0</v>
      </c>
      <c r="BQ194" s="4">
        <v>4739.2960000000003</v>
      </c>
      <c r="BR194" s="4">
        <v>0.110538</v>
      </c>
      <c r="BS194" s="4">
        <v>-5</v>
      </c>
      <c r="BT194" s="4">
        <v>8.9999999999999993E-3</v>
      </c>
      <c r="BU194" s="4">
        <v>2.7012719999999999</v>
      </c>
      <c r="BV194" s="4">
        <v>21</v>
      </c>
      <c r="BW194" s="4">
        <f t="shared" si="13"/>
        <v>0.71367606239999992</v>
      </c>
      <c r="BY194" s="4">
        <f>BE194*$BU194*(VLOOKUP("Fuel Specific Gravity",'Raw Data'!$A$1:$B$2000,2,FALSE))</f>
        <v>7341.5525741318879</v>
      </c>
      <c r="BZ194" s="4">
        <f>BF194*$BU194*(VLOOKUP("Fuel Specific Gravity",'Raw Data'!$A$1:$B$2000,2,FALSE))</f>
        <v>6.7891663455839995</v>
      </c>
      <c r="CA194" s="4">
        <f>BJ194*$BU194*(VLOOKUP("Fuel Specific Gravity",'Raw Data'!$A$1:$B$2000,2,FALSE))</f>
        <v>40.003715120208</v>
      </c>
      <c r="CB194" s="4">
        <f>BM194*$BU194*(VLOOKUP("Fuel Specific Gravity",'Raw Data'!$A$1:$B$2000,2,FALSE))</f>
        <v>0</v>
      </c>
    </row>
    <row r="195" spans="1:80" x14ac:dyDescent="0.25">
      <c r="A195" s="4">
        <v>43165</v>
      </c>
      <c r="B195" s="38">
        <v>0.40838266203703705</v>
      </c>
      <c r="C195" s="4">
        <v>5.9029999999999996</v>
      </c>
      <c r="D195" s="4">
        <v>8.5000000000000006E-3</v>
      </c>
      <c r="E195" s="4">
        <v>85.058824000000001</v>
      </c>
      <c r="F195" s="4">
        <v>385.6</v>
      </c>
      <c r="G195" s="4">
        <v>65.099999999999994</v>
      </c>
      <c r="H195" s="4">
        <v>0</v>
      </c>
      <c r="J195" s="4">
        <v>12.25</v>
      </c>
      <c r="K195" s="4">
        <v>0.95399999999999996</v>
      </c>
      <c r="L195" s="4">
        <v>5.6315999999999997</v>
      </c>
      <c r="M195" s="4">
        <v>8.0999999999999996E-3</v>
      </c>
      <c r="N195" s="4">
        <v>367.9248</v>
      </c>
      <c r="O195" s="4">
        <v>62.074300000000001</v>
      </c>
      <c r="P195" s="4">
        <v>430</v>
      </c>
      <c r="Q195" s="4">
        <v>294.34980000000002</v>
      </c>
      <c r="R195" s="4">
        <v>49.661099999999998</v>
      </c>
      <c r="S195" s="4">
        <v>344</v>
      </c>
      <c r="T195" s="4">
        <v>0</v>
      </c>
      <c r="W195" s="4">
        <v>0</v>
      </c>
      <c r="X195" s="4">
        <v>11.684699999999999</v>
      </c>
      <c r="Y195" s="4">
        <v>12</v>
      </c>
      <c r="Z195" s="4">
        <v>845</v>
      </c>
      <c r="AA195" s="4">
        <v>851</v>
      </c>
      <c r="AB195" s="4">
        <v>883</v>
      </c>
      <c r="AC195" s="4">
        <v>80</v>
      </c>
      <c r="AD195" s="4">
        <v>21.82</v>
      </c>
      <c r="AE195" s="4">
        <v>0.5</v>
      </c>
      <c r="AF195" s="4">
        <v>979</v>
      </c>
      <c r="AG195" s="4">
        <v>0</v>
      </c>
      <c r="AH195" s="4">
        <v>46.094000000000001</v>
      </c>
      <c r="AI195" s="4">
        <v>35</v>
      </c>
      <c r="AJ195" s="4">
        <v>190</v>
      </c>
      <c r="AK195" s="4">
        <v>169</v>
      </c>
      <c r="AL195" s="4">
        <v>4.3</v>
      </c>
      <c r="AM195" s="4">
        <v>175</v>
      </c>
      <c r="AN195" s="4" t="s">
        <v>155</v>
      </c>
      <c r="AO195" s="4">
        <v>2</v>
      </c>
      <c r="AP195" s="4">
        <v>0.61751157407407409</v>
      </c>
      <c r="AQ195" s="4">
        <v>47.159326999999998</v>
      </c>
      <c r="AR195" s="4">
        <v>-88.489765000000006</v>
      </c>
      <c r="AS195" s="4">
        <v>309.89999999999998</v>
      </c>
      <c r="AT195" s="4">
        <v>27.9</v>
      </c>
      <c r="AU195" s="4">
        <v>12</v>
      </c>
      <c r="AV195" s="4">
        <v>11</v>
      </c>
      <c r="AW195" s="4" t="s">
        <v>204</v>
      </c>
      <c r="AX195" s="4">
        <v>1.1368</v>
      </c>
      <c r="AY195" s="4">
        <v>1</v>
      </c>
      <c r="AZ195" s="4">
        <v>1.7367999999999999</v>
      </c>
      <c r="BA195" s="4">
        <v>14.186999999999999</v>
      </c>
      <c r="BB195" s="4">
        <v>36.130000000000003</v>
      </c>
      <c r="BC195" s="4">
        <v>2.5499999999999998</v>
      </c>
      <c r="BD195" s="4">
        <v>4.8170000000000002</v>
      </c>
      <c r="BE195" s="4">
        <v>3182.683</v>
      </c>
      <c r="BF195" s="4">
        <v>2.919</v>
      </c>
      <c r="BG195" s="4">
        <v>21.774999999999999</v>
      </c>
      <c r="BH195" s="4">
        <v>3.6739999999999999</v>
      </c>
      <c r="BI195" s="4">
        <v>25.449000000000002</v>
      </c>
      <c r="BJ195" s="4">
        <v>17.420999999999999</v>
      </c>
      <c r="BK195" s="4">
        <v>2.9390000000000001</v>
      </c>
      <c r="BL195" s="4">
        <v>20.36</v>
      </c>
      <c r="BM195" s="4">
        <v>0</v>
      </c>
      <c r="BQ195" s="4">
        <v>4801.509</v>
      </c>
      <c r="BR195" s="4">
        <v>0.117966</v>
      </c>
      <c r="BS195" s="4">
        <v>-5</v>
      </c>
      <c r="BT195" s="4">
        <v>8.9999999999999993E-3</v>
      </c>
      <c r="BU195" s="4">
        <v>2.8827940000000001</v>
      </c>
      <c r="BV195" s="4">
        <v>21</v>
      </c>
      <c r="BW195" s="4">
        <f t="shared" si="13"/>
        <v>0.76163417479999995</v>
      </c>
      <c r="BY195" s="4">
        <f>BE195*$BU195*(VLOOKUP("Fuel Specific Gravity",'Raw Data'!$A$1:$B$2000,2,FALSE))</f>
        <v>7835.4666156819076</v>
      </c>
      <c r="BZ195" s="4">
        <f>BF195*$BU195*(VLOOKUP("Fuel Specific Gravity",'Raw Data'!$A$1:$B$2000,2,FALSE))</f>
        <v>7.1863038358439999</v>
      </c>
      <c r="CA195" s="4">
        <f>BJ195*$BU195*(VLOOKUP("Fuel Specific Gravity",'Raw Data'!$A$1:$B$2000,2,FALSE))</f>
        <v>42.888865749996</v>
      </c>
      <c r="CB195" s="4">
        <f>BM195*$BU195*(VLOOKUP("Fuel Specific Gravity",'Raw Data'!$A$1:$B$2000,2,FALSE))</f>
        <v>0</v>
      </c>
    </row>
    <row r="196" spans="1:80" x14ac:dyDescent="0.25">
      <c r="A196" s="4">
        <v>43165</v>
      </c>
      <c r="B196" s="38">
        <v>0.40839423611111109</v>
      </c>
      <c r="C196" s="4">
        <v>5.6479999999999997</v>
      </c>
      <c r="D196" s="4">
        <v>8.3000000000000001E-3</v>
      </c>
      <c r="E196" s="4">
        <v>83.324978999999999</v>
      </c>
      <c r="F196" s="4">
        <v>384.2</v>
      </c>
      <c r="G196" s="4">
        <v>65.599999999999994</v>
      </c>
      <c r="H196" s="4">
        <v>0</v>
      </c>
      <c r="J196" s="4">
        <v>12.3</v>
      </c>
      <c r="K196" s="4">
        <v>0.95599999999999996</v>
      </c>
      <c r="L196" s="4">
        <v>5.3997000000000002</v>
      </c>
      <c r="M196" s="4">
        <v>8.0000000000000002E-3</v>
      </c>
      <c r="N196" s="4">
        <v>367.29160000000002</v>
      </c>
      <c r="O196" s="4">
        <v>62.682600000000001</v>
      </c>
      <c r="P196" s="4">
        <v>430</v>
      </c>
      <c r="Q196" s="4">
        <v>293.8433</v>
      </c>
      <c r="R196" s="4">
        <v>50.147799999999997</v>
      </c>
      <c r="S196" s="4">
        <v>344</v>
      </c>
      <c r="T196" s="4">
        <v>0</v>
      </c>
      <c r="W196" s="4">
        <v>0</v>
      </c>
      <c r="X196" s="4">
        <v>11.759</v>
      </c>
      <c r="Y196" s="4">
        <v>12</v>
      </c>
      <c r="Z196" s="4">
        <v>845</v>
      </c>
      <c r="AA196" s="4">
        <v>851</v>
      </c>
      <c r="AB196" s="4">
        <v>883</v>
      </c>
      <c r="AC196" s="4">
        <v>80</v>
      </c>
      <c r="AD196" s="4">
        <v>21.82</v>
      </c>
      <c r="AE196" s="4">
        <v>0.5</v>
      </c>
      <c r="AF196" s="4">
        <v>979</v>
      </c>
      <c r="AG196" s="4">
        <v>0</v>
      </c>
      <c r="AH196" s="4">
        <v>46</v>
      </c>
      <c r="AI196" s="4">
        <v>35</v>
      </c>
      <c r="AJ196" s="4">
        <v>190</v>
      </c>
      <c r="AK196" s="4">
        <v>169</v>
      </c>
      <c r="AL196" s="4">
        <v>4.2</v>
      </c>
      <c r="AM196" s="4">
        <v>175</v>
      </c>
      <c r="AN196" s="4" t="s">
        <v>155</v>
      </c>
      <c r="AO196" s="4">
        <v>2</v>
      </c>
      <c r="AP196" s="4">
        <v>0.61752314814814813</v>
      </c>
      <c r="AQ196" s="4">
        <v>47.159301999999997</v>
      </c>
      <c r="AR196" s="4">
        <v>-88.489727000000002</v>
      </c>
      <c r="AS196" s="4">
        <v>309.89999999999998</v>
      </c>
      <c r="AT196" s="4">
        <v>28</v>
      </c>
      <c r="AU196" s="4">
        <v>12</v>
      </c>
      <c r="AV196" s="4">
        <v>11</v>
      </c>
      <c r="AW196" s="4" t="s">
        <v>204</v>
      </c>
      <c r="AX196" s="4">
        <v>1.2</v>
      </c>
      <c r="AY196" s="4">
        <v>1</v>
      </c>
      <c r="AZ196" s="4">
        <v>1.8</v>
      </c>
      <c r="BA196" s="4">
        <v>14.186999999999999</v>
      </c>
      <c r="BB196" s="4">
        <v>37.72</v>
      </c>
      <c r="BC196" s="4">
        <v>2.66</v>
      </c>
      <c r="BD196" s="4">
        <v>4.601</v>
      </c>
      <c r="BE196" s="4">
        <v>3183.5439999999999</v>
      </c>
      <c r="BF196" s="4">
        <v>2.9889999999999999</v>
      </c>
      <c r="BG196" s="4">
        <v>22.677</v>
      </c>
      <c r="BH196" s="4">
        <v>3.87</v>
      </c>
      <c r="BI196" s="4">
        <v>26.547000000000001</v>
      </c>
      <c r="BJ196" s="4">
        <v>18.141999999999999</v>
      </c>
      <c r="BK196" s="4">
        <v>3.0960000000000001</v>
      </c>
      <c r="BL196" s="4">
        <v>21.238</v>
      </c>
      <c r="BM196" s="4">
        <v>0</v>
      </c>
      <c r="BQ196" s="4">
        <v>5040.902</v>
      </c>
      <c r="BR196" s="4">
        <v>0.11899999999999999</v>
      </c>
      <c r="BS196" s="4">
        <v>-5</v>
      </c>
      <c r="BT196" s="4">
        <v>8.0940000000000005E-3</v>
      </c>
      <c r="BU196" s="4">
        <v>2.9080620000000001</v>
      </c>
      <c r="BV196" s="4">
        <v>21</v>
      </c>
      <c r="BW196" s="4">
        <f t="shared" si="13"/>
        <v>0.76830998039999998</v>
      </c>
      <c r="BY196" s="4">
        <f>BE196*$BU196*(VLOOKUP("Fuel Specific Gravity",'Raw Data'!$A$1:$B$2000,2,FALSE))</f>
        <v>7906.2836052957118</v>
      </c>
      <c r="BZ196" s="4">
        <f>BF196*$BU196*(VLOOKUP("Fuel Specific Gravity",'Raw Data'!$A$1:$B$2000,2,FALSE))</f>
        <v>7.4231365095720001</v>
      </c>
      <c r="CA196" s="4">
        <f>BJ196*$BU196*(VLOOKUP("Fuel Specific Gravity",'Raw Data'!$A$1:$B$2000,2,FALSE))</f>
        <v>45.055383926616003</v>
      </c>
      <c r="CB196" s="4">
        <f>BM196*$BU196*(VLOOKUP("Fuel Specific Gravity",'Raw Data'!$A$1:$B$2000,2,FALSE))</f>
        <v>0</v>
      </c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89"/>
  <sheetViews>
    <sheetView workbookViewId="0">
      <pane xSplit="2" ySplit="9" topLeftCell="BR171" activePane="bottomRight" state="frozen"/>
      <selection pane="topRight" activeCell="C1" sqref="C1"/>
      <selection pane="bottomLeft" activeCell="A10" sqref="A10"/>
      <selection pane="bottomRight" activeCell="BV172" sqref="BV172:BV189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5.6083444444444419</v>
      </c>
      <c r="D5" s="14">
        <f t="shared" ref="D5:BO5" si="0">AVERAGE(D10:D500)</f>
        <v>7.6961111111111076E-3</v>
      </c>
      <c r="E5" s="14">
        <f t="shared" si="0"/>
        <v>76.97611445555556</v>
      </c>
      <c r="F5" s="14">
        <f t="shared" si="0"/>
        <v>370.67500000000007</v>
      </c>
      <c r="G5" s="14">
        <f t="shared" si="0"/>
        <v>71.446666666666715</v>
      </c>
      <c r="H5" s="14">
        <f t="shared" si="0"/>
        <v>2.719444444444445</v>
      </c>
      <c r="I5" s="14" t="e">
        <f t="shared" si="0"/>
        <v>#DIV/0!</v>
      </c>
      <c r="J5" s="14">
        <f t="shared" si="0"/>
        <v>12.852333333333345</v>
      </c>
      <c r="K5" s="14">
        <f t="shared" si="0"/>
        <v>0.95650222222222259</v>
      </c>
      <c r="L5" s="14">
        <f t="shared" si="0"/>
        <v>5.3512205555555559</v>
      </c>
      <c r="M5" s="14">
        <f t="shared" si="0"/>
        <v>7.3638888888888912E-3</v>
      </c>
      <c r="N5" s="14">
        <f t="shared" si="0"/>
        <v>354.37649888888893</v>
      </c>
      <c r="O5" s="14">
        <f t="shared" si="0"/>
        <v>68.356666111111124</v>
      </c>
      <c r="P5" s="14">
        <f t="shared" si="0"/>
        <v>422.73388888888906</v>
      </c>
      <c r="Q5" s="14">
        <f t="shared" si="0"/>
        <v>283.73711111111118</v>
      </c>
      <c r="R5" s="14">
        <f t="shared" si="0"/>
        <v>54.732111666666697</v>
      </c>
      <c r="S5" s="14">
        <f t="shared" si="0"/>
        <v>338.4649999999998</v>
      </c>
      <c r="T5" s="14">
        <f t="shared" si="0"/>
        <v>5.2228933333333325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12.303736666666666</v>
      </c>
      <c r="Y5" s="14">
        <f t="shared" si="0"/>
        <v>12.108333333333336</v>
      </c>
      <c r="Z5" s="14">
        <f t="shared" si="0"/>
        <v>844.06666666666672</v>
      </c>
      <c r="AA5" s="14">
        <f t="shared" si="0"/>
        <v>847.38888888888891</v>
      </c>
      <c r="AB5" s="14">
        <f t="shared" si="0"/>
        <v>882.74444444444441</v>
      </c>
      <c r="AC5" s="14">
        <f t="shared" si="0"/>
        <v>80.771111111111111</v>
      </c>
      <c r="AD5" s="14">
        <f t="shared" si="0"/>
        <v>22.032555555555515</v>
      </c>
      <c r="AE5" s="14">
        <f t="shared" si="0"/>
        <v>0.50438888888888866</v>
      </c>
      <c r="AF5" s="14">
        <f t="shared" si="0"/>
        <v>978.88888888888891</v>
      </c>
      <c r="AG5" s="14">
        <f t="shared" si="0"/>
        <v>0</v>
      </c>
      <c r="AH5" s="14">
        <f t="shared" si="0"/>
        <v>41.754173794444448</v>
      </c>
      <c r="AI5" s="14">
        <f t="shared" si="0"/>
        <v>35</v>
      </c>
      <c r="AJ5" s="14">
        <f t="shared" si="0"/>
        <v>190.77222222222221</v>
      </c>
      <c r="AK5" s="14">
        <f t="shared" si="0"/>
        <v>169.25555555555556</v>
      </c>
      <c r="AL5" s="14">
        <f t="shared" si="0"/>
        <v>4.4727777777777691</v>
      </c>
      <c r="AM5" s="14">
        <f t="shared" si="0"/>
        <v>174.90999999999991</v>
      </c>
      <c r="AN5" s="14" t="e">
        <f t="shared" si="0"/>
        <v>#DIV/0!</v>
      </c>
      <c r="AO5" s="14">
        <f t="shared" si="0"/>
        <v>1.8444444444444446</v>
      </c>
      <c r="AP5" s="14">
        <f t="shared" si="0"/>
        <v>0.61855677726337466</v>
      </c>
      <c r="AQ5" s="14">
        <f t="shared" si="0"/>
        <v>47.161598727777772</v>
      </c>
      <c r="AR5" s="14">
        <f t="shared" si="0"/>
        <v>-88.487495688888885</v>
      </c>
      <c r="AS5" s="14">
        <f t="shared" si="0"/>
        <v>313.68277777777797</v>
      </c>
      <c r="AT5" s="14">
        <f t="shared" si="0"/>
        <v>25.748333333333338</v>
      </c>
      <c r="AU5" s="14">
        <f t="shared" si="0"/>
        <v>12</v>
      </c>
      <c r="AV5" s="14">
        <f t="shared" si="0"/>
        <v>10.666666666666666</v>
      </c>
      <c r="AW5" s="14" t="e">
        <f t="shared" si="0"/>
        <v>#DIV/0!</v>
      </c>
      <c r="AX5" s="14">
        <f t="shared" si="0"/>
        <v>1.4960328388888893</v>
      </c>
      <c r="AY5" s="14">
        <f t="shared" si="0"/>
        <v>1.3681885888888889</v>
      </c>
      <c r="AZ5" s="14">
        <f t="shared" si="0"/>
        <v>2.5326298055555565</v>
      </c>
      <c r="BA5" s="14">
        <f t="shared" si="0"/>
        <v>14.186999999999944</v>
      </c>
      <c r="BB5" s="14">
        <f t="shared" si="0"/>
        <v>40.075666666666663</v>
      </c>
      <c r="BC5" s="14">
        <f t="shared" si="0"/>
        <v>2.8248888888888879</v>
      </c>
      <c r="BD5" s="14">
        <f t="shared" si="0"/>
        <v>4.5594944444444439</v>
      </c>
      <c r="BE5" s="14">
        <f t="shared" si="0"/>
        <v>3184.7303999999999</v>
      </c>
      <c r="BF5" s="14">
        <f t="shared" si="0"/>
        <v>2.9455833333333321</v>
      </c>
      <c r="BG5" s="14">
        <f t="shared" si="0"/>
        <v>23.01532222222222</v>
      </c>
      <c r="BH5" s="14">
        <f t="shared" si="0"/>
        <v>4.5145499999999998</v>
      </c>
      <c r="BI5" s="14">
        <f t="shared" si="0"/>
        <v>27.529822222222229</v>
      </c>
      <c r="BJ5" s="14">
        <f t="shared" si="0"/>
        <v>18.427672222222217</v>
      </c>
      <c r="BK5" s="14">
        <f t="shared" si="0"/>
        <v>3.6147388888888883</v>
      </c>
      <c r="BL5" s="14">
        <f t="shared" si="0"/>
        <v>22.042416666666671</v>
      </c>
      <c r="BM5" s="14">
        <f t="shared" si="0"/>
        <v>0.10461222222222223</v>
      </c>
      <c r="BN5" s="14" t="e">
        <f t="shared" si="0"/>
        <v>#DIV/0!</v>
      </c>
      <c r="BO5" s="14" t="e">
        <f t="shared" si="0"/>
        <v>#DIV/0!</v>
      </c>
      <c r="BP5" s="14" t="e">
        <f t="shared" ref="BP5:BU5" si="1">AVERAGE(BP10:BP500)</f>
        <v>#DIV/0!</v>
      </c>
      <c r="BQ5" s="14">
        <f t="shared" si="1"/>
        <v>5703.5162833333361</v>
      </c>
      <c r="BR5" s="14">
        <f t="shared" si="1"/>
        <v>0.12068858888888892</v>
      </c>
      <c r="BS5" s="14">
        <f t="shared" si="1"/>
        <v>-5</v>
      </c>
      <c r="BT5" s="14">
        <f t="shared" si="1"/>
        <v>7.7444388888888863E-3</v>
      </c>
      <c r="BU5" s="14">
        <f t="shared" si="1"/>
        <v>2.9493272888888877</v>
      </c>
      <c r="BV5" s="14">
        <f t="shared" ref="BV5" si="2">AVERAGE(BV10:BV200)</f>
        <v>21</v>
      </c>
      <c r="BW5" s="14">
        <f>AVERAGE(BW10:BW200)</f>
        <v>0.77921226972444424</v>
      </c>
      <c r="BX5" s="23"/>
      <c r="BY5" s="14">
        <f>AVERAGE(BY10:BY200)</f>
        <v>8017.2894222412042</v>
      </c>
      <c r="BZ5" s="14">
        <f>AVERAGE(BZ10:BZ200)</f>
        <v>6.3159668787505909</v>
      </c>
      <c r="CA5" s="14">
        <f>AVERAGE(CA10:CA200)</f>
        <v>42.67501586853502</v>
      </c>
      <c r="CB5" s="14">
        <f>AVERAGE(CB10:CB200)</f>
        <v>0.23025952149474554</v>
      </c>
      <c r="CC5" s="24">
        <f>BZ8/(B8/3600)+CB8/(B8/3600)+CA8/(B8/3600)</f>
        <v>49.496221275868514</v>
      </c>
      <c r="CD5" s="23"/>
      <c r="CE5" s="22">
        <f>BY8/$AT8</f>
        <v>311.37119899959362</v>
      </c>
      <c r="CF5" s="22">
        <f>BZ8/$AT8</f>
        <v>0.24529614390901378</v>
      </c>
      <c r="CG5" s="22">
        <f>CA8/$AT8</f>
        <v>1.6573894440495183</v>
      </c>
      <c r="CH5" s="22">
        <f>CB8/$AT8</f>
        <v>8.9426961548868741E-3</v>
      </c>
      <c r="CI5" s="25">
        <f>(BZ8+CB8+CA8)/AT8</f>
        <v>1.9116282841134189</v>
      </c>
    </row>
    <row r="6" spans="1:87" s="14" customFormat="1" x14ac:dyDescent="0.25">
      <c r="A6" s="14" t="s">
        <v>169</v>
      </c>
      <c r="C6" s="14">
        <f>MIN(C10:C500)</f>
        <v>3.0270000000000001</v>
      </c>
      <c r="D6" s="14">
        <f t="shared" ref="D6:BO6" si="3">MIN(D10:D500)</f>
        <v>2.9999999999999997E-4</v>
      </c>
      <c r="E6" s="14">
        <f t="shared" si="3"/>
        <v>2.8311259999999998</v>
      </c>
      <c r="F6" s="14">
        <f t="shared" si="3"/>
        <v>277.3</v>
      </c>
      <c r="G6" s="14">
        <f t="shared" si="3"/>
        <v>52</v>
      </c>
      <c r="H6" s="14">
        <f t="shared" si="3"/>
        <v>-20</v>
      </c>
      <c r="I6" s="14">
        <f t="shared" si="3"/>
        <v>0</v>
      </c>
      <c r="J6" s="14">
        <f t="shared" si="3"/>
        <v>9.91</v>
      </c>
      <c r="K6" s="14">
        <f t="shared" si="3"/>
        <v>0.93820000000000003</v>
      </c>
      <c r="L6" s="14">
        <f t="shared" si="3"/>
        <v>2.9581</v>
      </c>
      <c r="M6" s="14">
        <f t="shared" si="3"/>
        <v>2.9999999999999997E-4</v>
      </c>
      <c r="N6" s="14">
        <f t="shared" si="3"/>
        <v>270.8381</v>
      </c>
      <c r="O6" s="14">
        <f t="shared" si="3"/>
        <v>48.843200000000003</v>
      </c>
      <c r="P6" s="14">
        <f t="shared" si="3"/>
        <v>342.6</v>
      </c>
      <c r="Q6" s="14">
        <f t="shared" si="3"/>
        <v>217.12540000000001</v>
      </c>
      <c r="R6" s="14">
        <f t="shared" si="3"/>
        <v>39.072600000000001</v>
      </c>
      <c r="S6" s="14">
        <f t="shared" si="3"/>
        <v>274.60000000000002</v>
      </c>
      <c r="T6" s="14">
        <f t="shared" si="3"/>
        <v>0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9.3327000000000009</v>
      </c>
      <c r="Y6" s="14">
        <f t="shared" si="3"/>
        <v>11.9</v>
      </c>
      <c r="Z6" s="14">
        <f t="shared" si="3"/>
        <v>838</v>
      </c>
      <c r="AA6" s="14">
        <f t="shared" si="3"/>
        <v>839</v>
      </c>
      <c r="AB6" s="14">
        <f t="shared" si="3"/>
        <v>878</v>
      </c>
      <c r="AC6" s="14">
        <f t="shared" si="3"/>
        <v>79</v>
      </c>
      <c r="AD6" s="14">
        <f t="shared" si="3"/>
        <v>21.52</v>
      </c>
      <c r="AE6" s="14">
        <f t="shared" si="3"/>
        <v>0.49</v>
      </c>
      <c r="AF6" s="14">
        <f t="shared" si="3"/>
        <v>978</v>
      </c>
      <c r="AG6" s="14">
        <f t="shared" si="3"/>
        <v>0</v>
      </c>
      <c r="AH6" s="14">
        <f t="shared" si="3"/>
        <v>38</v>
      </c>
      <c r="AI6" s="14">
        <f t="shared" si="3"/>
        <v>35</v>
      </c>
      <c r="AJ6" s="14">
        <f t="shared" si="3"/>
        <v>190</v>
      </c>
      <c r="AK6" s="14">
        <f t="shared" si="3"/>
        <v>168</v>
      </c>
      <c r="AL6" s="14">
        <f t="shared" si="3"/>
        <v>4.2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0.61752314814814813</v>
      </c>
      <c r="AQ6" s="14">
        <f t="shared" si="3"/>
        <v>47.158507999999998</v>
      </c>
      <c r="AR6" s="14">
        <f t="shared" si="3"/>
        <v>-88.492029000000002</v>
      </c>
      <c r="AS6" s="14">
        <f t="shared" si="3"/>
        <v>305.5</v>
      </c>
      <c r="AT6" s="14">
        <f t="shared" si="3"/>
        <v>16.3</v>
      </c>
      <c r="AU6" s="14">
        <f t="shared" si="3"/>
        <v>12</v>
      </c>
      <c r="AV6" s="14">
        <f t="shared" si="3"/>
        <v>8</v>
      </c>
      <c r="AW6" s="14">
        <f t="shared" si="3"/>
        <v>0</v>
      </c>
      <c r="AX6" s="14">
        <f t="shared" si="3"/>
        <v>0.8</v>
      </c>
      <c r="AY6" s="14">
        <f t="shared" si="3"/>
        <v>1</v>
      </c>
      <c r="AZ6" s="14">
        <f t="shared" si="3"/>
        <v>1.6</v>
      </c>
      <c r="BA6" s="14">
        <f t="shared" si="3"/>
        <v>14.186999999999999</v>
      </c>
      <c r="BB6" s="14">
        <f t="shared" si="3"/>
        <v>27.07</v>
      </c>
      <c r="BC6" s="14">
        <f t="shared" si="3"/>
        <v>1.91</v>
      </c>
      <c r="BD6" s="14">
        <f t="shared" si="3"/>
        <v>2.34</v>
      </c>
      <c r="BE6" s="14">
        <f t="shared" si="3"/>
        <v>3177.2339999999999</v>
      </c>
      <c r="BF6" s="14">
        <f t="shared" si="3"/>
        <v>0.13600000000000001</v>
      </c>
      <c r="BG6" s="14">
        <f t="shared" si="3"/>
        <v>16.187999999999999</v>
      </c>
      <c r="BH6" s="14">
        <f t="shared" si="3"/>
        <v>2.21</v>
      </c>
      <c r="BI6" s="14">
        <f t="shared" si="3"/>
        <v>18.927</v>
      </c>
      <c r="BJ6" s="14">
        <f t="shared" si="3"/>
        <v>12.951000000000001</v>
      </c>
      <c r="BK6" s="14">
        <f t="shared" si="3"/>
        <v>1.768</v>
      </c>
      <c r="BL6" s="14">
        <f t="shared" si="3"/>
        <v>15.14</v>
      </c>
      <c r="BM6" s="14">
        <f t="shared" si="3"/>
        <v>0</v>
      </c>
      <c r="BN6" s="14">
        <f t="shared" si="3"/>
        <v>0</v>
      </c>
      <c r="BO6" s="14">
        <f t="shared" si="3"/>
        <v>0</v>
      </c>
      <c r="BP6" s="14">
        <f t="shared" ref="BP6:BU6" si="4">MIN(BP10:BP500)</f>
        <v>0</v>
      </c>
      <c r="BQ6" s="14">
        <f t="shared" si="4"/>
        <v>2910.9720000000002</v>
      </c>
      <c r="BR6" s="14">
        <f t="shared" si="4"/>
        <v>2.4691999999999999E-2</v>
      </c>
      <c r="BS6" s="14">
        <f t="shared" si="4"/>
        <v>-5</v>
      </c>
      <c r="BT6" s="14">
        <f t="shared" si="4"/>
        <v>5.0000000000000001E-3</v>
      </c>
      <c r="BU6" s="14">
        <f t="shared" si="4"/>
        <v>0.60341100000000003</v>
      </c>
      <c r="BV6" s="14">
        <f t="shared" ref="BV6" si="5">MIN(BV10:BV200)</f>
        <v>21</v>
      </c>
      <c r="BW6" s="14">
        <f>MIN(BW10:BW200)</f>
        <v>0.15942118620000001</v>
      </c>
      <c r="BX6" s="23"/>
      <c r="BY6" s="14">
        <f>MIN(BY10:BY200)</f>
        <v>1643.4094041891121</v>
      </c>
      <c r="BZ6" s="14">
        <f>MIN(BZ10:BZ200)</f>
        <v>0.37367520153600003</v>
      </c>
      <c r="CA6" s="14">
        <f>MIN(CA10:CA200)</f>
        <v>10.60252274081</v>
      </c>
      <c r="CB6" s="14">
        <f>MIN(CB10:CB200)</f>
        <v>0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7.95</v>
      </c>
      <c r="D7" s="14">
        <f t="shared" ref="D7:BO7" si="6">MAX(D10:D500)</f>
        <v>1.5800000000000002E-2</v>
      </c>
      <c r="E7" s="14">
        <f t="shared" si="6"/>
        <v>157.907376</v>
      </c>
      <c r="F7" s="14">
        <f t="shared" si="6"/>
        <v>396.3</v>
      </c>
      <c r="G7" s="14">
        <f t="shared" si="6"/>
        <v>87.5</v>
      </c>
      <c r="H7" s="14">
        <f t="shared" si="6"/>
        <v>45.5</v>
      </c>
      <c r="I7" s="14">
        <f t="shared" si="6"/>
        <v>0</v>
      </c>
      <c r="J7" s="14">
        <f t="shared" si="6"/>
        <v>15.3</v>
      </c>
      <c r="K7" s="14">
        <f t="shared" si="6"/>
        <v>0.97709999999999997</v>
      </c>
      <c r="L7" s="14">
        <f t="shared" si="6"/>
        <v>7.4588000000000001</v>
      </c>
      <c r="M7" s="14">
        <f t="shared" si="6"/>
        <v>1.5299999999999999E-2</v>
      </c>
      <c r="N7" s="14">
        <f t="shared" si="6"/>
        <v>375.38400000000001</v>
      </c>
      <c r="O7" s="14">
        <f t="shared" si="6"/>
        <v>84.425700000000006</v>
      </c>
      <c r="P7" s="14">
        <f t="shared" si="6"/>
        <v>444.1</v>
      </c>
      <c r="Q7" s="14">
        <f t="shared" si="6"/>
        <v>300.2921</v>
      </c>
      <c r="R7" s="14">
        <f t="shared" si="6"/>
        <v>67.752399999999994</v>
      </c>
      <c r="S7" s="14">
        <f t="shared" si="6"/>
        <v>355.3</v>
      </c>
      <c r="T7" s="14">
        <f t="shared" si="6"/>
        <v>45.527000000000001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14.8247</v>
      </c>
      <c r="Y7" s="14">
        <f t="shared" si="6"/>
        <v>12.6</v>
      </c>
      <c r="Z7" s="14">
        <f t="shared" si="6"/>
        <v>848</v>
      </c>
      <c r="AA7" s="14">
        <f t="shared" si="6"/>
        <v>854</v>
      </c>
      <c r="AB7" s="14">
        <f t="shared" si="6"/>
        <v>885</v>
      </c>
      <c r="AC7" s="14">
        <f t="shared" si="6"/>
        <v>83</v>
      </c>
      <c r="AD7" s="14">
        <f t="shared" si="6"/>
        <v>22.64</v>
      </c>
      <c r="AE7" s="14">
        <f t="shared" si="6"/>
        <v>0.52</v>
      </c>
      <c r="AF7" s="14">
        <f t="shared" si="6"/>
        <v>980</v>
      </c>
      <c r="AG7" s="14">
        <f t="shared" si="6"/>
        <v>0</v>
      </c>
      <c r="AH7" s="14">
        <f t="shared" si="6"/>
        <v>46</v>
      </c>
      <c r="AI7" s="14">
        <f t="shared" si="6"/>
        <v>35</v>
      </c>
      <c r="AJ7" s="14">
        <f t="shared" si="6"/>
        <v>192</v>
      </c>
      <c r="AK7" s="14">
        <f t="shared" si="6"/>
        <v>171</v>
      </c>
      <c r="AL7" s="14">
        <f t="shared" si="6"/>
        <v>5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0.61959490740740741</v>
      </c>
      <c r="AQ7" s="14">
        <f t="shared" si="6"/>
        <v>47.164447000000003</v>
      </c>
      <c r="AR7" s="14">
        <f t="shared" si="6"/>
        <v>-88.483913999999999</v>
      </c>
      <c r="AS7" s="14">
        <f t="shared" si="6"/>
        <v>320.39999999999998</v>
      </c>
      <c r="AT7" s="14">
        <f t="shared" si="6"/>
        <v>35.700000000000003</v>
      </c>
      <c r="AU7" s="14">
        <f t="shared" si="6"/>
        <v>12</v>
      </c>
      <c r="AV7" s="14">
        <f t="shared" si="6"/>
        <v>12</v>
      </c>
      <c r="AW7" s="14">
        <f t="shared" si="6"/>
        <v>0</v>
      </c>
      <c r="AX7" s="14">
        <f t="shared" si="6"/>
        <v>2.7</v>
      </c>
      <c r="AY7" s="14">
        <f t="shared" si="6"/>
        <v>2.8</v>
      </c>
      <c r="AZ7" s="14">
        <f t="shared" si="6"/>
        <v>4.5</v>
      </c>
      <c r="BA7" s="14">
        <f t="shared" si="6"/>
        <v>14.186999999999999</v>
      </c>
      <c r="BB7" s="14">
        <f t="shared" si="6"/>
        <v>69.62</v>
      </c>
      <c r="BC7" s="14">
        <f t="shared" si="6"/>
        <v>4.91</v>
      </c>
      <c r="BD7" s="14">
        <f t="shared" si="6"/>
        <v>6.585</v>
      </c>
      <c r="BE7" s="14">
        <f t="shared" si="6"/>
        <v>3203.788</v>
      </c>
      <c r="BF7" s="14">
        <f t="shared" si="6"/>
        <v>7.702</v>
      </c>
      <c r="BG7" s="14">
        <f t="shared" si="6"/>
        <v>34.725999999999999</v>
      </c>
      <c r="BH7" s="14">
        <f t="shared" si="6"/>
        <v>8.3119999999999994</v>
      </c>
      <c r="BI7" s="14">
        <f t="shared" si="6"/>
        <v>43.037999999999997</v>
      </c>
      <c r="BJ7" s="14">
        <f t="shared" si="6"/>
        <v>27.838999999999999</v>
      </c>
      <c r="BK7" s="14">
        <f t="shared" si="6"/>
        <v>6.6630000000000003</v>
      </c>
      <c r="BL7" s="14">
        <f t="shared" si="6"/>
        <v>34.502000000000002</v>
      </c>
      <c r="BM7" s="14">
        <f t="shared" si="6"/>
        <v>1.0557000000000001</v>
      </c>
      <c r="BN7" s="14">
        <f t="shared" si="6"/>
        <v>0</v>
      </c>
      <c r="BO7" s="14">
        <f t="shared" si="6"/>
        <v>0</v>
      </c>
      <c r="BP7" s="14">
        <f t="shared" ref="BP7:BU7" si="7">MAX(BP10:BP500)</f>
        <v>0</v>
      </c>
      <c r="BQ7" s="14">
        <f t="shared" si="7"/>
        <v>10177.097</v>
      </c>
      <c r="BR7" s="14">
        <f t="shared" si="7"/>
        <v>0.28168399999999999</v>
      </c>
      <c r="BS7" s="14">
        <f t="shared" si="7"/>
        <v>-5</v>
      </c>
      <c r="BT7" s="14">
        <f t="shared" si="7"/>
        <v>8.9999999999999993E-3</v>
      </c>
      <c r="BU7" s="14">
        <f t="shared" si="7"/>
        <v>6.8836519999999997</v>
      </c>
      <c r="BV7" s="14">
        <f t="shared" ref="BV7" si="8">MAX(BV10:BV200)</f>
        <v>21</v>
      </c>
      <c r="BW7" s="14">
        <f>MAX(BW10:BW200)</f>
        <v>1.8186608583999999</v>
      </c>
      <c r="BX7" s="23"/>
      <c r="BY7" s="14">
        <f>MAX(BY10:BY200)</f>
        <v>18691.473051086865</v>
      </c>
      <c r="BZ7" s="14">
        <f>MAX(BZ10:BZ200)</f>
        <v>14.002355081819999</v>
      </c>
      <c r="CA7" s="14">
        <f>MAX(CA10:CA200)</f>
        <v>86.155435282559992</v>
      </c>
      <c r="CB7" s="14">
        <f>MAX(CB10:CB200)</f>
        <v>2.2451138989118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179</v>
      </c>
      <c r="AT8" s="15">
        <f>SUM(AT10:AT500)/3600</f>
        <v>1.2874166666666669</v>
      </c>
      <c r="BU8" s="28">
        <f>SUM(BU10:BU500)/3600</f>
        <v>0.14746636444444439</v>
      </c>
      <c r="BV8" s="23"/>
      <c r="BW8" s="28">
        <f>SUM(BW10:BW500)/3600</f>
        <v>3.8960613486222213E-2</v>
      </c>
      <c r="BX8" s="23"/>
      <c r="BY8" s="28">
        <f>SUM(BY10:BY500)/3600</f>
        <v>400.86447111206019</v>
      </c>
      <c r="BZ8" s="28">
        <f>SUM(BZ10:BZ500)/3600</f>
        <v>0.31579834393752954</v>
      </c>
      <c r="CA8" s="28">
        <f>SUM(CA10:CA500)/3600</f>
        <v>2.133750793426751</v>
      </c>
      <c r="CB8" s="28">
        <f>SUM(CB10:CB500)/3600</f>
        <v>1.1512976074737278E-2</v>
      </c>
      <c r="CC8" s="29">
        <f>VLOOKUP("Fuel Specific Gravity",'Raw Data'!A1:B2000,2,FALSE)</f>
        <v>0.85399999999999998</v>
      </c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33.044055302721063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43165</v>
      </c>
      <c r="B10" s="38">
        <v>0.40839423611111109</v>
      </c>
      <c r="C10" s="4">
        <v>5.6479999999999997</v>
      </c>
      <c r="D10" s="4">
        <v>8.3000000000000001E-3</v>
      </c>
      <c r="E10" s="4">
        <v>83.324978999999999</v>
      </c>
      <c r="F10" s="4">
        <v>384.2</v>
      </c>
      <c r="G10" s="4">
        <v>65.599999999999994</v>
      </c>
      <c r="H10" s="4">
        <v>0</v>
      </c>
      <c r="J10" s="4">
        <v>12.3</v>
      </c>
      <c r="K10" s="4">
        <v>0.95599999999999996</v>
      </c>
      <c r="L10" s="4">
        <v>5.3997000000000002</v>
      </c>
      <c r="M10" s="4">
        <v>8.0000000000000002E-3</v>
      </c>
      <c r="N10" s="4">
        <v>367.29160000000002</v>
      </c>
      <c r="O10" s="4">
        <v>62.682600000000001</v>
      </c>
      <c r="P10" s="4">
        <v>430</v>
      </c>
      <c r="Q10" s="4">
        <v>293.8433</v>
      </c>
      <c r="R10" s="4">
        <v>50.147799999999997</v>
      </c>
      <c r="S10" s="4">
        <v>344</v>
      </c>
      <c r="T10" s="4">
        <v>0</v>
      </c>
      <c r="W10" s="4">
        <v>0</v>
      </c>
      <c r="X10" s="4">
        <v>11.759</v>
      </c>
      <c r="Y10" s="4">
        <v>12</v>
      </c>
      <c r="Z10" s="4">
        <v>845</v>
      </c>
      <c r="AA10" s="4">
        <v>851</v>
      </c>
      <c r="AB10" s="4">
        <v>883</v>
      </c>
      <c r="AC10" s="4">
        <v>80</v>
      </c>
      <c r="AD10" s="4">
        <v>21.82</v>
      </c>
      <c r="AE10" s="4">
        <v>0.5</v>
      </c>
      <c r="AF10" s="4">
        <v>979</v>
      </c>
      <c r="AG10" s="4">
        <v>0</v>
      </c>
      <c r="AH10" s="4">
        <v>46</v>
      </c>
      <c r="AI10" s="4">
        <v>35</v>
      </c>
      <c r="AJ10" s="4">
        <v>190</v>
      </c>
      <c r="AK10" s="4">
        <v>169</v>
      </c>
      <c r="AL10" s="4">
        <v>4.2</v>
      </c>
      <c r="AM10" s="4">
        <v>175</v>
      </c>
      <c r="AN10" s="4" t="s">
        <v>155</v>
      </c>
      <c r="AO10" s="4">
        <v>2</v>
      </c>
      <c r="AP10" s="5">
        <v>0.61752314814814813</v>
      </c>
      <c r="AQ10" s="4">
        <v>47.159301999999997</v>
      </c>
      <c r="AR10" s="4">
        <v>-88.489727000000002</v>
      </c>
      <c r="AS10" s="4">
        <v>309.89999999999998</v>
      </c>
      <c r="AT10" s="4">
        <v>28</v>
      </c>
      <c r="AU10" s="4">
        <v>12</v>
      </c>
      <c r="AV10" s="4">
        <v>11</v>
      </c>
      <c r="AW10" s="4" t="s">
        <v>204</v>
      </c>
      <c r="AX10" s="4">
        <v>1.2</v>
      </c>
      <c r="AY10" s="4">
        <v>1</v>
      </c>
      <c r="AZ10" s="4">
        <v>1.8</v>
      </c>
      <c r="BA10" s="4">
        <v>14.186999999999999</v>
      </c>
      <c r="BB10" s="4">
        <v>37.72</v>
      </c>
      <c r="BC10" s="4">
        <v>2.66</v>
      </c>
      <c r="BD10" s="4">
        <v>4.601</v>
      </c>
      <c r="BE10" s="4">
        <v>3183.5439999999999</v>
      </c>
      <c r="BF10" s="4">
        <v>2.9889999999999999</v>
      </c>
      <c r="BG10" s="4">
        <v>22.677</v>
      </c>
      <c r="BH10" s="4">
        <v>3.87</v>
      </c>
      <c r="BI10" s="4">
        <v>26.547000000000001</v>
      </c>
      <c r="BJ10" s="4">
        <v>18.141999999999999</v>
      </c>
      <c r="BK10" s="4">
        <v>3.0960000000000001</v>
      </c>
      <c r="BL10" s="4">
        <v>21.238</v>
      </c>
      <c r="BM10" s="4">
        <v>0</v>
      </c>
      <c r="BQ10" s="4">
        <v>5040.902</v>
      </c>
      <c r="BR10" s="4">
        <v>0.11899999999999999</v>
      </c>
      <c r="BS10" s="4">
        <v>-5</v>
      </c>
      <c r="BT10" s="4">
        <v>8.0940000000000005E-3</v>
      </c>
      <c r="BU10" s="4">
        <v>2.9080620000000001</v>
      </c>
      <c r="BV10" s="4">
        <v>21</v>
      </c>
      <c r="BW10" s="4">
        <f>BU10*0.2642</f>
        <v>0.76830998039999998</v>
      </c>
      <c r="BY10" s="4">
        <f>BE10*$BU10*VLOOKUP("Fuel Specific Gravity",'Raw Data'!$A$1:$B$2000,2,FALSE)</f>
        <v>7906.2836052957118</v>
      </c>
      <c r="BZ10" s="4">
        <f>BF10*$BU10*VLOOKUP("Fuel Specific Gravity",'Raw Data'!$A$1:$B$2000,2,FALSE)</f>
        <v>7.4231365095720001</v>
      </c>
      <c r="CA10" s="4">
        <f>BJ10*$BU10*VLOOKUP("Fuel Specific Gravity",'Raw Data'!$A$1:$B$2000,2,FALSE)</f>
        <v>45.055383926616003</v>
      </c>
      <c r="CB10" s="4">
        <f>BM10*$BU10*VLOOKUP("Fuel Specific Gravity",'Raw Data'!$A$1:$B$2000,2,FALSE)</f>
        <v>0</v>
      </c>
      <c r="CE10" s="32" t="s">
        <v>191</v>
      </c>
    </row>
    <row r="11" spans="1:87" x14ac:dyDescent="0.25">
      <c r="A11" s="2">
        <v>43165</v>
      </c>
      <c r="B11" s="38">
        <v>0.40840581018518524</v>
      </c>
      <c r="C11" s="4">
        <v>5.8959999999999999</v>
      </c>
      <c r="D11" s="4">
        <v>9.4999999999999998E-3</v>
      </c>
      <c r="E11" s="4">
        <v>94.886548000000005</v>
      </c>
      <c r="F11" s="4">
        <v>383.7</v>
      </c>
      <c r="G11" s="4">
        <v>66.2</v>
      </c>
      <c r="H11" s="4">
        <v>0</v>
      </c>
      <c r="J11" s="4">
        <v>12.45</v>
      </c>
      <c r="K11" s="4">
        <v>0.95409999999999995</v>
      </c>
      <c r="L11" s="4">
        <v>5.6257000000000001</v>
      </c>
      <c r="M11" s="4">
        <v>9.1000000000000004E-3</v>
      </c>
      <c r="N11" s="4">
        <v>366.08159999999998</v>
      </c>
      <c r="O11" s="4">
        <v>63.171399999999998</v>
      </c>
      <c r="P11" s="4">
        <v>429.3</v>
      </c>
      <c r="Q11" s="4">
        <v>292.87520000000001</v>
      </c>
      <c r="R11" s="4">
        <v>50.538899999999998</v>
      </c>
      <c r="S11" s="4">
        <v>343.4</v>
      </c>
      <c r="T11" s="4">
        <v>0</v>
      </c>
      <c r="W11" s="4">
        <v>0</v>
      </c>
      <c r="X11" s="4">
        <v>11.8741</v>
      </c>
      <c r="Y11" s="4">
        <v>12</v>
      </c>
      <c r="Z11" s="4">
        <v>844</v>
      </c>
      <c r="AA11" s="4">
        <v>850</v>
      </c>
      <c r="AB11" s="4">
        <v>883</v>
      </c>
      <c r="AC11" s="4">
        <v>80</v>
      </c>
      <c r="AD11" s="4">
        <v>21.82</v>
      </c>
      <c r="AE11" s="4">
        <v>0.5</v>
      </c>
      <c r="AF11" s="4">
        <v>979</v>
      </c>
      <c r="AG11" s="4">
        <v>0</v>
      </c>
      <c r="AH11" s="4">
        <v>46</v>
      </c>
      <c r="AI11" s="4">
        <v>35</v>
      </c>
      <c r="AJ11" s="4">
        <v>190</v>
      </c>
      <c r="AK11" s="4">
        <v>169</v>
      </c>
      <c r="AL11" s="4">
        <v>4.3</v>
      </c>
      <c r="AM11" s="4">
        <v>175</v>
      </c>
      <c r="AN11" s="4" t="s">
        <v>155</v>
      </c>
      <c r="AO11" s="4">
        <v>2</v>
      </c>
      <c r="AP11" s="5">
        <v>0.61752314814814813</v>
      </c>
      <c r="AQ11" s="4">
        <v>47.159249000000003</v>
      </c>
      <c r="AR11" s="4">
        <v>-88.489639999999994</v>
      </c>
      <c r="AS11" s="4">
        <v>309.8</v>
      </c>
      <c r="AT11" s="4">
        <v>28.1</v>
      </c>
      <c r="AU11" s="4">
        <v>12</v>
      </c>
      <c r="AV11" s="4">
        <v>11</v>
      </c>
      <c r="AW11" s="4" t="s">
        <v>204</v>
      </c>
      <c r="AX11" s="4">
        <v>1.268332</v>
      </c>
      <c r="AY11" s="4">
        <v>1.204995</v>
      </c>
      <c r="AZ11" s="4">
        <v>1.936663</v>
      </c>
      <c r="BA11" s="4">
        <v>14.186999999999999</v>
      </c>
      <c r="BB11" s="4">
        <v>36.17</v>
      </c>
      <c r="BC11" s="4">
        <v>2.5499999999999998</v>
      </c>
      <c r="BD11" s="4">
        <v>4.8129999999999997</v>
      </c>
      <c r="BE11" s="4">
        <v>3182.1680000000001</v>
      </c>
      <c r="BF11" s="4">
        <v>3.2589999999999999</v>
      </c>
      <c r="BG11" s="4">
        <v>21.684999999999999</v>
      </c>
      <c r="BH11" s="4">
        <v>3.742</v>
      </c>
      <c r="BI11" s="4">
        <v>25.427</v>
      </c>
      <c r="BJ11" s="4">
        <v>17.349</v>
      </c>
      <c r="BK11" s="4">
        <v>2.9940000000000002</v>
      </c>
      <c r="BL11" s="4">
        <v>20.341999999999999</v>
      </c>
      <c r="BM11" s="4">
        <v>0</v>
      </c>
      <c r="BQ11" s="4">
        <v>4883.6899999999996</v>
      </c>
      <c r="BR11" s="4">
        <v>9.8161999999999999E-2</v>
      </c>
      <c r="BS11" s="4">
        <v>-5</v>
      </c>
      <c r="BT11" s="4">
        <v>8.0000000000000002E-3</v>
      </c>
      <c r="BU11" s="4">
        <v>2.3988339999999999</v>
      </c>
      <c r="BV11" s="4">
        <v>21</v>
      </c>
      <c r="BW11" s="4">
        <f t="shared" ref="BW11:BW74" si="9">BU11*0.2642</f>
        <v>0.63377194279999993</v>
      </c>
      <c r="BY11" s="4">
        <f>BE11*$BU11*VLOOKUP("Fuel Specific Gravity",'Raw Data'!$A$1:$B$2000,2,FALSE)</f>
        <v>6519.0028444636473</v>
      </c>
      <c r="BZ11" s="4">
        <f>BF11*$BU11*VLOOKUP("Fuel Specific Gravity",'Raw Data'!$A$1:$B$2000,2,FALSE)</f>
        <v>6.6764012051239998</v>
      </c>
      <c r="CA11" s="4">
        <f>BJ11*$BU11*VLOOKUP("Fuel Specific Gravity",'Raw Data'!$A$1:$B$2000,2,FALSE)</f>
        <v>35.541234890363995</v>
      </c>
      <c r="CB11" s="4">
        <f>BM11*$BU11*VLOOKUP("Fuel Specific Gravity",'Raw Data'!$A$1:$B$2000,2,FALSE)</f>
        <v>0</v>
      </c>
    </row>
    <row r="12" spans="1:87" x14ac:dyDescent="0.25">
      <c r="A12" s="2">
        <v>43165</v>
      </c>
      <c r="B12" s="38">
        <v>0.40841738425925928</v>
      </c>
      <c r="C12" s="4">
        <v>6.7709999999999999</v>
      </c>
      <c r="D12" s="4">
        <v>1.1900000000000001E-2</v>
      </c>
      <c r="E12" s="4">
        <v>119.197731</v>
      </c>
      <c r="F12" s="4">
        <v>385.3</v>
      </c>
      <c r="G12" s="4">
        <v>66.7</v>
      </c>
      <c r="H12" s="4">
        <v>-9.5</v>
      </c>
      <c r="J12" s="4">
        <v>12.59</v>
      </c>
      <c r="K12" s="4">
        <v>0.94720000000000004</v>
      </c>
      <c r="L12" s="4">
        <v>6.4134000000000002</v>
      </c>
      <c r="M12" s="4">
        <v>1.1299999999999999E-2</v>
      </c>
      <c r="N12" s="4">
        <v>364.9581</v>
      </c>
      <c r="O12" s="4">
        <v>63.180700000000002</v>
      </c>
      <c r="P12" s="4">
        <v>428.1</v>
      </c>
      <c r="Q12" s="4">
        <v>291.97640000000001</v>
      </c>
      <c r="R12" s="4">
        <v>50.546300000000002</v>
      </c>
      <c r="S12" s="4">
        <v>342.5</v>
      </c>
      <c r="T12" s="4">
        <v>0</v>
      </c>
      <c r="W12" s="4">
        <v>0</v>
      </c>
      <c r="X12" s="4">
        <v>11.927899999999999</v>
      </c>
      <c r="Y12" s="4">
        <v>11.9</v>
      </c>
      <c r="Z12" s="4">
        <v>845</v>
      </c>
      <c r="AA12" s="4">
        <v>849</v>
      </c>
      <c r="AB12" s="4">
        <v>883</v>
      </c>
      <c r="AC12" s="4">
        <v>80</v>
      </c>
      <c r="AD12" s="4">
        <v>21.82</v>
      </c>
      <c r="AE12" s="4">
        <v>0.5</v>
      </c>
      <c r="AF12" s="4">
        <v>979</v>
      </c>
      <c r="AG12" s="4">
        <v>0</v>
      </c>
      <c r="AH12" s="4">
        <v>46</v>
      </c>
      <c r="AI12" s="4">
        <v>35</v>
      </c>
      <c r="AJ12" s="4">
        <v>190</v>
      </c>
      <c r="AK12" s="4">
        <v>169</v>
      </c>
      <c r="AL12" s="4">
        <v>4.3</v>
      </c>
      <c r="AM12" s="4">
        <v>175</v>
      </c>
      <c r="AN12" s="4" t="s">
        <v>155</v>
      </c>
      <c r="AO12" s="4">
        <v>2</v>
      </c>
      <c r="AP12" s="5">
        <v>0.61753472222222217</v>
      </c>
      <c r="AQ12" s="4">
        <v>47.159120000000001</v>
      </c>
      <c r="AR12" s="4">
        <v>-88.489431999999994</v>
      </c>
      <c r="AS12" s="4">
        <v>309.5</v>
      </c>
      <c r="AT12" s="4">
        <v>28.2</v>
      </c>
      <c r="AU12" s="4">
        <v>12</v>
      </c>
      <c r="AV12" s="4">
        <v>11</v>
      </c>
      <c r="AW12" s="4" t="s">
        <v>204</v>
      </c>
      <c r="AX12" s="4">
        <v>1.3</v>
      </c>
      <c r="AY12" s="4">
        <v>1.3</v>
      </c>
      <c r="AZ12" s="4">
        <v>2</v>
      </c>
      <c r="BA12" s="4">
        <v>14.186999999999999</v>
      </c>
      <c r="BB12" s="4">
        <v>31.61</v>
      </c>
      <c r="BC12" s="4">
        <v>2.23</v>
      </c>
      <c r="BD12" s="4">
        <v>5.57</v>
      </c>
      <c r="BE12" s="4">
        <v>3178.9059999999999</v>
      </c>
      <c r="BF12" s="4">
        <v>3.5619999999999998</v>
      </c>
      <c r="BG12" s="4">
        <v>18.943999999999999</v>
      </c>
      <c r="BH12" s="4">
        <v>3.28</v>
      </c>
      <c r="BI12" s="4">
        <v>22.222999999999999</v>
      </c>
      <c r="BJ12" s="4">
        <v>15.156000000000001</v>
      </c>
      <c r="BK12" s="4">
        <v>2.6240000000000001</v>
      </c>
      <c r="BL12" s="4">
        <v>17.779</v>
      </c>
      <c r="BM12" s="4">
        <v>0</v>
      </c>
      <c r="BQ12" s="4">
        <v>4298.83</v>
      </c>
      <c r="BR12" s="4">
        <v>0.12499200000000001</v>
      </c>
      <c r="BS12" s="4">
        <v>-5</v>
      </c>
      <c r="BT12" s="4">
        <v>8.9060000000000007E-3</v>
      </c>
      <c r="BU12" s="4">
        <v>3.0544920000000002</v>
      </c>
      <c r="BV12" s="4">
        <v>21</v>
      </c>
      <c r="BW12" s="4">
        <f t="shared" si="9"/>
        <v>0.80699678640000005</v>
      </c>
      <c r="BY12" s="4">
        <f>BE12*$BU12*VLOOKUP("Fuel Specific Gravity",'Raw Data'!$A$1:$B$2000,2,FALSE)</f>
        <v>8292.2912756722071</v>
      </c>
      <c r="BZ12" s="4">
        <f>BF12*$BU12*VLOOKUP("Fuel Specific Gravity",'Raw Data'!$A$1:$B$2000,2,FALSE)</f>
        <v>9.2916058304159996</v>
      </c>
      <c r="CA12" s="4">
        <f>BJ12*$BU12*VLOOKUP("Fuel Specific Gravity",'Raw Data'!$A$1:$B$2000,2,FALSE)</f>
        <v>39.534974162208002</v>
      </c>
      <c r="CB12" s="4">
        <f>BM12*$BU12*VLOOKUP("Fuel Specific Gravity",'Raw Data'!$A$1:$B$2000,2,FALSE)</f>
        <v>0</v>
      </c>
    </row>
    <row r="13" spans="1:87" x14ac:dyDescent="0.25">
      <c r="A13" s="2">
        <v>43165</v>
      </c>
      <c r="B13" s="38">
        <v>0.40842895833333337</v>
      </c>
      <c r="C13" s="4">
        <v>7.5259999999999998</v>
      </c>
      <c r="D13" s="4">
        <v>8.6999999999999994E-3</v>
      </c>
      <c r="E13" s="4">
        <v>87.108844000000005</v>
      </c>
      <c r="F13" s="4">
        <v>390.4</v>
      </c>
      <c r="G13" s="4">
        <v>66.099999999999994</v>
      </c>
      <c r="H13" s="4">
        <v>0</v>
      </c>
      <c r="J13" s="4">
        <v>12.51</v>
      </c>
      <c r="K13" s="4">
        <v>0.94140000000000001</v>
      </c>
      <c r="L13" s="4">
        <v>7.0856000000000003</v>
      </c>
      <c r="M13" s="4">
        <v>8.2000000000000007E-3</v>
      </c>
      <c r="N13" s="4">
        <v>367.52269999999999</v>
      </c>
      <c r="O13" s="4">
        <v>62.252499999999998</v>
      </c>
      <c r="P13" s="4">
        <v>429.8</v>
      </c>
      <c r="Q13" s="4">
        <v>294.02820000000003</v>
      </c>
      <c r="R13" s="4">
        <v>49.803699999999999</v>
      </c>
      <c r="S13" s="4">
        <v>343.8</v>
      </c>
      <c r="T13" s="4">
        <v>0</v>
      </c>
      <c r="W13" s="4">
        <v>0</v>
      </c>
      <c r="X13" s="4">
        <v>11.7735</v>
      </c>
      <c r="Y13" s="4">
        <v>12</v>
      </c>
      <c r="Z13" s="4">
        <v>845</v>
      </c>
      <c r="AA13" s="4">
        <v>849</v>
      </c>
      <c r="AB13" s="4">
        <v>883</v>
      </c>
      <c r="AC13" s="4">
        <v>80</v>
      </c>
      <c r="AD13" s="4">
        <v>21.82</v>
      </c>
      <c r="AE13" s="4">
        <v>0.5</v>
      </c>
      <c r="AF13" s="4">
        <v>979</v>
      </c>
      <c r="AG13" s="4">
        <v>0</v>
      </c>
      <c r="AH13" s="4">
        <v>46</v>
      </c>
      <c r="AI13" s="4">
        <v>35</v>
      </c>
      <c r="AJ13" s="4">
        <v>190</v>
      </c>
      <c r="AK13" s="4">
        <v>169</v>
      </c>
      <c r="AL13" s="4">
        <v>4.3</v>
      </c>
      <c r="AM13" s="4">
        <v>175</v>
      </c>
      <c r="AN13" s="4" t="s">
        <v>155</v>
      </c>
      <c r="AO13" s="4">
        <v>2</v>
      </c>
      <c r="AP13" s="5">
        <v>0.61755787037037035</v>
      </c>
      <c r="AQ13" s="4">
        <v>47.159024000000002</v>
      </c>
      <c r="AR13" s="4">
        <v>-88.489258000000007</v>
      </c>
      <c r="AS13" s="4">
        <v>309.3</v>
      </c>
      <c r="AT13" s="4">
        <v>28.3</v>
      </c>
      <c r="AU13" s="4">
        <v>12</v>
      </c>
      <c r="AV13" s="4">
        <v>11</v>
      </c>
      <c r="AW13" s="4" t="s">
        <v>204</v>
      </c>
      <c r="AX13" s="4">
        <v>1.3684000000000001</v>
      </c>
      <c r="AY13" s="4">
        <v>1.0948</v>
      </c>
      <c r="AZ13" s="4">
        <v>2.0684</v>
      </c>
      <c r="BA13" s="4">
        <v>14.186999999999999</v>
      </c>
      <c r="BB13" s="4">
        <v>28.54</v>
      </c>
      <c r="BC13" s="4">
        <v>2.0099999999999998</v>
      </c>
      <c r="BD13" s="4">
        <v>6.2210000000000001</v>
      </c>
      <c r="BE13" s="4">
        <v>3178.953</v>
      </c>
      <c r="BF13" s="4">
        <v>2.3420000000000001</v>
      </c>
      <c r="BG13" s="4">
        <v>17.268000000000001</v>
      </c>
      <c r="BH13" s="4">
        <v>2.9249999999999998</v>
      </c>
      <c r="BI13" s="4">
        <v>20.192</v>
      </c>
      <c r="BJ13" s="4">
        <v>13.815</v>
      </c>
      <c r="BK13" s="4">
        <v>2.34</v>
      </c>
      <c r="BL13" s="4">
        <v>16.154</v>
      </c>
      <c r="BM13" s="4">
        <v>0</v>
      </c>
      <c r="BQ13" s="4">
        <v>3840.723</v>
      </c>
      <c r="BR13" s="4">
        <v>0.143402</v>
      </c>
      <c r="BS13" s="4">
        <v>-5</v>
      </c>
      <c r="BT13" s="4">
        <v>8.9999999999999993E-3</v>
      </c>
      <c r="BU13" s="4">
        <v>3.5043859999999998</v>
      </c>
      <c r="BV13" s="4">
        <v>21</v>
      </c>
      <c r="BW13" s="4">
        <f t="shared" si="9"/>
        <v>0.92585878119999987</v>
      </c>
      <c r="BY13" s="4">
        <f>BE13*$BU13*VLOOKUP("Fuel Specific Gravity",'Raw Data'!$A$1:$B$2000,2,FALSE)</f>
        <v>9513.7977432307307</v>
      </c>
      <c r="BZ13" s="4">
        <f>BF13*$BU13*VLOOKUP("Fuel Specific Gravity",'Raw Data'!$A$1:$B$2000,2,FALSE)</f>
        <v>7.0090102982479987</v>
      </c>
      <c r="CA13" s="4">
        <f>BJ13*$BU13*VLOOKUP("Fuel Specific Gravity",'Raw Data'!$A$1:$B$2000,2,FALSE)</f>
        <v>41.344781071859998</v>
      </c>
      <c r="CB13" s="4">
        <f>BM13*$BU13*VLOOKUP("Fuel Specific Gravity",'Raw Data'!$A$1:$B$2000,2,FALSE)</f>
        <v>0</v>
      </c>
    </row>
    <row r="14" spans="1:87" x14ac:dyDescent="0.25">
      <c r="A14" s="2">
        <v>43165</v>
      </c>
      <c r="B14" s="38">
        <v>0.40844053240740741</v>
      </c>
      <c r="C14" s="4">
        <v>7.83</v>
      </c>
      <c r="D14" s="4">
        <v>6.1000000000000004E-3</v>
      </c>
      <c r="E14" s="4">
        <v>60.738636</v>
      </c>
      <c r="F14" s="4">
        <v>392</v>
      </c>
      <c r="G14" s="4">
        <v>64.900000000000006</v>
      </c>
      <c r="H14" s="4">
        <v>-6.7</v>
      </c>
      <c r="J14" s="4">
        <v>11.8</v>
      </c>
      <c r="K14" s="4">
        <v>0.93910000000000005</v>
      </c>
      <c r="L14" s="4">
        <v>7.3533999999999997</v>
      </c>
      <c r="M14" s="4">
        <v>5.7000000000000002E-3</v>
      </c>
      <c r="N14" s="4">
        <v>368.142</v>
      </c>
      <c r="O14" s="4">
        <v>60.909700000000001</v>
      </c>
      <c r="P14" s="4">
        <v>429.1</v>
      </c>
      <c r="Q14" s="4">
        <v>294.52359999999999</v>
      </c>
      <c r="R14" s="4">
        <v>48.729399999999998</v>
      </c>
      <c r="S14" s="4">
        <v>343.3</v>
      </c>
      <c r="T14" s="4">
        <v>0</v>
      </c>
      <c r="W14" s="4">
        <v>0</v>
      </c>
      <c r="X14" s="4">
        <v>11.081200000000001</v>
      </c>
      <c r="Y14" s="4">
        <v>12</v>
      </c>
      <c r="Z14" s="4">
        <v>846</v>
      </c>
      <c r="AA14" s="4">
        <v>849</v>
      </c>
      <c r="AB14" s="4">
        <v>884</v>
      </c>
      <c r="AC14" s="4">
        <v>80</v>
      </c>
      <c r="AD14" s="4">
        <v>21.82</v>
      </c>
      <c r="AE14" s="4">
        <v>0.5</v>
      </c>
      <c r="AF14" s="4">
        <v>979</v>
      </c>
      <c r="AG14" s="4">
        <v>0</v>
      </c>
      <c r="AH14" s="4">
        <v>46</v>
      </c>
      <c r="AI14" s="4">
        <v>35</v>
      </c>
      <c r="AJ14" s="4">
        <v>190</v>
      </c>
      <c r="AK14" s="4">
        <v>169</v>
      </c>
      <c r="AL14" s="4">
        <v>4.3</v>
      </c>
      <c r="AM14" s="4">
        <v>175</v>
      </c>
      <c r="AN14" s="4" t="s">
        <v>155</v>
      </c>
      <c r="AO14" s="4">
        <v>2</v>
      </c>
      <c r="AP14" s="5">
        <v>0.6175694444444445</v>
      </c>
      <c r="AQ14" s="4">
        <v>47.158974999999998</v>
      </c>
      <c r="AR14" s="4">
        <v>-88.489102000000003</v>
      </c>
      <c r="AS14" s="4">
        <v>309.2</v>
      </c>
      <c r="AT14" s="4">
        <v>28.3</v>
      </c>
      <c r="AU14" s="4">
        <v>12</v>
      </c>
      <c r="AV14" s="4">
        <v>11</v>
      </c>
      <c r="AW14" s="4" t="s">
        <v>204</v>
      </c>
      <c r="AX14" s="4">
        <v>1.6736</v>
      </c>
      <c r="AY14" s="4">
        <v>1</v>
      </c>
      <c r="AZ14" s="4">
        <v>2.3052000000000001</v>
      </c>
      <c r="BA14" s="4">
        <v>14.186999999999999</v>
      </c>
      <c r="BB14" s="4">
        <v>27.48</v>
      </c>
      <c r="BC14" s="4">
        <v>1.94</v>
      </c>
      <c r="BD14" s="4">
        <v>6.4809999999999999</v>
      </c>
      <c r="BE14" s="4">
        <v>3179.5189999999998</v>
      </c>
      <c r="BF14" s="4">
        <v>1.57</v>
      </c>
      <c r="BG14" s="4">
        <v>16.669</v>
      </c>
      <c r="BH14" s="4">
        <v>2.758</v>
      </c>
      <c r="BI14" s="4">
        <v>19.427</v>
      </c>
      <c r="BJ14" s="4">
        <v>13.336</v>
      </c>
      <c r="BK14" s="4">
        <v>2.206</v>
      </c>
      <c r="BL14" s="4">
        <v>15.542999999999999</v>
      </c>
      <c r="BM14" s="4">
        <v>0</v>
      </c>
      <c r="BQ14" s="4">
        <v>3483.8159999999998</v>
      </c>
      <c r="BR14" s="4">
        <v>0.18939400000000001</v>
      </c>
      <c r="BS14" s="4">
        <v>-5</v>
      </c>
      <c r="BT14" s="4">
        <v>8.9999999999999993E-3</v>
      </c>
      <c r="BU14" s="4">
        <v>4.6283159999999999</v>
      </c>
      <c r="BV14" s="4">
        <v>21</v>
      </c>
      <c r="BW14" s="4">
        <f t="shared" si="9"/>
        <v>1.2228010871999999</v>
      </c>
      <c r="BY14" s="4">
        <f>BE14*$BU14*VLOOKUP("Fuel Specific Gravity",'Raw Data'!$A$1:$B$2000,2,FALSE)</f>
        <v>12567.309135643414</v>
      </c>
      <c r="BZ14" s="4">
        <f>BF14*$BU14*VLOOKUP("Fuel Specific Gravity",'Raw Data'!$A$1:$B$2000,2,FALSE)</f>
        <v>6.2055535264800001</v>
      </c>
      <c r="CA14" s="4">
        <f>BJ14*$BU14*VLOOKUP("Fuel Specific Gravity",'Raw Data'!$A$1:$B$2000,2,FALSE)</f>
        <v>52.711631738304</v>
      </c>
      <c r="CB14" s="4">
        <f>BM14*$BU14*VLOOKUP("Fuel Specific Gravity",'Raw Data'!$A$1:$B$2000,2,FALSE)</f>
        <v>0</v>
      </c>
    </row>
    <row r="15" spans="1:87" x14ac:dyDescent="0.25">
      <c r="A15" s="2">
        <v>43165</v>
      </c>
      <c r="B15" s="38">
        <v>0.40845210648148145</v>
      </c>
      <c r="C15" s="4">
        <v>7.7240000000000002</v>
      </c>
      <c r="D15" s="4">
        <v>5.0000000000000001E-3</v>
      </c>
      <c r="E15" s="4">
        <v>50</v>
      </c>
      <c r="F15" s="4">
        <v>391.9</v>
      </c>
      <c r="G15" s="4">
        <v>64.599999999999994</v>
      </c>
      <c r="H15" s="4">
        <v>-10</v>
      </c>
      <c r="J15" s="4">
        <v>11.21</v>
      </c>
      <c r="K15" s="4">
        <v>0.93989999999999996</v>
      </c>
      <c r="L15" s="4">
        <v>7.2596999999999996</v>
      </c>
      <c r="M15" s="4">
        <v>4.7000000000000002E-3</v>
      </c>
      <c r="N15" s="4">
        <v>368.36930000000001</v>
      </c>
      <c r="O15" s="4">
        <v>60.719000000000001</v>
      </c>
      <c r="P15" s="4">
        <v>429.1</v>
      </c>
      <c r="Q15" s="4">
        <v>294.70549999999997</v>
      </c>
      <c r="R15" s="4">
        <v>48.576799999999999</v>
      </c>
      <c r="S15" s="4">
        <v>343.3</v>
      </c>
      <c r="T15" s="4">
        <v>0</v>
      </c>
      <c r="W15" s="4">
        <v>0</v>
      </c>
      <c r="X15" s="4">
        <v>10.5337</v>
      </c>
      <c r="Y15" s="4">
        <v>11.9</v>
      </c>
      <c r="Z15" s="4">
        <v>847</v>
      </c>
      <c r="AA15" s="4">
        <v>849</v>
      </c>
      <c r="AB15" s="4">
        <v>885</v>
      </c>
      <c r="AC15" s="4">
        <v>80</v>
      </c>
      <c r="AD15" s="4">
        <v>21.82</v>
      </c>
      <c r="AE15" s="4">
        <v>0.5</v>
      </c>
      <c r="AF15" s="4">
        <v>979</v>
      </c>
      <c r="AG15" s="4">
        <v>0</v>
      </c>
      <c r="AH15" s="4">
        <v>46</v>
      </c>
      <c r="AI15" s="4">
        <v>35</v>
      </c>
      <c r="AJ15" s="4">
        <v>190</v>
      </c>
      <c r="AK15" s="4">
        <v>169</v>
      </c>
      <c r="AL15" s="4">
        <v>4.2</v>
      </c>
      <c r="AM15" s="4">
        <v>175.1</v>
      </c>
      <c r="AN15" s="4" t="s">
        <v>155</v>
      </c>
      <c r="AO15" s="4">
        <v>2</v>
      </c>
      <c r="AP15" s="5">
        <v>0.61758101851851854</v>
      </c>
      <c r="AQ15" s="4">
        <v>47.158962000000002</v>
      </c>
      <c r="AR15" s="4">
        <v>-88.489050000000006</v>
      </c>
      <c r="AS15" s="4">
        <v>309.2</v>
      </c>
      <c r="AT15" s="4">
        <v>28.3</v>
      </c>
      <c r="AU15" s="4">
        <v>12</v>
      </c>
      <c r="AV15" s="4">
        <v>11</v>
      </c>
      <c r="AW15" s="4" t="s">
        <v>203</v>
      </c>
      <c r="AX15" s="4">
        <v>1.8</v>
      </c>
      <c r="AY15" s="4">
        <v>1</v>
      </c>
      <c r="AZ15" s="4">
        <v>2.4</v>
      </c>
      <c r="BA15" s="4">
        <v>14.186999999999999</v>
      </c>
      <c r="BB15" s="4">
        <v>27.85</v>
      </c>
      <c r="BC15" s="4">
        <v>1.96</v>
      </c>
      <c r="BD15" s="4">
        <v>6.3920000000000003</v>
      </c>
      <c r="BE15" s="4">
        <v>3180.152</v>
      </c>
      <c r="BF15" s="4">
        <v>1.31</v>
      </c>
      <c r="BG15" s="4">
        <v>16.899000000000001</v>
      </c>
      <c r="BH15" s="4">
        <v>2.7850000000000001</v>
      </c>
      <c r="BI15" s="4">
        <v>19.684000000000001</v>
      </c>
      <c r="BJ15" s="4">
        <v>13.519</v>
      </c>
      <c r="BK15" s="4">
        <v>2.2280000000000002</v>
      </c>
      <c r="BL15" s="4">
        <v>15.747999999999999</v>
      </c>
      <c r="BM15" s="4">
        <v>0</v>
      </c>
      <c r="BQ15" s="4">
        <v>3355.1320000000001</v>
      </c>
      <c r="BR15" s="4">
        <v>0.21846199999999999</v>
      </c>
      <c r="BS15" s="4">
        <v>-5</v>
      </c>
      <c r="BT15" s="4">
        <v>8.9999999999999993E-3</v>
      </c>
      <c r="BU15" s="4">
        <v>5.3386659999999999</v>
      </c>
      <c r="BV15" s="4">
        <v>21</v>
      </c>
      <c r="BW15" s="4">
        <f t="shared" si="9"/>
        <v>1.4104755571999998</v>
      </c>
      <c r="BY15" s="4">
        <f>BE15*$BU15*VLOOKUP("Fuel Specific Gravity",'Raw Data'!$A$1:$B$2000,2,FALSE)</f>
        <v>14499.015031076127</v>
      </c>
      <c r="BZ15" s="4">
        <f>BF15*$BU15*VLOOKUP("Fuel Specific Gravity",'Raw Data'!$A$1:$B$2000,2,FALSE)</f>
        <v>5.9725792008399994</v>
      </c>
      <c r="CA15" s="4">
        <f>BJ15*$BU15*VLOOKUP("Fuel Specific Gravity",'Raw Data'!$A$1:$B$2000,2,FALSE)</f>
        <v>61.636105508515996</v>
      </c>
      <c r="CB15" s="4">
        <f>BM15*$BU15*VLOOKUP("Fuel Specific Gravity",'Raw Data'!$A$1:$B$2000,2,FALSE)</f>
        <v>0</v>
      </c>
    </row>
    <row r="16" spans="1:87" x14ac:dyDescent="0.25">
      <c r="A16" s="2">
        <v>43165</v>
      </c>
      <c r="B16" s="38">
        <v>0.40846368055555554</v>
      </c>
      <c r="C16" s="4">
        <v>7.1520000000000001</v>
      </c>
      <c r="D16" s="4">
        <v>6.3E-3</v>
      </c>
      <c r="E16" s="4">
        <v>63.333333000000003</v>
      </c>
      <c r="F16" s="4">
        <v>388.5</v>
      </c>
      <c r="G16" s="4">
        <v>64.8</v>
      </c>
      <c r="H16" s="4">
        <v>0</v>
      </c>
      <c r="J16" s="4">
        <v>10.81</v>
      </c>
      <c r="K16" s="4">
        <v>0.94430000000000003</v>
      </c>
      <c r="L16" s="4">
        <v>6.7541000000000002</v>
      </c>
      <c r="M16" s="4">
        <v>6.0000000000000001E-3</v>
      </c>
      <c r="N16" s="4">
        <v>366.8759</v>
      </c>
      <c r="O16" s="4">
        <v>61.221200000000003</v>
      </c>
      <c r="P16" s="4">
        <v>428.1</v>
      </c>
      <c r="Q16" s="4">
        <v>293.51069999999999</v>
      </c>
      <c r="R16" s="4">
        <v>48.9786</v>
      </c>
      <c r="S16" s="4">
        <v>342.5</v>
      </c>
      <c r="T16" s="4">
        <v>0</v>
      </c>
      <c r="W16" s="4">
        <v>0</v>
      </c>
      <c r="X16" s="4">
        <v>10.2072</v>
      </c>
      <c r="Y16" s="4">
        <v>12</v>
      </c>
      <c r="Z16" s="4">
        <v>847</v>
      </c>
      <c r="AA16" s="4">
        <v>849</v>
      </c>
      <c r="AB16" s="4">
        <v>885</v>
      </c>
      <c r="AC16" s="4">
        <v>80</v>
      </c>
      <c r="AD16" s="4">
        <v>21.82</v>
      </c>
      <c r="AE16" s="4">
        <v>0.5</v>
      </c>
      <c r="AF16" s="4">
        <v>979</v>
      </c>
      <c r="AG16" s="4">
        <v>0</v>
      </c>
      <c r="AH16" s="4">
        <v>46</v>
      </c>
      <c r="AI16" s="4">
        <v>35</v>
      </c>
      <c r="AJ16" s="4">
        <v>190</v>
      </c>
      <c r="AK16" s="4">
        <v>169</v>
      </c>
      <c r="AL16" s="4">
        <v>4.3</v>
      </c>
      <c r="AM16" s="4">
        <v>175.5</v>
      </c>
      <c r="AN16" s="4" t="s">
        <v>155</v>
      </c>
      <c r="AO16" s="4">
        <v>2</v>
      </c>
      <c r="AP16" s="5">
        <v>0.61758101851851854</v>
      </c>
      <c r="AQ16" s="4">
        <v>47.158907999999997</v>
      </c>
      <c r="AR16" s="4">
        <v>-88.488822999999996</v>
      </c>
      <c r="AS16" s="4">
        <v>309.10000000000002</v>
      </c>
      <c r="AT16" s="4">
        <v>29.5</v>
      </c>
      <c r="AU16" s="4">
        <v>12</v>
      </c>
      <c r="AV16" s="4">
        <v>11</v>
      </c>
      <c r="AW16" s="4" t="s">
        <v>203</v>
      </c>
      <c r="AX16" s="4">
        <v>1.458</v>
      </c>
      <c r="AY16" s="4">
        <v>1.2736000000000001</v>
      </c>
      <c r="AZ16" s="4">
        <v>2.6052</v>
      </c>
      <c r="BA16" s="4">
        <v>14.186999999999999</v>
      </c>
      <c r="BB16" s="4">
        <v>29.99</v>
      </c>
      <c r="BC16" s="4">
        <v>2.11</v>
      </c>
      <c r="BD16" s="4">
        <v>5.8949999999999996</v>
      </c>
      <c r="BE16" s="4">
        <v>3180.7020000000002</v>
      </c>
      <c r="BF16" s="4">
        <v>1.7929999999999999</v>
      </c>
      <c r="BG16" s="4">
        <v>18.093</v>
      </c>
      <c r="BH16" s="4">
        <v>3.0190000000000001</v>
      </c>
      <c r="BI16" s="4">
        <v>21.111999999999998</v>
      </c>
      <c r="BJ16" s="4">
        <v>14.475</v>
      </c>
      <c r="BK16" s="4">
        <v>2.415</v>
      </c>
      <c r="BL16" s="4">
        <v>16.89</v>
      </c>
      <c r="BM16" s="4">
        <v>0</v>
      </c>
      <c r="BQ16" s="4">
        <v>3495.0909999999999</v>
      </c>
      <c r="BR16" s="4">
        <v>0.21465799999999999</v>
      </c>
      <c r="BS16" s="4">
        <v>-5</v>
      </c>
      <c r="BT16" s="4">
        <v>8.0940000000000005E-3</v>
      </c>
      <c r="BU16" s="4">
        <v>5.2457050000000001</v>
      </c>
      <c r="BV16" s="4">
        <v>21</v>
      </c>
      <c r="BW16" s="4">
        <f t="shared" si="9"/>
        <v>1.3859152610000001</v>
      </c>
      <c r="BY16" s="4">
        <f>BE16*$BU16*VLOOKUP("Fuel Specific Gravity",'Raw Data'!$A$1:$B$2000,2,FALSE)</f>
        <v>14249.010824713141</v>
      </c>
      <c r="BZ16" s="4">
        <f>BF16*$BU16*VLOOKUP("Fuel Specific Gravity",'Raw Data'!$A$1:$B$2000,2,FALSE)</f>
        <v>8.0323389015099984</v>
      </c>
      <c r="CA16" s="4">
        <f>BJ16*$BU16*VLOOKUP("Fuel Specific Gravity",'Raw Data'!$A$1:$B$2000,2,FALSE)</f>
        <v>64.845569213250002</v>
      </c>
      <c r="CB16" s="4">
        <f>BM16*$BU16*VLOOKUP("Fuel Specific Gravity",'Raw Data'!$A$1:$B$2000,2,FALSE)</f>
        <v>0</v>
      </c>
    </row>
    <row r="17" spans="1:80" x14ac:dyDescent="0.25">
      <c r="A17" s="2">
        <v>43165</v>
      </c>
      <c r="B17" s="38">
        <v>0.40847525462962958</v>
      </c>
      <c r="C17" s="4">
        <v>7.25</v>
      </c>
      <c r="D17" s="4">
        <v>8.8000000000000005E-3</v>
      </c>
      <c r="E17" s="4">
        <v>88.333332999999996</v>
      </c>
      <c r="F17" s="4">
        <v>382.6</v>
      </c>
      <c r="G17" s="4">
        <v>67.2</v>
      </c>
      <c r="H17" s="4">
        <v>-16.899999999999999</v>
      </c>
      <c r="J17" s="4">
        <v>10.7</v>
      </c>
      <c r="K17" s="4">
        <v>0.94350000000000001</v>
      </c>
      <c r="L17" s="4">
        <v>6.8404999999999996</v>
      </c>
      <c r="M17" s="4">
        <v>8.3000000000000001E-3</v>
      </c>
      <c r="N17" s="4">
        <v>361.03750000000002</v>
      </c>
      <c r="O17" s="4">
        <v>63.408200000000001</v>
      </c>
      <c r="P17" s="4">
        <v>424.4</v>
      </c>
      <c r="Q17" s="4">
        <v>288.83980000000003</v>
      </c>
      <c r="R17" s="4">
        <v>50.728299999999997</v>
      </c>
      <c r="S17" s="4">
        <v>339.6</v>
      </c>
      <c r="T17" s="4">
        <v>0</v>
      </c>
      <c r="W17" s="4">
        <v>0</v>
      </c>
      <c r="X17" s="4">
        <v>10.095700000000001</v>
      </c>
      <c r="Y17" s="4">
        <v>12</v>
      </c>
      <c r="Z17" s="4">
        <v>847</v>
      </c>
      <c r="AA17" s="4">
        <v>850</v>
      </c>
      <c r="AB17" s="4">
        <v>885</v>
      </c>
      <c r="AC17" s="4">
        <v>80</v>
      </c>
      <c r="AD17" s="4">
        <v>21.82</v>
      </c>
      <c r="AE17" s="4">
        <v>0.5</v>
      </c>
      <c r="AF17" s="4">
        <v>979</v>
      </c>
      <c r="AG17" s="4">
        <v>0</v>
      </c>
      <c r="AH17" s="4">
        <v>46</v>
      </c>
      <c r="AI17" s="4">
        <v>35</v>
      </c>
      <c r="AJ17" s="4">
        <v>190</v>
      </c>
      <c r="AK17" s="4">
        <v>169</v>
      </c>
      <c r="AL17" s="4">
        <v>4.2</v>
      </c>
      <c r="AM17" s="4">
        <v>175.8</v>
      </c>
      <c r="AN17" s="4" t="s">
        <v>155</v>
      </c>
      <c r="AO17" s="4">
        <v>2</v>
      </c>
      <c r="AP17" s="5">
        <v>0.61760416666666662</v>
      </c>
      <c r="AQ17" s="4">
        <v>47.158880000000003</v>
      </c>
      <c r="AR17" s="4">
        <v>-88.488575999999995</v>
      </c>
      <c r="AS17" s="4">
        <v>309.2</v>
      </c>
      <c r="AT17" s="4">
        <v>31.4</v>
      </c>
      <c r="AU17" s="4">
        <v>12</v>
      </c>
      <c r="AV17" s="4">
        <v>10</v>
      </c>
      <c r="AW17" s="4" t="s">
        <v>205</v>
      </c>
      <c r="AX17" s="4">
        <v>1.4368000000000001</v>
      </c>
      <c r="AY17" s="4">
        <v>1.1264000000000001</v>
      </c>
      <c r="AZ17" s="4">
        <v>2.7</v>
      </c>
      <c r="BA17" s="4">
        <v>14.186999999999999</v>
      </c>
      <c r="BB17" s="4">
        <v>29.59</v>
      </c>
      <c r="BC17" s="4">
        <v>2.09</v>
      </c>
      <c r="BD17" s="4">
        <v>5.9859999999999998</v>
      </c>
      <c r="BE17" s="4">
        <v>3179.4009999999998</v>
      </c>
      <c r="BF17" s="4">
        <v>2.4660000000000002</v>
      </c>
      <c r="BG17" s="4">
        <v>17.573</v>
      </c>
      <c r="BH17" s="4">
        <v>3.0859999999999999</v>
      </c>
      <c r="BI17" s="4">
        <v>20.658999999999999</v>
      </c>
      <c r="BJ17" s="4">
        <v>14.058999999999999</v>
      </c>
      <c r="BK17" s="4">
        <v>2.4689999999999999</v>
      </c>
      <c r="BL17" s="4">
        <v>16.527999999999999</v>
      </c>
      <c r="BM17" s="4">
        <v>0</v>
      </c>
      <c r="BQ17" s="4">
        <v>3411.8829999999998</v>
      </c>
      <c r="BR17" s="4">
        <v>0.19134999999999999</v>
      </c>
      <c r="BS17" s="4">
        <v>-5</v>
      </c>
      <c r="BT17" s="4">
        <v>8.9060000000000007E-3</v>
      </c>
      <c r="BU17" s="4">
        <v>4.6761160000000004</v>
      </c>
      <c r="BV17" s="4">
        <v>21</v>
      </c>
      <c r="BW17" s="4">
        <f t="shared" si="9"/>
        <v>1.2354298472</v>
      </c>
      <c r="BY17" s="4">
        <f>BE17*$BU17*VLOOKUP("Fuel Specific Gravity",'Raw Data'!$A$1:$B$2000,2,FALSE)</f>
        <v>12696.629695084664</v>
      </c>
      <c r="BZ17" s="4">
        <f>BF17*$BU17*VLOOKUP("Fuel Specific Gravity",'Raw Data'!$A$1:$B$2000,2,FALSE)</f>
        <v>9.8477319558240008</v>
      </c>
      <c r="CA17" s="4">
        <f>BJ17*$BU17*VLOOKUP("Fuel Specific Gravity",'Raw Data'!$A$1:$B$2000,2,FALSE)</f>
        <v>56.143253676776006</v>
      </c>
      <c r="CB17" s="4">
        <f>BM17*$BU17*VLOOKUP("Fuel Specific Gravity",'Raw Data'!$A$1:$B$2000,2,FALSE)</f>
        <v>0</v>
      </c>
    </row>
    <row r="18" spans="1:80" x14ac:dyDescent="0.25">
      <c r="A18" s="2">
        <v>43165</v>
      </c>
      <c r="B18" s="38">
        <v>0.40848682870370373</v>
      </c>
      <c r="C18" s="4">
        <v>7.4189999999999996</v>
      </c>
      <c r="D18" s="4">
        <v>8.0000000000000002E-3</v>
      </c>
      <c r="E18" s="4">
        <v>80.082508000000004</v>
      </c>
      <c r="F18" s="4">
        <v>382</v>
      </c>
      <c r="G18" s="4">
        <v>69.400000000000006</v>
      </c>
      <c r="H18" s="4">
        <v>-4.3</v>
      </c>
      <c r="J18" s="4">
        <v>10.8</v>
      </c>
      <c r="K18" s="4">
        <v>0.94220000000000004</v>
      </c>
      <c r="L18" s="4">
        <v>6.9904999999999999</v>
      </c>
      <c r="M18" s="4">
        <v>7.4999999999999997E-3</v>
      </c>
      <c r="N18" s="4">
        <v>359.93020000000001</v>
      </c>
      <c r="O18" s="4">
        <v>65.344800000000006</v>
      </c>
      <c r="P18" s="4">
        <v>425.3</v>
      </c>
      <c r="Q18" s="4">
        <v>287.95400000000001</v>
      </c>
      <c r="R18" s="4">
        <v>52.2776</v>
      </c>
      <c r="S18" s="4">
        <v>340.2</v>
      </c>
      <c r="T18" s="4">
        <v>0</v>
      </c>
      <c r="W18" s="4">
        <v>0</v>
      </c>
      <c r="X18" s="4">
        <v>10.1737</v>
      </c>
      <c r="Y18" s="4">
        <v>12</v>
      </c>
      <c r="Z18" s="4">
        <v>846</v>
      </c>
      <c r="AA18" s="4">
        <v>850</v>
      </c>
      <c r="AB18" s="4">
        <v>885</v>
      </c>
      <c r="AC18" s="4">
        <v>80</v>
      </c>
      <c r="AD18" s="4">
        <v>21.82</v>
      </c>
      <c r="AE18" s="4">
        <v>0.5</v>
      </c>
      <c r="AF18" s="4">
        <v>979</v>
      </c>
      <c r="AG18" s="4">
        <v>0</v>
      </c>
      <c r="AH18" s="4">
        <v>46</v>
      </c>
      <c r="AI18" s="4">
        <v>35</v>
      </c>
      <c r="AJ18" s="4">
        <v>190</v>
      </c>
      <c r="AK18" s="4">
        <v>169</v>
      </c>
      <c r="AL18" s="4">
        <v>4.2</v>
      </c>
      <c r="AM18" s="4">
        <v>175.8</v>
      </c>
      <c r="AN18" s="4" t="s">
        <v>155</v>
      </c>
      <c r="AO18" s="4">
        <v>2</v>
      </c>
      <c r="AP18" s="5">
        <v>0.61761574074074077</v>
      </c>
      <c r="AQ18" s="4">
        <v>47.158873999999997</v>
      </c>
      <c r="AR18" s="4">
        <v>-88.488375000000005</v>
      </c>
      <c r="AS18" s="4">
        <v>309.10000000000002</v>
      </c>
      <c r="AT18" s="4">
        <v>32.299999999999997</v>
      </c>
      <c r="AU18" s="4">
        <v>12</v>
      </c>
      <c r="AV18" s="4">
        <v>10</v>
      </c>
      <c r="AW18" s="4" t="s">
        <v>205</v>
      </c>
      <c r="AX18" s="4">
        <v>1.5</v>
      </c>
      <c r="AY18" s="4">
        <v>1.1368</v>
      </c>
      <c r="AZ18" s="4">
        <v>2.7684000000000002</v>
      </c>
      <c r="BA18" s="4">
        <v>14.186999999999999</v>
      </c>
      <c r="BB18" s="4">
        <v>28.94</v>
      </c>
      <c r="BC18" s="4">
        <v>2.04</v>
      </c>
      <c r="BD18" s="4">
        <v>6.1319999999999997</v>
      </c>
      <c r="BE18" s="4">
        <v>3179.4459999999999</v>
      </c>
      <c r="BF18" s="4">
        <v>2.1840000000000002</v>
      </c>
      <c r="BG18" s="4">
        <v>17.143000000000001</v>
      </c>
      <c r="BH18" s="4">
        <v>3.1120000000000001</v>
      </c>
      <c r="BI18" s="4">
        <v>20.256</v>
      </c>
      <c r="BJ18" s="4">
        <v>13.715</v>
      </c>
      <c r="BK18" s="4">
        <v>2.4900000000000002</v>
      </c>
      <c r="BL18" s="4">
        <v>16.204999999999998</v>
      </c>
      <c r="BM18" s="4">
        <v>0</v>
      </c>
      <c r="BQ18" s="4">
        <v>3364.502</v>
      </c>
      <c r="BR18" s="4">
        <v>0.20621400000000001</v>
      </c>
      <c r="BS18" s="4">
        <v>-5</v>
      </c>
      <c r="BT18" s="4">
        <v>8.0940000000000005E-3</v>
      </c>
      <c r="BU18" s="4">
        <v>5.0393549999999996</v>
      </c>
      <c r="BV18" s="4">
        <v>21</v>
      </c>
      <c r="BW18" s="4">
        <f t="shared" si="9"/>
        <v>1.3313975909999998</v>
      </c>
      <c r="BY18" s="4">
        <f>BE18*$BU18*VLOOKUP("Fuel Specific Gravity",'Raw Data'!$A$1:$B$2000,2,FALSE)</f>
        <v>13683.092961119817</v>
      </c>
      <c r="BZ18" s="4">
        <f>BF18*$BU18*VLOOKUP("Fuel Specific Gravity",'Raw Data'!$A$1:$B$2000,2,FALSE)</f>
        <v>9.3990824272799998</v>
      </c>
      <c r="CA18" s="4">
        <f>BJ18*$BU18*VLOOKUP("Fuel Specific Gravity",'Raw Data'!$A$1:$B$2000,2,FALSE)</f>
        <v>59.023999766549991</v>
      </c>
      <c r="CB18" s="4">
        <f>BM18*$BU18*VLOOKUP("Fuel Specific Gravity",'Raw Data'!$A$1:$B$2000,2,FALSE)</f>
        <v>0</v>
      </c>
    </row>
    <row r="19" spans="1:80" x14ac:dyDescent="0.25">
      <c r="A19" s="2">
        <v>43165</v>
      </c>
      <c r="B19" s="38">
        <v>0.40849840277777777</v>
      </c>
      <c r="C19" s="4">
        <v>7.6239999999999997</v>
      </c>
      <c r="D19" s="4">
        <v>8.8000000000000005E-3</v>
      </c>
      <c r="E19" s="4">
        <v>88.361485999999999</v>
      </c>
      <c r="F19" s="4">
        <v>382</v>
      </c>
      <c r="G19" s="4">
        <v>70.5</v>
      </c>
      <c r="H19" s="4">
        <v>-3.3</v>
      </c>
      <c r="J19" s="4">
        <v>10.8</v>
      </c>
      <c r="K19" s="4">
        <v>0.94069999999999998</v>
      </c>
      <c r="L19" s="4">
        <v>7.1719999999999997</v>
      </c>
      <c r="M19" s="4">
        <v>8.3000000000000001E-3</v>
      </c>
      <c r="N19" s="4">
        <v>359.34100000000001</v>
      </c>
      <c r="O19" s="4">
        <v>66.305400000000006</v>
      </c>
      <c r="P19" s="4">
        <v>425.6</v>
      </c>
      <c r="Q19" s="4">
        <v>287.48259999999999</v>
      </c>
      <c r="R19" s="4">
        <v>53.046100000000003</v>
      </c>
      <c r="S19" s="4">
        <v>340.5</v>
      </c>
      <c r="T19" s="4">
        <v>0</v>
      </c>
      <c r="W19" s="4">
        <v>0</v>
      </c>
      <c r="X19" s="4">
        <v>10.1594</v>
      </c>
      <c r="Y19" s="4">
        <v>12</v>
      </c>
      <c r="Z19" s="4">
        <v>845</v>
      </c>
      <c r="AA19" s="4">
        <v>852</v>
      </c>
      <c r="AB19" s="4">
        <v>884</v>
      </c>
      <c r="AC19" s="4">
        <v>80</v>
      </c>
      <c r="AD19" s="4">
        <v>21.82</v>
      </c>
      <c r="AE19" s="4">
        <v>0.5</v>
      </c>
      <c r="AF19" s="4">
        <v>979</v>
      </c>
      <c r="AG19" s="4">
        <v>0</v>
      </c>
      <c r="AH19" s="4">
        <v>46</v>
      </c>
      <c r="AI19" s="4">
        <v>35</v>
      </c>
      <c r="AJ19" s="4">
        <v>190.9</v>
      </c>
      <c r="AK19" s="4">
        <v>169</v>
      </c>
      <c r="AL19" s="4">
        <v>4.3</v>
      </c>
      <c r="AM19" s="4">
        <v>175.4</v>
      </c>
      <c r="AN19" s="4" t="s">
        <v>155</v>
      </c>
      <c r="AO19" s="4">
        <v>2</v>
      </c>
      <c r="AP19" s="5">
        <v>0.61762731481481481</v>
      </c>
      <c r="AQ19" s="4">
        <v>47.158880000000003</v>
      </c>
      <c r="AR19" s="4">
        <v>-88.488167000000004</v>
      </c>
      <c r="AS19" s="4">
        <v>309.10000000000002</v>
      </c>
      <c r="AT19" s="4">
        <v>33.299999999999997</v>
      </c>
      <c r="AU19" s="4">
        <v>12</v>
      </c>
      <c r="AV19" s="4">
        <v>9</v>
      </c>
      <c r="AW19" s="4" t="s">
        <v>207</v>
      </c>
      <c r="AX19" s="4">
        <v>1.8420000000000001</v>
      </c>
      <c r="AY19" s="4">
        <v>1.0631999999999999</v>
      </c>
      <c r="AZ19" s="4">
        <v>3.0051999999999999</v>
      </c>
      <c r="BA19" s="4">
        <v>14.186999999999999</v>
      </c>
      <c r="BB19" s="4">
        <v>28.19</v>
      </c>
      <c r="BC19" s="4">
        <v>1.99</v>
      </c>
      <c r="BD19" s="4">
        <v>6.306</v>
      </c>
      <c r="BE19" s="4">
        <v>3178.732</v>
      </c>
      <c r="BF19" s="4">
        <v>2.3450000000000002</v>
      </c>
      <c r="BG19" s="4">
        <v>16.678999999999998</v>
      </c>
      <c r="BH19" s="4">
        <v>3.0779999999999998</v>
      </c>
      <c r="BI19" s="4">
        <v>19.756</v>
      </c>
      <c r="BJ19" s="4">
        <v>13.343</v>
      </c>
      <c r="BK19" s="4">
        <v>2.4620000000000002</v>
      </c>
      <c r="BL19" s="4">
        <v>15.805</v>
      </c>
      <c r="BM19" s="4">
        <v>0</v>
      </c>
      <c r="BQ19" s="4">
        <v>3274.0149999999999</v>
      </c>
      <c r="BR19" s="4">
        <v>0.209812</v>
      </c>
      <c r="BS19" s="4">
        <v>-5</v>
      </c>
      <c r="BT19" s="4">
        <v>8.9060000000000007E-3</v>
      </c>
      <c r="BU19" s="4">
        <v>5.127281</v>
      </c>
      <c r="BV19" s="4">
        <v>21</v>
      </c>
      <c r="BW19" s="4">
        <f t="shared" si="9"/>
        <v>1.3546276401999999</v>
      </c>
      <c r="BY19" s="4">
        <f>BE19*$BU19*VLOOKUP("Fuel Specific Gravity",'Raw Data'!$A$1:$B$2000,2,FALSE)</f>
        <v>13918.707368288968</v>
      </c>
      <c r="BZ19" s="4">
        <f>BF19*$BU19*VLOOKUP("Fuel Specific Gravity",'Raw Data'!$A$1:$B$2000,2,FALSE)</f>
        <v>10.268046749030001</v>
      </c>
      <c r="CA19" s="4">
        <f>BJ19*$BU19*VLOOKUP("Fuel Specific Gravity",'Raw Data'!$A$1:$B$2000,2,FALSE)</f>
        <v>58.424967067081994</v>
      </c>
      <c r="CB19" s="4">
        <f>BM19*$BU19*VLOOKUP("Fuel Specific Gravity",'Raw Data'!$A$1:$B$2000,2,FALSE)</f>
        <v>0</v>
      </c>
    </row>
    <row r="20" spans="1:80" x14ac:dyDescent="0.25">
      <c r="A20" s="2">
        <v>43165</v>
      </c>
      <c r="B20" s="38">
        <v>0.40850997685185186</v>
      </c>
      <c r="C20" s="4">
        <v>7.2140000000000004</v>
      </c>
      <c r="D20" s="4">
        <v>7.7000000000000002E-3</v>
      </c>
      <c r="E20" s="4">
        <v>76.765189000000007</v>
      </c>
      <c r="F20" s="4">
        <v>382</v>
      </c>
      <c r="G20" s="4">
        <v>71</v>
      </c>
      <c r="H20" s="4">
        <v>-10</v>
      </c>
      <c r="J20" s="4">
        <v>10.71</v>
      </c>
      <c r="K20" s="4">
        <v>0.94379999999999997</v>
      </c>
      <c r="L20" s="4">
        <v>6.8082000000000003</v>
      </c>
      <c r="M20" s="4">
        <v>7.1999999999999998E-3</v>
      </c>
      <c r="N20" s="4">
        <v>360.53660000000002</v>
      </c>
      <c r="O20" s="4">
        <v>67.031800000000004</v>
      </c>
      <c r="P20" s="4">
        <v>427.6</v>
      </c>
      <c r="Q20" s="4">
        <v>288.4391</v>
      </c>
      <c r="R20" s="4">
        <v>53.627299999999998</v>
      </c>
      <c r="S20" s="4">
        <v>342.1</v>
      </c>
      <c r="T20" s="4">
        <v>0</v>
      </c>
      <c r="W20" s="4">
        <v>0</v>
      </c>
      <c r="X20" s="4">
        <v>10.106199999999999</v>
      </c>
      <c r="Y20" s="4">
        <v>11.9</v>
      </c>
      <c r="Z20" s="4">
        <v>845</v>
      </c>
      <c r="AA20" s="4">
        <v>852</v>
      </c>
      <c r="AB20" s="4">
        <v>885</v>
      </c>
      <c r="AC20" s="4">
        <v>80</v>
      </c>
      <c r="AD20" s="4">
        <v>21.82</v>
      </c>
      <c r="AE20" s="4">
        <v>0.5</v>
      </c>
      <c r="AF20" s="4">
        <v>979</v>
      </c>
      <c r="AG20" s="4">
        <v>0</v>
      </c>
      <c r="AH20" s="4">
        <v>46</v>
      </c>
      <c r="AI20" s="4">
        <v>35</v>
      </c>
      <c r="AJ20" s="4">
        <v>191</v>
      </c>
      <c r="AK20" s="4">
        <v>169</v>
      </c>
      <c r="AL20" s="4">
        <v>4.2</v>
      </c>
      <c r="AM20" s="4">
        <v>175.1</v>
      </c>
      <c r="AN20" s="4" t="s">
        <v>155</v>
      </c>
      <c r="AO20" s="4">
        <v>2</v>
      </c>
      <c r="AP20" s="5">
        <v>0.61763888888888896</v>
      </c>
      <c r="AQ20" s="4">
        <v>47.158883000000003</v>
      </c>
      <c r="AR20" s="4">
        <v>-88.488100000000003</v>
      </c>
      <c r="AS20" s="4">
        <v>309.10000000000002</v>
      </c>
      <c r="AT20" s="4">
        <v>34</v>
      </c>
      <c r="AU20" s="4">
        <v>12</v>
      </c>
      <c r="AV20" s="4">
        <v>8</v>
      </c>
      <c r="AW20" s="4" t="s">
        <v>210</v>
      </c>
      <c r="AX20" s="4">
        <v>2</v>
      </c>
      <c r="AY20" s="4">
        <v>1</v>
      </c>
      <c r="AZ20" s="4">
        <v>3.1</v>
      </c>
      <c r="BA20" s="4">
        <v>14.186999999999999</v>
      </c>
      <c r="BB20" s="4">
        <v>29.74</v>
      </c>
      <c r="BC20" s="4">
        <v>2.1</v>
      </c>
      <c r="BD20" s="4">
        <v>5.9530000000000003</v>
      </c>
      <c r="BE20" s="4">
        <v>3179.982</v>
      </c>
      <c r="BF20" s="4">
        <v>2.1539999999999999</v>
      </c>
      <c r="BG20" s="4">
        <v>17.635000000000002</v>
      </c>
      <c r="BH20" s="4">
        <v>3.2789999999999999</v>
      </c>
      <c r="BI20" s="4">
        <v>20.914000000000001</v>
      </c>
      <c r="BJ20" s="4">
        <v>14.109</v>
      </c>
      <c r="BK20" s="4">
        <v>2.6230000000000002</v>
      </c>
      <c r="BL20" s="4">
        <v>16.731999999999999</v>
      </c>
      <c r="BM20" s="4">
        <v>0</v>
      </c>
      <c r="BQ20" s="4">
        <v>3432.2330000000002</v>
      </c>
      <c r="BR20" s="4">
        <v>0.21</v>
      </c>
      <c r="BS20" s="4">
        <v>-5</v>
      </c>
      <c r="BT20" s="4">
        <v>8.9999999999999993E-3</v>
      </c>
      <c r="BU20" s="4">
        <v>5.131875</v>
      </c>
      <c r="BV20" s="4">
        <v>21</v>
      </c>
      <c r="BW20" s="4">
        <f t="shared" si="9"/>
        <v>1.355841375</v>
      </c>
      <c r="BY20" s="4">
        <f>BE20*$BU20*VLOOKUP("Fuel Specific Gravity",'Raw Data'!$A$1:$B$2000,2,FALSE)</f>
        <v>13936.6566878175</v>
      </c>
      <c r="BZ20" s="4">
        <f>BF20*$BU20*VLOOKUP("Fuel Specific Gravity",'Raw Data'!$A$1:$B$2000,2,FALSE)</f>
        <v>9.4401661724999997</v>
      </c>
      <c r="CA20" s="4">
        <f>BJ20*$BU20*VLOOKUP("Fuel Specific Gravity",'Raw Data'!$A$1:$B$2000,2,FALSE)</f>
        <v>61.834403216250003</v>
      </c>
      <c r="CB20" s="4">
        <f>BM20*$BU20*VLOOKUP("Fuel Specific Gravity",'Raw Data'!$A$1:$B$2000,2,FALSE)</f>
        <v>0</v>
      </c>
    </row>
    <row r="21" spans="1:80" x14ac:dyDescent="0.25">
      <c r="A21" s="2">
        <v>43165</v>
      </c>
      <c r="B21" s="38">
        <v>0.4085215509259259</v>
      </c>
      <c r="C21" s="4">
        <v>5.7830000000000004</v>
      </c>
      <c r="D21" s="4">
        <v>2.5999999999999999E-3</v>
      </c>
      <c r="E21" s="4">
        <v>25.678391999999999</v>
      </c>
      <c r="F21" s="4">
        <v>368.6</v>
      </c>
      <c r="G21" s="4">
        <v>71.099999999999994</v>
      </c>
      <c r="H21" s="4">
        <v>0</v>
      </c>
      <c r="J21" s="4">
        <v>10.55</v>
      </c>
      <c r="K21" s="4">
        <v>0.95499999999999996</v>
      </c>
      <c r="L21" s="4">
        <v>5.5229999999999997</v>
      </c>
      <c r="M21" s="4">
        <v>2.5000000000000001E-3</v>
      </c>
      <c r="N21" s="4">
        <v>352.03579999999999</v>
      </c>
      <c r="O21" s="4">
        <v>67.881699999999995</v>
      </c>
      <c r="P21" s="4">
        <v>419.9</v>
      </c>
      <c r="Q21" s="4">
        <v>281.63819999999998</v>
      </c>
      <c r="R21" s="4">
        <v>54.307200000000002</v>
      </c>
      <c r="S21" s="4">
        <v>335.9</v>
      </c>
      <c r="T21" s="4">
        <v>0</v>
      </c>
      <c r="W21" s="4">
        <v>0</v>
      </c>
      <c r="X21" s="4">
        <v>10.0801</v>
      </c>
      <c r="Y21" s="4">
        <v>12</v>
      </c>
      <c r="Z21" s="4">
        <v>846</v>
      </c>
      <c r="AA21" s="4">
        <v>852</v>
      </c>
      <c r="AB21" s="4">
        <v>885</v>
      </c>
      <c r="AC21" s="4">
        <v>80</v>
      </c>
      <c r="AD21" s="4">
        <v>21.82</v>
      </c>
      <c r="AE21" s="4">
        <v>0.5</v>
      </c>
      <c r="AF21" s="4">
        <v>979</v>
      </c>
      <c r="AG21" s="4">
        <v>0</v>
      </c>
      <c r="AH21" s="4">
        <v>46</v>
      </c>
      <c r="AI21" s="4">
        <v>35</v>
      </c>
      <c r="AJ21" s="4">
        <v>191</v>
      </c>
      <c r="AK21" s="4">
        <v>169</v>
      </c>
      <c r="AL21" s="4">
        <v>4.3</v>
      </c>
      <c r="AM21" s="4">
        <v>175</v>
      </c>
      <c r="AN21" s="4" t="s">
        <v>155</v>
      </c>
      <c r="AO21" s="4">
        <v>2</v>
      </c>
      <c r="AP21" s="5">
        <v>0.61763888888888896</v>
      </c>
      <c r="AQ21" s="4">
        <v>47.158889000000002</v>
      </c>
      <c r="AR21" s="4">
        <v>-88.487815999999995</v>
      </c>
      <c r="AS21" s="4">
        <v>309</v>
      </c>
      <c r="AT21" s="4">
        <v>34.1</v>
      </c>
      <c r="AU21" s="4">
        <v>12</v>
      </c>
      <c r="AV21" s="4">
        <v>8</v>
      </c>
      <c r="AW21" s="4" t="s">
        <v>210</v>
      </c>
      <c r="AX21" s="4">
        <v>1.6579999999999999</v>
      </c>
      <c r="AY21" s="4">
        <v>1.0684</v>
      </c>
      <c r="AZ21" s="4">
        <v>2.758</v>
      </c>
      <c r="BA21" s="4">
        <v>14.186999999999999</v>
      </c>
      <c r="BB21" s="4">
        <v>36.9</v>
      </c>
      <c r="BC21" s="4">
        <v>2.6</v>
      </c>
      <c r="BD21" s="4">
        <v>4.7080000000000002</v>
      </c>
      <c r="BE21" s="4">
        <v>3186.3229999999999</v>
      </c>
      <c r="BF21" s="4">
        <v>0.9</v>
      </c>
      <c r="BG21" s="4">
        <v>21.268999999999998</v>
      </c>
      <c r="BH21" s="4">
        <v>4.101</v>
      </c>
      <c r="BI21" s="4">
        <v>25.37</v>
      </c>
      <c r="BJ21" s="4">
        <v>17.015000000000001</v>
      </c>
      <c r="BK21" s="4">
        <v>3.2810000000000001</v>
      </c>
      <c r="BL21" s="4">
        <v>20.297000000000001</v>
      </c>
      <c r="BM21" s="4">
        <v>0</v>
      </c>
      <c r="BQ21" s="4">
        <v>4228.4459999999999</v>
      </c>
      <c r="BR21" s="4">
        <v>0.24080099999999999</v>
      </c>
      <c r="BS21" s="4">
        <v>-5</v>
      </c>
      <c r="BT21" s="4">
        <v>8.0940000000000005E-3</v>
      </c>
      <c r="BU21" s="4">
        <v>5.8845700000000001</v>
      </c>
      <c r="BV21" s="4">
        <v>21</v>
      </c>
      <c r="BW21" s="4">
        <f t="shared" si="9"/>
        <v>1.5547033939999999</v>
      </c>
      <c r="BY21" s="4">
        <f>BE21*$BU21*VLOOKUP("Fuel Specific Gravity",'Raw Data'!$A$1:$B$2000,2,FALSE)</f>
        <v>16012.620188637939</v>
      </c>
      <c r="BZ21" s="4">
        <f>BF21*$BU21*VLOOKUP("Fuel Specific Gravity",'Raw Data'!$A$1:$B$2000,2,FALSE)</f>
        <v>4.5228805019999996</v>
      </c>
      <c r="CA21" s="4">
        <f>BJ21*$BU21*VLOOKUP("Fuel Specific Gravity",'Raw Data'!$A$1:$B$2000,2,FALSE)</f>
        <v>85.507568601700001</v>
      </c>
      <c r="CB21" s="4">
        <f>BM21*$BU21*VLOOKUP("Fuel Specific Gravity",'Raw Data'!$A$1:$B$2000,2,FALSE)</f>
        <v>0</v>
      </c>
    </row>
    <row r="22" spans="1:80" x14ac:dyDescent="0.25">
      <c r="A22" s="2">
        <v>43165</v>
      </c>
      <c r="B22" s="38">
        <v>0.408533125</v>
      </c>
      <c r="C22" s="4">
        <v>4.24</v>
      </c>
      <c r="D22" s="4">
        <v>2.9999999999999997E-4</v>
      </c>
      <c r="E22" s="4">
        <v>2.8311259999999998</v>
      </c>
      <c r="F22" s="4">
        <v>339.7</v>
      </c>
      <c r="G22" s="4">
        <v>70.8</v>
      </c>
      <c r="H22" s="4">
        <v>-16.7</v>
      </c>
      <c r="J22" s="4">
        <v>10.59</v>
      </c>
      <c r="K22" s="4">
        <v>0.96740000000000004</v>
      </c>
      <c r="L22" s="4">
        <v>4.1017999999999999</v>
      </c>
      <c r="M22" s="4">
        <v>2.9999999999999997E-4</v>
      </c>
      <c r="N22" s="4">
        <v>328.66379999999998</v>
      </c>
      <c r="O22" s="4">
        <v>68.489999999999995</v>
      </c>
      <c r="P22" s="4">
        <v>397.2</v>
      </c>
      <c r="Q22" s="4">
        <v>262.94</v>
      </c>
      <c r="R22" s="4">
        <v>54.793900000000001</v>
      </c>
      <c r="S22" s="4">
        <v>317.7</v>
      </c>
      <c r="T22" s="4">
        <v>0</v>
      </c>
      <c r="W22" s="4">
        <v>0</v>
      </c>
      <c r="X22" s="4">
        <v>10.2454</v>
      </c>
      <c r="Y22" s="4">
        <v>12</v>
      </c>
      <c r="Z22" s="4">
        <v>845</v>
      </c>
      <c r="AA22" s="4">
        <v>850</v>
      </c>
      <c r="AB22" s="4">
        <v>884</v>
      </c>
      <c r="AC22" s="4">
        <v>80</v>
      </c>
      <c r="AD22" s="4">
        <v>21.82</v>
      </c>
      <c r="AE22" s="4">
        <v>0.5</v>
      </c>
      <c r="AF22" s="4">
        <v>979</v>
      </c>
      <c r="AG22" s="4">
        <v>0</v>
      </c>
      <c r="AH22" s="4">
        <v>45.094000000000001</v>
      </c>
      <c r="AI22" s="4">
        <v>35</v>
      </c>
      <c r="AJ22" s="4">
        <v>191</v>
      </c>
      <c r="AK22" s="4">
        <v>169</v>
      </c>
      <c r="AL22" s="4">
        <v>4.3</v>
      </c>
      <c r="AM22" s="4">
        <v>175</v>
      </c>
      <c r="AN22" s="4" t="s">
        <v>155</v>
      </c>
      <c r="AO22" s="4">
        <v>2</v>
      </c>
      <c r="AP22" s="5">
        <v>0.61766203703703704</v>
      </c>
      <c r="AQ22" s="4">
        <v>47.158893999999997</v>
      </c>
      <c r="AR22" s="4">
        <v>-88.487543000000002</v>
      </c>
      <c r="AS22" s="4">
        <v>308.8</v>
      </c>
      <c r="AT22" s="4">
        <v>34.4</v>
      </c>
      <c r="AU22" s="4">
        <v>12</v>
      </c>
      <c r="AV22" s="4">
        <v>9</v>
      </c>
      <c r="AW22" s="4" t="s">
        <v>207</v>
      </c>
      <c r="AX22" s="4">
        <v>1.3632</v>
      </c>
      <c r="AY22" s="4">
        <v>1.1684000000000001</v>
      </c>
      <c r="AZ22" s="4">
        <v>2.3948</v>
      </c>
      <c r="BA22" s="4">
        <v>14.186999999999999</v>
      </c>
      <c r="BB22" s="4">
        <v>50.02</v>
      </c>
      <c r="BC22" s="4">
        <v>3.53</v>
      </c>
      <c r="BD22" s="4">
        <v>3.3730000000000002</v>
      </c>
      <c r="BE22" s="4">
        <v>3195.57</v>
      </c>
      <c r="BF22" s="4">
        <v>0.13600000000000001</v>
      </c>
      <c r="BG22" s="4">
        <v>26.814</v>
      </c>
      <c r="BH22" s="4">
        <v>5.5880000000000001</v>
      </c>
      <c r="BI22" s="4">
        <v>32.402000000000001</v>
      </c>
      <c r="BJ22" s="4">
        <v>21.452000000000002</v>
      </c>
      <c r="BK22" s="4">
        <v>4.47</v>
      </c>
      <c r="BL22" s="4">
        <v>25.922000000000001</v>
      </c>
      <c r="BM22" s="4">
        <v>0</v>
      </c>
      <c r="BQ22" s="4">
        <v>5803.6369999999997</v>
      </c>
      <c r="BR22" s="4">
        <v>0.131656</v>
      </c>
      <c r="BS22" s="4">
        <v>-5</v>
      </c>
      <c r="BT22" s="4">
        <v>8.9060000000000007E-3</v>
      </c>
      <c r="BU22" s="4">
        <v>3.2173440000000002</v>
      </c>
      <c r="BV22" s="4">
        <v>21</v>
      </c>
      <c r="BW22" s="4">
        <f t="shared" si="9"/>
        <v>0.85002228479999997</v>
      </c>
      <c r="BY22" s="4">
        <f>BE22*$BU22*VLOOKUP("Fuel Specific Gravity",'Raw Data'!$A$1:$B$2000,2,FALSE)</f>
        <v>8780.1857630323211</v>
      </c>
      <c r="BZ22" s="4">
        <f>BF22*$BU22*VLOOKUP("Fuel Specific Gravity",'Raw Data'!$A$1:$B$2000,2,FALSE)</f>
        <v>0.37367520153600003</v>
      </c>
      <c r="CA22" s="4">
        <f>BJ22*$BU22*VLOOKUP("Fuel Specific Gravity",'Raw Data'!$A$1:$B$2000,2,FALSE)</f>
        <v>58.941767818752005</v>
      </c>
      <c r="CB22" s="4">
        <f>BM22*$BU22*VLOOKUP("Fuel Specific Gravity",'Raw Data'!$A$1:$B$2000,2,FALSE)</f>
        <v>0</v>
      </c>
    </row>
    <row r="23" spans="1:80" x14ac:dyDescent="0.25">
      <c r="A23" s="2">
        <v>43165</v>
      </c>
      <c r="B23" s="38">
        <v>0.40854469907407404</v>
      </c>
      <c r="C23" s="4">
        <v>4.1310000000000002</v>
      </c>
      <c r="D23" s="4">
        <v>5.4999999999999997E-3</v>
      </c>
      <c r="E23" s="4">
        <v>54.551386999999998</v>
      </c>
      <c r="F23" s="4">
        <v>328</v>
      </c>
      <c r="G23" s="4">
        <v>71.599999999999994</v>
      </c>
      <c r="H23" s="4">
        <v>-9.4</v>
      </c>
      <c r="J23" s="4">
        <v>11.78</v>
      </c>
      <c r="K23" s="4">
        <v>0.96819999999999995</v>
      </c>
      <c r="L23" s="4">
        <v>3.9996</v>
      </c>
      <c r="M23" s="4">
        <v>5.3E-3</v>
      </c>
      <c r="N23" s="4">
        <v>317.59960000000001</v>
      </c>
      <c r="O23" s="4">
        <v>69.349000000000004</v>
      </c>
      <c r="P23" s="4">
        <v>386.9</v>
      </c>
      <c r="Q23" s="4">
        <v>254.0883</v>
      </c>
      <c r="R23" s="4">
        <v>55.481099999999998</v>
      </c>
      <c r="S23" s="4">
        <v>309.60000000000002</v>
      </c>
      <c r="T23" s="4">
        <v>0</v>
      </c>
      <c r="W23" s="4">
        <v>0</v>
      </c>
      <c r="X23" s="4">
        <v>11.4046</v>
      </c>
      <c r="Y23" s="4">
        <v>12</v>
      </c>
      <c r="Z23" s="4">
        <v>845</v>
      </c>
      <c r="AA23" s="4">
        <v>849</v>
      </c>
      <c r="AB23" s="4">
        <v>884</v>
      </c>
      <c r="AC23" s="4">
        <v>80</v>
      </c>
      <c r="AD23" s="4">
        <v>21.82</v>
      </c>
      <c r="AE23" s="4">
        <v>0.5</v>
      </c>
      <c r="AF23" s="4">
        <v>979</v>
      </c>
      <c r="AG23" s="4">
        <v>0</v>
      </c>
      <c r="AH23" s="4">
        <v>45</v>
      </c>
      <c r="AI23" s="4">
        <v>35</v>
      </c>
      <c r="AJ23" s="4">
        <v>191</v>
      </c>
      <c r="AK23" s="4">
        <v>169</v>
      </c>
      <c r="AL23" s="4">
        <v>4.3</v>
      </c>
      <c r="AM23" s="4">
        <v>175</v>
      </c>
      <c r="AN23" s="4" t="s">
        <v>155</v>
      </c>
      <c r="AO23" s="4">
        <v>2</v>
      </c>
      <c r="AP23" s="5">
        <v>0.61767361111111108</v>
      </c>
      <c r="AQ23" s="4">
        <v>47.158895999999999</v>
      </c>
      <c r="AR23" s="4">
        <v>-88.487402000000003</v>
      </c>
      <c r="AS23" s="4">
        <v>308.60000000000002</v>
      </c>
      <c r="AT23" s="4">
        <v>34.799999999999997</v>
      </c>
      <c r="AU23" s="4">
        <v>12</v>
      </c>
      <c r="AV23" s="4">
        <v>9</v>
      </c>
      <c r="AW23" s="4" t="s">
        <v>207</v>
      </c>
      <c r="AX23" s="4">
        <v>1.4368000000000001</v>
      </c>
      <c r="AY23" s="4">
        <v>1.2342</v>
      </c>
      <c r="AZ23" s="4">
        <v>2.4367999999999999</v>
      </c>
      <c r="BA23" s="4">
        <v>14.186999999999999</v>
      </c>
      <c r="BB23" s="4">
        <v>51.26</v>
      </c>
      <c r="BC23" s="4">
        <v>3.61</v>
      </c>
      <c r="BD23" s="4">
        <v>3.2829999999999999</v>
      </c>
      <c r="BE23" s="4">
        <v>3192.3270000000002</v>
      </c>
      <c r="BF23" s="4">
        <v>2.6829999999999998</v>
      </c>
      <c r="BG23" s="4">
        <v>26.545999999999999</v>
      </c>
      <c r="BH23" s="4">
        <v>5.7960000000000003</v>
      </c>
      <c r="BI23" s="4">
        <v>32.343000000000004</v>
      </c>
      <c r="BJ23" s="4">
        <v>21.238</v>
      </c>
      <c r="BK23" s="4">
        <v>4.6369999999999996</v>
      </c>
      <c r="BL23" s="4">
        <v>25.875</v>
      </c>
      <c r="BM23" s="4">
        <v>0</v>
      </c>
      <c r="BQ23" s="4">
        <v>6618.61</v>
      </c>
      <c r="BR23" s="4">
        <v>9.8255999999999996E-2</v>
      </c>
      <c r="BS23" s="4">
        <v>-5</v>
      </c>
      <c r="BT23" s="4">
        <v>8.9999999999999993E-3</v>
      </c>
      <c r="BU23" s="4">
        <v>2.4011309999999999</v>
      </c>
      <c r="BV23" s="4">
        <v>21</v>
      </c>
      <c r="BW23" s="4">
        <f t="shared" si="9"/>
        <v>0.63437881019999998</v>
      </c>
      <c r="BY23" s="4">
        <f>BE23*$BU23*VLOOKUP("Fuel Specific Gravity",'Raw Data'!$A$1:$B$2000,2,FALSE)</f>
        <v>6546.076804848798</v>
      </c>
      <c r="BZ23" s="4">
        <f>BF23*$BU23*VLOOKUP("Fuel Specific Gravity",'Raw Data'!$A$1:$B$2000,2,FALSE)</f>
        <v>5.5016682399419992</v>
      </c>
      <c r="CA23" s="4">
        <f>BJ23*$BU23*VLOOKUP("Fuel Specific Gravity",'Raw Data'!$A$1:$B$2000,2,FALSE)</f>
        <v>43.549918032011995</v>
      </c>
      <c r="CB23" s="4">
        <f>BM23*$BU23*VLOOKUP("Fuel Specific Gravity",'Raw Data'!$A$1:$B$2000,2,FALSE)</f>
        <v>0</v>
      </c>
    </row>
    <row r="24" spans="1:80" x14ac:dyDescent="0.25">
      <c r="A24" s="2">
        <v>43165</v>
      </c>
      <c r="B24" s="38">
        <v>0.40855627314814819</v>
      </c>
      <c r="C24" s="4">
        <v>4.3650000000000002</v>
      </c>
      <c r="D24" s="4">
        <v>7.9000000000000008E-3</v>
      </c>
      <c r="E24" s="4">
        <v>79.021207000000004</v>
      </c>
      <c r="F24" s="4">
        <v>332.5</v>
      </c>
      <c r="G24" s="4">
        <v>76.099999999999994</v>
      </c>
      <c r="H24" s="4">
        <v>0</v>
      </c>
      <c r="J24" s="4">
        <v>12.86</v>
      </c>
      <c r="K24" s="4">
        <v>0.96630000000000005</v>
      </c>
      <c r="L24" s="4">
        <v>4.2175000000000002</v>
      </c>
      <c r="M24" s="4">
        <v>7.6E-3</v>
      </c>
      <c r="N24" s="4">
        <v>321.2792</v>
      </c>
      <c r="O24" s="4">
        <v>73.504099999999994</v>
      </c>
      <c r="P24" s="4">
        <v>394.8</v>
      </c>
      <c r="Q24" s="4">
        <v>257.03210000000001</v>
      </c>
      <c r="R24" s="4">
        <v>58.805300000000003</v>
      </c>
      <c r="S24" s="4">
        <v>315.8</v>
      </c>
      <c r="T24" s="4">
        <v>0</v>
      </c>
      <c r="W24" s="4">
        <v>0</v>
      </c>
      <c r="X24" s="4">
        <v>12.430199999999999</v>
      </c>
      <c r="Y24" s="4">
        <v>12</v>
      </c>
      <c r="Z24" s="4">
        <v>844</v>
      </c>
      <c r="AA24" s="4">
        <v>848</v>
      </c>
      <c r="AB24" s="4">
        <v>883</v>
      </c>
      <c r="AC24" s="4">
        <v>80</v>
      </c>
      <c r="AD24" s="4">
        <v>21.82</v>
      </c>
      <c r="AE24" s="4">
        <v>0.5</v>
      </c>
      <c r="AF24" s="4">
        <v>979</v>
      </c>
      <c r="AG24" s="4">
        <v>0</v>
      </c>
      <c r="AH24" s="4">
        <v>45</v>
      </c>
      <c r="AI24" s="4">
        <v>35</v>
      </c>
      <c r="AJ24" s="4">
        <v>191</v>
      </c>
      <c r="AK24" s="4">
        <v>169</v>
      </c>
      <c r="AL24" s="4">
        <v>4.3</v>
      </c>
      <c r="AM24" s="4">
        <v>175</v>
      </c>
      <c r="AN24" s="4" t="s">
        <v>155</v>
      </c>
      <c r="AO24" s="4">
        <v>2</v>
      </c>
      <c r="AP24" s="5">
        <v>0.61767361111111108</v>
      </c>
      <c r="AQ24" s="4">
        <v>47.158898000000001</v>
      </c>
      <c r="AR24" s="4">
        <v>-88.487292999999994</v>
      </c>
      <c r="AS24" s="4">
        <v>308.2</v>
      </c>
      <c r="AT24" s="4">
        <v>35.299999999999997</v>
      </c>
      <c r="AU24" s="4">
        <v>12</v>
      </c>
      <c r="AV24" s="4">
        <v>9</v>
      </c>
      <c r="AW24" s="4" t="s">
        <v>207</v>
      </c>
      <c r="AX24" s="4">
        <v>1.6368</v>
      </c>
      <c r="AY24" s="4">
        <v>1.2842</v>
      </c>
      <c r="AZ24" s="4">
        <v>2.6368</v>
      </c>
      <c r="BA24" s="4">
        <v>14.186999999999999</v>
      </c>
      <c r="BB24" s="4">
        <v>48.54</v>
      </c>
      <c r="BC24" s="4">
        <v>3.42</v>
      </c>
      <c r="BD24" s="4">
        <v>3.4870000000000001</v>
      </c>
      <c r="BE24" s="4">
        <v>3189.0970000000002</v>
      </c>
      <c r="BF24" s="4">
        <v>3.6749999999999998</v>
      </c>
      <c r="BG24" s="4">
        <v>25.440999999999999</v>
      </c>
      <c r="BH24" s="4">
        <v>5.82</v>
      </c>
      <c r="BI24" s="4">
        <v>31.260999999999999</v>
      </c>
      <c r="BJ24" s="4">
        <v>20.353000000000002</v>
      </c>
      <c r="BK24" s="4">
        <v>4.657</v>
      </c>
      <c r="BL24" s="4">
        <v>25.01</v>
      </c>
      <c r="BM24" s="4">
        <v>0</v>
      </c>
      <c r="BQ24" s="4">
        <v>6834.18</v>
      </c>
      <c r="BR24" s="4">
        <v>7.3349999999999999E-2</v>
      </c>
      <c r="BS24" s="4">
        <v>-5</v>
      </c>
      <c r="BT24" s="4">
        <v>8.0940000000000005E-3</v>
      </c>
      <c r="BU24" s="4">
        <v>1.7924910000000001</v>
      </c>
      <c r="BV24" s="4">
        <v>21</v>
      </c>
      <c r="BW24" s="4">
        <f t="shared" si="9"/>
        <v>0.4735761222</v>
      </c>
      <c r="BY24" s="4">
        <f>BE24*$BU24*VLOOKUP("Fuel Specific Gravity",'Raw Data'!$A$1:$B$2000,2,FALSE)</f>
        <v>4881.8292307154579</v>
      </c>
      <c r="BZ24" s="4">
        <f>BF24*$BU24*VLOOKUP("Fuel Specific Gravity",'Raw Data'!$A$1:$B$2000,2,FALSE)</f>
        <v>5.6256433789499996</v>
      </c>
      <c r="CA24" s="4">
        <f>BJ24*$BU24*VLOOKUP("Fuel Specific Gravity",'Raw Data'!$A$1:$B$2000,2,FALSE)</f>
        <v>31.156114201842005</v>
      </c>
      <c r="CB24" s="4">
        <f>BM24*$BU24*VLOOKUP("Fuel Specific Gravity",'Raw Data'!$A$1:$B$2000,2,FALSE)</f>
        <v>0</v>
      </c>
    </row>
    <row r="25" spans="1:80" x14ac:dyDescent="0.25">
      <c r="A25" s="2">
        <v>43165</v>
      </c>
      <c r="B25" s="38">
        <v>0.40856784722222222</v>
      </c>
      <c r="C25" s="4">
        <v>4.4249999999999998</v>
      </c>
      <c r="D25" s="4">
        <v>6.4000000000000003E-3</v>
      </c>
      <c r="E25" s="4">
        <v>64.026622000000003</v>
      </c>
      <c r="F25" s="4">
        <v>345.8</v>
      </c>
      <c r="G25" s="4">
        <v>78.400000000000006</v>
      </c>
      <c r="H25" s="4">
        <v>-20</v>
      </c>
      <c r="J25" s="4">
        <v>13.44</v>
      </c>
      <c r="K25" s="4">
        <v>0.96579999999999999</v>
      </c>
      <c r="L25" s="4">
        <v>4.274</v>
      </c>
      <c r="M25" s="4">
        <v>6.1999999999999998E-3</v>
      </c>
      <c r="N25" s="4">
        <v>333.94589999999999</v>
      </c>
      <c r="O25" s="4">
        <v>75.747299999999996</v>
      </c>
      <c r="P25" s="4">
        <v>409.7</v>
      </c>
      <c r="Q25" s="4">
        <v>267.1454</v>
      </c>
      <c r="R25" s="4">
        <v>60.595300000000002</v>
      </c>
      <c r="S25" s="4">
        <v>327.7</v>
      </c>
      <c r="T25" s="4">
        <v>0</v>
      </c>
      <c r="W25" s="4">
        <v>0</v>
      </c>
      <c r="X25" s="4">
        <v>12.9834</v>
      </c>
      <c r="Y25" s="4">
        <v>12</v>
      </c>
      <c r="Z25" s="4">
        <v>846</v>
      </c>
      <c r="AA25" s="4">
        <v>850</v>
      </c>
      <c r="AB25" s="4">
        <v>884</v>
      </c>
      <c r="AC25" s="4">
        <v>80</v>
      </c>
      <c r="AD25" s="4">
        <v>21.8</v>
      </c>
      <c r="AE25" s="4">
        <v>0.5</v>
      </c>
      <c r="AF25" s="4">
        <v>980</v>
      </c>
      <c r="AG25" s="4">
        <v>0</v>
      </c>
      <c r="AH25" s="4">
        <v>45</v>
      </c>
      <c r="AI25" s="4">
        <v>35</v>
      </c>
      <c r="AJ25" s="4">
        <v>191</v>
      </c>
      <c r="AK25" s="4">
        <v>169.9</v>
      </c>
      <c r="AL25" s="4">
        <v>4.2</v>
      </c>
      <c r="AM25" s="4">
        <v>175</v>
      </c>
      <c r="AN25" s="4" t="s">
        <v>155</v>
      </c>
      <c r="AO25" s="4">
        <v>2</v>
      </c>
      <c r="AP25" s="5">
        <v>0.61768518518518511</v>
      </c>
      <c r="AQ25" s="4">
        <v>47.158901</v>
      </c>
      <c r="AR25" s="4">
        <v>-88.486975999999999</v>
      </c>
      <c r="AS25" s="4">
        <v>307.89999999999998</v>
      </c>
      <c r="AT25" s="4">
        <v>35</v>
      </c>
      <c r="AU25" s="4">
        <v>12</v>
      </c>
      <c r="AV25" s="4">
        <v>9</v>
      </c>
      <c r="AW25" s="4" t="s">
        <v>207</v>
      </c>
      <c r="AX25" s="4">
        <v>1.5631999999999999</v>
      </c>
      <c r="AY25" s="4">
        <v>1.3</v>
      </c>
      <c r="AZ25" s="4">
        <v>2.5632000000000001</v>
      </c>
      <c r="BA25" s="4">
        <v>14.186999999999999</v>
      </c>
      <c r="BB25" s="4">
        <v>47.9</v>
      </c>
      <c r="BC25" s="4">
        <v>3.38</v>
      </c>
      <c r="BD25" s="4">
        <v>3.5419999999999998</v>
      </c>
      <c r="BE25" s="4">
        <v>3189.8649999999998</v>
      </c>
      <c r="BF25" s="4">
        <v>2.9369999999999998</v>
      </c>
      <c r="BG25" s="4">
        <v>26.100999999999999</v>
      </c>
      <c r="BH25" s="4">
        <v>5.92</v>
      </c>
      <c r="BI25" s="4">
        <v>32.021000000000001</v>
      </c>
      <c r="BJ25" s="4">
        <v>20.88</v>
      </c>
      <c r="BK25" s="4">
        <v>4.7359999999999998</v>
      </c>
      <c r="BL25" s="4">
        <v>25.616</v>
      </c>
      <c r="BM25" s="4">
        <v>0</v>
      </c>
      <c r="BQ25" s="4">
        <v>7045.75</v>
      </c>
      <c r="BR25" s="4">
        <v>7.0999999999999994E-2</v>
      </c>
      <c r="BS25" s="4">
        <v>-5</v>
      </c>
      <c r="BT25" s="4">
        <v>8.9060000000000007E-3</v>
      </c>
      <c r="BU25" s="4">
        <v>1.735063</v>
      </c>
      <c r="BV25" s="4">
        <v>21</v>
      </c>
      <c r="BW25" s="4">
        <f t="shared" si="9"/>
        <v>0.45840364459999999</v>
      </c>
      <c r="BY25" s="4">
        <f>BE25*$BU25*VLOOKUP("Fuel Specific Gravity",'Raw Data'!$A$1:$B$2000,2,FALSE)</f>
        <v>4726.5626929667296</v>
      </c>
      <c r="BZ25" s="4">
        <f>BF25*$BU25*VLOOKUP("Fuel Specific Gravity",'Raw Data'!$A$1:$B$2000,2,FALSE)</f>
        <v>4.3518815464739999</v>
      </c>
      <c r="CA25" s="4">
        <f>BJ25*$BU25*VLOOKUP("Fuel Specific Gravity",'Raw Data'!$A$1:$B$2000,2,FALSE)</f>
        <v>30.938810585759995</v>
      </c>
      <c r="CB25" s="4">
        <f>BM25*$BU25*VLOOKUP("Fuel Specific Gravity",'Raw Data'!$A$1:$B$2000,2,FALSE)</f>
        <v>0</v>
      </c>
    </row>
    <row r="26" spans="1:80" x14ac:dyDescent="0.25">
      <c r="A26" s="2">
        <v>43165</v>
      </c>
      <c r="B26" s="38">
        <v>0.40857942129629632</v>
      </c>
      <c r="C26" s="4">
        <v>4.4370000000000003</v>
      </c>
      <c r="D26" s="4">
        <v>7.9000000000000008E-3</v>
      </c>
      <c r="E26" s="4">
        <v>78.934220999999994</v>
      </c>
      <c r="F26" s="4">
        <v>353</v>
      </c>
      <c r="G26" s="4">
        <v>79.2</v>
      </c>
      <c r="H26" s="4">
        <v>-3</v>
      </c>
      <c r="J26" s="4">
        <v>13.6</v>
      </c>
      <c r="K26" s="4">
        <v>0.9657</v>
      </c>
      <c r="L26" s="4">
        <v>4.2843999999999998</v>
      </c>
      <c r="M26" s="4">
        <v>7.6E-3</v>
      </c>
      <c r="N26" s="4">
        <v>340.86020000000002</v>
      </c>
      <c r="O26" s="4">
        <v>76.484800000000007</v>
      </c>
      <c r="P26" s="4">
        <v>417.3</v>
      </c>
      <c r="Q26" s="4">
        <v>272.67450000000002</v>
      </c>
      <c r="R26" s="4">
        <v>61.184800000000003</v>
      </c>
      <c r="S26" s="4">
        <v>333.9</v>
      </c>
      <c r="T26" s="4">
        <v>0</v>
      </c>
      <c r="W26" s="4">
        <v>0</v>
      </c>
      <c r="X26" s="4">
        <v>13.133800000000001</v>
      </c>
      <c r="Y26" s="4">
        <v>12</v>
      </c>
      <c r="Z26" s="4">
        <v>845</v>
      </c>
      <c r="AA26" s="4">
        <v>849</v>
      </c>
      <c r="AB26" s="4">
        <v>883</v>
      </c>
      <c r="AC26" s="4">
        <v>80</v>
      </c>
      <c r="AD26" s="4">
        <v>21.8</v>
      </c>
      <c r="AE26" s="4">
        <v>0.5</v>
      </c>
      <c r="AF26" s="4">
        <v>980</v>
      </c>
      <c r="AG26" s="4">
        <v>0</v>
      </c>
      <c r="AH26" s="4">
        <v>45</v>
      </c>
      <c r="AI26" s="4">
        <v>35</v>
      </c>
      <c r="AJ26" s="4">
        <v>191</v>
      </c>
      <c r="AK26" s="4">
        <v>169.1</v>
      </c>
      <c r="AL26" s="4">
        <v>4.3</v>
      </c>
      <c r="AM26" s="4">
        <v>175.1</v>
      </c>
      <c r="AN26" s="4" t="s">
        <v>155</v>
      </c>
      <c r="AO26" s="4">
        <v>2</v>
      </c>
      <c r="AP26" s="5">
        <v>0.6177083333333333</v>
      </c>
      <c r="AQ26" s="4">
        <v>47.158904</v>
      </c>
      <c r="AR26" s="4">
        <v>-88.486705999999998</v>
      </c>
      <c r="AS26" s="4">
        <v>307.60000000000002</v>
      </c>
      <c r="AT26" s="4">
        <v>34</v>
      </c>
      <c r="AU26" s="4">
        <v>12</v>
      </c>
      <c r="AV26" s="4">
        <v>9</v>
      </c>
      <c r="AW26" s="4" t="s">
        <v>207</v>
      </c>
      <c r="AX26" s="4">
        <v>1.5684</v>
      </c>
      <c r="AY26" s="4">
        <v>1.3684000000000001</v>
      </c>
      <c r="AZ26" s="4">
        <v>2.5684</v>
      </c>
      <c r="BA26" s="4">
        <v>14.186999999999999</v>
      </c>
      <c r="BB26" s="4">
        <v>47.76</v>
      </c>
      <c r="BC26" s="4">
        <v>3.37</v>
      </c>
      <c r="BD26" s="4">
        <v>3.55</v>
      </c>
      <c r="BE26" s="4">
        <v>3188.7240000000002</v>
      </c>
      <c r="BF26" s="4">
        <v>3.6110000000000002</v>
      </c>
      <c r="BG26" s="4">
        <v>26.567</v>
      </c>
      <c r="BH26" s="4">
        <v>5.9610000000000003</v>
      </c>
      <c r="BI26" s="4">
        <v>32.527999999999999</v>
      </c>
      <c r="BJ26" s="4">
        <v>21.251999999999999</v>
      </c>
      <c r="BK26" s="4">
        <v>4.7690000000000001</v>
      </c>
      <c r="BL26" s="4">
        <v>26.021000000000001</v>
      </c>
      <c r="BM26" s="4">
        <v>0</v>
      </c>
      <c r="BQ26" s="4">
        <v>7107.3919999999998</v>
      </c>
      <c r="BR26" s="4">
        <v>7.0094000000000004E-2</v>
      </c>
      <c r="BS26" s="4">
        <v>-5</v>
      </c>
      <c r="BT26" s="4">
        <v>8.0940000000000005E-3</v>
      </c>
      <c r="BU26" s="4">
        <v>1.7129220000000001</v>
      </c>
      <c r="BV26" s="4">
        <v>21</v>
      </c>
      <c r="BW26" s="4">
        <f t="shared" si="9"/>
        <v>0.45255399239999999</v>
      </c>
      <c r="BY26" s="4">
        <f>BE26*$BU26*VLOOKUP("Fuel Specific Gravity",'Raw Data'!$A$1:$B$2000,2,FALSE)</f>
        <v>4664.5783097649119</v>
      </c>
      <c r="BZ26" s="4">
        <f>BF26*$BU26*VLOOKUP("Fuel Specific Gravity",'Raw Data'!$A$1:$B$2000,2,FALSE)</f>
        <v>5.2822985860680003</v>
      </c>
      <c r="CA26" s="4">
        <f>BJ26*$BU26*VLOOKUP("Fuel Specific Gravity",'Raw Data'!$A$1:$B$2000,2,FALSE)</f>
        <v>31.088177665775994</v>
      </c>
      <c r="CB26" s="4">
        <f>BM26*$BU26*VLOOKUP("Fuel Specific Gravity",'Raw Data'!$A$1:$B$2000,2,FALSE)</f>
        <v>0</v>
      </c>
    </row>
    <row r="27" spans="1:80" x14ac:dyDescent="0.25">
      <c r="A27" s="2">
        <v>43165</v>
      </c>
      <c r="B27" s="38">
        <v>0.40859099537037036</v>
      </c>
      <c r="C27" s="4">
        <v>4.6150000000000002</v>
      </c>
      <c r="D27" s="4">
        <v>8.5000000000000006E-3</v>
      </c>
      <c r="E27" s="4">
        <v>85.342809000000003</v>
      </c>
      <c r="F27" s="4">
        <v>361.5</v>
      </c>
      <c r="G27" s="4">
        <v>79.2</v>
      </c>
      <c r="H27" s="4">
        <v>-10</v>
      </c>
      <c r="J27" s="4">
        <v>13.8</v>
      </c>
      <c r="K27" s="4">
        <v>0.96430000000000005</v>
      </c>
      <c r="L27" s="4">
        <v>4.45</v>
      </c>
      <c r="M27" s="4">
        <v>8.2000000000000007E-3</v>
      </c>
      <c r="N27" s="4">
        <v>348.61099999999999</v>
      </c>
      <c r="O27" s="4">
        <v>76.350200000000001</v>
      </c>
      <c r="P27" s="4">
        <v>425</v>
      </c>
      <c r="Q27" s="4">
        <v>278.87479999999999</v>
      </c>
      <c r="R27" s="4">
        <v>61.077100000000002</v>
      </c>
      <c r="S27" s="4">
        <v>340</v>
      </c>
      <c r="T27" s="4">
        <v>0</v>
      </c>
      <c r="W27" s="4">
        <v>0</v>
      </c>
      <c r="X27" s="4">
        <v>13.3071</v>
      </c>
      <c r="Y27" s="4">
        <v>12</v>
      </c>
      <c r="Z27" s="4">
        <v>845</v>
      </c>
      <c r="AA27" s="4">
        <v>851</v>
      </c>
      <c r="AB27" s="4">
        <v>884</v>
      </c>
      <c r="AC27" s="4">
        <v>80</v>
      </c>
      <c r="AD27" s="4">
        <v>21.8</v>
      </c>
      <c r="AE27" s="4">
        <v>0.5</v>
      </c>
      <c r="AF27" s="4">
        <v>980</v>
      </c>
      <c r="AG27" s="4">
        <v>0</v>
      </c>
      <c r="AH27" s="4">
        <v>45</v>
      </c>
      <c r="AI27" s="4">
        <v>35</v>
      </c>
      <c r="AJ27" s="4">
        <v>191</v>
      </c>
      <c r="AK27" s="4">
        <v>169</v>
      </c>
      <c r="AL27" s="4">
        <v>4.3</v>
      </c>
      <c r="AM27" s="4">
        <v>175.5</v>
      </c>
      <c r="AN27" s="4" t="s">
        <v>155</v>
      </c>
      <c r="AO27" s="4">
        <v>2</v>
      </c>
      <c r="AP27" s="5">
        <v>0.61771990740740745</v>
      </c>
      <c r="AQ27" s="4">
        <v>47.158886000000003</v>
      </c>
      <c r="AR27" s="4">
        <v>-88.486540000000005</v>
      </c>
      <c r="AS27" s="4">
        <v>307.2</v>
      </c>
      <c r="AT27" s="4">
        <v>30.8</v>
      </c>
      <c r="AU27" s="4">
        <v>12</v>
      </c>
      <c r="AV27" s="4">
        <v>9</v>
      </c>
      <c r="AW27" s="4" t="s">
        <v>207</v>
      </c>
      <c r="AX27" s="4">
        <v>1.6</v>
      </c>
      <c r="AY27" s="4">
        <v>1.5366629999999999</v>
      </c>
      <c r="AZ27" s="4">
        <v>2.6683319999999999</v>
      </c>
      <c r="BA27" s="4">
        <v>14.186999999999999</v>
      </c>
      <c r="BB27" s="4">
        <v>45.95</v>
      </c>
      <c r="BC27" s="4">
        <v>3.24</v>
      </c>
      <c r="BD27" s="4">
        <v>3.7040000000000002</v>
      </c>
      <c r="BE27" s="4">
        <v>3187.3890000000001</v>
      </c>
      <c r="BF27" s="4">
        <v>3.7519999999999998</v>
      </c>
      <c r="BG27" s="4">
        <v>26.149000000000001</v>
      </c>
      <c r="BH27" s="4">
        <v>5.7270000000000003</v>
      </c>
      <c r="BI27" s="4">
        <v>31.876000000000001</v>
      </c>
      <c r="BJ27" s="4">
        <v>20.917999999999999</v>
      </c>
      <c r="BK27" s="4">
        <v>4.5810000000000004</v>
      </c>
      <c r="BL27" s="4">
        <v>25.498999999999999</v>
      </c>
      <c r="BM27" s="4">
        <v>0</v>
      </c>
      <c r="BQ27" s="4">
        <v>6930.3959999999997</v>
      </c>
      <c r="BR27" s="4">
        <v>6.1845999999999998E-2</v>
      </c>
      <c r="BS27" s="4">
        <v>-5</v>
      </c>
      <c r="BT27" s="4">
        <v>7.0939999999999996E-3</v>
      </c>
      <c r="BU27" s="4">
        <v>1.511361</v>
      </c>
      <c r="BV27" s="4">
        <v>21</v>
      </c>
      <c r="BW27" s="4">
        <f t="shared" si="9"/>
        <v>0.39930157619999995</v>
      </c>
      <c r="BY27" s="4">
        <f>BE27*$BU27*VLOOKUP("Fuel Specific Gravity",'Raw Data'!$A$1:$B$2000,2,FALSE)</f>
        <v>4113.9702941703663</v>
      </c>
      <c r="BZ27" s="4">
        <f>BF27*$BU27*VLOOKUP("Fuel Specific Gravity",'Raw Data'!$A$1:$B$2000,2,FALSE)</f>
        <v>4.8427150070879996</v>
      </c>
      <c r="CA27" s="4">
        <f>BJ27*$BU27*VLOOKUP("Fuel Specific Gravity",'Raw Data'!$A$1:$B$2000,2,FALSE)</f>
        <v>26.998910585891998</v>
      </c>
      <c r="CB27" s="4">
        <f>BM27*$BU27*VLOOKUP("Fuel Specific Gravity",'Raw Data'!$A$1:$B$2000,2,FALSE)</f>
        <v>0</v>
      </c>
    </row>
    <row r="28" spans="1:80" x14ac:dyDescent="0.25">
      <c r="A28" s="2">
        <v>43165</v>
      </c>
      <c r="B28" s="38">
        <v>0.40860256944444445</v>
      </c>
      <c r="C28" s="4">
        <v>4.7350000000000003</v>
      </c>
      <c r="D28" s="4">
        <v>7.7000000000000002E-3</v>
      </c>
      <c r="E28" s="4">
        <v>76.927660000000003</v>
      </c>
      <c r="F28" s="4">
        <v>368.4</v>
      </c>
      <c r="G28" s="4">
        <v>78.599999999999994</v>
      </c>
      <c r="H28" s="4">
        <v>-13.3</v>
      </c>
      <c r="J28" s="4">
        <v>13.9</v>
      </c>
      <c r="K28" s="4">
        <v>0.96330000000000005</v>
      </c>
      <c r="L28" s="4">
        <v>4.5616000000000003</v>
      </c>
      <c r="M28" s="4">
        <v>7.4000000000000003E-3</v>
      </c>
      <c r="N28" s="4">
        <v>354.84379999999999</v>
      </c>
      <c r="O28" s="4">
        <v>75.7012</v>
      </c>
      <c r="P28" s="4">
        <v>430.5</v>
      </c>
      <c r="Q28" s="4">
        <v>283.86079999999998</v>
      </c>
      <c r="R28" s="4">
        <v>60.557899999999997</v>
      </c>
      <c r="S28" s="4">
        <v>344.4</v>
      </c>
      <c r="T28" s="4">
        <v>0</v>
      </c>
      <c r="W28" s="4">
        <v>0</v>
      </c>
      <c r="X28" s="4">
        <v>13.3902</v>
      </c>
      <c r="Y28" s="4">
        <v>12</v>
      </c>
      <c r="Z28" s="4">
        <v>845</v>
      </c>
      <c r="AA28" s="4">
        <v>851</v>
      </c>
      <c r="AB28" s="4">
        <v>884</v>
      </c>
      <c r="AC28" s="4">
        <v>80</v>
      </c>
      <c r="AD28" s="4">
        <v>21.8</v>
      </c>
      <c r="AE28" s="4">
        <v>0.5</v>
      </c>
      <c r="AF28" s="4">
        <v>980</v>
      </c>
      <c r="AG28" s="4">
        <v>0</v>
      </c>
      <c r="AH28" s="4">
        <v>45</v>
      </c>
      <c r="AI28" s="4">
        <v>35</v>
      </c>
      <c r="AJ28" s="4">
        <v>191</v>
      </c>
      <c r="AK28" s="4">
        <v>169</v>
      </c>
      <c r="AL28" s="4">
        <v>4.3</v>
      </c>
      <c r="AM28" s="4">
        <v>175.8</v>
      </c>
      <c r="AN28" s="4" t="s">
        <v>155</v>
      </c>
      <c r="AO28" s="4">
        <v>2</v>
      </c>
      <c r="AP28" s="5">
        <v>0.61773148148148149</v>
      </c>
      <c r="AQ28" s="4">
        <v>47.158861999999999</v>
      </c>
      <c r="AR28" s="4">
        <v>-88.486380999999994</v>
      </c>
      <c r="AS28" s="4">
        <v>306.89999999999998</v>
      </c>
      <c r="AT28" s="4">
        <v>28.7</v>
      </c>
      <c r="AU28" s="4">
        <v>12</v>
      </c>
      <c r="AV28" s="4">
        <v>9</v>
      </c>
      <c r="AW28" s="4" t="s">
        <v>207</v>
      </c>
      <c r="AX28" s="4">
        <v>1.6683680000000001</v>
      </c>
      <c r="AY28" s="4">
        <v>1.736737</v>
      </c>
      <c r="AZ28" s="4">
        <v>2.8367369999999998</v>
      </c>
      <c r="BA28" s="4">
        <v>14.186999999999999</v>
      </c>
      <c r="BB28" s="4">
        <v>44.81</v>
      </c>
      <c r="BC28" s="4">
        <v>3.16</v>
      </c>
      <c r="BD28" s="4">
        <v>3.8079999999999998</v>
      </c>
      <c r="BE28" s="4">
        <v>3187.4079999999999</v>
      </c>
      <c r="BF28" s="4">
        <v>3.2959999999999998</v>
      </c>
      <c r="BG28" s="4">
        <v>25.965</v>
      </c>
      <c r="BH28" s="4">
        <v>5.5389999999999997</v>
      </c>
      <c r="BI28" s="4">
        <v>31.504999999999999</v>
      </c>
      <c r="BJ28" s="4">
        <v>20.771000000000001</v>
      </c>
      <c r="BK28" s="4">
        <v>4.431</v>
      </c>
      <c r="BL28" s="4">
        <v>25.202000000000002</v>
      </c>
      <c r="BM28" s="4">
        <v>0</v>
      </c>
      <c r="BQ28" s="4">
        <v>6803.0460000000003</v>
      </c>
      <c r="BR28" s="4">
        <v>6.4624000000000001E-2</v>
      </c>
      <c r="BS28" s="4">
        <v>-5</v>
      </c>
      <c r="BT28" s="4">
        <v>8.8120000000000004E-3</v>
      </c>
      <c r="BU28" s="4">
        <v>1.5792489999999999</v>
      </c>
      <c r="BV28" s="4">
        <v>21</v>
      </c>
      <c r="BW28" s="4">
        <f t="shared" si="9"/>
        <v>0.41723758579999998</v>
      </c>
      <c r="BY28" s="4">
        <f>BE28*$BU28*VLOOKUP("Fuel Specific Gravity",'Raw Data'!$A$1:$B$2000,2,FALSE)</f>
        <v>4298.7891056895678</v>
      </c>
      <c r="BZ28" s="4">
        <f>BF28*$BU28*VLOOKUP("Fuel Specific Gravity",'Raw Data'!$A$1:$B$2000,2,FALSE)</f>
        <v>4.4452448172159995</v>
      </c>
      <c r="CA28" s="4">
        <f>BJ28*$BU28*VLOOKUP("Fuel Specific Gravity",'Raw Data'!$A$1:$B$2000,2,FALSE)</f>
        <v>28.013404156065999</v>
      </c>
      <c r="CB28" s="4">
        <f>BM28*$BU28*VLOOKUP("Fuel Specific Gravity",'Raw Data'!$A$1:$B$2000,2,FALSE)</f>
        <v>0</v>
      </c>
    </row>
    <row r="29" spans="1:80" x14ac:dyDescent="0.25">
      <c r="A29" s="2">
        <v>43165</v>
      </c>
      <c r="B29" s="38">
        <v>0.40861414351851849</v>
      </c>
      <c r="C29" s="4">
        <v>4.8440000000000003</v>
      </c>
      <c r="D29" s="4">
        <v>6.7999999999999996E-3</v>
      </c>
      <c r="E29" s="4">
        <v>68.462810000000005</v>
      </c>
      <c r="F29" s="4">
        <v>371.5</v>
      </c>
      <c r="G29" s="4">
        <v>76.2</v>
      </c>
      <c r="H29" s="4">
        <v>0</v>
      </c>
      <c r="J29" s="4">
        <v>13.9</v>
      </c>
      <c r="K29" s="4">
        <v>0.96250000000000002</v>
      </c>
      <c r="L29" s="4">
        <v>4.6622000000000003</v>
      </c>
      <c r="M29" s="4">
        <v>6.6E-3</v>
      </c>
      <c r="N29" s="4">
        <v>357.58210000000003</v>
      </c>
      <c r="O29" s="4">
        <v>73.337100000000007</v>
      </c>
      <c r="P29" s="4">
        <v>430.9</v>
      </c>
      <c r="Q29" s="4">
        <v>286.07319999999999</v>
      </c>
      <c r="R29" s="4">
        <v>58.671199999999999</v>
      </c>
      <c r="S29" s="4">
        <v>344.7</v>
      </c>
      <c r="T29" s="4">
        <v>0</v>
      </c>
      <c r="W29" s="4">
        <v>0</v>
      </c>
      <c r="X29" s="4">
        <v>13.3787</v>
      </c>
      <c r="Y29" s="4">
        <v>12</v>
      </c>
      <c r="Z29" s="4">
        <v>845</v>
      </c>
      <c r="AA29" s="4">
        <v>850</v>
      </c>
      <c r="AB29" s="4">
        <v>884</v>
      </c>
      <c r="AC29" s="4">
        <v>80</v>
      </c>
      <c r="AD29" s="4">
        <v>21.82</v>
      </c>
      <c r="AE29" s="4">
        <v>0.5</v>
      </c>
      <c r="AF29" s="4">
        <v>979</v>
      </c>
      <c r="AG29" s="4">
        <v>0</v>
      </c>
      <c r="AH29" s="4">
        <v>45</v>
      </c>
      <c r="AI29" s="4">
        <v>35</v>
      </c>
      <c r="AJ29" s="4">
        <v>191</v>
      </c>
      <c r="AK29" s="4">
        <v>169</v>
      </c>
      <c r="AL29" s="4">
        <v>4.4000000000000004</v>
      </c>
      <c r="AM29" s="4">
        <v>175.8</v>
      </c>
      <c r="AN29" s="4" t="s">
        <v>155</v>
      </c>
      <c r="AO29" s="4">
        <v>1</v>
      </c>
      <c r="AP29" s="5">
        <v>0.61774305555555553</v>
      </c>
      <c r="AQ29" s="4">
        <v>47.158830000000002</v>
      </c>
      <c r="AR29" s="4">
        <v>-88.486228999999994</v>
      </c>
      <c r="AS29" s="4">
        <v>306.7</v>
      </c>
      <c r="AT29" s="4">
        <v>27.6</v>
      </c>
      <c r="AU29" s="4">
        <v>12</v>
      </c>
      <c r="AV29" s="4">
        <v>9</v>
      </c>
      <c r="AW29" s="4" t="s">
        <v>207</v>
      </c>
      <c r="AX29" s="4">
        <v>1.8368</v>
      </c>
      <c r="AY29" s="4">
        <v>1.2527999999999999</v>
      </c>
      <c r="AZ29" s="4">
        <v>2.9</v>
      </c>
      <c r="BA29" s="4">
        <v>14.186999999999999</v>
      </c>
      <c r="BB29" s="4">
        <v>43.84</v>
      </c>
      <c r="BC29" s="4">
        <v>3.09</v>
      </c>
      <c r="BD29" s="4">
        <v>3.8959999999999999</v>
      </c>
      <c r="BE29" s="4">
        <v>3187.4810000000002</v>
      </c>
      <c r="BF29" s="4">
        <v>2.867</v>
      </c>
      <c r="BG29" s="4">
        <v>25.602</v>
      </c>
      <c r="BH29" s="4">
        <v>5.2510000000000003</v>
      </c>
      <c r="BI29" s="4">
        <v>30.852</v>
      </c>
      <c r="BJ29" s="4">
        <v>20.481999999999999</v>
      </c>
      <c r="BK29" s="4">
        <v>4.2009999999999996</v>
      </c>
      <c r="BL29" s="4">
        <v>24.683</v>
      </c>
      <c r="BM29" s="4">
        <v>0</v>
      </c>
      <c r="BQ29" s="4">
        <v>6650.7479999999996</v>
      </c>
      <c r="BR29" s="4">
        <v>7.4966000000000005E-2</v>
      </c>
      <c r="BS29" s="4">
        <v>-5</v>
      </c>
      <c r="BT29" s="4">
        <v>8.0940000000000005E-3</v>
      </c>
      <c r="BU29" s="4">
        <v>1.831982</v>
      </c>
      <c r="BV29" s="4">
        <v>21</v>
      </c>
      <c r="BW29" s="4">
        <f t="shared" si="9"/>
        <v>0.48400964439999999</v>
      </c>
      <c r="BY29" s="4">
        <f>BE29*$BU29*VLOOKUP("Fuel Specific Gravity",'Raw Data'!$A$1:$B$2000,2,FALSE)</f>
        <v>4986.8542760100681</v>
      </c>
      <c r="BZ29" s="4">
        <f>BF29*$BU29*VLOOKUP("Fuel Specific Gravity",'Raw Data'!$A$1:$B$2000,2,FALSE)</f>
        <v>4.4854577044760005</v>
      </c>
      <c r="CA29" s="4">
        <f>BJ29*$BU29*VLOOKUP("Fuel Specific Gravity",'Raw Data'!$A$1:$B$2000,2,FALSE)</f>
        <v>32.044347646695996</v>
      </c>
      <c r="CB29" s="4">
        <f>BM29*$BU29*VLOOKUP("Fuel Specific Gravity",'Raw Data'!$A$1:$B$2000,2,FALSE)</f>
        <v>0</v>
      </c>
    </row>
    <row r="30" spans="1:80" x14ac:dyDescent="0.25">
      <c r="A30" s="2">
        <v>43165</v>
      </c>
      <c r="B30" s="38">
        <v>0.40862571759259264</v>
      </c>
      <c r="C30" s="4">
        <v>4.87</v>
      </c>
      <c r="D30" s="4">
        <v>6.0000000000000001E-3</v>
      </c>
      <c r="E30" s="4">
        <v>60.198346999999998</v>
      </c>
      <c r="F30" s="4">
        <v>376.8</v>
      </c>
      <c r="G30" s="4">
        <v>73.7</v>
      </c>
      <c r="H30" s="4">
        <v>-6.7</v>
      </c>
      <c r="J30" s="4">
        <v>13.9</v>
      </c>
      <c r="K30" s="4">
        <v>0.96230000000000004</v>
      </c>
      <c r="L30" s="4">
        <v>4.6862000000000004</v>
      </c>
      <c r="M30" s="4">
        <v>5.7999999999999996E-3</v>
      </c>
      <c r="N30" s="4">
        <v>362.58359999999999</v>
      </c>
      <c r="O30" s="4">
        <v>70.886099999999999</v>
      </c>
      <c r="P30" s="4">
        <v>433.5</v>
      </c>
      <c r="Q30" s="4">
        <v>290.07679999999999</v>
      </c>
      <c r="R30" s="4">
        <v>56.710799999999999</v>
      </c>
      <c r="S30" s="4">
        <v>346.8</v>
      </c>
      <c r="T30" s="4">
        <v>0</v>
      </c>
      <c r="W30" s="4">
        <v>0</v>
      </c>
      <c r="X30" s="4">
        <v>13.375500000000001</v>
      </c>
      <c r="Y30" s="4">
        <v>11.9</v>
      </c>
      <c r="Z30" s="4">
        <v>845</v>
      </c>
      <c r="AA30" s="4">
        <v>850</v>
      </c>
      <c r="AB30" s="4">
        <v>883</v>
      </c>
      <c r="AC30" s="4">
        <v>80</v>
      </c>
      <c r="AD30" s="4">
        <v>21.82</v>
      </c>
      <c r="AE30" s="4">
        <v>0.5</v>
      </c>
      <c r="AF30" s="4">
        <v>979</v>
      </c>
      <c r="AG30" s="4">
        <v>0</v>
      </c>
      <c r="AH30" s="4">
        <v>45</v>
      </c>
      <c r="AI30" s="4">
        <v>35</v>
      </c>
      <c r="AJ30" s="4">
        <v>191</v>
      </c>
      <c r="AK30" s="4">
        <v>169</v>
      </c>
      <c r="AL30" s="4">
        <v>4.3</v>
      </c>
      <c r="AM30" s="4">
        <v>175.4</v>
      </c>
      <c r="AN30" s="4" t="s">
        <v>155</v>
      </c>
      <c r="AO30" s="4">
        <v>1</v>
      </c>
      <c r="AP30" s="5">
        <v>0.61775462962962957</v>
      </c>
      <c r="AQ30" s="4">
        <v>47.158790000000003</v>
      </c>
      <c r="AR30" s="4">
        <v>-88.486087999999995</v>
      </c>
      <c r="AS30" s="4">
        <v>306.7</v>
      </c>
      <c r="AT30" s="4">
        <v>26.5</v>
      </c>
      <c r="AU30" s="4">
        <v>12</v>
      </c>
      <c r="AV30" s="4">
        <v>9</v>
      </c>
      <c r="AW30" s="4" t="s">
        <v>207</v>
      </c>
      <c r="AX30" s="4">
        <v>1.6948000000000001</v>
      </c>
      <c r="AY30" s="4">
        <v>1.1368</v>
      </c>
      <c r="AZ30" s="4">
        <v>2.9</v>
      </c>
      <c r="BA30" s="4">
        <v>14.186999999999999</v>
      </c>
      <c r="BB30" s="4">
        <v>43.62</v>
      </c>
      <c r="BC30" s="4">
        <v>3.07</v>
      </c>
      <c r="BD30" s="4">
        <v>3.9220000000000002</v>
      </c>
      <c r="BE30" s="4">
        <v>3187.91</v>
      </c>
      <c r="BF30" s="4">
        <v>2.508</v>
      </c>
      <c r="BG30" s="4">
        <v>25.83</v>
      </c>
      <c r="BH30" s="4">
        <v>5.05</v>
      </c>
      <c r="BI30" s="4">
        <v>30.88</v>
      </c>
      <c r="BJ30" s="4">
        <v>20.664999999999999</v>
      </c>
      <c r="BK30" s="4">
        <v>4.04</v>
      </c>
      <c r="BL30" s="4">
        <v>24.704999999999998</v>
      </c>
      <c r="BM30" s="4">
        <v>0</v>
      </c>
      <c r="BQ30" s="4">
        <v>6615.924</v>
      </c>
      <c r="BR30" s="4">
        <v>5.9692000000000002E-2</v>
      </c>
      <c r="BS30" s="4">
        <v>-5</v>
      </c>
      <c r="BT30" s="4">
        <v>8.9060000000000007E-3</v>
      </c>
      <c r="BU30" s="4">
        <v>1.458723</v>
      </c>
      <c r="BV30" s="4">
        <v>21</v>
      </c>
      <c r="BW30" s="4">
        <f t="shared" si="9"/>
        <v>0.38539461659999996</v>
      </c>
      <c r="BY30" s="4">
        <f>BE30*$BU30*VLOOKUP("Fuel Specific Gravity",'Raw Data'!$A$1:$B$2000,2,FALSE)</f>
        <v>3971.3371036462195</v>
      </c>
      <c r="BZ30" s="4">
        <f>BF30*$BU30*VLOOKUP("Fuel Specific Gravity",'Raw Data'!$A$1:$B$2000,2,FALSE)</f>
        <v>3.124339600536</v>
      </c>
      <c r="CA30" s="4">
        <f>BJ30*$BU30*VLOOKUP("Fuel Specific Gravity",'Raw Data'!$A$1:$B$2000,2,FALSE)</f>
        <v>25.743412218929997</v>
      </c>
      <c r="CB30" s="4">
        <f>BM30*$BU30*VLOOKUP("Fuel Specific Gravity",'Raw Data'!$A$1:$B$2000,2,FALSE)</f>
        <v>0</v>
      </c>
    </row>
    <row r="31" spans="1:80" x14ac:dyDescent="0.25">
      <c r="A31" s="2">
        <v>43165</v>
      </c>
      <c r="B31" s="38">
        <v>0.40863729166666668</v>
      </c>
      <c r="C31" s="4">
        <v>4.9279999999999999</v>
      </c>
      <c r="D31" s="4">
        <v>6.7999999999999996E-3</v>
      </c>
      <c r="E31" s="4">
        <v>68.019721000000004</v>
      </c>
      <c r="F31" s="4">
        <v>382.9</v>
      </c>
      <c r="G31" s="4">
        <v>72.599999999999994</v>
      </c>
      <c r="H31" s="4">
        <v>0</v>
      </c>
      <c r="J31" s="4">
        <v>13.8</v>
      </c>
      <c r="K31" s="4">
        <v>0.96179999999999999</v>
      </c>
      <c r="L31" s="4">
        <v>4.7396000000000003</v>
      </c>
      <c r="M31" s="4">
        <v>6.4999999999999997E-3</v>
      </c>
      <c r="N31" s="4">
        <v>368.23500000000001</v>
      </c>
      <c r="O31" s="4">
        <v>69.793899999999994</v>
      </c>
      <c r="P31" s="4">
        <v>438</v>
      </c>
      <c r="Q31" s="4">
        <v>294.57560000000001</v>
      </c>
      <c r="R31" s="4">
        <v>55.832799999999999</v>
      </c>
      <c r="S31" s="4">
        <v>350.4</v>
      </c>
      <c r="T31" s="4">
        <v>0</v>
      </c>
      <c r="W31" s="4">
        <v>0</v>
      </c>
      <c r="X31" s="4">
        <v>13.2727</v>
      </c>
      <c r="Y31" s="4">
        <v>12</v>
      </c>
      <c r="Z31" s="4">
        <v>845</v>
      </c>
      <c r="AA31" s="4">
        <v>850</v>
      </c>
      <c r="AB31" s="4">
        <v>883</v>
      </c>
      <c r="AC31" s="4">
        <v>80</v>
      </c>
      <c r="AD31" s="4">
        <v>21.8</v>
      </c>
      <c r="AE31" s="4">
        <v>0.5</v>
      </c>
      <c r="AF31" s="4">
        <v>980</v>
      </c>
      <c r="AG31" s="4">
        <v>0</v>
      </c>
      <c r="AH31" s="4">
        <v>45</v>
      </c>
      <c r="AI31" s="4">
        <v>35</v>
      </c>
      <c r="AJ31" s="4">
        <v>191</v>
      </c>
      <c r="AK31" s="4">
        <v>169</v>
      </c>
      <c r="AL31" s="4">
        <v>4.3</v>
      </c>
      <c r="AM31" s="4">
        <v>175.1</v>
      </c>
      <c r="AN31" s="4" t="s">
        <v>155</v>
      </c>
      <c r="AO31" s="4">
        <v>1</v>
      </c>
      <c r="AP31" s="5">
        <v>0.61776620370370372</v>
      </c>
      <c r="AQ31" s="4">
        <v>47.158745000000003</v>
      </c>
      <c r="AR31" s="4">
        <v>-88.485956999999999</v>
      </c>
      <c r="AS31" s="4">
        <v>306.89999999999998</v>
      </c>
      <c r="AT31" s="4">
        <v>25.5</v>
      </c>
      <c r="AU31" s="4">
        <v>12</v>
      </c>
      <c r="AV31" s="4">
        <v>10</v>
      </c>
      <c r="AW31" s="4" t="s">
        <v>206</v>
      </c>
      <c r="AX31" s="4">
        <v>1.6</v>
      </c>
      <c r="AY31" s="4">
        <v>1.2</v>
      </c>
      <c r="AZ31" s="4">
        <v>2.9</v>
      </c>
      <c r="BA31" s="4">
        <v>14.186999999999999</v>
      </c>
      <c r="BB31" s="4">
        <v>43.11</v>
      </c>
      <c r="BC31" s="4">
        <v>3.04</v>
      </c>
      <c r="BD31" s="4">
        <v>3.9729999999999999</v>
      </c>
      <c r="BE31" s="4">
        <v>3187.14</v>
      </c>
      <c r="BF31" s="4">
        <v>2.8</v>
      </c>
      <c r="BG31" s="4">
        <v>25.931000000000001</v>
      </c>
      <c r="BH31" s="4">
        <v>4.915</v>
      </c>
      <c r="BI31" s="4">
        <v>30.846</v>
      </c>
      <c r="BJ31" s="4">
        <v>20.744</v>
      </c>
      <c r="BK31" s="4">
        <v>3.9319999999999999</v>
      </c>
      <c r="BL31" s="4">
        <v>24.675999999999998</v>
      </c>
      <c r="BM31" s="4">
        <v>0</v>
      </c>
      <c r="BQ31" s="4">
        <v>6489.6109999999999</v>
      </c>
      <c r="BR31" s="4">
        <v>5.8906E-2</v>
      </c>
      <c r="BS31" s="4">
        <v>-5</v>
      </c>
      <c r="BT31" s="4">
        <v>8.0940000000000005E-3</v>
      </c>
      <c r="BU31" s="4">
        <v>1.4395150000000001</v>
      </c>
      <c r="BV31" s="4">
        <v>21</v>
      </c>
      <c r="BW31" s="4">
        <f t="shared" si="9"/>
        <v>0.38031986300000004</v>
      </c>
      <c r="BY31" s="4">
        <f>BE31*$BU31*VLOOKUP("Fuel Specific Gravity",'Raw Data'!$A$1:$B$2000,2,FALSE)</f>
        <v>3918.0972048833996</v>
      </c>
      <c r="BZ31" s="4">
        <f>BF31*$BU31*VLOOKUP("Fuel Specific Gravity",'Raw Data'!$A$1:$B$2000,2,FALSE)</f>
        <v>3.4421682680000001</v>
      </c>
      <c r="CA31" s="4">
        <f>BJ31*$BU31*VLOOKUP("Fuel Specific Gravity",'Raw Data'!$A$1:$B$2000,2,FALSE)</f>
        <v>25.501549482640002</v>
      </c>
      <c r="CB31" s="4">
        <f>BM31*$BU31*VLOOKUP("Fuel Specific Gravity",'Raw Data'!$A$1:$B$2000,2,FALSE)</f>
        <v>0</v>
      </c>
    </row>
    <row r="32" spans="1:80" x14ac:dyDescent="0.25">
      <c r="A32" s="2">
        <v>43165</v>
      </c>
      <c r="B32" s="38">
        <v>0.40864886574074077</v>
      </c>
      <c r="C32" s="4">
        <v>4.9870000000000001</v>
      </c>
      <c r="D32" s="4">
        <v>7.0000000000000001E-3</v>
      </c>
      <c r="E32" s="4">
        <v>70</v>
      </c>
      <c r="F32" s="4">
        <v>387.8</v>
      </c>
      <c r="G32" s="4">
        <v>71.5</v>
      </c>
      <c r="H32" s="4">
        <v>0</v>
      </c>
      <c r="J32" s="4">
        <v>13.8</v>
      </c>
      <c r="K32" s="4">
        <v>0.96140000000000003</v>
      </c>
      <c r="L32" s="4">
        <v>4.7938999999999998</v>
      </c>
      <c r="M32" s="4">
        <v>6.7000000000000002E-3</v>
      </c>
      <c r="N32" s="4">
        <v>372.8032</v>
      </c>
      <c r="O32" s="4">
        <v>68.725700000000003</v>
      </c>
      <c r="P32" s="4">
        <v>441.5</v>
      </c>
      <c r="Q32" s="4">
        <v>298.2276</v>
      </c>
      <c r="R32" s="4">
        <v>54.977800000000002</v>
      </c>
      <c r="S32" s="4">
        <v>353.2</v>
      </c>
      <c r="T32" s="4">
        <v>0</v>
      </c>
      <c r="W32" s="4">
        <v>0</v>
      </c>
      <c r="X32" s="4">
        <v>13.2667</v>
      </c>
      <c r="Y32" s="4">
        <v>12.1</v>
      </c>
      <c r="Z32" s="4">
        <v>844</v>
      </c>
      <c r="AA32" s="4">
        <v>849</v>
      </c>
      <c r="AB32" s="4">
        <v>883</v>
      </c>
      <c r="AC32" s="4">
        <v>80</v>
      </c>
      <c r="AD32" s="4">
        <v>21.8</v>
      </c>
      <c r="AE32" s="4">
        <v>0.5</v>
      </c>
      <c r="AF32" s="4">
        <v>980</v>
      </c>
      <c r="AG32" s="4">
        <v>0</v>
      </c>
      <c r="AH32" s="4">
        <v>45</v>
      </c>
      <c r="AI32" s="4">
        <v>35</v>
      </c>
      <c r="AJ32" s="4">
        <v>191</v>
      </c>
      <c r="AK32" s="4">
        <v>169.9</v>
      </c>
      <c r="AL32" s="4">
        <v>4.4000000000000004</v>
      </c>
      <c r="AM32" s="4">
        <v>175</v>
      </c>
      <c r="AN32" s="4" t="s">
        <v>155</v>
      </c>
      <c r="AO32" s="4">
        <v>1</v>
      </c>
      <c r="AP32" s="5">
        <v>0.61777777777777776</v>
      </c>
      <c r="AQ32" s="4">
        <v>47.158698999999999</v>
      </c>
      <c r="AR32" s="4">
        <v>-88.485832000000002</v>
      </c>
      <c r="AS32" s="4">
        <v>307</v>
      </c>
      <c r="AT32" s="4">
        <v>24.7</v>
      </c>
      <c r="AU32" s="4">
        <v>12</v>
      </c>
      <c r="AV32" s="4">
        <v>10</v>
      </c>
      <c r="AW32" s="4" t="s">
        <v>206</v>
      </c>
      <c r="AX32" s="4">
        <v>1.5316000000000001</v>
      </c>
      <c r="AY32" s="4">
        <v>1.2684</v>
      </c>
      <c r="AZ32" s="4">
        <v>2.4895999999999998</v>
      </c>
      <c r="BA32" s="4">
        <v>14.186999999999999</v>
      </c>
      <c r="BB32" s="4">
        <v>42.61</v>
      </c>
      <c r="BC32" s="4">
        <v>3</v>
      </c>
      <c r="BD32" s="4">
        <v>4.0199999999999996</v>
      </c>
      <c r="BE32" s="4">
        <v>3186.76</v>
      </c>
      <c r="BF32" s="4">
        <v>2.847</v>
      </c>
      <c r="BG32" s="4">
        <v>25.952000000000002</v>
      </c>
      <c r="BH32" s="4">
        <v>4.7839999999999998</v>
      </c>
      <c r="BI32" s="4">
        <v>30.736000000000001</v>
      </c>
      <c r="BJ32" s="4">
        <v>20.760999999999999</v>
      </c>
      <c r="BK32" s="4">
        <v>3.827</v>
      </c>
      <c r="BL32" s="4">
        <v>24.588000000000001</v>
      </c>
      <c r="BM32" s="4">
        <v>0</v>
      </c>
      <c r="BQ32" s="4">
        <v>6412.36</v>
      </c>
      <c r="BR32" s="4">
        <v>7.2590000000000002E-2</v>
      </c>
      <c r="BS32" s="4">
        <v>-5</v>
      </c>
      <c r="BT32" s="4">
        <v>7.0939999999999996E-3</v>
      </c>
      <c r="BU32" s="4">
        <v>1.7739180000000001</v>
      </c>
      <c r="BV32" s="4">
        <v>21</v>
      </c>
      <c r="BW32" s="4">
        <f t="shared" si="9"/>
        <v>0.46866913560000001</v>
      </c>
      <c r="BY32" s="4">
        <f>BE32*$BU32*VLOOKUP("Fuel Specific Gravity",'Raw Data'!$A$1:$B$2000,2,FALSE)</f>
        <v>4827.7054905307205</v>
      </c>
      <c r="BZ32" s="4">
        <f>BF32*$BU32*VLOOKUP("Fuel Specific Gravity",'Raw Data'!$A$1:$B$2000,2,FALSE)</f>
        <v>4.3129942422839997</v>
      </c>
      <c r="CA32" s="4">
        <f>BJ32*$BU32*VLOOKUP("Fuel Specific Gravity",'Raw Data'!$A$1:$B$2000,2,FALSE)</f>
        <v>31.451378104691997</v>
      </c>
      <c r="CB32" s="4">
        <f>BM32*$BU32*VLOOKUP("Fuel Specific Gravity",'Raw Data'!$A$1:$B$2000,2,FALSE)</f>
        <v>0</v>
      </c>
    </row>
    <row r="33" spans="1:80" x14ac:dyDescent="0.25">
      <c r="A33" s="2">
        <v>43165</v>
      </c>
      <c r="B33" s="38">
        <v>0.40866043981481481</v>
      </c>
      <c r="C33" s="4">
        <v>4.97</v>
      </c>
      <c r="D33" s="4">
        <v>7.0000000000000001E-3</v>
      </c>
      <c r="E33" s="4">
        <v>70</v>
      </c>
      <c r="F33" s="4">
        <v>390.4</v>
      </c>
      <c r="G33" s="4">
        <v>70.599999999999994</v>
      </c>
      <c r="H33" s="4">
        <v>6.9</v>
      </c>
      <c r="J33" s="4">
        <v>13.7</v>
      </c>
      <c r="K33" s="4">
        <v>0.96150000000000002</v>
      </c>
      <c r="L33" s="4">
        <v>4.7786</v>
      </c>
      <c r="M33" s="4">
        <v>6.7000000000000002E-3</v>
      </c>
      <c r="N33" s="4">
        <v>375.38400000000001</v>
      </c>
      <c r="O33" s="4">
        <v>67.914000000000001</v>
      </c>
      <c r="P33" s="4">
        <v>443.3</v>
      </c>
      <c r="Q33" s="4">
        <v>300.2921</v>
      </c>
      <c r="R33" s="4">
        <v>54.328499999999998</v>
      </c>
      <c r="S33" s="4">
        <v>354.6</v>
      </c>
      <c r="T33" s="4">
        <v>6.88</v>
      </c>
      <c r="W33" s="4">
        <v>0</v>
      </c>
      <c r="X33" s="4">
        <v>13.1723</v>
      </c>
      <c r="Y33" s="4">
        <v>12</v>
      </c>
      <c r="Z33" s="4">
        <v>845</v>
      </c>
      <c r="AA33" s="4">
        <v>849</v>
      </c>
      <c r="AB33" s="4">
        <v>883</v>
      </c>
      <c r="AC33" s="4">
        <v>80</v>
      </c>
      <c r="AD33" s="4">
        <v>21.8</v>
      </c>
      <c r="AE33" s="4">
        <v>0.5</v>
      </c>
      <c r="AF33" s="4">
        <v>980</v>
      </c>
      <c r="AG33" s="4">
        <v>0</v>
      </c>
      <c r="AH33" s="4">
        <v>45</v>
      </c>
      <c r="AI33" s="4">
        <v>35</v>
      </c>
      <c r="AJ33" s="4">
        <v>191</v>
      </c>
      <c r="AK33" s="4">
        <v>170</v>
      </c>
      <c r="AL33" s="4">
        <v>4.4000000000000004</v>
      </c>
      <c r="AM33" s="4">
        <v>175</v>
      </c>
      <c r="AN33" s="4" t="s">
        <v>155</v>
      </c>
      <c r="AO33" s="4">
        <v>1</v>
      </c>
      <c r="AP33" s="5">
        <v>0.61778935185185191</v>
      </c>
      <c r="AQ33" s="4">
        <v>47.158656000000001</v>
      </c>
      <c r="AR33" s="4">
        <v>-88.485709</v>
      </c>
      <c r="AS33" s="4">
        <v>307</v>
      </c>
      <c r="AT33" s="4">
        <v>23.9</v>
      </c>
      <c r="AU33" s="4">
        <v>12</v>
      </c>
      <c r="AV33" s="4">
        <v>11</v>
      </c>
      <c r="AW33" s="4" t="s">
        <v>206</v>
      </c>
      <c r="AX33" s="4">
        <v>1.3632</v>
      </c>
      <c r="AY33" s="4">
        <v>1.3</v>
      </c>
      <c r="AZ33" s="4">
        <v>2.2315999999999998</v>
      </c>
      <c r="BA33" s="4">
        <v>14.186999999999999</v>
      </c>
      <c r="BB33" s="4">
        <v>42.74</v>
      </c>
      <c r="BC33" s="4">
        <v>3.01</v>
      </c>
      <c r="BD33" s="4">
        <v>4.0060000000000002</v>
      </c>
      <c r="BE33" s="4">
        <v>3186.3679999999999</v>
      </c>
      <c r="BF33" s="4">
        <v>2.8559999999999999</v>
      </c>
      <c r="BG33" s="4">
        <v>26.212</v>
      </c>
      <c r="BH33" s="4">
        <v>4.742</v>
      </c>
      <c r="BI33" s="4">
        <v>30.954999999999998</v>
      </c>
      <c r="BJ33" s="4">
        <v>20.969000000000001</v>
      </c>
      <c r="BK33" s="4">
        <v>3.794</v>
      </c>
      <c r="BL33" s="4">
        <v>24.763000000000002</v>
      </c>
      <c r="BM33" s="4">
        <v>0.1449</v>
      </c>
      <c r="BQ33" s="4">
        <v>6386.4070000000002</v>
      </c>
      <c r="BR33" s="4">
        <v>7.3094000000000006E-2</v>
      </c>
      <c r="BS33" s="4">
        <v>-5</v>
      </c>
      <c r="BT33" s="4">
        <v>7.9059999999999998E-3</v>
      </c>
      <c r="BU33" s="4">
        <v>1.786235</v>
      </c>
      <c r="BV33" s="4">
        <v>21</v>
      </c>
      <c r="BW33" s="4">
        <f t="shared" si="9"/>
        <v>0.47192328699999997</v>
      </c>
      <c r="BY33" s="4">
        <f>BE33*$BU33*VLOOKUP("Fuel Specific Gravity",'Raw Data'!$A$1:$B$2000,2,FALSE)</f>
        <v>4860.6281459859192</v>
      </c>
      <c r="BZ33" s="4">
        <f>BF33*$BU33*VLOOKUP("Fuel Specific Gravity",'Raw Data'!$A$1:$B$2000,2,FALSE)</f>
        <v>4.3566700346399996</v>
      </c>
      <c r="CA33" s="4">
        <f>BJ33*$BU33*VLOOKUP("Fuel Specific Gravity",'Raw Data'!$A$1:$B$2000,2,FALSE)</f>
        <v>31.987049704610001</v>
      </c>
      <c r="CB33" s="4">
        <f>BM33*$BU33*VLOOKUP("Fuel Specific Gravity",'Raw Data'!$A$1:$B$2000,2,FALSE)</f>
        <v>0.22103693558100002</v>
      </c>
    </row>
    <row r="34" spans="1:80" x14ac:dyDescent="0.25">
      <c r="A34" s="2">
        <v>43165</v>
      </c>
      <c r="B34" s="38">
        <v>0.40867201388888885</v>
      </c>
      <c r="C34" s="4">
        <v>4.9219999999999997</v>
      </c>
      <c r="D34" s="4">
        <v>7.0000000000000001E-3</v>
      </c>
      <c r="E34" s="4">
        <v>70</v>
      </c>
      <c r="F34" s="4">
        <v>390.2</v>
      </c>
      <c r="G34" s="4">
        <v>69.900000000000006</v>
      </c>
      <c r="H34" s="4">
        <v>35.1</v>
      </c>
      <c r="J34" s="4">
        <v>13.7</v>
      </c>
      <c r="K34" s="4">
        <v>0.96189999999999998</v>
      </c>
      <c r="L34" s="4">
        <v>4.7343999999999999</v>
      </c>
      <c r="M34" s="4">
        <v>6.7000000000000002E-3</v>
      </c>
      <c r="N34" s="4">
        <v>375.36709999999999</v>
      </c>
      <c r="O34" s="4">
        <v>67.209900000000005</v>
      </c>
      <c r="P34" s="4">
        <v>442.6</v>
      </c>
      <c r="Q34" s="4">
        <v>300.27859999999998</v>
      </c>
      <c r="R34" s="4">
        <v>53.765300000000003</v>
      </c>
      <c r="S34" s="4">
        <v>354</v>
      </c>
      <c r="T34" s="4">
        <v>35.066299999999998</v>
      </c>
      <c r="W34" s="4">
        <v>0</v>
      </c>
      <c r="X34" s="4">
        <v>13.1783</v>
      </c>
      <c r="Y34" s="4">
        <v>12.1</v>
      </c>
      <c r="Z34" s="4">
        <v>845</v>
      </c>
      <c r="AA34" s="4">
        <v>847</v>
      </c>
      <c r="AB34" s="4">
        <v>882</v>
      </c>
      <c r="AC34" s="4">
        <v>80</v>
      </c>
      <c r="AD34" s="4">
        <v>21.8</v>
      </c>
      <c r="AE34" s="4">
        <v>0.5</v>
      </c>
      <c r="AF34" s="4">
        <v>980</v>
      </c>
      <c r="AG34" s="4">
        <v>0</v>
      </c>
      <c r="AH34" s="4">
        <v>45</v>
      </c>
      <c r="AI34" s="4">
        <v>35</v>
      </c>
      <c r="AJ34" s="4">
        <v>191.9</v>
      </c>
      <c r="AK34" s="4">
        <v>170</v>
      </c>
      <c r="AL34" s="4">
        <v>4.5999999999999996</v>
      </c>
      <c r="AM34" s="4">
        <v>175</v>
      </c>
      <c r="AN34" s="4" t="s">
        <v>155</v>
      </c>
      <c r="AO34" s="4">
        <v>1</v>
      </c>
      <c r="AP34" s="5">
        <v>0.61780092592592595</v>
      </c>
      <c r="AQ34" s="4">
        <v>47.158619999999999</v>
      </c>
      <c r="AR34" s="4">
        <v>-88.485583000000005</v>
      </c>
      <c r="AS34" s="4">
        <v>307</v>
      </c>
      <c r="AT34" s="4">
        <v>23.4</v>
      </c>
      <c r="AU34" s="4">
        <v>12</v>
      </c>
      <c r="AV34" s="4">
        <v>11</v>
      </c>
      <c r="AW34" s="4" t="s">
        <v>206</v>
      </c>
      <c r="AX34" s="4">
        <v>1.3684000000000001</v>
      </c>
      <c r="AY34" s="4">
        <v>1.4368000000000001</v>
      </c>
      <c r="AZ34" s="4">
        <v>2.3368000000000002</v>
      </c>
      <c r="BA34" s="4">
        <v>14.186999999999999</v>
      </c>
      <c r="BB34" s="4">
        <v>43.13</v>
      </c>
      <c r="BC34" s="4">
        <v>3.04</v>
      </c>
      <c r="BD34" s="4">
        <v>3.9590000000000001</v>
      </c>
      <c r="BE34" s="4">
        <v>3184.66</v>
      </c>
      <c r="BF34" s="4">
        <v>2.883</v>
      </c>
      <c r="BG34" s="4">
        <v>26.442</v>
      </c>
      <c r="BH34" s="4">
        <v>4.734</v>
      </c>
      <c r="BI34" s="4">
        <v>31.175999999999998</v>
      </c>
      <c r="BJ34" s="4">
        <v>21.152000000000001</v>
      </c>
      <c r="BK34" s="4">
        <v>3.7869999999999999</v>
      </c>
      <c r="BL34" s="4">
        <v>24.94</v>
      </c>
      <c r="BM34" s="4">
        <v>0.74519999999999997</v>
      </c>
      <c r="BQ34" s="4">
        <v>6445.4840000000004</v>
      </c>
      <c r="BR34" s="4">
        <v>8.5683999999999996E-2</v>
      </c>
      <c r="BS34" s="4">
        <v>-5</v>
      </c>
      <c r="BT34" s="4">
        <v>8.0000000000000002E-3</v>
      </c>
      <c r="BU34" s="4">
        <v>2.0939019999999999</v>
      </c>
      <c r="BV34" s="4">
        <v>21</v>
      </c>
      <c r="BW34" s="4">
        <f t="shared" si="9"/>
        <v>0.55320890839999992</v>
      </c>
      <c r="BY34" s="4">
        <f>BE34*$BU34*VLOOKUP("Fuel Specific Gravity",'Raw Data'!$A$1:$B$2000,2,FALSE)</f>
        <v>5694.7845155952791</v>
      </c>
      <c r="BZ34" s="4">
        <f>BF34*$BU34*VLOOKUP("Fuel Specific Gravity",'Raw Data'!$A$1:$B$2000,2,FALSE)</f>
        <v>5.1553584239639996</v>
      </c>
      <c r="CA34" s="4">
        <f>BJ34*$BU34*VLOOKUP("Fuel Specific Gravity",'Raw Data'!$A$1:$B$2000,2,FALSE)</f>
        <v>37.823843698815999</v>
      </c>
      <c r="CB34" s="4">
        <f>BM34*$BU34*VLOOKUP("Fuel Specific Gravity",'Raw Data'!$A$1:$B$2000,2,FALSE)</f>
        <v>1.3325609079215999</v>
      </c>
    </row>
    <row r="35" spans="1:80" x14ac:dyDescent="0.25">
      <c r="A35" s="2">
        <v>43165</v>
      </c>
      <c r="B35" s="38">
        <v>0.40868358796296295</v>
      </c>
      <c r="C35" s="4">
        <v>4.5990000000000002</v>
      </c>
      <c r="D35" s="4">
        <v>7.3000000000000001E-3</v>
      </c>
      <c r="E35" s="4">
        <v>73.026850999999994</v>
      </c>
      <c r="F35" s="4">
        <v>386.6</v>
      </c>
      <c r="G35" s="4">
        <v>69</v>
      </c>
      <c r="H35" s="4">
        <v>10</v>
      </c>
      <c r="J35" s="4">
        <v>13.7</v>
      </c>
      <c r="K35" s="4">
        <v>0.96450000000000002</v>
      </c>
      <c r="L35" s="4">
        <v>4.4359999999999999</v>
      </c>
      <c r="M35" s="4">
        <v>7.0000000000000001E-3</v>
      </c>
      <c r="N35" s="4">
        <v>372.91680000000002</v>
      </c>
      <c r="O35" s="4">
        <v>66.583299999999994</v>
      </c>
      <c r="P35" s="4">
        <v>439.5</v>
      </c>
      <c r="Q35" s="4">
        <v>298.31849999999997</v>
      </c>
      <c r="R35" s="4">
        <v>53.264000000000003</v>
      </c>
      <c r="S35" s="4">
        <v>351.6</v>
      </c>
      <c r="T35" s="4">
        <v>10</v>
      </c>
      <c r="W35" s="4">
        <v>0</v>
      </c>
      <c r="X35" s="4">
        <v>13.2136</v>
      </c>
      <c r="Y35" s="4">
        <v>12.1</v>
      </c>
      <c r="Z35" s="4">
        <v>844</v>
      </c>
      <c r="AA35" s="4">
        <v>847</v>
      </c>
      <c r="AB35" s="4">
        <v>882</v>
      </c>
      <c r="AC35" s="4">
        <v>80</v>
      </c>
      <c r="AD35" s="4">
        <v>21.8</v>
      </c>
      <c r="AE35" s="4">
        <v>0.5</v>
      </c>
      <c r="AF35" s="4">
        <v>980</v>
      </c>
      <c r="AG35" s="4">
        <v>0</v>
      </c>
      <c r="AH35" s="4">
        <v>45</v>
      </c>
      <c r="AI35" s="4">
        <v>35</v>
      </c>
      <c r="AJ35" s="4">
        <v>191.1</v>
      </c>
      <c r="AK35" s="4">
        <v>170</v>
      </c>
      <c r="AL35" s="4">
        <v>4.5</v>
      </c>
      <c r="AM35" s="4">
        <v>175</v>
      </c>
      <c r="AN35" s="4" t="s">
        <v>155</v>
      </c>
      <c r="AO35" s="4">
        <v>1</v>
      </c>
      <c r="AP35" s="5">
        <v>0.61781249999999999</v>
      </c>
      <c r="AQ35" s="4">
        <v>47.158588999999999</v>
      </c>
      <c r="AR35" s="4">
        <v>-88.485456999999997</v>
      </c>
      <c r="AS35" s="4">
        <v>306.89999999999998</v>
      </c>
      <c r="AT35" s="4">
        <v>23</v>
      </c>
      <c r="AU35" s="4">
        <v>12</v>
      </c>
      <c r="AV35" s="4">
        <v>11</v>
      </c>
      <c r="AW35" s="4" t="s">
        <v>206</v>
      </c>
      <c r="AX35" s="4">
        <v>1.2632000000000001</v>
      </c>
      <c r="AY35" s="4">
        <v>1.5684</v>
      </c>
      <c r="AZ35" s="4">
        <v>2.4</v>
      </c>
      <c r="BA35" s="4">
        <v>14.186999999999999</v>
      </c>
      <c r="BB35" s="4">
        <v>46.1</v>
      </c>
      <c r="BC35" s="4">
        <v>3.25</v>
      </c>
      <c r="BD35" s="4">
        <v>3.681</v>
      </c>
      <c r="BE35" s="4">
        <v>3187.5949999999998</v>
      </c>
      <c r="BF35" s="4">
        <v>3.2210000000000001</v>
      </c>
      <c r="BG35" s="4">
        <v>28.062000000000001</v>
      </c>
      <c r="BH35" s="4">
        <v>5.01</v>
      </c>
      <c r="BI35" s="4">
        <v>33.072000000000003</v>
      </c>
      <c r="BJ35" s="4">
        <v>22.448</v>
      </c>
      <c r="BK35" s="4">
        <v>4.008</v>
      </c>
      <c r="BL35" s="4">
        <v>26.457000000000001</v>
      </c>
      <c r="BM35" s="4">
        <v>0.22700000000000001</v>
      </c>
      <c r="BQ35" s="4">
        <v>6903.7879999999996</v>
      </c>
      <c r="BR35" s="4">
        <v>7.5221999999999997E-2</v>
      </c>
      <c r="BS35" s="4">
        <v>-5</v>
      </c>
      <c r="BT35" s="4">
        <v>7.0939999999999996E-3</v>
      </c>
      <c r="BU35" s="4">
        <v>1.838238</v>
      </c>
      <c r="BV35" s="4">
        <v>21</v>
      </c>
      <c r="BW35" s="4">
        <f t="shared" si="9"/>
        <v>0.48566247959999997</v>
      </c>
      <c r="BY35" s="4">
        <f>BE35*$BU35*VLOOKUP("Fuel Specific Gravity",'Raw Data'!$A$1:$B$2000,2,FALSE)</f>
        <v>5004.0627519989393</v>
      </c>
      <c r="BZ35" s="4">
        <f>BF35*$BU35*VLOOKUP("Fuel Specific Gravity",'Raw Data'!$A$1:$B$2000,2,FALSE)</f>
        <v>5.0565037666919999</v>
      </c>
      <c r="CA35" s="4">
        <f>BJ35*$BU35*VLOOKUP("Fuel Specific Gravity",'Raw Data'!$A$1:$B$2000,2,FALSE)</f>
        <v>35.240110696896004</v>
      </c>
      <c r="CB35" s="4">
        <f>BM35*$BU35*VLOOKUP("Fuel Specific Gravity",'Raw Data'!$A$1:$B$2000,2,FALSE)</f>
        <v>0.356357142204</v>
      </c>
    </row>
    <row r="36" spans="1:80" x14ac:dyDescent="0.25">
      <c r="A36" s="2">
        <v>43165</v>
      </c>
      <c r="B36" s="38">
        <v>0.40869516203703699</v>
      </c>
      <c r="C36" s="4">
        <v>4.2930000000000001</v>
      </c>
      <c r="D36" s="4">
        <v>8.8999999999999999E-3</v>
      </c>
      <c r="E36" s="4">
        <v>89.300244000000006</v>
      </c>
      <c r="F36" s="4">
        <v>375.5</v>
      </c>
      <c r="G36" s="4">
        <v>68.3</v>
      </c>
      <c r="H36" s="4">
        <v>30.2</v>
      </c>
      <c r="J36" s="4">
        <v>13.7</v>
      </c>
      <c r="K36" s="4">
        <v>0.96709999999999996</v>
      </c>
      <c r="L36" s="4">
        <v>4.1510999999999996</v>
      </c>
      <c r="M36" s="4">
        <v>8.6E-3</v>
      </c>
      <c r="N36" s="4">
        <v>363.09859999999998</v>
      </c>
      <c r="O36" s="4">
        <v>66.083600000000004</v>
      </c>
      <c r="P36" s="4">
        <v>429.2</v>
      </c>
      <c r="Q36" s="4">
        <v>290.19389999999999</v>
      </c>
      <c r="R36" s="4">
        <v>52.815100000000001</v>
      </c>
      <c r="S36" s="4">
        <v>343</v>
      </c>
      <c r="T36" s="4">
        <v>30.244800000000001</v>
      </c>
      <c r="W36" s="4">
        <v>0</v>
      </c>
      <c r="X36" s="4">
        <v>13.248699999999999</v>
      </c>
      <c r="Y36" s="4">
        <v>12.4</v>
      </c>
      <c r="Z36" s="4">
        <v>842</v>
      </c>
      <c r="AA36" s="4">
        <v>845</v>
      </c>
      <c r="AB36" s="4">
        <v>881</v>
      </c>
      <c r="AC36" s="4">
        <v>79.099999999999994</v>
      </c>
      <c r="AD36" s="4">
        <v>21.55</v>
      </c>
      <c r="AE36" s="4">
        <v>0.49</v>
      </c>
      <c r="AF36" s="4">
        <v>980</v>
      </c>
      <c r="AG36" s="4">
        <v>0</v>
      </c>
      <c r="AH36" s="4">
        <v>45</v>
      </c>
      <c r="AI36" s="4">
        <v>35</v>
      </c>
      <c r="AJ36" s="4">
        <v>191.9</v>
      </c>
      <c r="AK36" s="4">
        <v>170</v>
      </c>
      <c r="AL36" s="4">
        <v>4.7</v>
      </c>
      <c r="AM36" s="4">
        <v>175</v>
      </c>
      <c r="AN36" s="4" t="s">
        <v>155</v>
      </c>
      <c r="AO36" s="4">
        <v>1</v>
      </c>
      <c r="AP36" s="5">
        <v>0.61782407407407403</v>
      </c>
      <c r="AQ36" s="4">
        <v>47.158563000000001</v>
      </c>
      <c r="AR36" s="4">
        <v>-88.485328999999993</v>
      </c>
      <c r="AS36" s="4">
        <v>306.7</v>
      </c>
      <c r="AT36" s="4">
        <v>22.7</v>
      </c>
      <c r="AU36" s="4">
        <v>12</v>
      </c>
      <c r="AV36" s="4">
        <v>11</v>
      </c>
      <c r="AW36" s="4" t="s">
        <v>206</v>
      </c>
      <c r="AX36" s="4">
        <v>1.2</v>
      </c>
      <c r="AY36" s="4">
        <v>1.6684000000000001</v>
      </c>
      <c r="AZ36" s="4">
        <v>2.4</v>
      </c>
      <c r="BA36" s="4">
        <v>14.186999999999999</v>
      </c>
      <c r="BB36" s="4">
        <v>49.29</v>
      </c>
      <c r="BC36" s="4">
        <v>3.47</v>
      </c>
      <c r="BD36" s="4">
        <v>3.4060000000000001</v>
      </c>
      <c r="BE36" s="4">
        <v>3186.377</v>
      </c>
      <c r="BF36" s="4">
        <v>4.2190000000000003</v>
      </c>
      <c r="BG36" s="4">
        <v>29.187000000000001</v>
      </c>
      <c r="BH36" s="4">
        <v>5.3120000000000003</v>
      </c>
      <c r="BI36" s="4">
        <v>34.499000000000002</v>
      </c>
      <c r="BJ36" s="4">
        <v>23.327000000000002</v>
      </c>
      <c r="BK36" s="4">
        <v>4.2450000000000001</v>
      </c>
      <c r="BL36" s="4">
        <v>27.571999999999999</v>
      </c>
      <c r="BM36" s="4">
        <v>0.73340000000000005</v>
      </c>
      <c r="BQ36" s="4">
        <v>7394.3890000000001</v>
      </c>
      <c r="BR36" s="4">
        <v>8.8482000000000005E-2</v>
      </c>
      <c r="BS36" s="4">
        <v>-5</v>
      </c>
      <c r="BT36" s="4">
        <v>6.0949999999999997E-3</v>
      </c>
      <c r="BU36" s="4">
        <v>2.1622669999999999</v>
      </c>
      <c r="BV36" s="4">
        <v>21</v>
      </c>
      <c r="BW36" s="4">
        <f t="shared" si="9"/>
        <v>0.57127094140000001</v>
      </c>
      <c r="BY36" s="4">
        <f>BE36*$BU36*VLOOKUP("Fuel Specific Gravity",'Raw Data'!$A$1:$B$2000,2,FALSE)</f>
        <v>5883.8873525067856</v>
      </c>
      <c r="BZ36" s="4">
        <f>BF36*$BU36*VLOOKUP("Fuel Specific Gravity",'Raw Data'!$A$1:$B$2000,2,FALSE)</f>
        <v>7.7907042199420005</v>
      </c>
      <c r="CA36" s="4">
        <f>BJ36*$BU36*VLOOKUP("Fuel Specific Gravity",'Raw Data'!$A$1:$B$2000,2,FALSE)</f>
        <v>43.075078771885998</v>
      </c>
      <c r="CB36" s="4">
        <f>BM36*$BU36*VLOOKUP("Fuel Specific Gravity",'Raw Data'!$A$1:$B$2000,2,FALSE)</f>
        <v>1.3542788516012001</v>
      </c>
    </row>
    <row r="37" spans="1:80" x14ac:dyDescent="0.25">
      <c r="A37" s="2">
        <v>43165</v>
      </c>
      <c r="B37" s="38">
        <v>0.40870673611111114</v>
      </c>
      <c r="C37" s="4">
        <v>4.1689999999999996</v>
      </c>
      <c r="D37" s="4">
        <v>1.06E-2</v>
      </c>
      <c r="E37" s="4">
        <v>105.923461</v>
      </c>
      <c r="F37" s="4">
        <v>364.8</v>
      </c>
      <c r="G37" s="4">
        <v>67.900000000000006</v>
      </c>
      <c r="H37" s="4">
        <v>33.5</v>
      </c>
      <c r="J37" s="4">
        <v>13.94</v>
      </c>
      <c r="K37" s="4">
        <v>0.96809999999999996</v>
      </c>
      <c r="L37" s="4">
        <v>4.0365000000000002</v>
      </c>
      <c r="M37" s="4">
        <v>1.03E-2</v>
      </c>
      <c r="N37" s="4">
        <v>353.14350000000002</v>
      </c>
      <c r="O37" s="4">
        <v>65.727500000000006</v>
      </c>
      <c r="P37" s="4">
        <v>418.9</v>
      </c>
      <c r="Q37" s="4">
        <v>282.21019999999999</v>
      </c>
      <c r="R37" s="4">
        <v>52.525300000000001</v>
      </c>
      <c r="S37" s="4">
        <v>334.7</v>
      </c>
      <c r="T37" s="4">
        <v>33.478400000000001</v>
      </c>
      <c r="W37" s="4">
        <v>0</v>
      </c>
      <c r="X37" s="4">
        <v>13.498699999999999</v>
      </c>
      <c r="Y37" s="4">
        <v>12.5</v>
      </c>
      <c r="Z37" s="4">
        <v>840</v>
      </c>
      <c r="AA37" s="4">
        <v>843</v>
      </c>
      <c r="AB37" s="4">
        <v>880</v>
      </c>
      <c r="AC37" s="4">
        <v>79</v>
      </c>
      <c r="AD37" s="4">
        <v>21.52</v>
      </c>
      <c r="AE37" s="4">
        <v>0.49</v>
      </c>
      <c r="AF37" s="4">
        <v>980</v>
      </c>
      <c r="AG37" s="4">
        <v>0</v>
      </c>
      <c r="AH37" s="4">
        <v>45</v>
      </c>
      <c r="AI37" s="4">
        <v>35</v>
      </c>
      <c r="AJ37" s="4">
        <v>192</v>
      </c>
      <c r="AK37" s="4">
        <v>170.9</v>
      </c>
      <c r="AL37" s="4">
        <v>4.9000000000000004</v>
      </c>
      <c r="AM37" s="4">
        <v>174.9</v>
      </c>
      <c r="AN37" s="4" t="s">
        <v>155</v>
      </c>
      <c r="AO37" s="4">
        <v>1</v>
      </c>
      <c r="AP37" s="5">
        <v>0.61783564814814818</v>
      </c>
      <c r="AQ37" s="4">
        <v>47.158541</v>
      </c>
      <c r="AR37" s="4">
        <v>-88.485200000000006</v>
      </c>
      <c r="AS37" s="4">
        <v>306.60000000000002</v>
      </c>
      <c r="AT37" s="4">
        <v>22.4</v>
      </c>
      <c r="AU37" s="4">
        <v>12</v>
      </c>
      <c r="AV37" s="4">
        <v>11</v>
      </c>
      <c r="AW37" s="4" t="s">
        <v>206</v>
      </c>
      <c r="AX37" s="4">
        <v>1.2</v>
      </c>
      <c r="AY37" s="4">
        <v>1.7</v>
      </c>
      <c r="AZ37" s="4">
        <v>2.3315999999999999</v>
      </c>
      <c r="BA37" s="4">
        <v>14.186999999999999</v>
      </c>
      <c r="BB37" s="4">
        <v>50.69</v>
      </c>
      <c r="BC37" s="4">
        <v>3.57</v>
      </c>
      <c r="BD37" s="4">
        <v>3.2919999999999998</v>
      </c>
      <c r="BE37" s="4">
        <v>3185.451</v>
      </c>
      <c r="BF37" s="4">
        <v>5.1509999999999998</v>
      </c>
      <c r="BG37" s="4">
        <v>29.184999999999999</v>
      </c>
      <c r="BH37" s="4">
        <v>5.4320000000000004</v>
      </c>
      <c r="BI37" s="4">
        <v>34.616</v>
      </c>
      <c r="BJ37" s="4">
        <v>23.321999999999999</v>
      </c>
      <c r="BK37" s="4">
        <v>4.3410000000000002</v>
      </c>
      <c r="BL37" s="4">
        <v>27.663</v>
      </c>
      <c r="BM37" s="4">
        <v>0.8347</v>
      </c>
      <c r="BQ37" s="4">
        <v>7745.6509999999998</v>
      </c>
      <c r="BR37" s="4">
        <v>6.5541000000000002E-2</v>
      </c>
      <c r="BS37" s="4">
        <v>-5</v>
      </c>
      <c r="BT37" s="4">
        <v>6.0000000000000001E-3</v>
      </c>
      <c r="BU37" s="4">
        <v>1.601647</v>
      </c>
      <c r="BV37" s="4">
        <v>21</v>
      </c>
      <c r="BW37" s="4">
        <f t="shared" si="9"/>
        <v>0.42315513739999999</v>
      </c>
      <c r="BY37" s="4">
        <f>BE37*$BU37*VLOOKUP("Fuel Specific Gravity",'Raw Data'!$A$1:$B$2000,2,FALSE)</f>
        <v>4357.0807042786382</v>
      </c>
      <c r="BZ37" s="4">
        <f>BF37*$BU37*VLOOKUP("Fuel Specific Gravity",'Raw Data'!$A$1:$B$2000,2,FALSE)</f>
        <v>7.0455714772379991</v>
      </c>
      <c r="CA37" s="4">
        <f>BJ37*$BU37*VLOOKUP("Fuel Specific Gravity",'Raw Data'!$A$1:$B$2000,2,FALSE)</f>
        <v>31.899984079235999</v>
      </c>
      <c r="CB37" s="4">
        <f>BM37*$BU37*VLOOKUP("Fuel Specific Gravity",'Raw Data'!$A$1:$B$2000,2,FALSE)</f>
        <v>1.1417081172685999</v>
      </c>
    </row>
    <row r="38" spans="1:80" x14ac:dyDescent="0.25">
      <c r="A38" s="2">
        <v>43165</v>
      </c>
      <c r="B38" s="38">
        <v>0.40871831018518517</v>
      </c>
      <c r="C38" s="4">
        <v>4.2300000000000004</v>
      </c>
      <c r="D38" s="4">
        <v>1.04E-2</v>
      </c>
      <c r="E38" s="4">
        <v>103.682008</v>
      </c>
      <c r="F38" s="4">
        <v>360.5</v>
      </c>
      <c r="G38" s="4">
        <v>67.2</v>
      </c>
      <c r="H38" s="4">
        <v>20</v>
      </c>
      <c r="J38" s="4">
        <v>14.19</v>
      </c>
      <c r="K38" s="4">
        <v>0.96760000000000002</v>
      </c>
      <c r="L38" s="4">
        <v>4.093</v>
      </c>
      <c r="M38" s="4">
        <v>0.01</v>
      </c>
      <c r="N38" s="4">
        <v>348.85500000000002</v>
      </c>
      <c r="O38" s="4">
        <v>65.054699999999997</v>
      </c>
      <c r="P38" s="4">
        <v>413.9</v>
      </c>
      <c r="Q38" s="4">
        <v>279.04309999999998</v>
      </c>
      <c r="R38" s="4">
        <v>52.036099999999998</v>
      </c>
      <c r="S38" s="4">
        <v>331.1</v>
      </c>
      <c r="T38" s="4">
        <v>20</v>
      </c>
      <c r="W38" s="4">
        <v>0</v>
      </c>
      <c r="X38" s="4">
        <v>13.730700000000001</v>
      </c>
      <c r="Y38" s="4">
        <v>12.4</v>
      </c>
      <c r="Z38" s="4">
        <v>840</v>
      </c>
      <c r="AA38" s="4">
        <v>843</v>
      </c>
      <c r="AB38" s="4">
        <v>880</v>
      </c>
      <c r="AC38" s="4">
        <v>79.900000000000006</v>
      </c>
      <c r="AD38" s="4">
        <v>21.77</v>
      </c>
      <c r="AE38" s="4">
        <v>0.5</v>
      </c>
      <c r="AF38" s="4">
        <v>980</v>
      </c>
      <c r="AG38" s="4">
        <v>0</v>
      </c>
      <c r="AH38" s="4">
        <v>45</v>
      </c>
      <c r="AI38" s="4">
        <v>35</v>
      </c>
      <c r="AJ38" s="4">
        <v>192</v>
      </c>
      <c r="AK38" s="4">
        <v>171</v>
      </c>
      <c r="AL38" s="4">
        <v>4.8</v>
      </c>
      <c r="AM38" s="4">
        <v>174.5</v>
      </c>
      <c r="AN38" s="4" t="s">
        <v>155</v>
      </c>
      <c r="AO38" s="4">
        <v>1</v>
      </c>
      <c r="AP38" s="5">
        <v>0.61784722222222221</v>
      </c>
      <c r="AQ38" s="4">
        <v>47.158523000000002</v>
      </c>
      <c r="AR38" s="4">
        <v>-88.485073999999997</v>
      </c>
      <c r="AS38" s="4">
        <v>306.5</v>
      </c>
      <c r="AT38" s="4">
        <v>21.9</v>
      </c>
      <c r="AU38" s="4">
        <v>12</v>
      </c>
      <c r="AV38" s="4">
        <v>11</v>
      </c>
      <c r="AW38" s="4" t="s">
        <v>206</v>
      </c>
      <c r="AX38" s="4">
        <v>1.2</v>
      </c>
      <c r="AY38" s="4">
        <v>1.7684</v>
      </c>
      <c r="AZ38" s="4">
        <v>2.3683999999999998</v>
      </c>
      <c r="BA38" s="4">
        <v>14.186999999999999</v>
      </c>
      <c r="BB38" s="4">
        <v>49.99</v>
      </c>
      <c r="BC38" s="4">
        <v>3.52</v>
      </c>
      <c r="BD38" s="4">
        <v>3.3519999999999999</v>
      </c>
      <c r="BE38" s="4">
        <v>3186.393</v>
      </c>
      <c r="BF38" s="4">
        <v>4.9710000000000001</v>
      </c>
      <c r="BG38" s="4">
        <v>28.440999999999999</v>
      </c>
      <c r="BH38" s="4">
        <v>5.3040000000000003</v>
      </c>
      <c r="BI38" s="4">
        <v>33.744</v>
      </c>
      <c r="BJ38" s="4">
        <v>22.748999999999999</v>
      </c>
      <c r="BK38" s="4">
        <v>4.242</v>
      </c>
      <c r="BL38" s="4">
        <v>26.992000000000001</v>
      </c>
      <c r="BM38" s="4">
        <v>0.4919</v>
      </c>
      <c r="BQ38" s="4">
        <v>7772.31</v>
      </c>
      <c r="BR38" s="4">
        <v>7.6590000000000005E-2</v>
      </c>
      <c r="BS38" s="4">
        <v>-5</v>
      </c>
      <c r="BT38" s="4">
        <v>5.0939999999999996E-3</v>
      </c>
      <c r="BU38" s="4">
        <v>1.8716680000000001</v>
      </c>
      <c r="BV38" s="4">
        <v>21</v>
      </c>
      <c r="BW38" s="4">
        <f t="shared" si="9"/>
        <v>0.49449468559999998</v>
      </c>
      <c r="BY38" s="4">
        <f>BE38*$BU38*VLOOKUP("Fuel Specific Gravity",'Raw Data'!$A$1:$B$2000,2,FALSE)</f>
        <v>5093.1448207494959</v>
      </c>
      <c r="BZ38" s="4">
        <f>BF38*$BU38*VLOOKUP("Fuel Specific Gravity",'Raw Data'!$A$1:$B$2000,2,FALSE)</f>
        <v>7.9456686303120012</v>
      </c>
      <c r="CA38" s="4">
        <f>BJ38*$BU38*VLOOKUP("Fuel Specific Gravity",'Raw Data'!$A$1:$B$2000,2,FALSE)</f>
        <v>36.362103333527998</v>
      </c>
      <c r="CB38" s="4">
        <f>BM38*$BU38*VLOOKUP("Fuel Specific Gravity",'Raw Data'!$A$1:$B$2000,2,FALSE)</f>
        <v>0.78625515977680005</v>
      </c>
    </row>
    <row r="39" spans="1:80" x14ac:dyDescent="0.25">
      <c r="A39" s="2">
        <v>43165</v>
      </c>
      <c r="B39" s="38">
        <v>0.40872988425925927</v>
      </c>
      <c r="C39" s="4">
        <v>4.2679999999999998</v>
      </c>
      <c r="D39" s="4">
        <v>9.4999999999999998E-3</v>
      </c>
      <c r="E39" s="4">
        <v>95.180723</v>
      </c>
      <c r="F39" s="4">
        <v>360.3</v>
      </c>
      <c r="G39" s="4">
        <v>66.5</v>
      </c>
      <c r="H39" s="4">
        <v>43.3</v>
      </c>
      <c r="J39" s="4">
        <v>14.35</v>
      </c>
      <c r="K39" s="4">
        <v>0.96730000000000005</v>
      </c>
      <c r="L39" s="4">
        <v>4.1284999999999998</v>
      </c>
      <c r="M39" s="4">
        <v>9.1999999999999998E-3</v>
      </c>
      <c r="N39" s="4">
        <v>348.54329999999999</v>
      </c>
      <c r="O39" s="4">
        <v>64.3369</v>
      </c>
      <c r="P39" s="4">
        <v>412.9</v>
      </c>
      <c r="Q39" s="4">
        <v>278.5609</v>
      </c>
      <c r="R39" s="4">
        <v>51.418999999999997</v>
      </c>
      <c r="S39" s="4">
        <v>330</v>
      </c>
      <c r="T39" s="4">
        <v>43.315199999999997</v>
      </c>
      <c r="W39" s="4">
        <v>0</v>
      </c>
      <c r="X39" s="4">
        <v>13.8788</v>
      </c>
      <c r="Y39" s="4">
        <v>12.6</v>
      </c>
      <c r="Z39" s="4">
        <v>840</v>
      </c>
      <c r="AA39" s="4">
        <v>842</v>
      </c>
      <c r="AB39" s="4">
        <v>879</v>
      </c>
      <c r="AC39" s="4">
        <v>79.099999999999994</v>
      </c>
      <c r="AD39" s="4">
        <v>21.55</v>
      </c>
      <c r="AE39" s="4">
        <v>0.49</v>
      </c>
      <c r="AF39" s="4">
        <v>980</v>
      </c>
      <c r="AG39" s="4">
        <v>0</v>
      </c>
      <c r="AH39" s="4">
        <v>45</v>
      </c>
      <c r="AI39" s="4">
        <v>35</v>
      </c>
      <c r="AJ39" s="4">
        <v>192</v>
      </c>
      <c r="AK39" s="4">
        <v>171</v>
      </c>
      <c r="AL39" s="4">
        <v>4.9000000000000004</v>
      </c>
      <c r="AM39" s="4">
        <v>174.2</v>
      </c>
      <c r="AN39" s="4" t="s">
        <v>155</v>
      </c>
      <c r="AO39" s="4">
        <v>1</v>
      </c>
      <c r="AP39" s="5">
        <v>0.61785879629629636</v>
      </c>
      <c r="AQ39" s="4">
        <v>47.158512999999999</v>
      </c>
      <c r="AR39" s="4">
        <v>-88.484953000000004</v>
      </c>
      <c r="AS39" s="4">
        <v>306.39999999999998</v>
      </c>
      <c r="AT39" s="4">
        <v>21.3</v>
      </c>
      <c r="AU39" s="4">
        <v>12</v>
      </c>
      <c r="AV39" s="4">
        <v>11</v>
      </c>
      <c r="AW39" s="4" t="s">
        <v>206</v>
      </c>
      <c r="AX39" s="4">
        <v>1.2684</v>
      </c>
      <c r="AY39" s="4">
        <v>1.9368000000000001</v>
      </c>
      <c r="AZ39" s="4">
        <v>2.5367999999999999</v>
      </c>
      <c r="BA39" s="4">
        <v>14.186999999999999</v>
      </c>
      <c r="BB39" s="4">
        <v>49.54</v>
      </c>
      <c r="BC39" s="4">
        <v>3.49</v>
      </c>
      <c r="BD39" s="4">
        <v>3.3780000000000001</v>
      </c>
      <c r="BE39" s="4">
        <v>3185.0369999999998</v>
      </c>
      <c r="BF39" s="4">
        <v>4.5209999999999999</v>
      </c>
      <c r="BG39" s="4">
        <v>28.158999999999999</v>
      </c>
      <c r="BH39" s="4">
        <v>5.1980000000000004</v>
      </c>
      <c r="BI39" s="4">
        <v>33.356000000000002</v>
      </c>
      <c r="BJ39" s="4">
        <v>22.504999999999999</v>
      </c>
      <c r="BK39" s="4">
        <v>4.1539999999999999</v>
      </c>
      <c r="BL39" s="4">
        <v>26.658999999999999</v>
      </c>
      <c r="BM39" s="4">
        <v>1.0557000000000001</v>
      </c>
      <c r="BQ39" s="4">
        <v>7785.1689999999999</v>
      </c>
      <c r="BR39" s="4">
        <v>7.4375999999999998E-2</v>
      </c>
      <c r="BS39" s="4">
        <v>-5</v>
      </c>
      <c r="BT39" s="4">
        <v>5.0000000000000001E-3</v>
      </c>
      <c r="BU39" s="4">
        <v>1.817564</v>
      </c>
      <c r="BV39" s="4">
        <v>21</v>
      </c>
      <c r="BW39" s="4">
        <f t="shared" si="9"/>
        <v>0.48020040879999998</v>
      </c>
      <c r="BY39" s="4">
        <f>BE39*$BU39*VLOOKUP("Fuel Specific Gravity",'Raw Data'!$A$1:$B$2000,2,FALSE)</f>
        <v>4943.8133357472716</v>
      </c>
      <c r="BZ39" s="4">
        <f>BF39*$BU39*VLOOKUP("Fuel Specific Gravity",'Raw Data'!$A$1:$B$2000,2,FALSE)</f>
        <v>7.0174946447759998</v>
      </c>
      <c r="CA39" s="4">
        <f>BJ39*$BU39*VLOOKUP("Fuel Specific Gravity",'Raw Data'!$A$1:$B$2000,2,FALSE)</f>
        <v>34.932253258279999</v>
      </c>
      <c r="CB39" s="4">
        <f>BM39*$BU39*VLOOKUP("Fuel Specific Gravity",'Raw Data'!$A$1:$B$2000,2,FALSE)</f>
        <v>1.6386571768392002</v>
      </c>
    </row>
    <row r="40" spans="1:80" x14ac:dyDescent="0.25">
      <c r="A40" s="2">
        <v>43165</v>
      </c>
      <c r="B40" s="38">
        <v>0.40874145833333331</v>
      </c>
      <c r="C40" s="4">
        <v>3.8809999999999998</v>
      </c>
      <c r="D40" s="4">
        <v>7.7000000000000002E-3</v>
      </c>
      <c r="E40" s="4">
        <v>76.755408000000003</v>
      </c>
      <c r="F40" s="4">
        <v>363.2</v>
      </c>
      <c r="G40" s="4">
        <v>66</v>
      </c>
      <c r="H40" s="4">
        <v>16.399999999999999</v>
      </c>
      <c r="J40" s="4">
        <v>14.4</v>
      </c>
      <c r="K40" s="4">
        <v>0.97050000000000003</v>
      </c>
      <c r="L40" s="4">
        <v>3.7662</v>
      </c>
      <c r="M40" s="4">
        <v>7.4000000000000003E-3</v>
      </c>
      <c r="N40" s="4">
        <v>352.49349999999998</v>
      </c>
      <c r="O40" s="4">
        <v>64.007099999999994</v>
      </c>
      <c r="P40" s="4">
        <v>416.5</v>
      </c>
      <c r="Q40" s="4">
        <v>281.95339999999999</v>
      </c>
      <c r="R40" s="4">
        <v>51.198099999999997</v>
      </c>
      <c r="S40" s="4">
        <v>333.2</v>
      </c>
      <c r="T40" s="4">
        <v>16.3797</v>
      </c>
      <c r="W40" s="4">
        <v>0</v>
      </c>
      <c r="X40" s="4">
        <v>13.9747</v>
      </c>
      <c r="Y40" s="4">
        <v>12.5</v>
      </c>
      <c r="Z40" s="4">
        <v>840</v>
      </c>
      <c r="AA40" s="4">
        <v>843</v>
      </c>
      <c r="AB40" s="4">
        <v>879</v>
      </c>
      <c r="AC40" s="4">
        <v>79.900000000000006</v>
      </c>
      <c r="AD40" s="4">
        <v>21.77</v>
      </c>
      <c r="AE40" s="4">
        <v>0.5</v>
      </c>
      <c r="AF40" s="4">
        <v>980</v>
      </c>
      <c r="AG40" s="4">
        <v>0</v>
      </c>
      <c r="AH40" s="4">
        <v>45</v>
      </c>
      <c r="AI40" s="4">
        <v>35</v>
      </c>
      <c r="AJ40" s="4">
        <v>192</v>
      </c>
      <c r="AK40" s="4">
        <v>171</v>
      </c>
      <c r="AL40" s="4">
        <v>4.9000000000000004</v>
      </c>
      <c r="AM40" s="4">
        <v>174</v>
      </c>
      <c r="AN40" s="4" t="s">
        <v>155</v>
      </c>
      <c r="AO40" s="4">
        <v>1</v>
      </c>
      <c r="AP40" s="5">
        <v>0.6178703703703704</v>
      </c>
      <c r="AQ40" s="4">
        <v>47.158507999999998</v>
      </c>
      <c r="AR40" s="4">
        <v>-88.484831999999997</v>
      </c>
      <c r="AS40" s="4">
        <v>306.3</v>
      </c>
      <c r="AT40" s="4">
        <v>20.8</v>
      </c>
      <c r="AU40" s="4">
        <v>12</v>
      </c>
      <c r="AV40" s="4">
        <v>11</v>
      </c>
      <c r="AW40" s="4" t="s">
        <v>206</v>
      </c>
      <c r="AX40" s="4">
        <v>1.4368000000000001</v>
      </c>
      <c r="AY40" s="4">
        <v>1.3160000000000001</v>
      </c>
      <c r="AZ40" s="4">
        <v>2.6</v>
      </c>
      <c r="BA40" s="4">
        <v>14.186999999999999</v>
      </c>
      <c r="BB40" s="4">
        <v>54.44</v>
      </c>
      <c r="BC40" s="4">
        <v>3.84</v>
      </c>
      <c r="BD40" s="4">
        <v>3.044</v>
      </c>
      <c r="BE40" s="4">
        <v>3190.797</v>
      </c>
      <c r="BF40" s="4">
        <v>4.0170000000000003</v>
      </c>
      <c r="BG40" s="4">
        <v>31.274000000000001</v>
      </c>
      <c r="BH40" s="4">
        <v>5.6790000000000003</v>
      </c>
      <c r="BI40" s="4">
        <v>36.953000000000003</v>
      </c>
      <c r="BJ40" s="4">
        <v>25.015000000000001</v>
      </c>
      <c r="BK40" s="4">
        <v>4.5419999999999998</v>
      </c>
      <c r="BL40" s="4">
        <v>29.558</v>
      </c>
      <c r="BM40" s="4">
        <v>0.43840000000000001</v>
      </c>
      <c r="BQ40" s="4">
        <v>8608.6389999999992</v>
      </c>
      <c r="BR40" s="4">
        <v>7.6717999999999995E-2</v>
      </c>
      <c r="BS40" s="4">
        <v>-5</v>
      </c>
      <c r="BT40" s="4">
        <v>5.9059999999999998E-3</v>
      </c>
      <c r="BU40" s="4">
        <v>1.874797</v>
      </c>
      <c r="BV40" s="4">
        <v>21</v>
      </c>
      <c r="BW40" s="4">
        <f t="shared" si="9"/>
        <v>0.49532136739999999</v>
      </c>
      <c r="BY40" s="4">
        <f>BE40*$BU40*VLOOKUP("Fuel Specific Gravity",'Raw Data'!$A$1:$B$2000,2,FALSE)</f>
        <v>5108.7105333004856</v>
      </c>
      <c r="BZ40" s="4">
        <f>BF40*$BU40*VLOOKUP("Fuel Specific Gravity",'Raw Data'!$A$1:$B$2000,2,FALSE)</f>
        <v>6.4315248548460007</v>
      </c>
      <c r="CA40" s="4">
        <f>BJ40*$BU40*VLOOKUP("Fuel Specific Gravity",'Raw Data'!$A$1:$B$2000,2,FALSE)</f>
        <v>40.050932099570005</v>
      </c>
      <c r="CB40" s="4">
        <f>BM40*$BU40*VLOOKUP("Fuel Specific Gravity",'Raw Data'!$A$1:$B$2000,2,FALSE)</f>
        <v>0.70191199809920002</v>
      </c>
    </row>
    <row r="41" spans="1:80" x14ac:dyDescent="0.25">
      <c r="A41" s="2">
        <v>43165</v>
      </c>
      <c r="B41" s="38">
        <v>0.4087530324074074</v>
      </c>
      <c r="C41" s="4">
        <v>3.4780000000000002</v>
      </c>
      <c r="D41" s="4">
        <v>5.4999999999999997E-3</v>
      </c>
      <c r="E41" s="4">
        <v>54.741934999999998</v>
      </c>
      <c r="F41" s="4">
        <v>346.1</v>
      </c>
      <c r="G41" s="4">
        <v>65.099999999999994</v>
      </c>
      <c r="H41" s="4">
        <v>13</v>
      </c>
      <c r="J41" s="4">
        <v>14.44</v>
      </c>
      <c r="K41" s="4">
        <v>0.9738</v>
      </c>
      <c r="L41" s="4">
        <v>3.3871000000000002</v>
      </c>
      <c r="M41" s="4">
        <v>5.3E-3</v>
      </c>
      <c r="N41" s="4">
        <v>336.98169999999999</v>
      </c>
      <c r="O41" s="4">
        <v>63.392800000000001</v>
      </c>
      <c r="P41" s="4">
        <v>400.4</v>
      </c>
      <c r="Q41" s="4">
        <v>269.57190000000003</v>
      </c>
      <c r="R41" s="4">
        <v>50.7117</v>
      </c>
      <c r="S41" s="4">
        <v>320.3</v>
      </c>
      <c r="T41" s="4">
        <v>13.0435</v>
      </c>
      <c r="W41" s="4">
        <v>0</v>
      </c>
      <c r="X41" s="4">
        <v>14.0656</v>
      </c>
      <c r="Y41" s="4">
        <v>12.5</v>
      </c>
      <c r="Z41" s="4">
        <v>839</v>
      </c>
      <c r="AA41" s="4">
        <v>842</v>
      </c>
      <c r="AB41" s="4">
        <v>879</v>
      </c>
      <c r="AC41" s="4">
        <v>80</v>
      </c>
      <c r="AD41" s="4">
        <v>21.8</v>
      </c>
      <c r="AE41" s="4">
        <v>0.5</v>
      </c>
      <c r="AF41" s="4">
        <v>980</v>
      </c>
      <c r="AG41" s="4">
        <v>0</v>
      </c>
      <c r="AH41" s="4">
        <v>45</v>
      </c>
      <c r="AI41" s="4">
        <v>35</v>
      </c>
      <c r="AJ41" s="4">
        <v>192</v>
      </c>
      <c r="AK41" s="4">
        <v>171</v>
      </c>
      <c r="AL41" s="4">
        <v>4.9000000000000004</v>
      </c>
      <c r="AM41" s="4">
        <v>174</v>
      </c>
      <c r="AN41" s="4" t="s">
        <v>155</v>
      </c>
      <c r="AO41" s="4">
        <v>1</v>
      </c>
      <c r="AP41" s="5">
        <v>0.61788194444444444</v>
      </c>
      <c r="AQ41" s="4">
        <v>47.158513999999997</v>
      </c>
      <c r="AR41" s="4">
        <v>-88.484713999999997</v>
      </c>
      <c r="AS41" s="4">
        <v>306.39999999999998</v>
      </c>
      <c r="AT41" s="4">
        <v>20.100000000000001</v>
      </c>
      <c r="AU41" s="4">
        <v>12</v>
      </c>
      <c r="AV41" s="4">
        <v>11</v>
      </c>
      <c r="AW41" s="4" t="s">
        <v>206</v>
      </c>
      <c r="AX41" s="4">
        <v>1.7736000000000001</v>
      </c>
      <c r="AY41" s="4">
        <v>1</v>
      </c>
      <c r="AZ41" s="4">
        <v>2.8736000000000002</v>
      </c>
      <c r="BA41" s="4">
        <v>14.186999999999999</v>
      </c>
      <c r="BB41" s="4">
        <v>60.67</v>
      </c>
      <c r="BC41" s="4">
        <v>4.28</v>
      </c>
      <c r="BD41" s="4">
        <v>2.694</v>
      </c>
      <c r="BE41" s="4">
        <v>3196.0709999999999</v>
      </c>
      <c r="BF41" s="4">
        <v>3.2010000000000001</v>
      </c>
      <c r="BG41" s="4">
        <v>33.298999999999999</v>
      </c>
      <c r="BH41" s="4">
        <v>6.2640000000000002</v>
      </c>
      <c r="BI41" s="4">
        <v>39.564</v>
      </c>
      <c r="BJ41" s="4">
        <v>26.638000000000002</v>
      </c>
      <c r="BK41" s="4">
        <v>5.0110000000000001</v>
      </c>
      <c r="BL41" s="4">
        <v>31.649000000000001</v>
      </c>
      <c r="BM41" s="4">
        <v>0.38879999999999998</v>
      </c>
      <c r="BQ41" s="4">
        <v>9650.4840000000004</v>
      </c>
      <c r="BR41" s="4">
        <v>6.6128000000000006E-2</v>
      </c>
      <c r="BS41" s="4">
        <v>-5</v>
      </c>
      <c r="BT41" s="4">
        <v>6.0000000000000001E-3</v>
      </c>
      <c r="BU41" s="4">
        <v>1.6160030000000001</v>
      </c>
      <c r="BV41" s="4">
        <v>21</v>
      </c>
      <c r="BW41" s="4">
        <f t="shared" si="9"/>
        <v>0.42694799259999999</v>
      </c>
      <c r="BY41" s="4">
        <f>BE41*$BU41*VLOOKUP("Fuel Specific Gravity",'Raw Data'!$A$1:$B$2000,2,FALSE)</f>
        <v>4410.790716877902</v>
      </c>
      <c r="BZ41" s="4">
        <f>BF41*$BU41*VLOOKUP("Fuel Specific Gravity",'Raw Data'!$A$1:$B$2000,2,FALSE)</f>
        <v>4.4175930649620003</v>
      </c>
      <c r="CA41" s="4">
        <f>BJ41*$BU41*VLOOKUP("Fuel Specific Gravity",'Raw Data'!$A$1:$B$2000,2,FALSE)</f>
        <v>36.762213078556002</v>
      </c>
      <c r="CB41" s="4">
        <f>BM41*$BU41*VLOOKUP("Fuel Specific Gravity",'Raw Data'!$A$1:$B$2000,2,FALSE)</f>
        <v>0.53656987930559996</v>
      </c>
    </row>
    <row r="42" spans="1:80" x14ac:dyDescent="0.25">
      <c r="A42" s="2">
        <v>43165</v>
      </c>
      <c r="B42" s="38">
        <v>0.40876460648148144</v>
      </c>
      <c r="C42" s="4">
        <v>3.4620000000000002</v>
      </c>
      <c r="D42" s="4">
        <v>7.9000000000000008E-3</v>
      </c>
      <c r="E42" s="4">
        <v>78.935484000000002</v>
      </c>
      <c r="F42" s="4">
        <v>336.3</v>
      </c>
      <c r="G42" s="4">
        <v>63.6</v>
      </c>
      <c r="H42" s="4">
        <v>23</v>
      </c>
      <c r="J42" s="4">
        <v>14.78</v>
      </c>
      <c r="K42" s="4">
        <v>0.97389999999999999</v>
      </c>
      <c r="L42" s="4">
        <v>3.3715999999999999</v>
      </c>
      <c r="M42" s="4">
        <v>7.7000000000000002E-3</v>
      </c>
      <c r="N42" s="4">
        <v>327.4855</v>
      </c>
      <c r="O42" s="4">
        <v>61.952100000000002</v>
      </c>
      <c r="P42" s="4">
        <v>389.4</v>
      </c>
      <c r="Q42" s="4">
        <v>261.9753</v>
      </c>
      <c r="R42" s="4">
        <v>49.559199999999997</v>
      </c>
      <c r="S42" s="4">
        <v>311.5</v>
      </c>
      <c r="T42" s="4">
        <v>22.953600000000002</v>
      </c>
      <c r="W42" s="4">
        <v>0</v>
      </c>
      <c r="X42" s="4">
        <v>14.393599999999999</v>
      </c>
      <c r="Y42" s="4">
        <v>12.6</v>
      </c>
      <c r="Z42" s="4">
        <v>839</v>
      </c>
      <c r="AA42" s="4">
        <v>842</v>
      </c>
      <c r="AB42" s="4">
        <v>879</v>
      </c>
      <c r="AC42" s="4">
        <v>80</v>
      </c>
      <c r="AD42" s="4">
        <v>21.8</v>
      </c>
      <c r="AE42" s="4">
        <v>0.5</v>
      </c>
      <c r="AF42" s="4">
        <v>980</v>
      </c>
      <c r="AG42" s="4">
        <v>0</v>
      </c>
      <c r="AH42" s="4">
        <v>45</v>
      </c>
      <c r="AI42" s="4">
        <v>35</v>
      </c>
      <c r="AJ42" s="4">
        <v>192</v>
      </c>
      <c r="AK42" s="4">
        <v>171</v>
      </c>
      <c r="AL42" s="4">
        <v>5</v>
      </c>
      <c r="AM42" s="4">
        <v>174</v>
      </c>
      <c r="AN42" s="4" t="s">
        <v>155</v>
      </c>
      <c r="AO42" s="4">
        <v>1</v>
      </c>
      <c r="AP42" s="5">
        <v>0.61789351851851848</v>
      </c>
      <c r="AQ42" s="4">
        <v>47.158527999999997</v>
      </c>
      <c r="AR42" s="4">
        <v>-88.484600999999998</v>
      </c>
      <c r="AS42" s="4">
        <v>306.39999999999998</v>
      </c>
      <c r="AT42" s="4">
        <v>19.600000000000001</v>
      </c>
      <c r="AU42" s="4">
        <v>12</v>
      </c>
      <c r="AV42" s="4">
        <v>11</v>
      </c>
      <c r="AW42" s="4" t="s">
        <v>206</v>
      </c>
      <c r="AX42" s="4">
        <v>2.4472</v>
      </c>
      <c r="AY42" s="4">
        <v>1</v>
      </c>
      <c r="AZ42" s="4">
        <v>3.4104000000000001</v>
      </c>
      <c r="BA42" s="4">
        <v>14.186999999999999</v>
      </c>
      <c r="BB42" s="4">
        <v>60.89</v>
      </c>
      <c r="BC42" s="4">
        <v>4.29</v>
      </c>
      <c r="BD42" s="4">
        <v>2.6789999999999998</v>
      </c>
      <c r="BE42" s="4">
        <v>3193.0140000000001</v>
      </c>
      <c r="BF42" s="4">
        <v>4.6340000000000003</v>
      </c>
      <c r="BG42" s="4">
        <v>32.478999999999999</v>
      </c>
      <c r="BH42" s="4">
        <v>6.1440000000000001</v>
      </c>
      <c r="BI42" s="4">
        <v>38.622999999999998</v>
      </c>
      <c r="BJ42" s="4">
        <v>25.981999999999999</v>
      </c>
      <c r="BK42" s="4">
        <v>4.915</v>
      </c>
      <c r="BL42" s="4">
        <v>30.896999999999998</v>
      </c>
      <c r="BM42" s="4">
        <v>0.68669999999999998</v>
      </c>
      <c r="BQ42" s="4">
        <v>9911.4150000000009</v>
      </c>
      <c r="BR42" s="4">
        <v>5.5034E-2</v>
      </c>
      <c r="BS42" s="4">
        <v>-5</v>
      </c>
      <c r="BT42" s="4">
        <v>6.0000000000000001E-3</v>
      </c>
      <c r="BU42" s="4">
        <v>1.3448929999999999</v>
      </c>
      <c r="BV42" s="4">
        <v>21</v>
      </c>
      <c r="BW42" s="4">
        <f t="shared" si="9"/>
        <v>0.35532073059999997</v>
      </c>
      <c r="BY42" s="4">
        <f>BE42*$BU42*VLOOKUP("Fuel Specific Gravity",'Raw Data'!$A$1:$B$2000,2,FALSE)</f>
        <v>3667.2998995867079</v>
      </c>
      <c r="BZ42" s="4">
        <f>BF42*$BU42*VLOOKUP("Fuel Specific Gravity",'Raw Data'!$A$1:$B$2000,2,FALSE)</f>
        <v>5.3223279743480001</v>
      </c>
      <c r="CA42" s="4">
        <f>BJ42*$BU42*VLOOKUP("Fuel Specific Gravity",'Raw Data'!$A$1:$B$2000,2,FALSE)</f>
        <v>29.841330476803996</v>
      </c>
      <c r="CB42" s="4">
        <f>BM42*$BU42*VLOOKUP("Fuel Specific Gravity",'Raw Data'!$A$1:$B$2000,2,FALSE)</f>
        <v>0.78870147172739991</v>
      </c>
    </row>
    <row r="43" spans="1:80" x14ac:dyDescent="0.25">
      <c r="A43" s="2">
        <v>43165</v>
      </c>
      <c r="B43" s="38">
        <v>0.40877618055555559</v>
      </c>
      <c r="C43" s="4">
        <v>3.7170000000000001</v>
      </c>
      <c r="D43" s="4">
        <v>8.0000000000000002E-3</v>
      </c>
      <c r="E43" s="4">
        <v>80</v>
      </c>
      <c r="F43" s="4">
        <v>335.3</v>
      </c>
      <c r="G43" s="4">
        <v>62.8</v>
      </c>
      <c r="H43" s="4">
        <v>10</v>
      </c>
      <c r="J43" s="4">
        <v>15.14</v>
      </c>
      <c r="K43" s="4">
        <v>0.9718</v>
      </c>
      <c r="L43" s="4">
        <v>3.6122999999999998</v>
      </c>
      <c r="M43" s="4">
        <v>7.7999999999999996E-3</v>
      </c>
      <c r="N43" s="4">
        <v>325.83350000000002</v>
      </c>
      <c r="O43" s="4">
        <v>61.063800000000001</v>
      </c>
      <c r="P43" s="4">
        <v>386.9</v>
      </c>
      <c r="Q43" s="4">
        <v>260.65370000000001</v>
      </c>
      <c r="R43" s="4">
        <v>48.848599999999998</v>
      </c>
      <c r="S43" s="4">
        <v>309.5</v>
      </c>
      <c r="T43" s="4">
        <v>10</v>
      </c>
      <c r="W43" s="4">
        <v>0</v>
      </c>
      <c r="X43" s="4">
        <v>14.716900000000001</v>
      </c>
      <c r="Y43" s="4">
        <v>12.5</v>
      </c>
      <c r="Z43" s="4">
        <v>839</v>
      </c>
      <c r="AA43" s="4">
        <v>842</v>
      </c>
      <c r="AB43" s="4">
        <v>879</v>
      </c>
      <c r="AC43" s="4">
        <v>80</v>
      </c>
      <c r="AD43" s="4">
        <v>21.8</v>
      </c>
      <c r="AE43" s="4">
        <v>0.5</v>
      </c>
      <c r="AF43" s="4">
        <v>980</v>
      </c>
      <c r="AG43" s="4">
        <v>0</v>
      </c>
      <c r="AH43" s="4">
        <v>45</v>
      </c>
      <c r="AI43" s="4">
        <v>35</v>
      </c>
      <c r="AJ43" s="4">
        <v>192</v>
      </c>
      <c r="AK43" s="4">
        <v>170.1</v>
      </c>
      <c r="AL43" s="4">
        <v>5</v>
      </c>
      <c r="AM43" s="4">
        <v>174</v>
      </c>
      <c r="AN43" s="4" t="s">
        <v>155</v>
      </c>
      <c r="AO43" s="4">
        <v>1</v>
      </c>
      <c r="AP43" s="5">
        <v>0.61790509259259252</v>
      </c>
      <c r="AQ43" s="4">
        <v>47.158555</v>
      </c>
      <c r="AR43" s="4">
        <v>-88.484498000000002</v>
      </c>
      <c r="AS43" s="4">
        <v>306.2</v>
      </c>
      <c r="AT43" s="4">
        <v>18.8</v>
      </c>
      <c r="AU43" s="4">
        <v>12</v>
      </c>
      <c r="AV43" s="4">
        <v>11</v>
      </c>
      <c r="AW43" s="4" t="s">
        <v>206</v>
      </c>
      <c r="AX43" s="4">
        <v>2.7</v>
      </c>
      <c r="AY43" s="4">
        <v>1</v>
      </c>
      <c r="AZ43" s="4">
        <v>3.6</v>
      </c>
      <c r="BA43" s="4">
        <v>14.186999999999999</v>
      </c>
      <c r="BB43" s="4">
        <v>56.8</v>
      </c>
      <c r="BC43" s="4">
        <v>4</v>
      </c>
      <c r="BD43" s="4">
        <v>2.8980000000000001</v>
      </c>
      <c r="BE43" s="4">
        <v>3192.1930000000002</v>
      </c>
      <c r="BF43" s="4">
        <v>4.3730000000000002</v>
      </c>
      <c r="BG43" s="4">
        <v>30.152999999999999</v>
      </c>
      <c r="BH43" s="4">
        <v>5.6509999999999998</v>
      </c>
      <c r="BI43" s="4">
        <v>35.804000000000002</v>
      </c>
      <c r="BJ43" s="4">
        <v>24.122</v>
      </c>
      <c r="BK43" s="4">
        <v>4.5209999999999999</v>
      </c>
      <c r="BL43" s="4">
        <v>28.641999999999999</v>
      </c>
      <c r="BM43" s="4">
        <v>0.2792</v>
      </c>
      <c r="BQ43" s="4">
        <v>9456.2250000000004</v>
      </c>
      <c r="BR43" s="4">
        <v>4.4940000000000001E-2</v>
      </c>
      <c r="BS43" s="4">
        <v>-5</v>
      </c>
      <c r="BT43" s="4">
        <v>6.0000000000000001E-3</v>
      </c>
      <c r="BU43" s="4">
        <v>1.0982209999999999</v>
      </c>
      <c r="BV43" s="4">
        <v>21</v>
      </c>
      <c r="BW43" s="4">
        <f t="shared" si="9"/>
        <v>0.29014998819999999</v>
      </c>
      <c r="BY43" s="4">
        <f>BE43*$BU43*VLOOKUP("Fuel Specific Gravity",'Raw Data'!$A$1:$B$2000,2,FALSE)</f>
        <v>2993.8963139096618</v>
      </c>
      <c r="BZ43" s="4">
        <f>BF43*$BU43*VLOOKUP("Fuel Specific Gravity",'Raw Data'!$A$1:$B$2000,2,FALSE)</f>
        <v>4.1013524497819995</v>
      </c>
      <c r="CA43" s="4">
        <f>BJ43*$BU43*VLOOKUP("Fuel Specific Gravity",'Raw Data'!$A$1:$B$2000,2,FALSE)</f>
        <v>22.623559065547997</v>
      </c>
      <c r="CB43" s="4">
        <f>BM43*$BU43*VLOOKUP("Fuel Specific Gravity",'Raw Data'!$A$1:$B$2000,2,FALSE)</f>
        <v>0.26185630093279999</v>
      </c>
    </row>
    <row r="44" spans="1:80" x14ac:dyDescent="0.25">
      <c r="A44" s="2">
        <v>43165</v>
      </c>
      <c r="B44" s="38">
        <v>0.40878775462962963</v>
      </c>
      <c r="C44" s="4">
        <v>4.0720000000000001</v>
      </c>
      <c r="D44" s="4">
        <v>7.4000000000000003E-3</v>
      </c>
      <c r="E44" s="4">
        <v>73.691666999999995</v>
      </c>
      <c r="F44" s="4">
        <v>346.4</v>
      </c>
      <c r="G44" s="4">
        <v>61.5</v>
      </c>
      <c r="H44" s="4">
        <v>30</v>
      </c>
      <c r="J44" s="4">
        <v>15.3</v>
      </c>
      <c r="K44" s="4">
        <v>0.96889999999999998</v>
      </c>
      <c r="L44" s="4">
        <v>3.9455</v>
      </c>
      <c r="M44" s="4">
        <v>7.1000000000000004E-3</v>
      </c>
      <c r="N44" s="4">
        <v>335.60770000000002</v>
      </c>
      <c r="O44" s="4">
        <v>59.634</v>
      </c>
      <c r="P44" s="4">
        <v>395.2</v>
      </c>
      <c r="Q44" s="4">
        <v>268.47269999999997</v>
      </c>
      <c r="R44" s="4">
        <v>47.704799999999999</v>
      </c>
      <c r="S44" s="4">
        <v>316.2</v>
      </c>
      <c r="T44" s="4">
        <v>30</v>
      </c>
      <c r="W44" s="4">
        <v>0</v>
      </c>
      <c r="X44" s="4">
        <v>14.8247</v>
      </c>
      <c r="Y44" s="4">
        <v>12.5</v>
      </c>
      <c r="Z44" s="4">
        <v>839</v>
      </c>
      <c r="AA44" s="4">
        <v>841</v>
      </c>
      <c r="AB44" s="4">
        <v>879</v>
      </c>
      <c r="AC44" s="4">
        <v>80</v>
      </c>
      <c r="AD44" s="4">
        <v>21.8</v>
      </c>
      <c r="AE44" s="4">
        <v>0.5</v>
      </c>
      <c r="AF44" s="4">
        <v>980</v>
      </c>
      <c r="AG44" s="4">
        <v>0</v>
      </c>
      <c r="AH44" s="4">
        <v>45</v>
      </c>
      <c r="AI44" s="4">
        <v>35</v>
      </c>
      <c r="AJ44" s="4">
        <v>192</v>
      </c>
      <c r="AK44" s="4">
        <v>170</v>
      </c>
      <c r="AL44" s="4">
        <v>5</v>
      </c>
      <c r="AM44" s="4">
        <v>174</v>
      </c>
      <c r="AN44" s="4" t="s">
        <v>155</v>
      </c>
      <c r="AO44" s="4">
        <v>1</v>
      </c>
      <c r="AP44" s="5">
        <v>0.61791666666666667</v>
      </c>
      <c r="AQ44" s="4">
        <v>47.158594000000001</v>
      </c>
      <c r="AR44" s="4">
        <v>-88.484409999999997</v>
      </c>
      <c r="AS44" s="4">
        <v>306</v>
      </c>
      <c r="AT44" s="4">
        <v>17.899999999999999</v>
      </c>
      <c r="AU44" s="4">
        <v>12</v>
      </c>
      <c r="AV44" s="4">
        <v>11</v>
      </c>
      <c r="AW44" s="4" t="s">
        <v>206</v>
      </c>
      <c r="AX44" s="4">
        <v>1.6055999999999999</v>
      </c>
      <c r="AY44" s="4">
        <v>1.0684</v>
      </c>
      <c r="AZ44" s="4">
        <v>2.6423999999999999</v>
      </c>
      <c r="BA44" s="4">
        <v>14.186999999999999</v>
      </c>
      <c r="BB44" s="4">
        <v>51.92</v>
      </c>
      <c r="BC44" s="4">
        <v>3.66</v>
      </c>
      <c r="BD44" s="4">
        <v>3.206</v>
      </c>
      <c r="BE44" s="4">
        <v>3188.7469999999998</v>
      </c>
      <c r="BF44" s="4">
        <v>3.673</v>
      </c>
      <c r="BG44" s="4">
        <v>28.404</v>
      </c>
      <c r="BH44" s="4">
        <v>5.0469999999999997</v>
      </c>
      <c r="BI44" s="4">
        <v>33.451000000000001</v>
      </c>
      <c r="BJ44" s="4">
        <v>22.722000000000001</v>
      </c>
      <c r="BK44" s="4">
        <v>4.0380000000000003</v>
      </c>
      <c r="BL44" s="4">
        <v>26.76</v>
      </c>
      <c r="BM44" s="4">
        <v>0.76600000000000001</v>
      </c>
      <c r="BQ44" s="4">
        <v>8711.652</v>
      </c>
      <c r="BR44" s="4">
        <v>6.4838000000000007E-2</v>
      </c>
      <c r="BS44" s="4">
        <v>-5</v>
      </c>
      <c r="BT44" s="4">
        <v>6.0000000000000001E-3</v>
      </c>
      <c r="BU44" s="4">
        <v>1.584479</v>
      </c>
      <c r="BV44" s="4">
        <v>21</v>
      </c>
      <c r="BW44" s="4">
        <f t="shared" si="9"/>
        <v>0.41861935179999998</v>
      </c>
      <c r="BY44" s="4">
        <f>BE44*$BU44*VLOOKUP("Fuel Specific Gravity",'Raw Data'!$A$1:$B$2000,2,FALSE)</f>
        <v>4314.8372697723016</v>
      </c>
      <c r="BZ44" s="4">
        <f>BF44*$BU44*VLOOKUP("Fuel Specific Gravity",'Raw Data'!$A$1:$B$2000,2,FALSE)</f>
        <v>4.9701018274179996</v>
      </c>
      <c r="CA44" s="4">
        <f>BJ44*$BU44*VLOOKUP("Fuel Specific Gravity",'Raw Data'!$A$1:$B$2000,2,FALSE)</f>
        <v>30.746162189652001</v>
      </c>
      <c r="CB44" s="4">
        <f>BM44*$BU44*VLOOKUP("Fuel Specific Gravity",'Raw Data'!$A$1:$B$2000,2,FALSE)</f>
        <v>1.036509120556</v>
      </c>
    </row>
    <row r="45" spans="1:80" x14ac:dyDescent="0.25">
      <c r="A45" s="2">
        <v>43165</v>
      </c>
      <c r="B45" s="38">
        <v>0.40879932870370372</v>
      </c>
      <c r="C45" s="4">
        <v>4.47</v>
      </c>
      <c r="D45" s="4">
        <v>8.3999999999999995E-3</v>
      </c>
      <c r="E45" s="4">
        <v>84.455016999999998</v>
      </c>
      <c r="F45" s="4">
        <v>359.3</v>
      </c>
      <c r="G45" s="4">
        <v>60</v>
      </c>
      <c r="H45" s="4">
        <v>9.1</v>
      </c>
      <c r="J45" s="4">
        <v>15.26</v>
      </c>
      <c r="K45" s="4">
        <v>0.9657</v>
      </c>
      <c r="L45" s="4">
        <v>4.3170999999999999</v>
      </c>
      <c r="M45" s="4">
        <v>8.2000000000000007E-3</v>
      </c>
      <c r="N45" s="4">
        <v>346.95409999999998</v>
      </c>
      <c r="O45" s="4">
        <v>57.947400000000002</v>
      </c>
      <c r="P45" s="4">
        <v>404.9</v>
      </c>
      <c r="Q45" s="4">
        <v>277.54939999999999</v>
      </c>
      <c r="R45" s="4">
        <v>46.355600000000003</v>
      </c>
      <c r="S45" s="4">
        <v>323.89999999999998</v>
      </c>
      <c r="T45" s="4">
        <v>9.1432000000000002</v>
      </c>
      <c r="W45" s="4">
        <v>0</v>
      </c>
      <c r="X45" s="4">
        <v>14.733700000000001</v>
      </c>
      <c r="Y45" s="4">
        <v>12.5</v>
      </c>
      <c r="Z45" s="4">
        <v>839</v>
      </c>
      <c r="AA45" s="4">
        <v>841</v>
      </c>
      <c r="AB45" s="4">
        <v>879</v>
      </c>
      <c r="AC45" s="4">
        <v>80</v>
      </c>
      <c r="AD45" s="4">
        <v>21.8</v>
      </c>
      <c r="AE45" s="4">
        <v>0.5</v>
      </c>
      <c r="AF45" s="4">
        <v>980</v>
      </c>
      <c r="AG45" s="4">
        <v>0</v>
      </c>
      <c r="AH45" s="4">
        <v>45</v>
      </c>
      <c r="AI45" s="4">
        <v>35</v>
      </c>
      <c r="AJ45" s="4">
        <v>192</v>
      </c>
      <c r="AK45" s="4">
        <v>170.9</v>
      </c>
      <c r="AL45" s="4">
        <v>5</v>
      </c>
      <c r="AM45" s="4">
        <v>174</v>
      </c>
      <c r="AN45" s="4" t="s">
        <v>155</v>
      </c>
      <c r="AO45" s="4">
        <v>1</v>
      </c>
      <c r="AP45" s="5">
        <v>0.61792824074074071</v>
      </c>
      <c r="AQ45" s="4">
        <v>47.158641000000003</v>
      </c>
      <c r="AR45" s="4">
        <v>-88.484335000000002</v>
      </c>
      <c r="AS45" s="4">
        <v>305.8</v>
      </c>
      <c r="AT45" s="4">
        <v>17.100000000000001</v>
      </c>
      <c r="AU45" s="4">
        <v>12</v>
      </c>
      <c r="AV45" s="4">
        <v>11</v>
      </c>
      <c r="AW45" s="4" t="s">
        <v>206</v>
      </c>
      <c r="AX45" s="4">
        <v>1.4419999999999999</v>
      </c>
      <c r="AY45" s="4">
        <v>1.0316000000000001</v>
      </c>
      <c r="AZ45" s="4">
        <v>2.4735999999999998</v>
      </c>
      <c r="BA45" s="4">
        <v>14.186999999999999</v>
      </c>
      <c r="BB45" s="4">
        <v>47.4</v>
      </c>
      <c r="BC45" s="4">
        <v>3.34</v>
      </c>
      <c r="BD45" s="4">
        <v>3.5489999999999999</v>
      </c>
      <c r="BE45" s="4">
        <v>3187.4639999999999</v>
      </c>
      <c r="BF45" s="4">
        <v>3.8330000000000002</v>
      </c>
      <c r="BG45" s="4">
        <v>26.826000000000001</v>
      </c>
      <c r="BH45" s="4">
        <v>4.4800000000000004</v>
      </c>
      <c r="BI45" s="4">
        <v>31.306999999999999</v>
      </c>
      <c r="BJ45" s="4">
        <v>21.46</v>
      </c>
      <c r="BK45" s="4">
        <v>3.5840000000000001</v>
      </c>
      <c r="BL45" s="4">
        <v>25.044</v>
      </c>
      <c r="BM45" s="4">
        <v>0.21329999999999999</v>
      </c>
      <c r="BQ45" s="4">
        <v>7909.7470000000003</v>
      </c>
      <c r="BR45" s="4">
        <v>5.3409999999999999E-2</v>
      </c>
      <c r="BS45" s="4">
        <v>-5</v>
      </c>
      <c r="BT45" s="4">
        <v>6.0000000000000001E-3</v>
      </c>
      <c r="BU45" s="4">
        <v>1.305207</v>
      </c>
      <c r="BV45" s="4">
        <v>21</v>
      </c>
      <c r="BW45" s="4">
        <f t="shared" si="9"/>
        <v>0.34483568939999998</v>
      </c>
      <c r="BY45" s="4">
        <f>BE45*$BU45*VLOOKUP("Fuel Specific Gravity",'Raw Data'!$A$1:$B$2000,2,FALSE)</f>
        <v>3552.8964775909917</v>
      </c>
      <c r="BZ45" s="4">
        <f>BF45*$BU45*VLOOKUP("Fuel Specific Gravity",'Raw Data'!$A$1:$B$2000,2,FALSE)</f>
        <v>4.2724411000739995</v>
      </c>
      <c r="CA45" s="4">
        <f>BJ45*$BU45*VLOOKUP("Fuel Specific Gravity",'Raw Data'!$A$1:$B$2000,2,FALSE)</f>
        <v>23.920319855879999</v>
      </c>
      <c r="CB45" s="4">
        <f>BM45*$BU45*VLOOKUP("Fuel Specific Gravity",'Raw Data'!$A$1:$B$2000,2,FALSE)</f>
        <v>0.2377541577474</v>
      </c>
    </row>
    <row r="46" spans="1:80" x14ac:dyDescent="0.25">
      <c r="A46" s="2">
        <v>43165</v>
      </c>
      <c r="B46" s="38">
        <v>0.40881090277777776</v>
      </c>
      <c r="C46" s="4">
        <v>5.1710000000000003</v>
      </c>
      <c r="D46" s="4">
        <v>1.03E-2</v>
      </c>
      <c r="E46" s="4">
        <v>103.30041199999999</v>
      </c>
      <c r="F46" s="4">
        <v>371.4</v>
      </c>
      <c r="G46" s="4">
        <v>58.1</v>
      </c>
      <c r="H46" s="4">
        <v>6.7</v>
      </c>
      <c r="J46" s="4">
        <v>15.11</v>
      </c>
      <c r="K46" s="4">
        <v>0.96009999999999995</v>
      </c>
      <c r="L46" s="4">
        <v>4.9646999999999997</v>
      </c>
      <c r="M46" s="4">
        <v>9.9000000000000008E-3</v>
      </c>
      <c r="N46" s="4">
        <v>356.57080000000002</v>
      </c>
      <c r="O46" s="4">
        <v>55.785600000000002</v>
      </c>
      <c r="P46" s="4">
        <v>412.4</v>
      </c>
      <c r="Q46" s="4">
        <v>285.2423</v>
      </c>
      <c r="R46" s="4">
        <v>44.626300000000001</v>
      </c>
      <c r="S46" s="4">
        <v>329.9</v>
      </c>
      <c r="T46" s="4">
        <v>6.7161</v>
      </c>
      <c r="W46" s="4">
        <v>0</v>
      </c>
      <c r="X46" s="4">
        <v>14.5036</v>
      </c>
      <c r="Y46" s="4">
        <v>12.5</v>
      </c>
      <c r="Z46" s="4">
        <v>839</v>
      </c>
      <c r="AA46" s="4">
        <v>841</v>
      </c>
      <c r="AB46" s="4">
        <v>879</v>
      </c>
      <c r="AC46" s="4">
        <v>80</v>
      </c>
      <c r="AD46" s="4">
        <v>21.8</v>
      </c>
      <c r="AE46" s="4">
        <v>0.5</v>
      </c>
      <c r="AF46" s="4">
        <v>980</v>
      </c>
      <c r="AG46" s="4">
        <v>0</v>
      </c>
      <c r="AH46" s="4">
        <v>45</v>
      </c>
      <c r="AI46" s="4">
        <v>35</v>
      </c>
      <c r="AJ46" s="4">
        <v>192</v>
      </c>
      <c r="AK46" s="4">
        <v>171</v>
      </c>
      <c r="AL46" s="4">
        <v>5</v>
      </c>
      <c r="AM46" s="4">
        <v>174.4</v>
      </c>
      <c r="AN46" s="4" t="s">
        <v>155</v>
      </c>
      <c r="AO46" s="4">
        <v>1</v>
      </c>
      <c r="AP46" s="5">
        <v>0.61793981481481486</v>
      </c>
      <c r="AQ46" s="4">
        <v>47.158695000000002</v>
      </c>
      <c r="AR46" s="4">
        <v>-88.484274999999997</v>
      </c>
      <c r="AS46" s="4">
        <v>305.8</v>
      </c>
      <c r="AT46" s="4">
        <v>16.600000000000001</v>
      </c>
      <c r="AU46" s="4">
        <v>12</v>
      </c>
      <c r="AV46" s="4">
        <v>11</v>
      </c>
      <c r="AW46" s="4" t="s">
        <v>206</v>
      </c>
      <c r="AX46" s="4">
        <v>2.0099900000000002</v>
      </c>
      <c r="AY46" s="4">
        <v>1</v>
      </c>
      <c r="AZ46" s="4">
        <v>2.8733270000000002</v>
      </c>
      <c r="BA46" s="4">
        <v>14.186999999999999</v>
      </c>
      <c r="BB46" s="4">
        <v>41.09</v>
      </c>
      <c r="BC46" s="4">
        <v>2.9</v>
      </c>
      <c r="BD46" s="4">
        <v>4.1559999999999997</v>
      </c>
      <c r="BE46" s="4">
        <v>3183.5059999999999</v>
      </c>
      <c r="BF46" s="4">
        <v>4.048</v>
      </c>
      <c r="BG46" s="4">
        <v>23.943999999999999</v>
      </c>
      <c r="BH46" s="4">
        <v>3.746</v>
      </c>
      <c r="BI46" s="4">
        <v>27.69</v>
      </c>
      <c r="BJ46" s="4">
        <v>19.154</v>
      </c>
      <c r="BK46" s="4">
        <v>2.9969999999999999</v>
      </c>
      <c r="BL46" s="4">
        <v>22.151</v>
      </c>
      <c r="BM46" s="4">
        <v>0.1361</v>
      </c>
      <c r="BQ46" s="4">
        <v>6762.0969999999998</v>
      </c>
      <c r="BR46" s="4">
        <v>5.7436000000000001E-2</v>
      </c>
      <c r="BS46" s="4">
        <v>-5</v>
      </c>
      <c r="BT46" s="4">
        <v>6.0000000000000001E-3</v>
      </c>
      <c r="BU46" s="4">
        <v>1.403592</v>
      </c>
      <c r="BV46" s="4">
        <v>21</v>
      </c>
      <c r="BW46" s="4">
        <f t="shared" si="9"/>
        <v>0.37082900639999999</v>
      </c>
      <c r="BY46" s="4">
        <f>BE46*$BU46*VLOOKUP("Fuel Specific Gravity",'Raw Data'!$A$1:$B$2000,2,FALSE)</f>
        <v>3815.9653947334073</v>
      </c>
      <c r="BZ46" s="4">
        <f>BF46*$BU46*VLOOKUP("Fuel Specific Gravity",'Raw Data'!$A$1:$B$2000,2,FALSE)</f>
        <v>4.8522063152640005</v>
      </c>
      <c r="CA46" s="4">
        <f>BJ46*$BU46*VLOOKUP("Fuel Specific Gravity",'Raw Data'!$A$1:$B$2000,2,FALSE)</f>
        <v>22.959278597472</v>
      </c>
      <c r="CB46" s="4">
        <f>BM46*$BU46*VLOOKUP("Fuel Specific Gravity",'Raw Data'!$A$1:$B$2000,2,FALSE)</f>
        <v>0.16313865600479999</v>
      </c>
    </row>
    <row r="47" spans="1:80" x14ac:dyDescent="0.25">
      <c r="A47" s="2">
        <v>43165</v>
      </c>
      <c r="B47" s="38">
        <v>0.40882247685185186</v>
      </c>
      <c r="C47" s="4">
        <v>5.8680000000000003</v>
      </c>
      <c r="D47" s="4">
        <v>1.0200000000000001E-2</v>
      </c>
      <c r="E47" s="4">
        <v>102.351974</v>
      </c>
      <c r="F47" s="4">
        <v>384.3</v>
      </c>
      <c r="G47" s="4">
        <v>55.9</v>
      </c>
      <c r="H47" s="4">
        <v>23.1</v>
      </c>
      <c r="J47" s="4">
        <v>14.71</v>
      </c>
      <c r="K47" s="4">
        <v>0.9546</v>
      </c>
      <c r="L47" s="4">
        <v>5.6017999999999999</v>
      </c>
      <c r="M47" s="4">
        <v>9.7999999999999997E-3</v>
      </c>
      <c r="N47" s="4">
        <v>366.86340000000001</v>
      </c>
      <c r="O47" s="4">
        <v>53.322800000000001</v>
      </c>
      <c r="P47" s="4">
        <v>420.2</v>
      </c>
      <c r="Q47" s="4">
        <v>293.476</v>
      </c>
      <c r="R47" s="4">
        <v>42.656100000000002</v>
      </c>
      <c r="S47" s="4">
        <v>336.1</v>
      </c>
      <c r="T47" s="4">
        <v>23.1313</v>
      </c>
      <c r="W47" s="4">
        <v>0</v>
      </c>
      <c r="X47" s="4">
        <v>14.045299999999999</v>
      </c>
      <c r="Y47" s="4">
        <v>12.6</v>
      </c>
      <c r="Z47" s="4">
        <v>839</v>
      </c>
      <c r="AA47" s="4">
        <v>841</v>
      </c>
      <c r="AB47" s="4">
        <v>879</v>
      </c>
      <c r="AC47" s="4">
        <v>80</v>
      </c>
      <c r="AD47" s="4">
        <v>21.8</v>
      </c>
      <c r="AE47" s="4">
        <v>0.5</v>
      </c>
      <c r="AF47" s="4">
        <v>980</v>
      </c>
      <c r="AG47" s="4">
        <v>0</v>
      </c>
      <c r="AH47" s="4">
        <v>45</v>
      </c>
      <c r="AI47" s="4">
        <v>35</v>
      </c>
      <c r="AJ47" s="4">
        <v>192</v>
      </c>
      <c r="AK47" s="4">
        <v>171</v>
      </c>
      <c r="AL47" s="4">
        <v>5</v>
      </c>
      <c r="AM47" s="4">
        <v>174.7</v>
      </c>
      <c r="AN47" s="4" t="s">
        <v>155</v>
      </c>
      <c r="AO47" s="4">
        <v>1</v>
      </c>
      <c r="AP47" s="5">
        <v>0.6179513888888889</v>
      </c>
      <c r="AQ47" s="4">
        <v>47.158752999999997</v>
      </c>
      <c r="AR47" s="4">
        <v>-88.484223</v>
      </c>
      <c r="AS47" s="4">
        <v>305.7</v>
      </c>
      <c r="AT47" s="4">
        <v>16.7</v>
      </c>
      <c r="AU47" s="4">
        <v>12</v>
      </c>
      <c r="AV47" s="4">
        <v>11</v>
      </c>
      <c r="AW47" s="4" t="s">
        <v>206</v>
      </c>
      <c r="AX47" s="4">
        <v>1.447948</v>
      </c>
      <c r="AY47" s="4">
        <v>1.068368</v>
      </c>
      <c r="AZ47" s="4">
        <v>2.3846850000000002</v>
      </c>
      <c r="BA47" s="4">
        <v>14.186999999999999</v>
      </c>
      <c r="BB47" s="4">
        <v>36.31</v>
      </c>
      <c r="BC47" s="4">
        <v>2.56</v>
      </c>
      <c r="BD47" s="4">
        <v>4.76</v>
      </c>
      <c r="BE47" s="4">
        <v>3180.5120000000002</v>
      </c>
      <c r="BF47" s="4">
        <v>3.5310000000000001</v>
      </c>
      <c r="BG47" s="4">
        <v>21.812999999999999</v>
      </c>
      <c r="BH47" s="4">
        <v>3.17</v>
      </c>
      <c r="BI47" s="4">
        <v>24.983000000000001</v>
      </c>
      <c r="BJ47" s="4">
        <v>17.449000000000002</v>
      </c>
      <c r="BK47" s="4">
        <v>2.536</v>
      </c>
      <c r="BL47" s="4">
        <v>19.984999999999999</v>
      </c>
      <c r="BM47" s="4">
        <v>0.41489999999999999</v>
      </c>
      <c r="BQ47" s="4">
        <v>5798.2719999999999</v>
      </c>
      <c r="BR47" s="4">
        <v>8.4274000000000002E-2</v>
      </c>
      <c r="BS47" s="4">
        <v>-5</v>
      </c>
      <c r="BT47" s="4">
        <v>5.0939999999999996E-3</v>
      </c>
      <c r="BU47" s="4">
        <v>2.0594450000000002</v>
      </c>
      <c r="BV47" s="4">
        <v>21</v>
      </c>
      <c r="BW47" s="4">
        <f t="shared" si="9"/>
        <v>0.54410536900000006</v>
      </c>
      <c r="BY47" s="4">
        <f>BE47*$BU47*VLOOKUP("Fuel Specific Gravity",'Raw Data'!$A$1:$B$2000,2,FALSE)</f>
        <v>5593.7764636073607</v>
      </c>
      <c r="BZ47" s="4">
        <f>BF47*$BU47*VLOOKUP("Fuel Specific Gravity",'Raw Data'!$A$1:$B$2000,2,FALSE)</f>
        <v>6.210202851930001</v>
      </c>
      <c r="CA47" s="4">
        <f>BJ47*$BU47*VLOOKUP("Fuel Specific Gravity",'Raw Data'!$A$1:$B$2000,2,FALSE)</f>
        <v>30.688708457470003</v>
      </c>
      <c r="CB47" s="4">
        <f>BM47*$BU47*VLOOKUP("Fuel Specific Gravity",'Raw Data'!$A$1:$B$2000,2,FALSE)</f>
        <v>0.72971202584700001</v>
      </c>
    </row>
    <row r="48" spans="1:80" x14ac:dyDescent="0.25">
      <c r="A48" s="2">
        <v>43165</v>
      </c>
      <c r="B48" s="38">
        <v>0.4088340509259259</v>
      </c>
      <c r="C48" s="4">
        <v>6.5410000000000004</v>
      </c>
      <c r="D48" s="4">
        <v>6.1000000000000004E-3</v>
      </c>
      <c r="E48" s="4">
        <v>61.233553000000001</v>
      </c>
      <c r="F48" s="4">
        <v>390.8</v>
      </c>
      <c r="G48" s="4">
        <v>53.8</v>
      </c>
      <c r="H48" s="4">
        <v>10</v>
      </c>
      <c r="J48" s="4">
        <v>14.12</v>
      </c>
      <c r="K48" s="4">
        <v>0.94930000000000003</v>
      </c>
      <c r="L48" s="4">
        <v>6.2098000000000004</v>
      </c>
      <c r="M48" s="4">
        <v>5.7999999999999996E-3</v>
      </c>
      <c r="N48" s="4">
        <v>370.95740000000001</v>
      </c>
      <c r="O48" s="4">
        <v>51.118200000000002</v>
      </c>
      <c r="P48" s="4">
        <v>422.1</v>
      </c>
      <c r="Q48" s="4">
        <v>296.75110000000001</v>
      </c>
      <c r="R48" s="4">
        <v>40.892499999999998</v>
      </c>
      <c r="S48" s="4">
        <v>337.6</v>
      </c>
      <c r="T48" s="4">
        <v>10</v>
      </c>
      <c r="W48" s="4">
        <v>0</v>
      </c>
      <c r="X48" s="4">
        <v>13.405099999999999</v>
      </c>
      <c r="Y48" s="4">
        <v>12.5</v>
      </c>
      <c r="Z48" s="4">
        <v>840</v>
      </c>
      <c r="AA48" s="4">
        <v>842</v>
      </c>
      <c r="AB48" s="4">
        <v>880</v>
      </c>
      <c r="AC48" s="4">
        <v>80</v>
      </c>
      <c r="AD48" s="4">
        <v>21.8</v>
      </c>
      <c r="AE48" s="4">
        <v>0.5</v>
      </c>
      <c r="AF48" s="4">
        <v>980</v>
      </c>
      <c r="AG48" s="4">
        <v>0</v>
      </c>
      <c r="AH48" s="4">
        <v>45</v>
      </c>
      <c r="AI48" s="4">
        <v>35</v>
      </c>
      <c r="AJ48" s="4">
        <v>192</v>
      </c>
      <c r="AK48" s="4">
        <v>170.1</v>
      </c>
      <c r="AL48" s="4">
        <v>4.9000000000000004</v>
      </c>
      <c r="AM48" s="4">
        <v>174.9</v>
      </c>
      <c r="AN48" s="4" t="s">
        <v>155</v>
      </c>
      <c r="AO48" s="4">
        <v>1</v>
      </c>
      <c r="AP48" s="5">
        <v>0.61796296296296294</v>
      </c>
      <c r="AQ48" s="4">
        <v>47.158819000000001</v>
      </c>
      <c r="AR48" s="4">
        <v>-88.484185999999994</v>
      </c>
      <c r="AS48" s="4">
        <v>305.60000000000002</v>
      </c>
      <c r="AT48" s="4">
        <v>17.100000000000001</v>
      </c>
      <c r="AU48" s="4">
        <v>12</v>
      </c>
      <c r="AV48" s="4">
        <v>11</v>
      </c>
      <c r="AW48" s="4" t="s">
        <v>206</v>
      </c>
      <c r="AX48" s="4">
        <v>1.1000000000000001</v>
      </c>
      <c r="AY48" s="4">
        <v>1.1342000000000001</v>
      </c>
      <c r="AZ48" s="4">
        <v>2.0316000000000001</v>
      </c>
      <c r="BA48" s="4">
        <v>14.186999999999999</v>
      </c>
      <c r="BB48" s="4">
        <v>32.71</v>
      </c>
      <c r="BC48" s="4">
        <v>2.31</v>
      </c>
      <c r="BD48" s="4">
        <v>5.3410000000000002</v>
      </c>
      <c r="BE48" s="4">
        <v>3181.6779999999999</v>
      </c>
      <c r="BF48" s="4">
        <v>1.8959999999999999</v>
      </c>
      <c r="BG48" s="4">
        <v>19.904</v>
      </c>
      <c r="BH48" s="4">
        <v>2.7429999999999999</v>
      </c>
      <c r="BI48" s="4">
        <v>22.646999999999998</v>
      </c>
      <c r="BJ48" s="4">
        <v>15.922000000000001</v>
      </c>
      <c r="BK48" s="4">
        <v>2.194</v>
      </c>
      <c r="BL48" s="4">
        <v>18.117000000000001</v>
      </c>
      <c r="BM48" s="4">
        <v>0.16189999999999999</v>
      </c>
      <c r="BQ48" s="4">
        <v>4994.0110000000004</v>
      </c>
      <c r="BR48" s="4">
        <v>0.110556</v>
      </c>
      <c r="BS48" s="4">
        <v>-5</v>
      </c>
      <c r="BT48" s="4">
        <v>5.9059999999999998E-3</v>
      </c>
      <c r="BU48" s="4">
        <v>2.7017129999999998</v>
      </c>
      <c r="BV48" s="4">
        <v>21</v>
      </c>
      <c r="BW48" s="4">
        <f t="shared" si="9"/>
        <v>0.7137925745999999</v>
      </c>
      <c r="BY48" s="4">
        <f>BE48*$BU48*VLOOKUP("Fuel Specific Gravity",'Raw Data'!$A$1:$B$2000,2,FALSE)</f>
        <v>7340.9676155095549</v>
      </c>
      <c r="BZ48" s="4">
        <f>BF48*$BU48*VLOOKUP("Fuel Specific Gravity",'Raw Data'!$A$1:$B$2000,2,FALSE)</f>
        <v>4.3745704621919996</v>
      </c>
      <c r="CA48" s="4">
        <f>BJ48*$BU48*VLOOKUP("Fuel Specific Gravity",'Raw Data'!$A$1:$B$2000,2,FALSE)</f>
        <v>36.736239925644</v>
      </c>
      <c r="CB48" s="4">
        <f>BM48*$BU48*VLOOKUP("Fuel Specific Gravity",'Raw Data'!$A$1:$B$2000,2,FALSE)</f>
        <v>0.37354586383379995</v>
      </c>
    </row>
    <row r="49" spans="1:80" x14ac:dyDescent="0.25">
      <c r="A49" s="2">
        <v>43165</v>
      </c>
      <c r="B49" s="38">
        <v>0.40884562500000005</v>
      </c>
      <c r="C49" s="4">
        <v>7.2949999999999999</v>
      </c>
      <c r="D49" s="4">
        <v>0.01</v>
      </c>
      <c r="E49" s="4">
        <v>100.21558899999999</v>
      </c>
      <c r="F49" s="4">
        <v>393.1</v>
      </c>
      <c r="G49" s="4">
        <v>52.7</v>
      </c>
      <c r="H49" s="4">
        <v>33.6</v>
      </c>
      <c r="J49" s="4">
        <v>13.47</v>
      </c>
      <c r="K49" s="4">
        <v>0.94340000000000002</v>
      </c>
      <c r="L49" s="4">
        <v>6.8822000000000001</v>
      </c>
      <c r="M49" s="4">
        <v>9.4999999999999998E-3</v>
      </c>
      <c r="N49" s="4">
        <v>370.86349999999999</v>
      </c>
      <c r="O49" s="4">
        <v>49.730499999999999</v>
      </c>
      <c r="P49" s="4">
        <v>420.6</v>
      </c>
      <c r="Q49" s="4">
        <v>296.67590000000001</v>
      </c>
      <c r="R49" s="4">
        <v>39.782400000000003</v>
      </c>
      <c r="S49" s="4">
        <v>336.5</v>
      </c>
      <c r="T49" s="4">
        <v>33.604900000000001</v>
      </c>
      <c r="W49" s="4">
        <v>0</v>
      </c>
      <c r="X49" s="4">
        <v>12.7057</v>
      </c>
      <c r="Y49" s="4">
        <v>12.5</v>
      </c>
      <c r="Z49" s="4">
        <v>840</v>
      </c>
      <c r="AA49" s="4">
        <v>843</v>
      </c>
      <c r="AB49" s="4">
        <v>880</v>
      </c>
      <c r="AC49" s="4">
        <v>80</v>
      </c>
      <c r="AD49" s="4">
        <v>21.8</v>
      </c>
      <c r="AE49" s="4">
        <v>0.5</v>
      </c>
      <c r="AF49" s="4">
        <v>980</v>
      </c>
      <c r="AG49" s="4">
        <v>0</v>
      </c>
      <c r="AH49" s="4">
        <v>45</v>
      </c>
      <c r="AI49" s="4">
        <v>35</v>
      </c>
      <c r="AJ49" s="4">
        <v>192</v>
      </c>
      <c r="AK49" s="4">
        <v>170</v>
      </c>
      <c r="AL49" s="4">
        <v>4.9000000000000004</v>
      </c>
      <c r="AM49" s="4">
        <v>174.5</v>
      </c>
      <c r="AN49" s="4" t="s">
        <v>155</v>
      </c>
      <c r="AO49" s="4">
        <v>1</v>
      </c>
      <c r="AP49" s="5">
        <v>0.61796296296296294</v>
      </c>
      <c r="AQ49" s="4">
        <v>47.158887</v>
      </c>
      <c r="AR49" s="4">
        <v>-88.484155000000001</v>
      </c>
      <c r="AS49" s="4">
        <v>305.5</v>
      </c>
      <c r="AT49" s="4">
        <v>17.5</v>
      </c>
      <c r="AU49" s="4">
        <v>12</v>
      </c>
      <c r="AV49" s="4">
        <v>11</v>
      </c>
      <c r="AW49" s="4" t="s">
        <v>206</v>
      </c>
      <c r="AX49" s="4">
        <v>1.1000000000000001</v>
      </c>
      <c r="AY49" s="4">
        <v>1.1841999999999999</v>
      </c>
      <c r="AZ49" s="4">
        <v>1.9316</v>
      </c>
      <c r="BA49" s="4">
        <v>14.186999999999999</v>
      </c>
      <c r="BB49" s="4">
        <v>29.4</v>
      </c>
      <c r="BC49" s="4">
        <v>2.0699999999999998</v>
      </c>
      <c r="BD49" s="4">
        <v>5.9980000000000002</v>
      </c>
      <c r="BE49" s="4">
        <v>3177.2339999999999</v>
      </c>
      <c r="BF49" s="4">
        <v>2.778</v>
      </c>
      <c r="BG49" s="4">
        <v>17.93</v>
      </c>
      <c r="BH49" s="4">
        <v>2.4039999999999999</v>
      </c>
      <c r="BI49" s="4">
        <v>20.334</v>
      </c>
      <c r="BJ49" s="4">
        <v>14.343</v>
      </c>
      <c r="BK49" s="4">
        <v>1.923</v>
      </c>
      <c r="BL49" s="4">
        <v>16.265999999999998</v>
      </c>
      <c r="BM49" s="4">
        <v>0.49009999999999998</v>
      </c>
      <c r="BQ49" s="4">
        <v>4265.0190000000002</v>
      </c>
      <c r="BR49" s="4">
        <v>0.147428</v>
      </c>
      <c r="BS49" s="4">
        <v>-5</v>
      </c>
      <c r="BT49" s="4">
        <v>6.0000000000000001E-3</v>
      </c>
      <c r="BU49" s="4">
        <v>3.6027710000000002</v>
      </c>
      <c r="BV49" s="4">
        <v>21</v>
      </c>
      <c r="BW49" s="4">
        <f t="shared" si="9"/>
        <v>0.95185209820000005</v>
      </c>
      <c r="BY49" s="4">
        <f>BE49*$BU49*VLOOKUP("Fuel Specific Gravity",'Raw Data'!$A$1:$B$2000,2,FALSE)</f>
        <v>9775.606924163556</v>
      </c>
      <c r="BZ49" s="4">
        <f>BF49*$BU49*VLOOKUP("Fuel Specific Gravity",'Raw Data'!$A$1:$B$2000,2,FALSE)</f>
        <v>8.5472571536519997</v>
      </c>
      <c r="CA49" s="4">
        <f>BJ49*$BU49*VLOOKUP("Fuel Specific Gravity",'Raw Data'!$A$1:$B$2000,2,FALSE)</f>
        <v>44.130060962862004</v>
      </c>
      <c r="CB49" s="4">
        <f>BM49*$BU49*VLOOKUP("Fuel Specific Gravity",'Raw Data'!$A$1:$B$2000,2,FALSE)</f>
        <v>1.5079232293033999</v>
      </c>
    </row>
    <row r="50" spans="1:80" x14ac:dyDescent="0.25">
      <c r="A50" s="2">
        <v>43165</v>
      </c>
      <c r="B50" s="38">
        <v>0.40885719907407408</v>
      </c>
      <c r="C50" s="4">
        <v>7.8330000000000002</v>
      </c>
      <c r="D50" s="4">
        <v>7.1999999999999998E-3</v>
      </c>
      <c r="E50" s="4">
        <v>72.240527</v>
      </c>
      <c r="F50" s="4">
        <v>393.4</v>
      </c>
      <c r="G50" s="4">
        <v>52</v>
      </c>
      <c r="H50" s="4">
        <v>17.100000000000001</v>
      </c>
      <c r="J50" s="4">
        <v>12.73</v>
      </c>
      <c r="K50" s="4">
        <v>0.93930000000000002</v>
      </c>
      <c r="L50" s="4">
        <v>7.3574999999999999</v>
      </c>
      <c r="M50" s="4">
        <v>6.7999999999999996E-3</v>
      </c>
      <c r="N50" s="4">
        <v>369.53590000000003</v>
      </c>
      <c r="O50" s="4">
        <v>48.843200000000003</v>
      </c>
      <c r="P50" s="4">
        <v>418.4</v>
      </c>
      <c r="Q50" s="4">
        <v>295.6139</v>
      </c>
      <c r="R50" s="4">
        <v>39.072600000000001</v>
      </c>
      <c r="S50" s="4">
        <v>334.7</v>
      </c>
      <c r="T50" s="4">
        <v>17.054300000000001</v>
      </c>
      <c r="W50" s="4">
        <v>0</v>
      </c>
      <c r="X50" s="4">
        <v>11.9597</v>
      </c>
      <c r="Y50" s="4">
        <v>12.5</v>
      </c>
      <c r="Z50" s="4">
        <v>841</v>
      </c>
      <c r="AA50" s="4">
        <v>843</v>
      </c>
      <c r="AB50" s="4">
        <v>881</v>
      </c>
      <c r="AC50" s="4">
        <v>80</v>
      </c>
      <c r="AD50" s="4">
        <v>21.8</v>
      </c>
      <c r="AE50" s="4">
        <v>0.5</v>
      </c>
      <c r="AF50" s="4">
        <v>980</v>
      </c>
      <c r="AG50" s="4">
        <v>0</v>
      </c>
      <c r="AH50" s="4">
        <v>45</v>
      </c>
      <c r="AI50" s="4">
        <v>35</v>
      </c>
      <c r="AJ50" s="4">
        <v>192</v>
      </c>
      <c r="AK50" s="4">
        <v>170</v>
      </c>
      <c r="AL50" s="4">
        <v>4.8</v>
      </c>
      <c r="AM50" s="4">
        <v>174.2</v>
      </c>
      <c r="AN50" s="4" t="s">
        <v>155</v>
      </c>
      <c r="AO50" s="4">
        <v>1</v>
      </c>
      <c r="AP50" s="5">
        <v>0.61798611111111112</v>
      </c>
      <c r="AQ50" s="4">
        <v>47.158963</v>
      </c>
      <c r="AR50" s="4">
        <v>-88.484139999999996</v>
      </c>
      <c r="AS50" s="4">
        <v>305.60000000000002</v>
      </c>
      <c r="AT50" s="4">
        <v>18.2</v>
      </c>
      <c r="AU50" s="4">
        <v>12</v>
      </c>
      <c r="AV50" s="4">
        <v>11</v>
      </c>
      <c r="AW50" s="4" t="s">
        <v>206</v>
      </c>
      <c r="AX50" s="4">
        <v>1.1000000000000001</v>
      </c>
      <c r="AY50" s="4">
        <v>1.2</v>
      </c>
      <c r="AZ50" s="4">
        <v>1.9</v>
      </c>
      <c r="BA50" s="4">
        <v>14.186999999999999</v>
      </c>
      <c r="BB50" s="4">
        <v>27.46</v>
      </c>
      <c r="BC50" s="4">
        <v>1.94</v>
      </c>
      <c r="BD50" s="4">
        <v>6.4630000000000001</v>
      </c>
      <c r="BE50" s="4">
        <v>3178.3009999999999</v>
      </c>
      <c r="BF50" s="4">
        <v>1.8660000000000001</v>
      </c>
      <c r="BG50" s="4">
        <v>16.716999999999999</v>
      </c>
      <c r="BH50" s="4">
        <v>2.21</v>
      </c>
      <c r="BI50" s="4">
        <v>18.927</v>
      </c>
      <c r="BJ50" s="4">
        <v>13.372999999999999</v>
      </c>
      <c r="BK50" s="4">
        <v>1.768</v>
      </c>
      <c r="BL50" s="4">
        <v>15.14</v>
      </c>
      <c r="BM50" s="4">
        <v>0.23269999999999999</v>
      </c>
      <c r="BQ50" s="4">
        <v>3756.5010000000002</v>
      </c>
      <c r="BR50" s="4">
        <v>0.18542800000000001</v>
      </c>
      <c r="BS50" s="4">
        <v>-5</v>
      </c>
      <c r="BT50" s="4">
        <v>6.0000000000000001E-3</v>
      </c>
      <c r="BU50" s="4">
        <v>4.5313970000000001</v>
      </c>
      <c r="BV50" s="4">
        <v>21</v>
      </c>
      <c r="BW50" s="4">
        <f t="shared" si="9"/>
        <v>1.1971950873999999</v>
      </c>
      <c r="BY50" s="4">
        <f>BE50*$BU50*VLOOKUP("Fuel Specific Gravity",'Raw Data'!$A$1:$B$2000,2,FALSE)</f>
        <v>12299.430648488438</v>
      </c>
      <c r="BZ50" s="4">
        <f>BF50*$BU50*VLOOKUP("Fuel Specific Gravity",'Raw Data'!$A$1:$B$2000,2,FALSE)</f>
        <v>7.221071128908001</v>
      </c>
      <c r="CA50" s="4">
        <f>BJ50*$BU50*VLOOKUP("Fuel Specific Gravity",'Raw Data'!$A$1:$B$2000,2,FALSE)</f>
        <v>51.751009757173996</v>
      </c>
      <c r="CB50" s="4">
        <f>BM50*$BU50*VLOOKUP("Fuel Specific Gravity",'Raw Data'!$A$1:$B$2000,2,FALSE)</f>
        <v>0.90050549394259993</v>
      </c>
    </row>
    <row r="51" spans="1:80" x14ac:dyDescent="0.25">
      <c r="A51" s="2">
        <v>43165</v>
      </c>
      <c r="B51" s="38">
        <v>0.40886877314814818</v>
      </c>
      <c r="C51" s="4">
        <v>7.7069999999999999</v>
      </c>
      <c r="D51" s="4">
        <v>5.0000000000000001E-3</v>
      </c>
      <c r="E51" s="4">
        <v>50</v>
      </c>
      <c r="F51" s="4">
        <v>390.5</v>
      </c>
      <c r="G51" s="4">
        <v>52.6</v>
      </c>
      <c r="H51" s="4">
        <v>2.2000000000000002</v>
      </c>
      <c r="J51" s="4">
        <v>11.87</v>
      </c>
      <c r="K51" s="4">
        <v>0.94030000000000002</v>
      </c>
      <c r="L51" s="4">
        <v>7.2468000000000004</v>
      </c>
      <c r="M51" s="4">
        <v>4.7000000000000002E-3</v>
      </c>
      <c r="N51" s="4">
        <v>367.13569999999999</v>
      </c>
      <c r="O51" s="4">
        <v>49.491599999999998</v>
      </c>
      <c r="P51" s="4">
        <v>416.6</v>
      </c>
      <c r="Q51" s="4">
        <v>293.69389999999999</v>
      </c>
      <c r="R51" s="4">
        <v>39.591299999999997</v>
      </c>
      <c r="S51" s="4">
        <v>333.3</v>
      </c>
      <c r="T51" s="4">
        <v>2.1562999999999999</v>
      </c>
      <c r="W51" s="4">
        <v>0</v>
      </c>
      <c r="X51" s="4">
        <v>11.1616</v>
      </c>
      <c r="Y51" s="4">
        <v>12.5</v>
      </c>
      <c r="Z51" s="4">
        <v>842</v>
      </c>
      <c r="AA51" s="4">
        <v>846</v>
      </c>
      <c r="AB51" s="4">
        <v>882</v>
      </c>
      <c r="AC51" s="4">
        <v>80</v>
      </c>
      <c r="AD51" s="4">
        <v>21.8</v>
      </c>
      <c r="AE51" s="4">
        <v>0.5</v>
      </c>
      <c r="AF51" s="4">
        <v>980</v>
      </c>
      <c r="AG51" s="4">
        <v>0</v>
      </c>
      <c r="AH51" s="4">
        <v>44.094000000000001</v>
      </c>
      <c r="AI51" s="4">
        <v>35</v>
      </c>
      <c r="AJ51" s="4">
        <v>192</v>
      </c>
      <c r="AK51" s="4">
        <v>170</v>
      </c>
      <c r="AL51" s="4">
        <v>4.8</v>
      </c>
      <c r="AM51" s="4">
        <v>174.2</v>
      </c>
      <c r="AN51" s="4" t="s">
        <v>155</v>
      </c>
      <c r="AO51" s="4">
        <v>1</v>
      </c>
      <c r="AP51" s="5">
        <v>0.61799768518518516</v>
      </c>
      <c r="AQ51" s="4">
        <v>47.159050999999998</v>
      </c>
      <c r="AR51" s="4">
        <v>-88.484133999999997</v>
      </c>
      <c r="AS51" s="4">
        <v>305.60000000000002</v>
      </c>
      <c r="AT51" s="4">
        <v>21.1</v>
      </c>
      <c r="AU51" s="4">
        <v>12</v>
      </c>
      <c r="AV51" s="4">
        <v>11</v>
      </c>
      <c r="AW51" s="4" t="s">
        <v>206</v>
      </c>
      <c r="AX51" s="4">
        <v>1.0316000000000001</v>
      </c>
      <c r="AY51" s="4">
        <v>1.2</v>
      </c>
      <c r="AZ51" s="4">
        <v>1.9</v>
      </c>
      <c r="BA51" s="4">
        <v>14.186999999999999</v>
      </c>
      <c r="BB51" s="4">
        <v>27.91</v>
      </c>
      <c r="BC51" s="4">
        <v>1.97</v>
      </c>
      <c r="BD51" s="4">
        <v>6.351</v>
      </c>
      <c r="BE51" s="4">
        <v>3180.0839999999998</v>
      </c>
      <c r="BF51" s="4">
        <v>1.3129999999999999</v>
      </c>
      <c r="BG51" s="4">
        <v>16.872</v>
      </c>
      <c r="BH51" s="4">
        <v>2.274</v>
      </c>
      <c r="BI51" s="4">
        <v>19.146000000000001</v>
      </c>
      <c r="BJ51" s="4">
        <v>13.497</v>
      </c>
      <c r="BK51" s="4">
        <v>1.819</v>
      </c>
      <c r="BL51" s="4">
        <v>15.316000000000001</v>
      </c>
      <c r="BM51" s="4">
        <v>2.9899999999999999E-2</v>
      </c>
      <c r="BQ51" s="4">
        <v>3561.3960000000002</v>
      </c>
      <c r="BR51" s="4">
        <v>0.21889800000000001</v>
      </c>
      <c r="BS51" s="4">
        <v>-5</v>
      </c>
      <c r="BT51" s="4">
        <v>6.9059999999999998E-3</v>
      </c>
      <c r="BU51" s="4">
        <v>5.3493199999999996</v>
      </c>
      <c r="BV51" s="4">
        <v>21</v>
      </c>
      <c r="BW51" s="4">
        <f t="shared" si="9"/>
        <v>1.4132903439999998</v>
      </c>
      <c r="BY51" s="4">
        <f>BE51*$BU51*VLOOKUP("Fuel Specific Gravity",'Raw Data'!$A$1:$B$2000,2,FALSE)</f>
        <v>14527.639049219517</v>
      </c>
      <c r="BZ51" s="4">
        <f>BF51*$BU51*VLOOKUP("Fuel Specific Gravity",'Raw Data'!$A$1:$B$2000,2,FALSE)</f>
        <v>5.9982032146399993</v>
      </c>
      <c r="CA51" s="4">
        <f>BJ51*$BU51*VLOOKUP("Fuel Specific Gravity",'Raw Data'!$A$1:$B$2000,2,FALSE)</f>
        <v>61.65860532216</v>
      </c>
      <c r="CB51" s="4">
        <f>BM51*$BU51*VLOOKUP("Fuel Specific Gravity",'Raw Data'!$A$1:$B$2000,2,FALSE)</f>
        <v>0.13659274647199998</v>
      </c>
    </row>
    <row r="52" spans="1:80" x14ac:dyDescent="0.25">
      <c r="A52" s="2">
        <v>43165</v>
      </c>
      <c r="B52" s="38">
        <v>0.40888034722222222</v>
      </c>
      <c r="C52" s="4">
        <v>6.992</v>
      </c>
      <c r="D52" s="4">
        <v>4.7000000000000002E-3</v>
      </c>
      <c r="E52" s="4">
        <v>46.738410999999999</v>
      </c>
      <c r="F52" s="4">
        <v>384</v>
      </c>
      <c r="G52" s="4">
        <v>57.7</v>
      </c>
      <c r="H52" s="4">
        <v>0</v>
      </c>
      <c r="J52" s="4">
        <v>11.3</v>
      </c>
      <c r="K52" s="4">
        <v>0.94579999999999997</v>
      </c>
      <c r="L52" s="4">
        <v>6.6132999999999997</v>
      </c>
      <c r="M52" s="4">
        <v>4.4000000000000003E-3</v>
      </c>
      <c r="N52" s="4">
        <v>363.17579999999998</v>
      </c>
      <c r="O52" s="4">
        <v>54.561300000000003</v>
      </c>
      <c r="P52" s="4">
        <v>417.7</v>
      </c>
      <c r="Q52" s="4">
        <v>290.52609999999999</v>
      </c>
      <c r="R52" s="4">
        <v>43.646900000000002</v>
      </c>
      <c r="S52" s="4">
        <v>334.2</v>
      </c>
      <c r="T52" s="4">
        <v>0</v>
      </c>
      <c r="W52" s="4">
        <v>0</v>
      </c>
      <c r="X52" s="4">
        <v>10.6892</v>
      </c>
      <c r="Y52" s="4">
        <v>12.5</v>
      </c>
      <c r="Z52" s="4">
        <v>842</v>
      </c>
      <c r="AA52" s="4">
        <v>846</v>
      </c>
      <c r="AB52" s="4">
        <v>883</v>
      </c>
      <c r="AC52" s="4">
        <v>80</v>
      </c>
      <c r="AD52" s="4">
        <v>21.8</v>
      </c>
      <c r="AE52" s="4">
        <v>0.5</v>
      </c>
      <c r="AF52" s="4">
        <v>980</v>
      </c>
      <c r="AG52" s="4">
        <v>0</v>
      </c>
      <c r="AH52" s="4">
        <v>44.905095000000003</v>
      </c>
      <c r="AI52" s="4">
        <v>35</v>
      </c>
      <c r="AJ52" s="4">
        <v>192</v>
      </c>
      <c r="AK52" s="4">
        <v>170</v>
      </c>
      <c r="AL52" s="4">
        <v>4.9000000000000004</v>
      </c>
      <c r="AM52" s="4">
        <v>174.6</v>
      </c>
      <c r="AN52" s="4" t="s">
        <v>155</v>
      </c>
      <c r="AO52" s="4">
        <v>1</v>
      </c>
      <c r="AP52" s="5">
        <v>0.61800925925925931</v>
      </c>
      <c r="AQ52" s="4">
        <v>47.159154000000001</v>
      </c>
      <c r="AR52" s="4">
        <v>-88.484136000000007</v>
      </c>
      <c r="AS52" s="4">
        <v>305.60000000000002</v>
      </c>
      <c r="AT52" s="4">
        <v>23.8</v>
      </c>
      <c r="AU52" s="4">
        <v>12</v>
      </c>
      <c r="AV52" s="4">
        <v>11</v>
      </c>
      <c r="AW52" s="4" t="s">
        <v>206</v>
      </c>
      <c r="AX52" s="4">
        <v>1.2736000000000001</v>
      </c>
      <c r="AY52" s="4">
        <v>1.0631999999999999</v>
      </c>
      <c r="AZ52" s="4">
        <v>2.1052</v>
      </c>
      <c r="BA52" s="4">
        <v>14.186999999999999</v>
      </c>
      <c r="BB52" s="4">
        <v>30.67</v>
      </c>
      <c r="BC52" s="4">
        <v>2.16</v>
      </c>
      <c r="BD52" s="4">
        <v>5.7290000000000001</v>
      </c>
      <c r="BE52" s="4">
        <v>3181.7979999999998</v>
      </c>
      <c r="BF52" s="4">
        <v>1.3540000000000001</v>
      </c>
      <c r="BG52" s="4">
        <v>18.297999999999998</v>
      </c>
      <c r="BH52" s="4">
        <v>2.7490000000000001</v>
      </c>
      <c r="BI52" s="4">
        <v>21.047000000000001</v>
      </c>
      <c r="BJ52" s="4">
        <v>14.638</v>
      </c>
      <c r="BK52" s="4">
        <v>2.1989999999999998</v>
      </c>
      <c r="BL52" s="4">
        <v>16.837</v>
      </c>
      <c r="BM52" s="4">
        <v>0</v>
      </c>
      <c r="BQ52" s="4">
        <v>3739.3609999999999</v>
      </c>
      <c r="BR52" s="4">
        <v>0.26001400000000002</v>
      </c>
      <c r="BS52" s="4">
        <v>-5</v>
      </c>
      <c r="BT52" s="4">
        <v>6.0949999999999997E-3</v>
      </c>
      <c r="BU52" s="4">
        <v>6.3540919999999996</v>
      </c>
      <c r="BV52" s="4">
        <v>21</v>
      </c>
      <c r="BW52" s="4">
        <f t="shared" si="9"/>
        <v>1.6787511063999998</v>
      </c>
      <c r="BY52" s="4">
        <f>BE52*$BU52*VLOOKUP("Fuel Specific Gravity",'Raw Data'!$A$1:$B$2000,2,FALSE)</f>
        <v>17265.69138367326</v>
      </c>
      <c r="BZ52" s="4">
        <f>BF52*$BU52*VLOOKUP("Fuel Specific Gravity",'Raw Data'!$A$1:$B$2000,2,FALSE)</f>
        <v>7.3473382450719997</v>
      </c>
      <c r="CA52" s="4">
        <f>BJ52*$BU52*VLOOKUP("Fuel Specific Gravity",'Raw Data'!$A$1:$B$2000,2,FALSE)</f>
        <v>79.431563686383996</v>
      </c>
      <c r="CB52" s="4">
        <f>BM52*$BU52*VLOOKUP("Fuel Specific Gravity",'Raw Data'!$A$1:$B$2000,2,FALSE)</f>
        <v>0</v>
      </c>
    </row>
    <row r="53" spans="1:80" x14ac:dyDescent="0.25">
      <c r="A53" s="2">
        <v>43165</v>
      </c>
      <c r="B53" s="38">
        <v>0.40889192129629631</v>
      </c>
      <c r="C53" s="4">
        <v>6.3739999999999997</v>
      </c>
      <c r="D53" s="4">
        <v>4.4999999999999997E-3</v>
      </c>
      <c r="E53" s="4">
        <v>44.507269999999998</v>
      </c>
      <c r="F53" s="4">
        <v>376.2</v>
      </c>
      <c r="G53" s="4">
        <v>63.2</v>
      </c>
      <c r="H53" s="4">
        <v>0</v>
      </c>
      <c r="J53" s="4">
        <v>11.1</v>
      </c>
      <c r="K53" s="4">
        <v>0.9506</v>
      </c>
      <c r="L53" s="4">
        <v>6.0594000000000001</v>
      </c>
      <c r="M53" s="4">
        <v>4.1999999999999997E-3</v>
      </c>
      <c r="N53" s="4">
        <v>357.58760000000001</v>
      </c>
      <c r="O53" s="4">
        <v>60.120600000000003</v>
      </c>
      <c r="P53" s="4">
        <v>417.7</v>
      </c>
      <c r="Q53" s="4">
        <v>286.05579999999998</v>
      </c>
      <c r="R53" s="4">
        <v>48.094099999999997</v>
      </c>
      <c r="S53" s="4">
        <v>334.1</v>
      </c>
      <c r="T53" s="4">
        <v>0</v>
      </c>
      <c r="W53" s="4">
        <v>0</v>
      </c>
      <c r="X53" s="4">
        <v>10.551500000000001</v>
      </c>
      <c r="Y53" s="4">
        <v>12.5</v>
      </c>
      <c r="Z53" s="4">
        <v>842</v>
      </c>
      <c r="AA53" s="4">
        <v>846</v>
      </c>
      <c r="AB53" s="4">
        <v>882</v>
      </c>
      <c r="AC53" s="4">
        <v>80</v>
      </c>
      <c r="AD53" s="4">
        <v>21.8</v>
      </c>
      <c r="AE53" s="4">
        <v>0.5</v>
      </c>
      <c r="AF53" s="4">
        <v>980</v>
      </c>
      <c r="AG53" s="4">
        <v>0</v>
      </c>
      <c r="AH53" s="4">
        <v>44.094093999999998</v>
      </c>
      <c r="AI53" s="4">
        <v>35</v>
      </c>
      <c r="AJ53" s="4">
        <v>192</v>
      </c>
      <c r="AK53" s="4">
        <v>170</v>
      </c>
      <c r="AL53" s="4">
        <v>4.8</v>
      </c>
      <c r="AM53" s="4">
        <v>175</v>
      </c>
      <c r="AN53" s="4" t="s">
        <v>155</v>
      </c>
      <c r="AO53" s="4">
        <v>1</v>
      </c>
      <c r="AP53" s="5">
        <v>0.61802083333333335</v>
      </c>
      <c r="AQ53" s="4">
        <v>47.159269000000002</v>
      </c>
      <c r="AR53" s="4">
        <v>-88.484144000000001</v>
      </c>
      <c r="AS53" s="4">
        <v>305.8</v>
      </c>
      <c r="AT53" s="4">
        <v>26.1</v>
      </c>
      <c r="AU53" s="4">
        <v>12</v>
      </c>
      <c r="AV53" s="4">
        <v>10</v>
      </c>
      <c r="AW53" s="4" t="s">
        <v>207</v>
      </c>
      <c r="AX53" s="4">
        <v>1.1948000000000001</v>
      </c>
      <c r="AY53" s="4">
        <v>1.0684</v>
      </c>
      <c r="AZ53" s="4">
        <v>2.2000000000000002</v>
      </c>
      <c r="BA53" s="4">
        <v>14.186999999999999</v>
      </c>
      <c r="BB53" s="4">
        <v>33.549999999999997</v>
      </c>
      <c r="BC53" s="4">
        <v>2.36</v>
      </c>
      <c r="BD53" s="4">
        <v>5.1980000000000004</v>
      </c>
      <c r="BE53" s="4">
        <v>3183.4639999999999</v>
      </c>
      <c r="BF53" s="4">
        <v>1.415</v>
      </c>
      <c r="BG53" s="4">
        <v>19.673999999999999</v>
      </c>
      <c r="BH53" s="4">
        <v>3.3079999999999998</v>
      </c>
      <c r="BI53" s="4">
        <v>22.981999999999999</v>
      </c>
      <c r="BJ53" s="4">
        <v>15.738</v>
      </c>
      <c r="BK53" s="4">
        <v>2.6459999999999999</v>
      </c>
      <c r="BL53" s="4">
        <v>18.384</v>
      </c>
      <c r="BM53" s="4">
        <v>0</v>
      </c>
      <c r="BQ53" s="4">
        <v>4030.7339999999999</v>
      </c>
      <c r="BR53" s="4">
        <v>0.21145700000000001</v>
      </c>
      <c r="BS53" s="4">
        <v>-5</v>
      </c>
      <c r="BT53" s="4">
        <v>6.0000000000000001E-3</v>
      </c>
      <c r="BU53" s="4">
        <v>5.1674920000000002</v>
      </c>
      <c r="BV53" s="4">
        <v>21</v>
      </c>
      <c r="BW53" s="4">
        <f t="shared" si="9"/>
        <v>1.3652513864</v>
      </c>
      <c r="BY53" s="4">
        <f>BE53*$BU53*VLOOKUP("Fuel Specific Gravity",'Raw Data'!$A$1:$B$2000,2,FALSE)</f>
        <v>14048.748138453953</v>
      </c>
      <c r="BZ53" s="4">
        <f>BF53*$BU53*VLOOKUP("Fuel Specific Gravity",'Raw Data'!$A$1:$B$2000,2,FALSE)</f>
        <v>6.2444490077200001</v>
      </c>
      <c r="CA53" s="4">
        <f>BJ53*$BU53*VLOOKUP("Fuel Specific Gravity",'Raw Data'!$A$1:$B$2000,2,FALSE)</f>
        <v>69.452394687983997</v>
      </c>
      <c r="CB53" s="4">
        <f>BM53*$BU53*VLOOKUP("Fuel Specific Gravity",'Raw Data'!$A$1:$B$2000,2,FALSE)</f>
        <v>0</v>
      </c>
    </row>
    <row r="54" spans="1:80" x14ac:dyDescent="0.25">
      <c r="A54" s="2">
        <v>43165</v>
      </c>
      <c r="B54" s="38">
        <v>0.40890349537037035</v>
      </c>
      <c r="C54" s="4">
        <v>6.226</v>
      </c>
      <c r="D54" s="4">
        <v>6.8999999999999999E-3</v>
      </c>
      <c r="E54" s="4">
        <v>68.739902999999998</v>
      </c>
      <c r="F54" s="4">
        <v>371.5</v>
      </c>
      <c r="G54" s="4">
        <v>68.5</v>
      </c>
      <c r="H54" s="4">
        <v>0</v>
      </c>
      <c r="J54" s="4">
        <v>11.29</v>
      </c>
      <c r="K54" s="4">
        <v>0.95169999999999999</v>
      </c>
      <c r="L54" s="4">
        <v>5.9253999999999998</v>
      </c>
      <c r="M54" s="4">
        <v>6.4999999999999997E-3</v>
      </c>
      <c r="N54" s="4">
        <v>353.59449999999998</v>
      </c>
      <c r="O54" s="4">
        <v>65.205799999999996</v>
      </c>
      <c r="P54" s="4">
        <v>418.8</v>
      </c>
      <c r="Q54" s="4">
        <v>282.8614</v>
      </c>
      <c r="R54" s="4">
        <v>52.161999999999999</v>
      </c>
      <c r="S54" s="4">
        <v>335</v>
      </c>
      <c r="T54" s="4">
        <v>0</v>
      </c>
      <c r="W54" s="4">
        <v>0</v>
      </c>
      <c r="X54" s="4">
        <v>10.7431</v>
      </c>
      <c r="Y54" s="4">
        <v>12.2</v>
      </c>
      <c r="Z54" s="4">
        <v>844</v>
      </c>
      <c r="AA54" s="4">
        <v>848</v>
      </c>
      <c r="AB54" s="4">
        <v>883</v>
      </c>
      <c r="AC54" s="4">
        <v>80</v>
      </c>
      <c r="AD54" s="4">
        <v>21.8</v>
      </c>
      <c r="AE54" s="4">
        <v>0.5</v>
      </c>
      <c r="AF54" s="4">
        <v>980</v>
      </c>
      <c r="AG54" s="4">
        <v>0</v>
      </c>
      <c r="AH54" s="4">
        <v>44</v>
      </c>
      <c r="AI54" s="4">
        <v>35</v>
      </c>
      <c r="AJ54" s="4">
        <v>192</v>
      </c>
      <c r="AK54" s="4">
        <v>170</v>
      </c>
      <c r="AL54" s="4">
        <v>4.7</v>
      </c>
      <c r="AM54" s="4">
        <v>175</v>
      </c>
      <c r="AN54" s="4" t="s">
        <v>155</v>
      </c>
      <c r="AO54" s="4">
        <v>1</v>
      </c>
      <c r="AP54" s="5">
        <v>0.61803240740740739</v>
      </c>
      <c r="AQ54" s="4">
        <v>47.159306999999998</v>
      </c>
      <c r="AR54" s="4">
        <v>-88.484146999999993</v>
      </c>
      <c r="AS54" s="4">
        <v>305.89999999999998</v>
      </c>
      <c r="AT54" s="4">
        <v>26.8</v>
      </c>
      <c r="AU54" s="4">
        <v>12</v>
      </c>
      <c r="AV54" s="4">
        <v>10</v>
      </c>
      <c r="AW54" s="4" t="s">
        <v>207</v>
      </c>
      <c r="AX54" s="4">
        <v>1.1000000000000001</v>
      </c>
      <c r="AY54" s="4">
        <v>1.1000000000000001</v>
      </c>
      <c r="AZ54" s="4">
        <v>2.2000000000000002</v>
      </c>
      <c r="BA54" s="4">
        <v>14.186999999999999</v>
      </c>
      <c r="BB54" s="4">
        <v>34.32</v>
      </c>
      <c r="BC54" s="4">
        <v>2.42</v>
      </c>
      <c r="BD54" s="4">
        <v>5.077</v>
      </c>
      <c r="BE54" s="4">
        <v>3182.64</v>
      </c>
      <c r="BF54" s="4">
        <v>2.2360000000000002</v>
      </c>
      <c r="BG54" s="4">
        <v>19.888999999999999</v>
      </c>
      <c r="BH54" s="4">
        <v>3.6680000000000001</v>
      </c>
      <c r="BI54" s="4">
        <v>23.556999999999999</v>
      </c>
      <c r="BJ54" s="4">
        <v>15.91</v>
      </c>
      <c r="BK54" s="4">
        <v>2.9340000000000002</v>
      </c>
      <c r="BL54" s="4">
        <v>18.844000000000001</v>
      </c>
      <c r="BM54" s="4">
        <v>0</v>
      </c>
      <c r="BQ54" s="4">
        <v>4195.6170000000002</v>
      </c>
      <c r="BR54" s="4">
        <v>0.16070000000000001</v>
      </c>
      <c r="BS54" s="4">
        <v>-5</v>
      </c>
      <c r="BT54" s="4">
        <v>6.9059999999999998E-3</v>
      </c>
      <c r="BU54" s="4">
        <v>3.9271060000000002</v>
      </c>
      <c r="BV54" s="4">
        <v>21</v>
      </c>
      <c r="BW54" s="4">
        <f t="shared" si="9"/>
        <v>1.0375414052</v>
      </c>
      <c r="BY54" s="4">
        <f>BE54*$BU54*VLOOKUP("Fuel Specific Gravity",'Raw Data'!$A$1:$B$2000,2,FALSE)</f>
        <v>10673.774202423359</v>
      </c>
      <c r="BZ54" s="4">
        <f>BF54*$BU54*VLOOKUP("Fuel Specific Gravity",'Raw Data'!$A$1:$B$2000,2,FALSE)</f>
        <v>7.4989816996640002</v>
      </c>
      <c r="CA54" s="4">
        <f>BJ54*$BU54*VLOOKUP("Fuel Specific Gravity",'Raw Data'!$A$1:$B$2000,2,FALSE)</f>
        <v>53.358139016840006</v>
      </c>
      <c r="CB54" s="4">
        <f>BM54*$BU54*VLOOKUP("Fuel Specific Gravity",'Raw Data'!$A$1:$B$2000,2,FALSE)</f>
        <v>0</v>
      </c>
    </row>
    <row r="55" spans="1:80" x14ac:dyDescent="0.25">
      <c r="A55" s="2">
        <v>43165</v>
      </c>
      <c r="B55" s="38">
        <v>0.40891506944444439</v>
      </c>
      <c r="C55" s="4">
        <v>6.23</v>
      </c>
      <c r="D55" s="4">
        <v>7.0000000000000001E-3</v>
      </c>
      <c r="E55" s="4">
        <v>70</v>
      </c>
      <c r="F55" s="4">
        <v>371.1</v>
      </c>
      <c r="G55" s="4">
        <v>72.2</v>
      </c>
      <c r="H55" s="4">
        <v>0</v>
      </c>
      <c r="J55" s="4">
        <v>11.69</v>
      </c>
      <c r="K55" s="4">
        <v>0.9516</v>
      </c>
      <c r="L55" s="4">
        <v>5.9284999999999997</v>
      </c>
      <c r="M55" s="4">
        <v>6.7000000000000002E-3</v>
      </c>
      <c r="N55" s="4">
        <v>353.09890000000001</v>
      </c>
      <c r="O55" s="4">
        <v>68.662099999999995</v>
      </c>
      <c r="P55" s="4">
        <v>421.8</v>
      </c>
      <c r="Q55" s="4">
        <v>282.4649</v>
      </c>
      <c r="R55" s="4">
        <v>54.927</v>
      </c>
      <c r="S55" s="4">
        <v>337.4</v>
      </c>
      <c r="T55" s="4">
        <v>0</v>
      </c>
      <c r="W55" s="4">
        <v>0</v>
      </c>
      <c r="X55" s="4">
        <v>11.119899999999999</v>
      </c>
      <c r="Y55" s="4">
        <v>12.2</v>
      </c>
      <c r="Z55" s="4">
        <v>844</v>
      </c>
      <c r="AA55" s="4">
        <v>848</v>
      </c>
      <c r="AB55" s="4">
        <v>883</v>
      </c>
      <c r="AC55" s="4">
        <v>80</v>
      </c>
      <c r="AD55" s="4">
        <v>21.8</v>
      </c>
      <c r="AE55" s="4">
        <v>0.5</v>
      </c>
      <c r="AF55" s="4">
        <v>980</v>
      </c>
      <c r="AG55" s="4">
        <v>0</v>
      </c>
      <c r="AH55" s="4">
        <v>44</v>
      </c>
      <c r="AI55" s="4">
        <v>35</v>
      </c>
      <c r="AJ55" s="4">
        <v>192</v>
      </c>
      <c r="AK55" s="4">
        <v>169.1</v>
      </c>
      <c r="AL55" s="4">
        <v>4.5999999999999996</v>
      </c>
      <c r="AM55" s="4">
        <v>175</v>
      </c>
      <c r="AN55" s="4" t="s">
        <v>155</v>
      </c>
      <c r="AO55" s="4">
        <v>1</v>
      </c>
      <c r="AP55" s="5">
        <v>0.61803240740740739</v>
      </c>
      <c r="AQ55" s="4">
        <v>47.159467999999997</v>
      </c>
      <c r="AR55" s="4">
        <v>-88.484154000000004</v>
      </c>
      <c r="AS55" s="4">
        <v>306.3</v>
      </c>
      <c r="AT55" s="4">
        <v>27.9</v>
      </c>
      <c r="AU55" s="4">
        <v>12</v>
      </c>
      <c r="AV55" s="4">
        <v>10</v>
      </c>
      <c r="AW55" s="4" t="s">
        <v>207</v>
      </c>
      <c r="AX55" s="4">
        <v>1.1000000000000001</v>
      </c>
      <c r="AY55" s="4">
        <v>1.1684000000000001</v>
      </c>
      <c r="AZ55" s="4">
        <v>2.0632000000000001</v>
      </c>
      <c r="BA55" s="4">
        <v>14.186999999999999</v>
      </c>
      <c r="BB55" s="4">
        <v>34.29</v>
      </c>
      <c r="BC55" s="4">
        <v>2.42</v>
      </c>
      <c r="BD55" s="4">
        <v>5.085</v>
      </c>
      <c r="BE55" s="4">
        <v>3182.5659999999998</v>
      </c>
      <c r="BF55" s="4">
        <v>2.2759999999999998</v>
      </c>
      <c r="BG55" s="4">
        <v>19.850000000000001</v>
      </c>
      <c r="BH55" s="4">
        <v>3.86</v>
      </c>
      <c r="BI55" s="4">
        <v>23.71</v>
      </c>
      <c r="BJ55" s="4">
        <v>15.879</v>
      </c>
      <c r="BK55" s="4">
        <v>3.0880000000000001</v>
      </c>
      <c r="BL55" s="4">
        <v>18.966999999999999</v>
      </c>
      <c r="BM55" s="4">
        <v>0</v>
      </c>
      <c r="BQ55" s="4">
        <v>4340.3879999999999</v>
      </c>
      <c r="BR55" s="4">
        <v>0.15509400000000001</v>
      </c>
      <c r="BS55" s="4">
        <v>-5</v>
      </c>
      <c r="BT55" s="4">
        <v>7.9059999999999998E-3</v>
      </c>
      <c r="BU55" s="4">
        <v>3.7901090000000002</v>
      </c>
      <c r="BV55" s="4">
        <v>21</v>
      </c>
      <c r="BW55" s="4">
        <f t="shared" si="9"/>
        <v>1.0013467977999999</v>
      </c>
      <c r="BY55" s="4">
        <f>BE55*$BU55*VLOOKUP("Fuel Specific Gravity",'Raw Data'!$A$1:$B$2000,2,FALSE)</f>
        <v>10301.180321898675</v>
      </c>
      <c r="BZ55" s="4">
        <f>BF55*$BU55*VLOOKUP("Fuel Specific Gravity",'Raw Data'!$A$1:$B$2000,2,FALSE)</f>
        <v>7.3668500237360002</v>
      </c>
      <c r="CA55" s="4">
        <f>BJ55*$BU55*VLOOKUP("Fuel Specific Gravity",'Raw Data'!$A$1:$B$2000,2,FALSE)</f>
        <v>51.396402252594001</v>
      </c>
      <c r="CB55" s="4">
        <f>BM55*$BU55*VLOOKUP("Fuel Specific Gravity",'Raw Data'!$A$1:$B$2000,2,FALSE)</f>
        <v>0</v>
      </c>
    </row>
    <row r="56" spans="1:80" x14ac:dyDescent="0.25">
      <c r="A56" s="2">
        <v>43165</v>
      </c>
      <c r="B56" s="38">
        <v>0.40892664351851854</v>
      </c>
      <c r="C56" s="4">
        <v>6.173</v>
      </c>
      <c r="D56" s="4">
        <v>7.0000000000000001E-3</v>
      </c>
      <c r="E56" s="4">
        <v>70</v>
      </c>
      <c r="F56" s="4">
        <v>373.9</v>
      </c>
      <c r="G56" s="4">
        <v>73.5</v>
      </c>
      <c r="H56" s="4">
        <v>0</v>
      </c>
      <c r="J56" s="4">
        <v>11.89</v>
      </c>
      <c r="K56" s="4">
        <v>0.95199999999999996</v>
      </c>
      <c r="L56" s="4">
        <v>5.8771000000000004</v>
      </c>
      <c r="M56" s="4">
        <v>6.7000000000000002E-3</v>
      </c>
      <c r="N56" s="4">
        <v>355.91840000000002</v>
      </c>
      <c r="O56" s="4">
        <v>69.928100000000001</v>
      </c>
      <c r="P56" s="4">
        <v>425.8</v>
      </c>
      <c r="Q56" s="4">
        <v>284.72050000000002</v>
      </c>
      <c r="R56" s="4">
        <v>55.939599999999999</v>
      </c>
      <c r="S56" s="4">
        <v>340.7</v>
      </c>
      <c r="T56" s="4">
        <v>0</v>
      </c>
      <c r="W56" s="4">
        <v>0</v>
      </c>
      <c r="X56" s="4">
        <v>11.3239</v>
      </c>
      <c r="Y56" s="4">
        <v>12.1</v>
      </c>
      <c r="Z56" s="4">
        <v>844</v>
      </c>
      <c r="AA56" s="4">
        <v>850</v>
      </c>
      <c r="AB56" s="4">
        <v>884</v>
      </c>
      <c r="AC56" s="4">
        <v>80</v>
      </c>
      <c r="AD56" s="4">
        <v>21.8</v>
      </c>
      <c r="AE56" s="4">
        <v>0.5</v>
      </c>
      <c r="AF56" s="4">
        <v>980</v>
      </c>
      <c r="AG56" s="4">
        <v>0</v>
      </c>
      <c r="AH56" s="4">
        <v>44</v>
      </c>
      <c r="AI56" s="4">
        <v>35</v>
      </c>
      <c r="AJ56" s="4">
        <v>191.1</v>
      </c>
      <c r="AK56" s="4">
        <v>169</v>
      </c>
      <c r="AL56" s="4">
        <v>4.5</v>
      </c>
      <c r="AM56" s="4">
        <v>175</v>
      </c>
      <c r="AN56" s="4" t="s">
        <v>155</v>
      </c>
      <c r="AO56" s="4">
        <v>2</v>
      </c>
      <c r="AP56" s="5">
        <v>0.61805555555555558</v>
      </c>
      <c r="AQ56" s="4">
        <v>47.159627999999998</v>
      </c>
      <c r="AR56" s="4">
        <v>-88.484160000000003</v>
      </c>
      <c r="AS56" s="4">
        <v>306.7</v>
      </c>
      <c r="AT56" s="4">
        <v>28.9</v>
      </c>
      <c r="AU56" s="4">
        <v>12</v>
      </c>
      <c r="AV56" s="4">
        <v>10</v>
      </c>
      <c r="AW56" s="4" t="s">
        <v>207</v>
      </c>
      <c r="AX56" s="4">
        <v>1.1684000000000001</v>
      </c>
      <c r="AY56" s="4">
        <v>1.0631999999999999</v>
      </c>
      <c r="AZ56" s="4">
        <v>2.0684</v>
      </c>
      <c r="BA56" s="4">
        <v>14.186999999999999</v>
      </c>
      <c r="BB56" s="4">
        <v>34.6</v>
      </c>
      <c r="BC56" s="4">
        <v>2.44</v>
      </c>
      <c r="BD56" s="4">
        <v>5.04</v>
      </c>
      <c r="BE56" s="4">
        <v>3182.72</v>
      </c>
      <c r="BF56" s="4">
        <v>2.2970000000000002</v>
      </c>
      <c r="BG56" s="4">
        <v>20.184999999999999</v>
      </c>
      <c r="BH56" s="4">
        <v>3.9660000000000002</v>
      </c>
      <c r="BI56" s="4">
        <v>24.15</v>
      </c>
      <c r="BJ56" s="4">
        <v>16.146999999999998</v>
      </c>
      <c r="BK56" s="4">
        <v>3.1720000000000002</v>
      </c>
      <c r="BL56" s="4">
        <v>19.318999999999999</v>
      </c>
      <c r="BM56" s="4">
        <v>0</v>
      </c>
      <c r="BQ56" s="4">
        <v>4458.8919999999998</v>
      </c>
      <c r="BR56" s="4">
        <v>0.14141000000000001</v>
      </c>
      <c r="BS56" s="4">
        <v>-5</v>
      </c>
      <c r="BT56" s="4">
        <v>8.0000000000000002E-3</v>
      </c>
      <c r="BU56" s="4">
        <v>3.4557069999999999</v>
      </c>
      <c r="BV56" s="4">
        <v>21</v>
      </c>
      <c r="BW56" s="4">
        <f t="shared" si="9"/>
        <v>0.91299778939999998</v>
      </c>
      <c r="BY56" s="4">
        <f>BE56*$BU56*VLOOKUP("Fuel Specific Gravity",'Raw Data'!$A$1:$B$2000,2,FALSE)</f>
        <v>9392.7598067161598</v>
      </c>
      <c r="BZ56" s="4">
        <f>BF56*$BU56*VLOOKUP("Fuel Specific Gravity",'Raw Data'!$A$1:$B$2000,2,FALSE)</f>
        <v>6.7788461680659999</v>
      </c>
      <c r="CA56" s="4">
        <f>BJ56*$BU56*VLOOKUP("Fuel Specific Gravity",'Raw Data'!$A$1:$B$2000,2,FALSE)</f>
        <v>47.652602993365988</v>
      </c>
      <c r="CB56" s="4">
        <f>BM56*$BU56*VLOOKUP("Fuel Specific Gravity",'Raw Data'!$A$1:$B$2000,2,FALSE)</f>
        <v>0</v>
      </c>
    </row>
    <row r="57" spans="1:80" x14ac:dyDescent="0.25">
      <c r="A57" s="2">
        <v>43165</v>
      </c>
      <c r="B57" s="38">
        <v>0.40893821759259258</v>
      </c>
      <c r="C57" s="4">
        <v>5.9539999999999997</v>
      </c>
      <c r="D57" s="4">
        <v>7.4999999999999997E-3</v>
      </c>
      <c r="E57" s="4">
        <v>74.712939000000006</v>
      </c>
      <c r="F57" s="4">
        <v>377.1</v>
      </c>
      <c r="G57" s="4">
        <v>74.400000000000006</v>
      </c>
      <c r="H57" s="4">
        <v>6.6</v>
      </c>
      <c r="J57" s="4">
        <v>11.9</v>
      </c>
      <c r="K57" s="4">
        <v>0.95369999999999999</v>
      </c>
      <c r="L57" s="4">
        <v>5.6787000000000001</v>
      </c>
      <c r="M57" s="4">
        <v>7.1000000000000004E-3</v>
      </c>
      <c r="N57" s="4">
        <v>359.60939999999999</v>
      </c>
      <c r="O57" s="4">
        <v>70.998099999999994</v>
      </c>
      <c r="P57" s="4">
        <v>430.6</v>
      </c>
      <c r="Q57" s="4">
        <v>287.67309999999998</v>
      </c>
      <c r="R57" s="4">
        <v>56.7956</v>
      </c>
      <c r="S57" s="4">
        <v>344.5</v>
      </c>
      <c r="T57" s="4">
        <v>6.6398000000000001</v>
      </c>
      <c r="W57" s="4">
        <v>0</v>
      </c>
      <c r="X57" s="4">
        <v>11.349299999999999</v>
      </c>
      <c r="Y57" s="4">
        <v>12.1</v>
      </c>
      <c r="Z57" s="4">
        <v>844</v>
      </c>
      <c r="AA57" s="4">
        <v>848</v>
      </c>
      <c r="AB57" s="4">
        <v>884</v>
      </c>
      <c r="AC57" s="4">
        <v>80</v>
      </c>
      <c r="AD57" s="4">
        <v>21.8</v>
      </c>
      <c r="AE57" s="4">
        <v>0.5</v>
      </c>
      <c r="AF57" s="4">
        <v>980</v>
      </c>
      <c r="AG57" s="4">
        <v>0</v>
      </c>
      <c r="AH57" s="4">
        <v>44</v>
      </c>
      <c r="AI57" s="4">
        <v>35</v>
      </c>
      <c r="AJ57" s="4">
        <v>191</v>
      </c>
      <c r="AK57" s="4">
        <v>169</v>
      </c>
      <c r="AL57" s="4">
        <v>4.5</v>
      </c>
      <c r="AM57" s="4">
        <v>175</v>
      </c>
      <c r="AN57" s="4" t="s">
        <v>155</v>
      </c>
      <c r="AO57" s="4">
        <v>2</v>
      </c>
      <c r="AP57" s="5">
        <v>0.61806712962962962</v>
      </c>
      <c r="AQ57" s="4">
        <v>47.159745999999998</v>
      </c>
      <c r="AR57" s="4">
        <v>-88.484166999999999</v>
      </c>
      <c r="AS57" s="4">
        <v>306.89999999999998</v>
      </c>
      <c r="AT57" s="4">
        <v>28.6</v>
      </c>
      <c r="AU57" s="4">
        <v>12</v>
      </c>
      <c r="AV57" s="4">
        <v>11</v>
      </c>
      <c r="AW57" s="4" t="s">
        <v>205</v>
      </c>
      <c r="AX57" s="4">
        <v>1.0631999999999999</v>
      </c>
      <c r="AY57" s="4">
        <v>1.0684</v>
      </c>
      <c r="AZ57" s="4">
        <v>2.0316000000000001</v>
      </c>
      <c r="BA57" s="4">
        <v>14.186999999999999</v>
      </c>
      <c r="BB57" s="4">
        <v>35.83</v>
      </c>
      <c r="BC57" s="4">
        <v>2.5299999999999998</v>
      </c>
      <c r="BD57" s="4">
        <v>4.8520000000000003</v>
      </c>
      <c r="BE57" s="4">
        <v>3182.7170000000001</v>
      </c>
      <c r="BF57" s="4">
        <v>2.5419999999999998</v>
      </c>
      <c r="BG57" s="4">
        <v>21.106999999999999</v>
      </c>
      <c r="BH57" s="4">
        <v>4.1669999999999998</v>
      </c>
      <c r="BI57" s="4">
        <v>25.274000000000001</v>
      </c>
      <c r="BJ57" s="4">
        <v>16.884</v>
      </c>
      <c r="BK57" s="4">
        <v>3.3340000000000001</v>
      </c>
      <c r="BL57" s="4">
        <v>20.218</v>
      </c>
      <c r="BM57" s="4">
        <v>0.1176</v>
      </c>
      <c r="BQ57" s="4">
        <v>4625.0649999999996</v>
      </c>
      <c r="BR57" s="4">
        <v>0.14543600000000001</v>
      </c>
      <c r="BS57" s="4">
        <v>-5</v>
      </c>
      <c r="BT57" s="4">
        <v>7.0939999999999996E-3</v>
      </c>
      <c r="BU57" s="4">
        <v>3.5540919999999998</v>
      </c>
      <c r="BV57" s="4">
        <v>21</v>
      </c>
      <c r="BW57" s="4">
        <f t="shared" si="9"/>
        <v>0.93899110639999994</v>
      </c>
      <c r="BY57" s="4">
        <f>BE57*$BU57*VLOOKUP("Fuel Specific Gravity",'Raw Data'!$A$1:$B$2000,2,FALSE)</f>
        <v>9660.1653498812557</v>
      </c>
      <c r="BZ57" s="4">
        <f>BF57*$BU57*VLOOKUP("Fuel Specific Gravity",'Raw Data'!$A$1:$B$2000,2,FALSE)</f>
        <v>7.7154645918559988</v>
      </c>
      <c r="CA57" s="4">
        <f>BJ57*$BU57*VLOOKUP("Fuel Specific Gravity",'Raw Data'!$A$1:$B$2000,2,FALSE)</f>
        <v>51.246225086111998</v>
      </c>
      <c r="CB57" s="4">
        <f>BM57*$BU57*VLOOKUP("Fuel Specific Gravity",'Raw Data'!$A$1:$B$2000,2,FALSE)</f>
        <v>0.35693888119679995</v>
      </c>
    </row>
    <row r="58" spans="1:80" x14ac:dyDescent="0.25">
      <c r="A58" s="2">
        <v>43165</v>
      </c>
      <c r="B58" s="38">
        <v>0.40894979166666667</v>
      </c>
      <c r="C58" s="4">
        <v>5.4370000000000003</v>
      </c>
      <c r="D58" s="4">
        <v>6.4000000000000003E-3</v>
      </c>
      <c r="E58" s="4">
        <v>64.001671000000002</v>
      </c>
      <c r="F58" s="4">
        <v>378.9</v>
      </c>
      <c r="G58" s="4">
        <v>75.099999999999994</v>
      </c>
      <c r="H58" s="4">
        <v>0</v>
      </c>
      <c r="J58" s="4">
        <v>11.99</v>
      </c>
      <c r="K58" s="4">
        <v>0.95789999999999997</v>
      </c>
      <c r="L58" s="4">
        <v>5.2074999999999996</v>
      </c>
      <c r="M58" s="4">
        <v>6.1000000000000004E-3</v>
      </c>
      <c r="N58" s="4">
        <v>362.89109999999999</v>
      </c>
      <c r="O58" s="4">
        <v>71.956000000000003</v>
      </c>
      <c r="P58" s="4">
        <v>434.8</v>
      </c>
      <c r="Q58" s="4">
        <v>290.29840000000002</v>
      </c>
      <c r="R58" s="4">
        <v>57.561900000000001</v>
      </c>
      <c r="S58" s="4">
        <v>347.9</v>
      </c>
      <c r="T58" s="4">
        <v>0</v>
      </c>
      <c r="W58" s="4">
        <v>0</v>
      </c>
      <c r="X58" s="4">
        <v>11.4869</v>
      </c>
      <c r="Y58" s="4">
        <v>12.1</v>
      </c>
      <c r="Z58" s="4">
        <v>844</v>
      </c>
      <c r="AA58" s="4">
        <v>848</v>
      </c>
      <c r="AB58" s="4">
        <v>883</v>
      </c>
      <c r="AC58" s="4">
        <v>80</v>
      </c>
      <c r="AD58" s="4">
        <v>21.8</v>
      </c>
      <c r="AE58" s="4">
        <v>0.5</v>
      </c>
      <c r="AF58" s="4">
        <v>980</v>
      </c>
      <c r="AG58" s="4">
        <v>0</v>
      </c>
      <c r="AH58" s="4">
        <v>44</v>
      </c>
      <c r="AI58" s="4">
        <v>35</v>
      </c>
      <c r="AJ58" s="4">
        <v>191</v>
      </c>
      <c r="AK58" s="4">
        <v>169</v>
      </c>
      <c r="AL58" s="4">
        <v>4.5999999999999996</v>
      </c>
      <c r="AM58" s="4">
        <v>175</v>
      </c>
      <c r="AN58" s="4" t="s">
        <v>155</v>
      </c>
      <c r="AO58" s="4">
        <v>2</v>
      </c>
      <c r="AP58" s="5">
        <v>0.61807870370370377</v>
      </c>
      <c r="AQ58" s="4">
        <v>47.159861999999997</v>
      </c>
      <c r="AR58" s="4">
        <v>-88.484174999999993</v>
      </c>
      <c r="AS58" s="4">
        <v>307.3</v>
      </c>
      <c r="AT58" s="4">
        <v>28.4</v>
      </c>
      <c r="AU58" s="4">
        <v>12</v>
      </c>
      <c r="AV58" s="4">
        <v>11</v>
      </c>
      <c r="AW58" s="4" t="s">
        <v>205</v>
      </c>
      <c r="AX58" s="4">
        <v>1.0684</v>
      </c>
      <c r="AY58" s="4">
        <v>1.1684000000000001</v>
      </c>
      <c r="AZ58" s="4">
        <v>2.0684</v>
      </c>
      <c r="BA58" s="4">
        <v>14.186999999999999</v>
      </c>
      <c r="BB58" s="4">
        <v>39.17</v>
      </c>
      <c r="BC58" s="4">
        <v>2.76</v>
      </c>
      <c r="BD58" s="4">
        <v>4.4000000000000004</v>
      </c>
      <c r="BE58" s="4">
        <v>3185.3710000000001</v>
      </c>
      <c r="BF58" s="4">
        <v>2.387</v>
      </c>
      <c r="BG58" s="4">
        <v>23.245999999999999</v>
      </c>
      <c r="BH58" s="4">
        <v>4.609</v>
      </c>
      <c r="BI58" s="4">
        <v>27.855</v>
      </c>
      <c r="BJ58" s="4">
        <v>18.596</v>
      </c>
      <c r="BK58" s="4">
        <v>3.6869999999999998</v>
      </c>
      <c r="BL58" s="4">
        <v>22.283000000000001</v>
      </c>
      <c r="BM58" s="4">
        <v>0</v>
      </c>
      <c r="BQ58" s="4">
        <v>5109.0029999999997</v>
      </c>
      <c r="BR58" s="4">
        <v>0.12787999999999999</v>
      </c>
      <c r="BS58" s="4">
        <v>-5</v>
      </c>
      <c r="BT58" s="4">
        <v>7.9059999999999998E-3</v>
      </c>
      <c r="BU58" s="4">
        <v>3.1250680000000002</v>
      </c>
      <c r="BV58" s="4">
        <v>21</v>
      </c>
      <c r="BW58" s="4">
        <f t="shared" si="9"/>
        <v>0.82564296560000006</v>
      </c>
      <c r="BY58" s="4">
        <f>BE58*$BU58*VLOOKUP("Fuel Specific Gravity",'Raw Data'!$A$1:$B$2000,2,FALSE)</f>
        <v>8501.1438371147124</v>
      </c>
      <c r="BZ58" s="4">
        <f>BF58*$BU58*VLOOKUP("Fuel Specific Gravity",'Raw Data'!$A$1:$B$2000,2,FALSE)</f>
        <v>6.3704448678640002</v>
      </c>
      <c r="CA58" s="4">
        <f>BJ58*$BU58*VLOOKUP("Fuel Specific Gravity",'Raw Data'!$A$1:$B$2000,2,FALSE)</f>
        <v>49.629154906911999</v>
      </c>
      <c r="CB58" s="4">
        <f>BM58*$BU58*VLOOKUP("Fuel Specific Gravity",'Raw Data'!$A$1:$B$2000,2,FALSE)</f>
        <v>0</v>
      </c>
    </row>
    <row r="59" spans="1:80" x14ac:dyDescent="0.25">
      <c r="A59" s="2">
        <v>43165</v>
      </c>
      <c r="B59" s="38">
        <v>0.40896136574074071</v>
      </c>
      <c r="C59" s="4">
        <v>4.4569999999999999</v>
      </c>
      <c r="D59" s="4">
        <v>3.2000000000000002E-3</v>
      </c>
      <c r="E59" s="4">
        <v>31.565657000000002</v>
      </c>
      <c r="F59" s="4">
        <v>367.1</v>
      </c>
      <c r="G59" s="4">
        <v>75.3</v>
      </c>
      <c r="H59" s="4">
        <v>0</v>
      </c>
      <c r="J59" s="4">
        <v>12.14</v>
      </c>
      <c r="K59" s="4">
        <v>0.9657</v>
      </c>
      <c r="L59" s="4">
        <v>4.3037999999999998</v>
      </c>
      <c r="M59" s="4">
        <v>3.0000000000000001E-3</v>
      </c>
      <c r="N59" s="4">
        <v>354.48939999999999</v>
      </c>
      <c r="O59" s="4">
        <v>72.758099999999999</v>
      </c>
      <c r="P59" s="4">
        <v>427.2</v>
      </c>
      <c r="Q59" s="4">
        <v>283.59899999999999</v>
      </c>
      <c r="R59" s="4">
        <v>58.207999999999998</v>
      </c>
      <c r="S59" s="4">
        <v>341.8</v>
      </c>
      <c r="T59" s="4">
        <v>0</v>
      </c>
      <c r="W59" s="4">
        <v>0</v>
      </c>
      <c r="X59" s="4">
        <v>11.7262</v>
      </c>
      <c r="Y59" s="4">
        <v>12.1</v>
      </c>
      <c r="Z59" s="4">
        <v>844</v>
      </c>
      <c r="AA59" s="4">
        <v>848</v>
      </c>
      <c r="AB59" s="4">
        <v>883</v>
      </c>
      <c r="AC59" s="4">
        <v>80</v>
      </c>
      <c r="AD59" s="4">
        <v>21.82</v>
      </c>
      <c r="AE59" s="4">
        <v>0.5</v>
      </c>
      <c r="AF59" s="4">
        <v>979</v>
      </c>
      <c r="AG59" s="4">
        <v>0</v>
      </c>
      <c r="AH59" s="4">
        <v>44</v>
      </c>
      <c r="AI59" s="4">
        <v>35</v>
      </c>
      <c r="AJ59" s="4">
        <v>191</v>
      </c>
      <c r="AK59" s="4">
        <v>169</v>
      </c>
      <c r="AL59" s="4">
        <v>4.5</v>
      </c>
      <c r="AM59" s="4">
        <v>175</v>
      </c>
      <c r="AN59" s="4" t="s">
        <v>155</v>
      </c>
      <c r="AO59" s="4">
        <v>2</v>
      </c>
      <c r="AP59" s="5">
        <v>0.61809027777777781</v>
      </c>
      <c r="AQ59" s="4">
        <v>47.159975000000003</v>
      </c>
      <c r="AR59" s="4">
        <v>-88.484178</v>
      </c>
      <c r="AS59" s="4">
        <v>307.7</v>
      </c>
      <c r="AT59" s="4">
        <v>28</v>
      </c>
      <c r="AU59" s="4">
        <v>12</v>
      </c>
      <c r="AV59" s="4">
        <v>11</v>
      </c>
      <c r="AW59" s="4" t="s">
        <v>205</v>
      </c>
      <c r="AX59" s="4">
        <v>1.1684000000000001</v>
      </c>
      <c r="AY59" s="4">
        <v>1.0631999999999999</v>
      </c>
      <c r="AZ59" s="4">
        <v>2.1</v>
      </c>
      <c r="BA59" s="4">
        <v>14.186999999999999</v>
      </c>
      <c r="BB59" s="4">
        <v>47.6</v>
      </c>
      <c r="BC59" s="4">
        <v>3.36</v>
      </c>
      <c r="BD59" s="4">
        <v>3.5529999999999999</v>
      </c>
      <c r="BE59" s="4">
        <v>3192.0340000000001</v>
      </c>
      <c r="BF59" s="4">
        <v>1.4390000000000001</v>
      </c>
      <c r="BG59" s="4">
        <v>27.533000000000001</v>
      </c>
      <c r="BH59" s="4">
        <v>5.6509999999999998</v>
      </c>
      <c r="BI59" s="4">
        <v>33.183999999999997</v>
      </c>
      <c r="BJ59" s="4">
        <v>22.027000000000001</v>
      </c>
      <c r="BK59" s="4">
        <v>4.5209999999999999</v>
      </c>
      <c r="BL59" s="4">
        <v>26.547999999999998</v>
      </c>
      <c r="BM59" s="4">
        <v>0</v>
      </c>
      <c r="BQ59" s="4">
        <v>6323.6260000000002</v>
      </c>
      <c r="BR59" s="4">
        <v>0.123282</v>
      </c>
      <c r="BS59" s="4">
        <v>-5</v>
      </c>
      <c r="BT59" s="4">
        <v>8.9060000000000007E-3</v>
      </c>
      <c r="BU59" s="4">
        <v>3.0127030000000001</v>
      </c>
      <c r="BV59" s="4">
        <v>21</v>
      </c>
      <c r="BW59" s="4">
        <f t="shared" si="9"/>
        <v>0.79595613259999998</v>
      </c>
      <c r="BY59" s="4">
        <f>BE59*$BU59*VLOOKUP("Fuel Specific Gravity",'Raw Data'!$A$1:$B$2000,2,FALSE)</f>
        <v>8212.6194483483087</v>
      </c>
      <c r="BZ59" s="4">
        <f>BF59*$BU59*VLOOKUP("Fuel Specific Gravity",'Raw Data'!$A$1:$B$2000,2,FALSE)</f>
        <v>3.7023287929180002</v>
      </c>
      <c r="CA59" s="4">
        <f>BJ59*$BU59*VLOOKUP("Fuel Specific Gravity",'Raw Data'!$A$1:$B$2000,2,FALSE)</f>
        <v>56.672130869774001</v>
      </c>
      <c r="CB59" s="4">
        <f>BM59*$BU59*VLOOKUP("Fuel Specific Gravity",'Raw Data'!$A$1:$B$2000,2,FALSE)</f>
        <v>0</v>
      </c>
    </row>
    <row r="60" spans="1:80" x14ac:dyDescent="0.25">
      <c r="A60" s="2">
        <v>43165</v>
      </c>
      <c r="B60" s="38">
        <v>0.40897293981481481</v>
      </c>
      <c r="C60" s="4">
        <v>4.0670000000000002</v>
      </c>
      <c r="D60" s="4">
        <v>4.0000000000000001E-3</v>
      </c>
      <c r="E60" s="4">
        <v>39.983165</v>
      </c>
      <c r="F60" s="4">
        <v>345.9</v>
      </c>
      <c r="G60" s="4">
        <v>75.7</v>
      </c>
      <c r="H60" s="4">
        <v>0</v>
      </c>
      <c r="J60" s="4">
        <v>12.7</v>
      </c>
      <c r="K60" s="4">
        <v>0.96879999999999999</v>
      </c>
      <c r="L60" s="4">
        <v>3.9397000000000002</v>
      </c>
      <c r="M60" s="4">
        <v>3.8999999999999998E-3</v>
      </c>
      <c r="N60" s="4">
        <v>335.14179999999999</v>
      </c>
      <c r="O60" s="4">
        <v>73.340199999999996</v>
      </c>
      <c r="P60" s="4">
        <v>408.5</v>
      </c>
      <c r="Q60" s="4">
        <v>268.10210000000001</v>
      </c>
      <c r="R60" s="4">
        <v>58.669699999999999</v>
      </c>
      <c r="S60" s="4">
        <v>326.8</v>
      </c>
      <c r="T60" s="4">
        <v>0</v>
      </c>
      <c r="W60" s="4">
        <v>0</v>
      </c>
      <c r="X60" s="4">
        <v>12.3026</v>
      </c>
      <c r="Y60" s="4">
        <v>12.1</v>
      </c>
      <c r="Z60" s="4">
        <v>843</v>
      </c>
      <c r="AA60" s="4">
        <v>847</v>
      </c>
      <c r="AB60" s="4">
        <v>883</v>
      </c>
      <c r="AC60" s="4">
        <v>80</v>
      </c>
      <c r="AD60" s="4">
        <v>21.8</v>
      </c>
      <c r="AE60" s="4">
        <v>0.5</v>
      </c>
      <c r="AF60" s="4">
        <v>980</v>
      </c>
      <c r="AG60" s="4">
        <v>0</v>
      </c>
      <c r="AH60" s="4">
        <v>44</v>
      </c>
      <c r="AI60" s="4">
        <v>35</v>
      </c>
      <c r="AJ60" s="4">
        <v>191</v>
      </c>
      <c r="AK60" s="4">
        <v>169</v>
      </c>
      <c r="AL60" s="4">
        <v>4.5</v>
      </c>
      <c r="AM60" s="4">
        <v>175</v>
      </c>
      <c r="AN60" s="4" t="s">
        <v>155</v>
      </c>
      <c r="AO60" s="4">
        <v>2</v>
      </c>
      <c r="AP60" s="5">
        <v>0.61810185185185185</v>
      </c>
      <c r="AQ60" s="4">
        <v>47.160086999999997</v>
      </c>
      <c r="AR60" s="4">
        <v>-88.484181000000007</v>
      </c>
      <c r="AS60" s="4">
        <v>308.10000000000002</v>
      </c>
      <c r="AT60" s="4">
        <v>27.8</v>
      </c>
      <c r="AU60" s="4">
        <v>12</v>
      </c>
      <c r="AV60" s="4">
        <v>11</v>
      </c>
      <c r="AW60" s="4" t="s">
        <v>205</v>
      </c>
      <c r="AX60" s="4">
        <v>0.99480000000000002</v>
      </c>
      <c r="AY60" s="4">
        <v>1.0684</v>
      </c>
      <c r="AZ60" s="4">
        <v>1.8948</v>
      </c>
      <c r="BA60" s="4">
        <v>14.186999999999999</v>
      </c>
      <c r="BB60" s="4">
        <v>52.07</v>
      </c>
      <c r="BC60" s="4">
        <v>3.67</v>
      </c>
      <c r="BD60" s="4">
        <v>3.218</v>
      </c>
      <c r="BE60" s="4">
        <v>3193.9009999999998</v>
      </c>
      <c r="BF60" s="4">
        <v>1.9990000000000001</v>
      </c>
      <c r="BG60" s="4">
        <v>28.452000000000002</v>
      </c>
      <c r="BH60" s="4">
        <v>6.226</v>
      </c>
      <c r="BI60" s="4">
        <v>34.679000000000002</v>
      </c>
      <c r="BJ60" s="4">
        <v>22.760999999999999</v>
      </c>
      <c r="BK60" s="4">
        <v>4.9809999999999999</v>
      </c>
      <c r="BL60" s="4">
        <v>27.742000000000001</v>
      </c>
      <c r="BM60" s="4">
        <v>0</v>
      </c>
      <c r="BQ60" s="4">
        <v>7251.8639999999996</v>
      </c>
      <c r="BR60" s="4">
        <v>0.102162</v>
      </c>
      <c r="BS60" s="4">
        <v>-5</v>
      </c>
      <c r="BT60" s="4">
        <v>8.0940000000000005E-3</v>
      </c>
      <c r="BU60" s="4">
        <v>2.4965839999999999</v>
      </c>
      <c r="BV60" s="4">
        <v>21</v>
      </c>
      <c r="BW60" s="4">
        <f t="shared" si="9"/>
        <v>0.65959749279999991</v>
      </c>
      <c r="BY60" s="4">
        <f>BE60*$BU60*VLOOKUP("Fuel Specific Gravity",'Raw Data'!$A$1:$B$2000,2,FALSE)</f>
        <v>6809.661182593135</v>
      </c>
      <c r="BZ60" s="4">
        <f>BF60*$BU60*VLOOKUP("Fuel Specific Gravity",'Raw Data'!$A$1:$B$2000,2,FALSE)</f>
        <v>4.2620333892640003</v>
      </c>
      <c r="CA60" s="4">
        <f>BJ60*$BU60*VLOOKUP("Fuel Specific Gravity",'Raw Data'!$A$1:$B$2000,2,FALSE)</f>
        <v>48.528335154095998</v>
      </c>
      <c r="CB60" s="4">
        <f>BM60*$BU60*VLOOKUP("Fuel Specific Gravity",'Raw Data'!$A$1:$B$2000,2,FALSE)</f>
        <v>0</v>
      </c>
    </row>
    <row r="61" spans="1:80" x14ac:dyDescent="0.25">
      <c r="A61" s="2">
        <v>43165</v>
      </c>
      <c r="B61" s="38">
        <v>0.40898451388888885</v>
      </c>
      <c r="C61" s="4">
        <v>4.5940000000000003</v>
      </c>
      <c r="D61" s="4">
        <v>9.7999999999999997E-3</v>
      </c>
      <c r="E61" s="4">
        <v>98.023256000000003</v>
      </c>
      <c r="F61" s="4">
        <v>337.3</v>
      </c>
      <c r="G61" s="4">
        <v>75.8</v>
      </c>
      <c r="H61" s="4">
        <v>-6.8</v>
      </c>
      <c r="J61" s="4">
        <v>13.44</v>
      </c>
      <c r="K61" s="4">
        <v>0.96450000000000002</v>
      </c>
      <c r="L61" s="4">
        <v>4.431</v>
      </c>
      <c r="M61" s="4">
        <v>9.4999999999999998E-3</v>
      </c>
      <c r="N61" s="4">
        <v>325.33339999999998</v>
      </c>
      <c r="O61" s="4">
        <v>73.131600000000006</v>
      </c>
      <c r="P61" s="4">
        <v>398.5</v>
      </c>
      <c r="Q61" s="4">
        <v>260.27359999999999</v>
      </c>
      <c r="R61" s="4">
        <v>58.506799999999998</v>
      </c>
      <c r="S61" s="4">
        <v>318.8</v>
      </c>
      <c r="T61" s="4">
        <v>0</v>
      </c>
      <c r="W61" s="4">
        <v>0</v>
      </c>
      <c r="X61" s="4">
        <v>12.965400000000001</v>
      </c>
      <c r="Y61" s="4">
        <v>12.1</v>
      </c>
      <c r="Z61" s="4">
        <v>843</v>
      </c>
      <c r="AA61" s="4">
        <v>846</v>
      </c>
      <c r="AB61" s="4">
        <v>883</v>
      </c>
      <c r="AC61" s="4">
        <v>80</v>
      </c>
      <c r="AD61" s="4">
        <v>21.82</v>
      </c>
      <c r="AE61" s="4">
        <v>0.5</v>
      </c>
      <c r="AF61" s="4">
        <v>979</v>
      </c>
      <c r="AG61" s="4">
        <v>0</v>
      </c>
      <c r="AH61" s="4">
        <v>43.094000000000001</v>
      </c>
      <c r="AI61" s="4">
        <v>35</v>
      </c>
      <c r="AJ61" s="4">
        <v>191</v>
      </c>
      <c r="AK61" s="4">
        <v>169</v>
      </c>
      <c r="AL61" s="4">
        <v>4.5</v>
      </c>
      <c r="AM61" s="4">
        <v>175</v>
      </c>
      <c r="AN61" s="4" t="s">
        <v>155</v>
      </c>
      <c r="AO61" s="4">
        <v>2</v>
      </c>
      <c r="AP61" s="5">
        <v>0.61811342592592589</v>
      </c>
      <c r="AQ61" s="4">
        <v>47.160198000000001</v>
      </c>
      <c r="AR61" s="4">
        <v>-88.484183999999999</v>
      </c>
      <c r="AS61" s="4">
        <v>308.2</v>
      </c>
      <c r="AT61" s="4">
        <v>27.6</v>
      </c>
      <c r="AU61" s="4">
        <v>12</v>
      </c>
      <c r="AV61" s="4">
        <v>11</v>
      </c>
      <c r="AW61" s="4" t="s">
        <v>205</v>
      </c>
      <c r="AX61" s="4">
        <v>0.9</v>
      </c>
      <c r="AY61" s="4">
        <v>1.1000000000000001</v>
      </c>
      <c r="AZ61" s="4">
        <v>1.8</v>
      </c>
      <c r="BA61" s="4">
        <v>14.186999999999999</v>
      </c>
      <c r="BB61" s="4">
        <v>46.14</v>
      </c>
      <c r="BC61" s="4">
        <v>3.25</v>
      </c>
      <c r="BD61" s="4">
        <v>3.6779999999999999</v>
      </c>
      <c r="BE61" s="4">
        <v>3186.5990000000002</v>
      </c>
      <c r="BF61" s="4">
        <v>4.3280000000000003</v>
      </c>
      <c r="BG61" s="4">
        <v>24.501000000000001</v>
      </c>
      <c r="BH61" s="4">
        <v>5.508</v>
      </c>
      <c r="BI61" s="4">
        <v>30.009</v>
      </c>
      <c r="BJ61" s="4">
        <v>19.602</v>
      </c>
      <c r="BK61" s="4">
        <v>4.4059999999999997</v>
      </c>
      <c r="BL61" s="4">
        <v>24.007999999999999</v>
      </c>
      <c r="BM61" s="4">
        <v>0</v>
      </c>
      <c r="BQ61" s="4">
        <v>6779.7060000000001</v>
      </c>
      <c r="BR61" s="4">
        <v>6.6477999999999995E-2</v>
      </c>
      <c r="BS61" s="4">
        <v>-5</v>
      </c>
      <c r="BT61" s="4">
        <v>8.0000000000000002E-3</v>
      </c>
      <c r="BU61" s="4">
        <v>1.6245560000000001</v>
      </c>
      <c r="BV61" s="4">
        <v>21</v>
      </c>
      <c r="BW61" s="4">
        <f t="shared" si="9"/>
        <v>0.42920769520000002</v>
      </c>
      <c r="BY61" s="4">
        <f>BE61*$BU61*VLOOKUP("Fuel Specific Gravity",'Raw Data'!$A$1:$B$2000,2,FALSE)</f>
        <v>4420.9944803875769</v>
      </c>
      <c r="BZ61" s="4">
        <f>BF61*$BU61*VLOOKUP("Fuel Specific Gravity",'Raw Data'!$A$1:$B$2000,2,FALSE)</f>
        <v>6.0045409262720009</v>
      </c>
      <c r="CA61" s="4">
        <f>BJ61*$BU61*VLOOKUP("Fuel Specific Gravity",'Raw Data'!$A$1:$B$2000,2,FALSE)</f>
        <v>27.195242892048004</v>
      </c>
      <c r="CB61" s="4">
        <f>BM61*$BU61*VLOOKUP("Fuel Specific Gravity",'Raw Data'!$A$1:$B$2000,2,FALSE)</f>
        <v>0</v>
      </c>
    </row>
    <row r="62" spans="1:80" x14ac:dyDescent="0.25">
      <c r="A62" s="2">
        <v>43165</v>
      </c>
      <c r="B62" s="38">
        <v>0.408996087962963</v>
      </c>
      <c r="C62" s="4">
        <v>5.4269999999999996</v>
      </c>
      <c r="D62" s="4">
        <v>1.1599999999999999E-2</v>
      </c>
      <c r="E62" s="4">
        <v>116.372392</v>
      </c>
      <c r="F62" s="4">
        <v>347.7</v>
      </c>
      <c r="G62" s="4">
        <v>75.900000000000006</v>
      </c>
      <c r="H62" s="4">
        <v>-2.5</v>
      </c>
      <c r="J62" s="4">
        <v>13.9</v>
      </c>
      <c r="K62" s="4">
        <v>0.95789999999999997</v>
      </c>
      <c r="L62" s="4">
        <v>5.1988000000000003</v>
      </c>
      <c r="M62" s="4">
        <v>1.11E-2</v>
      </c>
      <c r="N62" s="4">
        <v>333.07130000000001</v>
      </c>
      <c r="O62" s="4">
        <v>72.708200000000005</v>
      </c>
      <c r="P62" s="4">
        <v>405.8</v>
      </c>
      <c r="Q62" s="4">
        <v>266.21749999999997</v>
      </c>
      <c r="R62" s="4">
        <v>58.1143</v>
      </c>
      <c r="S62" s="4">
        <v>324.3</v>
      </c>
      <c r="T62" s="4">
        <v>0</v>
      </c>
      <c r="W62" s="4">
        <v>0</v>
      </c>
      <c r="X62" s="4">
        <v>13.3109</v>
      </c>
      <c r="Y62" s="4">
        <v>12.1</v>
      </c>
      <c r="Z62" s="4">
        <v>842</v>
      </c>
      <c r="AA62" s="4">
        <v>846</v>
      </c>
      <c r="AB62" s="4">
        <v>882</v>
      </c>
      <c r="AC62" s="4">
        <v>79.099999999999994</v>
      </c>
      <c r="AD62" s="4">
        <v>21.57</v>
      </c>
      <c r="AE62" s="4">
        <v>0.5</v>
      </c>
      <c r="AF62" s="4">
        <v>979</v>
      </c>
      <c r="AG62" s="4">
        <v>0</v>
      </c>
      <c r="AH62" s="4">
        <v>43</v>
      </c>
      <c r="AI62" s="4">
        <v>35</v>
      </c>
      <c r="AJ62" s="4">
        <v>191</v>
      </c>
      <c r="AK62" s="4">
        <v>169</v>
      </c>
      <c r="AL62" s="4">
        <v>4.5999999999999996</v>
      </c>
      <c r="AM62" s="4">
        <v>175</v>
      </c>
      <c r="AN62" s="4" t="s">
        <v>155</v>
      </c>
      <c r="AO62" s="4">
        <v>2</v>
      </c>
      <c r="AP62" s="5">
        <v>0.61812500000000004</v>
      </c>
      <c r="AQ62" s="4">
        <v>47.160307000000003</v>
      </c>
      <c r="AR62" s="4">
        <v>-88.484185999999994</v>
      </c>
      <c r="AS62" s="4">
        <v>308.39999999999998</v>
      </c>
      <c r="AT62" s="4">
        <v>27</v>
      </c>
      <c r="AU62" s="4">
        <v>12</v>
      </c>
      <c r="AV62" s="4">
        <v>11</v>
      </c>
      <c r="AW62" s="4" t="s">
        <v>205</v>
      </c>
      <c r="AX62" s="4">
        <v>0.9</v>
      </c>
      <c r="AY62" s="4">
        <v>1.1683319999999999</v>
      </c>
      <c r="AZ62" s="4">
        <v>1.8</v>
      </c>
      <c r="BA62" s="4">
        <v>14.186999999999999</v>
      </c>
      <c r="BB62" s="4">
        <v>39.200000000000003</v>
      </c>
      <c r="BC62" s="4">
        <v>2.76</v>
      </c>
      <c r="BD62" s="4">
        <v>4.3899999999999997</v>
      </c>
      <c r="BE62" s="4">
        <v>3182.3159999999998</v>
      </c>
      <c r="BF62" s="4">
        <v>4.343</v>
      </c>
      <c r="BG62" s="4">
        <v>21.350999999999999</v>
      </c>
      <c r="BH62" s="4">
        <v>4.6609999999999996</v>
      </c>
      <c r="BI62" s="4">
        <v>26.012</v>
      </c>
      <c r="BJ62" s="4">
        <v>17.065000000000001</v>
      </c>
      <c r="BK62" s="4">
        <v>3.7250000000000001</v>
      </c>
      <c r="BL62" s="4">
        <v>20.791</v>
      </c>
      <c r="BM62" s="4">
        <v>0</v>
      </c>
      <c r="BQ62" s="4">
        <v>5924.482</v>
      </c>
      <c r="BR62" s="4">
        <v>6.3E-2</v>
      </c>
      <c r="BS62" s="4">
        <v>-5</v>
      </c>
      <c r="BT62" s="4">
        <v>7.0939999999999996E-3</v>
      </c>
      <c r="BU62" s="4">
        <v>1.5395620000000001</v>
      </c>
      <c r="BV62" s="4">
        <v>21</v>
      </c>
      <c r="BW62" s="4">
        <f t="shared" si="9"/>
        <v>0.4067522804</v>
      </c>
      <c r="BY62" s="4">
        <f>BE62*$BU62*VLOOKUP("Fuel Specific Gravity",'Raw Data'!$A$1:$B$2000,2,FALSE)</f>
        <v>4184.0643588955672</v>
      </c>
      <c r="BZ62" s="4">
        <f>BF62*$BU62*VLOOKUP("Fuel Specific Gravity",'Raw Data'!$A$1:$B$2000,2,FALSE)</f>
        <v>5.7101153721640001</v>
      </c>
      <c r="CA62" s="4">
        <f>BJ62*$BU62*VLOOKUP("Fuel Specific Gravity",'Raw Data'!$A$1:$B$2000,2,FALSE)</f>
        <v>22.43682220262</v>
      </c>
      <c r="CB62" s="4">
        <f>BM62*$BU62*VLOOKUP("Fuel Specific Gravity",'Raw Data'!$A$1:$B$2000,2,FALSE)</f>
        <v>0</v>
      </c>
    </row>
    <row r="63" spans="1:80" x14ac:dyDescent="0.25">
      <c r="A63" s="2">
        <v>43165</v>
      </c>
      <c r="B63" s="38">
        <v>0.40900766203703703</v>
      </c>
      <c r="C63" s="4">
        <v>5.9390000000000001</v>
      </c>
      <c r="D63" s="4">
        <v>9.5999999999999992E-3</v>
      </c>
      <c r="E63" s="4">
        <v>96.256499000000005</v>
      </c>
      <c r="F63" s="4">
        <v>369.7</v>
      </c>
      <c r="G63" s="4">
        <v>74.400000000000006</v>
      </c>
      <c r="H63" s="4">
        <v>0</v>
      </c>
      <c r="J63" s="4">
        <v>13.91</v>
      </c>
      <c r="K63" s="4">
        <v>0.95389999999999997</v>
      </c>
      <c r="L63" s="4">
        <v>5.6650999999999998</v>
      </c>
      <c r="M63" s="4">
        <v>9.1999999999999998E-3</v>
      </c>
      <c r="N63" s="4">
        <v>352.70179999999999</v>
      </c>
      <c r="O63" s="4">
        <v>71.002499999999998</v>
      </c>
      <c r="P63" s="4">
        <v>423.7</v>
      </c>
      <c r="Q63" s="4">
        <v>281.88060000000002</v>
      </c>
      <c r="R63" s="4">
        <v>56.7455</v>
      </c>
      <c r="S63" s="4">
        <v>338.6</v>
      </c>
      <c r="T63" s="4">
        <v>0</v>
      </c>
      <c r="W63" s="4">
        <v>0</v>
      </c>
      <c r="X63" s="4">
        <v>13.272600000000001</v>
      </c>
      <c r="Y63" s="4">
        <v>12.1</v>
      </c>
      <c r="Z63" s="4">
        <v>843</v>
      </c>
      <c r="AA63" s="4">
        <v>846</v>
      </c>
      <c r="AB63" s="4">
        <v>882</v>
      </c>
      <c r="AC63" s="4">
        <v>79</v>
      </c>
      <c r="AD63" s="4">
        <v>21.54</v>
      </c>
      <c r="AE63" s="4">
        <v>0.49</v>
      </c>
      <c r="AF63" s="4">
        <v>979</v>
      </c>
      <c r="AG63" s="4">
        <v>0</v>
      </c>
      <c r="AH63" s="4">
        <v>43</v>
      </c>
      <c r="AI63" s="4">
        <v>35</v>
      </c>
      <c r="AJ63" s="4">
        <v>191</v>
      </c>
      <c r="AK63" s="4">
        <v>169</v>
      </c>
      <c r="AL63" s="4">
        <v>4.5</v>
      </c>
      <c r="AM63" s="4">
        <v>175</v>
      </c>
      <c r="AN63" s="4" t="s">
        <v>155</v>
      </c>
      <c r="AO63" s="4">
        <v>2</v>
      </c>
      <c r="AP63" s="5">
        <v>0.61813657407407407</v>
      </c>
      <c r="AQ63" s="4">
        <v>47.160397000000003</v>
      </c>
      <c r="AR63" s="4">
        <v>-88.484165000000004</v>
      </c>
      <c r="AS63" s="4">
        <v>308.8</v>
      </c>
      <c r="AT63" s="4">
        <v>24.6</v>
      </c>
      <c r="AU63" s="4">
        <v>12</v>
      </c>
      <c r="AV63" s="4">
        <v>11</v>
      </c>
      <c r="AW63" s="4" t="s">
        <v>205</v>
      </c>
      <c r="AX63" s="4">
        <v>1.105105</v>
      </c>
      <c r="AY63" s="4">
        <v>1.0632630000000001</v>
      </c>
      <c r="AZ63" s="4">
        <v>1.9367369999999999</v>
      </c>
      <c r="BA63" s="4">
        <v>14.186999999999999</v>
      </c>
      <c r="BB63" s="4">
        <v>35.909999999999997</v>
      </c>
      <c r="BC63" s="4">
        <v>2.5299999999999998</v>
      </c>
      <c r="BD63" s="4">
        <v>4.8330000000000002</v>
      </c>
      <c r="BE63" s="4">
        <v>3181.9749999999999</v>
      </c>
      <c r="BF63" s="4">
        <v>3.282</v>
      </c>
      <c r="BG63" s="4">
        <v>20.745999999999999</v>
      </c>
      <c r="BH63" s="4">
        <v>4.1760000000000002</v>
      </c>
      <c r="BI63" s="4">
        <v>24.922000000000001</v>
      </c>
      <c r="BJ63" s="4">
        <v>16.579999999999998</v>
      </c>
      <c r="BK63" s="4">
        <v>3.3380000000000001</v>
      </c>
      <c r="BL63" s="4">
        <v>19.917999999999999</v>
      </c>
      <c r="BM63" s="4">
        <v>0</v>
      </c>
      <c r="BQ63" s="4">
        <v>5420.5519999999997</v>
      </c>
      <c r="BR63" s="4">
        <v>9.1992000000000004E-2</v>
      </c>
      <c r="BS63" s="4">
        <v>-5</v>
      </c>
      <c r="BT63" s="4">
        <v>7.0000000000000001E-3</v>
      </c>
      <c r="BU63" s="4">
        <v>2.2480549999999999</v>
      </c>
      <c r="BV63" s="4">
        <v>21</v>
      </c>
      <c r="BW63" s="4">
        <f t="shared" si="9"/>
        <v>0.59393613099999998</v>
      </c>
      <c r="BY63" s="4">
        <f>BE63*$BU63*VLOOKUP("Fuel Specific Gravity",'Raw Data'!$A$1:$B$2000,2,FALSE)</f>
        <v>6108.8796065657498</v>
      </c>
      <c r="BZ63" s="4">
        <f>BF63*$BU63*VLOOKUP("Fuel Specific Gravity",'Raw Data'!$A$1:$B$2000,2,FALSE)</f>
        <v>6.3009114995399997</v>
      </c>
      <c r="CA63" s="4">
        <f>BJ63*$BU63*VLOOKUP("Fuel Specific Gravity",'Raw Data'!$A$1:$B$2000,2,FALSE)</f>
        <v>31.830930122599995</v>
      </c>
      <c r="CB63" s="4">
        <f>BM63*$BU63*VLOOKUP("Fuel Specific Gravity",'Raw Data'!$A$1:$B$2000,2,FALSE)</f>
        <v>0</v>
      </c>
    </row>
    <row r="64" spans="1:80" x14ac:dyDescent="0.25">
      <c r="A64" s="2">
        <v>43165</v>
      </c>
      <c r="B64" s="38">
        <v>0.40901923611111113</v>
      </c>
      <c r="C64" s="4">
        <v>6.202</v>
      </c>
      <c r="D64" s="4">
        <v>7.0000000000000001E-3</v>
      </c>
      <c r="E64" s="4">
        <v>70</v>
      </c>
      <c r="F64" s="4">
        <v>383.4</v>
      </c>
      <c r="G64" s="4">
        <v>72.099999999999994</v>
      </c>
      <c r="H64" s="4">
        <v>0</v>
      </c>
      <c r="J64" s="4">
        <v>13.32</v>
      </c>
      <c r="K64" s="4">
        <v>0.95179999999999998</v>
      </c>
      <c r="L64" s="4">
        <v>5.9029999999999996</v>
      </c>
      <c r="M64" s="4">
        <v>6.7000000000000002E-3</v>
      </c>
      <c r="N64" s="4">
        <v>364.89229999999998</v>
      </c>
      <c r="O64" s="4">
        <v>68.657600000000002</v>
      </c>
      <c r="P64" s="4">
        <v>433.5</v>
      </c>
      <c r="Q64" s="4">
        <v>291.6232</v>
      </c>
      <c r="R64" s="4">
        <v>54.871400000000001</v>
      </c>
      <c r="S64" s="4">
        <v>346.5</v>
      </c>
      <c r="T64" s="4">
        <v>0</v>
      </c>
      <c r="W64" s="4">
        <v>0</v>
      </c>
      <c r="X64" s="4">
        <v>12.6799</v>
      </c>
      <c r="Y64" s="4">
        <v>12</v>
      </c>
      <c r="Z64" s="4">
        <v>844</v>
      </c>
      <c r="AA64" s="4">
        <v>847</v>
      </c>
      <c r="AB64" s="4">
        <v>883</v>
      </c>
      <c r="AC64" s="4">
        <v>79</v>
      </c>
      <c r="AD64" s="4">
        <v>21.54</v>
      </c>
      <c r="AE64" s="4">
        <v>0.49</v>
      </c>
      <c r="AF64" s="4">
        <v>979</v>
      </c>
      <c r="AG64" s="4">
        <v>0</v>
      </c>
      <c r="AH64" s="4">
        <v>43</v>
      </c>
      <c r="AI64" s="4">
        <v>35</v>
      </c>
      <c r="AJ64" s="4">
        <v>191</v>
      </c>
      <c r="AK64" s="4">
        <v>169</v>
      </c>
      <c r="AL64" s="4">
        <v>4.4000000000000004</v>
      </c>
      <c r="AM64" s="4">
        <v>175</v>
      </c>
      <c r="AN64" s="4" t="s">
        <v>155</v>
      </c>
      <c r="AO64" s="4">
        <v>2</v>
      </c>
      <c r="AP64" s="5">
        <v>0.61814814814814811</v>
      </c>
      <c r="AQ64" s="4">
        <v>47.160480999999997</v>
      </c>
      <c r="AR64" s="4">
        <v>-88.484132000000002</v>
      </c>
      <c r="AS64" s="4">
        <v>309</v>
      </c>
      <c r="AT64" s="4">
        <v>22.9</v>
      </c>
      <c r="AU64" s="4">
        <v>12</v>
      </c>
      <c r="AV64" s="4">
        <v>11</v>
      </c>
      <c r="AW64" s="4" t="s">
        <v>205</v>
      </c>
      <c r="AX64" s="4">
        <v>1.2</v>
      </c>
      <c r="AY64" s="4">
        <v>1</v>
      </c>
      <c r="AZ64" s="4">
        <v>2</v>
      </c>
      <c r="BA64" s="4">
        <v>14.186999999999999</v>
      </c>
      <c r="BB64" s="4">
        <v>34.450000000000003</v>
      </c>
      <c r="BC64" s="4">
        <v>2.4300000000000002</v>
      </c>
      <c r="BD64" s="4">
        <v>5.0629999999999997</v>
      </c>
      <c r="BE64" s="4">
        <v>3182.643</v>
      </c>
      <c r="BF64" s="4">
        <v>2.286</v>
      </c>
      <c r="BG64" s="4">
        <v>20.602</v>
      </c>
      <c r="BH64" s="4">
        <v>3.8769999999999998</v>
      </c>
      <c r="BI64" s="4">
        <v>24.478999999999999</v>
      </c>
      <c r="BJ64" s="4">
        <v>16.465</v>
      </c>
      <c r="BK64" s="4">
        <v>3.0979999999999999</v>
      </c>
      <c r="BL64" s="4">
        <v>19.564</v>
      </c>
      <c r="BM64" s="4">
        <v>0</v>
      </c>
      <c r="BQ64" s="4">
        <v>4970.8540000000003</v>
      </c>
      <c r="BR64" s="4">
        <v>0.100436</v>
      </c>
      <c r="BS64" s="4">
        <v>-5</v>
      </c>
      <c r="BT64" s="4">
        <v>8.8120000000000004E-3</v>
      </c>
      <c r="BU64" s="4">
        <v>2.4544049999999999</v>
      </c>
      <c r="BV64" s="4">
        <v>21</v>
      </c>
      <c r="BW64" s="4">
        <f t="shared" si="9"/>
        <v>0.64845380099999994</v>
      </c>
      <c r="BY64" s="4">
        <f>BE64*$BU64*VLOOKUP("Fuel Specific Gravity",'Raw Data'!$A$1:$B$2000,2,FALSE)</f>
        <v>6671.0166381224099</v>
      </c>
      <c r="BZ64" s="4">
        <f>BF64*$BU64*VLOOKUP("Fuel Specific Gravity",'Raw Data'!$A$1:$B$2000,2,FALSE)</f>
        <v>4.7915974348199999</v>
      </c>
      <c r="CA64" s="4">
        <f>BJ64*$BU64*VLOOKUP("Fuel Specific Gravity",'Raw Data'!$A$1:$B$2000,2,FALSE)</f>
        <v>34.511658689549996</v>
      </c>
      <c r="CB64" s="4">
        <f>BM64*$BU64*VLOOKUP("Fuel Specific Gravity",'Raw Data'!$A$1:$B$2000,2,FALSE)</f>
        <v>0</v>
      </c>
    </row>
    <row r="65" spans="1:80" x14ac:dyDescent="0.25">
      <c r="A65" s="2">
        <v>43165</v>
      </c>
      <c r="B65" s="38">
        <v>0.40903081018518517</v>
      </c>
      <c r="C65" s="4">
        <v>6.3609999999999998</v>
      </c>
      <c r="D65" s="4">
        <v>6.7999999999999996E-3</v>
      </c>
      <c r="E65" s="4">
        <v>68.495146000000005</v>
      </c>
      <c r="F65" s="4">
        <v>387.6</v>
      </c>
      <c r="G65" s="4">
        <v>70.400000000000006</v>
      </c>
      <c r="H65" s="4">
        <v>0</v>
      </c>
      <c r="J65" s="4">
        <v>12.91</v>
      </c>
      <c r="K65" s="4">
        <v>0.9506</v>
      </c>
      <c r="L65" s="4">
        <v>6.0465999999999998</v>
      </c>
      <c r="M65" s="4">
        <v>6.4999999999999997E-3</v>
      </c>
      <c r="N65" s="4">
        <v>368.44869999999997</v>
      </c>
      <c r="O65" s="4">
        <v>66.879400000000004</v>
      </c>
      <c r="P65" s="4">
        <v>435.3</v>
      </c>
      <c r="Q65" s="4">
        <v>294.46550000000002</v>
      </c>
      <c r="R65" s="4">
        <v>53.450200000000002</v>
      </c>
      <c r="S65" s="4">
        <v>347.9</v>
      </c>
      <c r="T65" s="4">
        <v>0</v>
      </c>
      <c r="W65" s="4">
        <v>0</v>
      </c>
      <c r="X65" s="4">
        <v>12.276199999999999</v>
      </c>
      <c r="Y65" s="4">
        <v>12.1</v>
      </c>
      <c r="Z65" s="4">
        <v>844</v>
      </c>
      <c r="AA65" s="4">
        <v>846</v>
      </c>
      <c r="AB65" s="4">
        <v>883</v>
      </c>
      <c r="AC65" s="4">
        <v>79</v>
      </c>
      <c r="AD65" s="4">
        <v>21.54</v>
      </c>
      <c r="AE65" s="4">
        <v>0.49</v>
      </c>
      <c r="AF65" s="4">
        <v>979</v>
      </c>
      <c r="AG65" s="4">
        <v>0</v>
      </c>
      <c r="AH65" s="4">
        <v>43</v>
      </c>
      <c r="AI65" s="4">
        <v>35</v>
      </c>
      <c r="AJ65" s="4">
        <v>191</v>
      </c>
      <c r="AK65" s="4">
        <v>169</v>
      </c>
      <c r="AL65" s="4">
        <v>4.4000000000000004</v>
      </c>
      <c r="AM65" s="4">
        <v>175</v>
      </c>
      <c r="AN65" s="4" t="s">
        <v>155</v>
      </c>
      <c r="AO65" s="4">
        <v>2</v>
      </c>
      <c r="AP65" s="5">
        <v>0.61815972222222226</v>
      </c>
      <c r="AQ65" s="4">
        <v>47.160567999999998</v>
      </c>
      <c r="AR65" s="4">
        <v>-88.484088</v>
      </c>
      <c r="AS65" s="4">
        <v>309.10000000000002</v>
      </c>
      <c r="AT65" s="4">
        <v>22.7</v>
      </c>
      <c r="AU65" s="4">
        <v>12</v>
      </c>
      <c r="AV65" s="4">
        <v>11</v>
      </c>
      <c r="AW65" s="4" t="s">
        <v>205</v>
      </c>
      <c r="AX65" s="4">
        <v>1.2</v>
      </c>
      <c r="AY65" s="4">
        <v>1.0684</v>
      </c>
      <c r="AZ65" s="4">
        <v>1.8632</v>
      </c>
      <c r="BA65" s="4">
        <v>14.186999999999999</v>
      </c>
      <c r="BB65" s="4">
        <v>33.61</v>
      </c>
      <c r="BC65" s="4">
        <v>2.37</v>
      </c>
      <c r="BD65" s="4">
        <v>5.2009999999999996</v>
      </c>
      <c r="BE65" s="4">
        <v>3182.297</v>
      </c>
      <c r="BF65" s="4">
        <v>2.181</v>
      </c>
      <c r="BG65" s="4">
        <v>20.306999999999999</v>
      </c>
      <c r="BH65" s="4">
        <v>3.6859999999999999</v>
      </c>
      <c r="BI65" s="4">
        <v>23.992999999999999</v>
      </c>
      <c r="BJ65" s="4">
        <v>16.228999999999999</v>
      </c>
      <c r="BK65" s="4">
        <v>2.9460000000000002</v>
      </c>
      <c r="BL65" s="4">
        <v>19.175000000000001</v>
      </c>
      <c r="BM65" s="4">
        <v>0</v>
      </c>
      <c r="BQ65" s="4">
        <v>4697.808</v>
      </c>
      <c r="BR65" s="4">
        <v>0.108248</v>
      </c>
      <c r="BS65" s="4">
        <v>-5</v>
      </c>
      <c r="BT65" s="4">
        <v>8.0940000000000005E-3</v>
      </c>
      <c r="BU65" s="4">
        <v>2.645311</v>
      </c>
      <c r="BV65" s="4">
        <v>21</v>
      </c>
      <c r="BW65" s="4">
        <f t="shared" si="9"/>
        <v>0.69889116619999991</v>
      </c>
      <c r="BY65" s="4">
        <f>BE65*$BU65*VLOOKUP("Fuel Specific Gravity",'Raw Data'!$A$1:$B$2000,2,FALSE)</f>
        <v>7189.1131314994182</v>
      </c>
      <c r="BZ65" s="4">
        <f>BF65*$BU65*VLOOKUP("Fuel Specific Gravity",'Raw Data'!$A$1:$B$2000,2,FALSE)</f>
        <v>4.9270874905139994</v>
      </c>
      <c r="CA65" s="4">
        <f>BJ65*$BU65*VLOOKUP("Fuel Specific Gravity",'Raw Data'!$A$1:$B$2000,2,FALSE)</f>
        <v>36.662862395025996</v>
      </c>
      <c r="CB65" s="4">
        <f>BM65*$BU65*VLOOKUP("Fuel Specific Gravity",'Raw Data'!$A$1:$B$2000,2,FALSE)</f>
        <v>0</v>
      </c>
    </row>
    <row r="66" spans="1:80" x14ac:dyDescent="0.25">
      <c r="A66" s="2">
        <v>43165</v>
      </c>
      <c r="B66" s="38">
        <v>0.40904238425925926</v>
      </c>
      <c r="C66" s="4">
        <v>6.2690000000000001</v>
      </c>
      <c r="D66" s="4">
        <v>6.0000000000000001E-3</v>
      </c>
      <c r="E66" s="4">
        <v>60.404530999999999</v>
      </c>
      <c r="F66" s="4">
        <v>388.3</v>
      </c>
      <c r="G66" s="4">
        <v>68.7</v>
      </c>
      <c r="H66" s="4">
        <v>0</v>
      </c>
      <c r="J66" s="4">
        <v>12.61</v>
      </c>
      <c r="K66" s="4">
        <v>0.95130000000000003</v>
      </c>
      <c r="L66" s="4">
        <v>5.9634999999999998</v>
      </c>
      <c r="M66" s="4">
        <v>5.7000000000000002E-3</v>
      </c>
      <c r="N66" s="4">
        <v>369.38670000000002</v>
      </c>
      <c r="O66" s="4">
        <v>65.311899999999994</v>
      </c>
      <c r="P66" s="4">
        <v>434.7</v>
      </c>
      <c r="Q66" s="4">
        <v>295.21519999999998</v>
      </c>
      <c r="R66" s="4">
        <v>52.197499999999998</v>
      </c>
      <c r="S66" s="4">
        <v>347.4</v>
      </c>
      <c r="T66" s="4">
        <v>0</v>
      </c>
      <c r="W66" s="4">
        <v>0</v>
      </c>
      <c r="X66" s="4">
        <v>11.997</v>
      </c>
      <c r="Y66" s="4">
        <v>12</v>
      </c>
      <c r="Z66" s="4">
        <v>844</v>
      </c>
      <c r="AA66" s="4">
        <v>849</v>
      </c>
      <c r="AB66" s="4">
        <v>883</v>
      </c>
      <c r="AC66" s="4">
        <v>79</v>
      </c>
      <c r="AD66" s="4">
        <v>21.54</v>
      </c>
      <c r="AE66" s="4">
        <v>0.49</v>
      </c>
      <c r="AF66" s="4">
        <v>979</v>
      </c>
      <c r="AG66" s="4">
        <v>0</v>
      </c>
      <c r="AH66" s="4">
        <v>43</v>
      </c>
      <c r="AI66" s="4">
        <v>35</v>
      </c>
      <c r="AJ66" s="4">
        <v>191</v>
      </c>
      <c r="AK66" s="4">
        <v>168.1</v>
      </c>
      <c r="AL66" s="4">
        <v>4.4000000000000004</v>
      </c>
      <c r="AM66" s="4">
        <v>175</v>
      </c>
      <c r="AN66" s="4" t="s">
        <v>155</v>
      </c>
      <c r="AO66" s="4">
        <v>2</v>
      </c>
      <c r="AP66" s="5">
        <v>0.6181712962962963</v>
      </c>
      <c r="AQ66" s="4">
        <v>47.160649999999997</v>
      </c>
      <c r="AR66" s="4">
        <v>-88.484032999999997</v>
      </c>
      <c r="AS66" s="4">
        <v>309.2</v>
      </c>
      <c r="AT66" s="4">
        <v>22.4</v>
      </c>
      <c r="AU66" s="4">
        <v>12</v>
      </c>
      <c r="AV66" s="4">
        <v>11</v>
      </c>
      <c r="AW66" s="4" t="s">
        <v>205</v>
      </c>
      <c r="AX66" s="4">
        <v>1.4052</v>
      </c>
      <c r="AY66" s="4">
        <v>1.0316000000000001</v>
      </c>
      <c r="AZ66" s="4">
        <v>1.9368000000000001</v>
      </c>
      <c r="BA66" s="4">
        <v>14.186999999999999</v>
      </c>
      <c r="BB66" s="4">
        <v>34.090000000000003</v>
      </c>
      <c r="BC66" s="4">
        <v>2.4</v>
      </c>
      <c r="BD66" s="4">
        <v>5.12</v>
      </c>
      <c r="BE66" s="4">
        <v>3182.953</v>
      </c>
      <c r="BF66" s="4">
        <v>1.952</v>
      </c>
      <c r="BG66" s="4">
        <v>20.646000000000001</v>
      </c>
      <c r="BH66" s="4">
        <v>3.6509999999999998</v>
      </c>
      <c r="BI66" s="4">
        <v>24.297000000000001</v>
      </c>
      <c r="BJ66" s="4">
        <v>16.501000000000001</v>
      </c>
      <c r="BK66" s="4">
        <v>2.9180000000000001</v>
      </c>
      <c r="BL66" s="4">
        <v>19.417999999999999</v>
      </c>
      <c r="BM66" s="4">
        <v>0</v>
      </c>
      <c r="BQ66" s="4">
        <v>4655.8580000000002</v>
      </c>
      <c r="BR66" s="4">
        <v>0.118966</v>
      </c>
      <c r="BS66" s="4">
        <v>-5</v>
      </c>
      <c r="BT66" s="4">
        <v>8.0000000000000002E-3</v>
      </c>
      <c r="BU66" s="4">
        <v>2.907232</v>
      </c>
      <c r="BV66" s="4">
        <v>21</v>
      </c>
      <c r="BW66" s="4">
        <f t="shared" si="9"/>
        <v>0.7680906944</v>
      </c>
      <c r="BY66" s="4">
        <f>BE66*$BU66*VLOOKUP("Fuel Specific Gravity",'Raw Data'!$A$1:$B$2000,2,FALSE)</f>
        <v>7902.5597249459843</v>
      </c>
      <c r="BZ66" s="4">
        <f>BF66*$BU66*VLOOKUP("Fuel Specific Gravity",'Raw Data'!$A$1:$B$2000,2,FALSE)</f>
        <v>4.8463790018559996</v>
      </c>
      <c r="CA66" s="4">
        <f>BJ66*$BU66*VLOOKUP("Fuel Specific Gravity",'Raw Data'!$A$1:$B$2000,2,FALSE)</f>
        <v>40.968288888128001</v>
      </c>
      <c r="CB66" s="4">
        <f>BM66*$BU66*VLOOKUP("Fuel Specific Gravity",'Raw Data'!$A$1:$B$2000,2,FALSE)</f>
        <v>0</v>
      </c>
    </row>
    <row r="67" spans="1:80" x14ac:dyDescent="0.25">
      <c r="A67" s="2">
        <v>43165</v>
      </c>
      <c r="B67" s="38">
        <v>0.4090539583333333</v>
      </c>
      <c r="C67" s="4">
        <v>6.0529999999999999</v>
      </c>
      <c r="D67" s="4">
        <v>6.7999999999999996E-3</v>
      </c>
      <c r="E67" s="4">
        <v>67.903493999999995</v>
      </c>
      <c r="F67" s="4">
        <v>388.4</v>
      </c>
      <c r="G67" s="4">
        <v>68.400000000000006</v>
      </c>
      <c r="H67" s="4">
        <v>0</v>
      </c>
      <c r="J67" s="4">
        <v>12.4</v>
      </c>
      <c r="K67" s="4">
        <v>0.95299999999999996</v>
      </c>
      <c r="L67" s="4">
        <v>5.7683999999999997</v>
      </c>
      <c r="M67" s="4">
        <v>6.4999999999999997E-3</v>
      </c>
      <c r="N67" s="4">
        <v>370.13639999999998</v>
      </c>
      <c r="O67" s="4">
        <v>65.162899999999993</v>
      </c>
      <c r="P67" s="4">
        <v>435.3</v>
      </c>
      <c r="Q67" s="4">
        <v>295.8143</v>
      </c>
      <c r="R67" s="4">
        <v>52.078499999999998</v>
      </c>
      <c r="S67" s="4">
        <v>347.9</v>
      </c>
      <c r="T67" s="4">
        <v>0</v>
      </c>
      <c r="W67" s="4">
        <v>0</v>
      </c>
      <c r="X67" s="4">
        <v>11.8169</v>
      </c>
      <c r="Y67" s="4">
        <v>12</v>
      </c>
      <c r="Z67" s="4">
        <v>845</v>
      </c>
      <c r="AA67" s="4">
        <v>848</v>
      </c>
      <c r="AB67" s="4">
        <v>883</v>
      </c>
      <c r="AC67" s="4">
        <v>79</v>
      </c>
      <c r="AD67" s="4">
        <v>21.54</v>
      </c>
      <c r="AE67" s="4">
        <v>0.49</v>
      </c>
      <c r="AF67" s="4">
        <v>979</v>
      </c>
      <c r="AG67" s="4">
        <v>0</v>
      </c>
      <c r="AH67" s="4">
        <v>43</v>
      </c>
      <c r="AI67" s="4">
        <v>35</v>
      </c>
      <c r="AJ67" s="4">
        <v>190.1</v>
      </c>
      <c r="AK67" s="4">
        <v>168.9</v>
      </c>
      <c r="AL67" s="4">
        <v>4.4000000000000004</v>
      </c>
      <c r="AM67" s="4">
        <v>175</v>
      </c>
      <c r="AN67" s="4" t="s">
        <v>155</v>
      </c>
      <c r="AO67" s="4">
        <v>2</v>
      </c>
      <c r="AP67" s="5">
        <v>0.61818287037037034</v>
      </c>
      <c r="AQ67" s="4">
        <v>47.160736999999997</v>
      </c>
      <c r="AR67" s="4">
        <v>-88.483979000000005</v>
      </c>
      <c r="AS67" s="4">
        <v>309.60000000000002</v>
      </c>
      <c r="AT67" s="4">
        <v>22.7</v>
      </c>
      <c r="AU67" s="4">
        <v>12</v>
      </c>
      <c r="AV67" s="4">
        <v>11</v>
      </c>
      <c r="AW67" s="4" t="s">
        <v>205</v>
      </c>
      <c r="AX67" s="4">
        <v>1.5</v>
      </c>
      <c r="AY67" s="4">
        <v>1.0684</v>
      </c>
      <c r="AZ67" s="4">
        <v>2.0684</v>
      </c>
      <c r="BA67" s="4">
        <v>14.186999999999999</v>
      </c>
      <c r="BB67" s="4">
        <v>35.270000000000003</v>
      </c>
      <c r="BC67" s="4">
        <v>2.4900000000000002</v>
      </c>
      <c r="BD67" s="4">
        <v>4.9340000000000002</v>
      </c>
      <c r="BE67" s="4">
        <v>3183.1689999999999</v>
      </c>
      <c r="BF67" s="4">
        <v>2.2730000000000001</v>
      </c>
      <c r="BG67" s="4">
        <v>21.39</v>
      </c>
      <c r="BH67" s="4">
        <v>3.766</v>
      </c>
      <c r="BI67" s="4">
        <v>25.155000000000001</v>
      </c>
      <c r="BJ67" s="4">
        <v>17.094999999999999</v>
      </c>
      <c r="BK67" s="4">
        <v>3.01</v>
      </c>
      <c r="BL67" s="4">
        <v>20.103999999999999</v>
      </c>
      <c r="BM67" s="4">
        <v>0</v>
      </c>
      <c r="BQ67" s="4">
        <v>4741.4470000000001</v>
      </c>
      <c r="BR67" s="4">
        <v>0.12543599999999999</v>
      </c>
      <c r="BS67" s="4">
        <v>-5</v>
      </c>
      <c r="BT67" s="4">
        <v>8.0000000000000002E-3</v>
      </c>
      <c r="BU67" s="4">
        <v>3.0653419999999998</v>
      </c>
      <c r="BV67" s="4">
        <v>21</v>
      </c>
      <c r="BW67" s="4">
        <f t="shared" si="9"/>
        <v>0.80986335639999996</v>
      </c>
      <c r="BY67" s="4">
        <f>BE67*$BU67*VLOOKUP("Fuel Specific Gravity",'Raw Data'!$A$1:$B$2000,2,FALSE)</f>
        <v>8332.9063909934921</v>
      </c>
      <c r="BZ67" s="4">
        <f>BF67*$BU67*VLOOKUP("Fuel Specific Gravity",'Raw Data'!$A$1:$B$2000,2,FALSE)</f>
        <v>5.9502641005639996</v>
      </c>
      <c r="CA67" s="4">
        <f>BJ67*$BU67*VLOOKUP("Fuel Specific Gravity",'Raw Data'!$A$1:$B$2000,2,FALSE)</f>
        <v>44.751326352459998</v>
      </c>
      <c r="CB67" s="4">
        <f>BM67*$BU67*VLOOKUP("Fuel Specific Gravity",'Raw Data'!$A$1:$B$2000,2,FALSE)</f>
        <v>0</v>
      </c>
    </row>
    <row r="68" spans="1:80" x14ac:dyDescent="0.25">
      <c r="A68" s="2">
        <v>43165</v>
      </c>
      <c r="B68" s="38">
        <v>0.40906553240740745</v>
      </c>
      <c r="C68" s="4">
        <v>5.8330000000000002</v>
      </c>
      <c r="D68" s="4">
        <v>5.7000000000000002E-3</v>
      </c>
      <c r="E68" s="4">
        <v>57.092320999999998</v>
      </c>
      <c r="F68" s="4">
        <v>388.3</v>
      </c>
      <c r="G68" s="4">
        <v>68.3</v>
      </c>
      <c r="H68" s="4">
        <v>0</v>
      </c>
      <c r="J68" s="4">
        <v>12.3</v>
      </c>
      <c r="K68" s="4">
        <v>0.95469999999999999</v>
      </c>
      <c r="L68" s="4">
        <v>5.5690999999999997</v>
      </c>
      <c r="M68" s="4">
        <v>5.4999999999999997E-3</v>
      </c>
      <c r="N68" s="4">
        <v>370.72269999999997</v>
      </c>
      <c r="O68" s="4">
        <v>65.229100000000003</v>
      </c>
      <c r="P68" s="4">
        <v>436</v>
      </c>
      <c r="Q68" s="4">
        <v>296.28289999999998</v>
      </c>
      <c r="R68" s="4">
        <v>52.131300000000003</v>
      </c>
      <c r="S68" s="4">
        <v>348.4</v>
      </c>
      <c r="T68" s="4">
        <v>0</v>
      </c>
      <c r="W68" s="4">
        <v>0</v>
      </c>
      <c r="X68" s="4">
        <v>11.743</v>
      </c>
      <c r="Y68" s="4">
        <v>12</v>
      </c>
      <c r="Z68" s="4">
        <v>845</v>
      </c>
      <c r="AA68" s="4">
        <v>848</v>
      </c>
      <c r="AB68" s="4">
        <v>883</v>
      </c>
      <c r="AC68" s="4">
        <v>79</v>
      </c>
      <c r="AD68" s="4">
        <v>21.54</v>
      </c>
      <c r="AE68" s="4">
        <v>0.49</v>
      </c>
      <c r="AF68" s="4">
        <v>979</v>
      </c>
      <c r="AG68" s="4">
        <v>0</v>
      </c>
      <c r="AH68" s="4">
        <v>43</v>
      </c>
      <c r="AI68" s="4">
        <v>35</v>
      </c>
      <c r="AJ68" s="4">
        <v>190</v>
      </c>
      <c r="AK68" s="4">
        <v>169</v>
      </c>
      <c r="AL68" s="4">
        <v>4.4000000000000004</v>
      </c>
      <c r="AM68" s="4">
        <v>175</v>
      </c>
      <c r="AN68" s="4" t="s">
        <v>155</v>
      </c>
      <c r="AO68" s="4">
        <v>2</v>
      </c>
      <c r="AP68" s="5">
        <v>0.61819444444444438</v>
      </c>
      <c r="AQ68" s="4">
        <v>47.160831999999999</v>
      </c>
      <c r="AR68" s="4">
        <v>-88.483939000000007</v>
      </c>
      <c r="AS68" s="4">
        <v>310.10000000000002</v>
      </c>
      <c r="AT68" s="4">
        <v>23.5</v>
      </c>
      <c r="AU68" s="4">
        <v>12</v>
      </c>
      <c r="AV68" s="4">
        <v>11</v>
      </c>
      <c r="AW68" s="4" t="s">
        <v>205</v>
      </c>
      <c r="AX68" s="4">
        <v>1.6368</v>
      </c>
      <c r="AY68" s="4">
        <v>1.2367999999999999</v>
      </c>
      <c r="AZ68" s="4">
        <v>2.2368000000000001</v>
      </c>
      <c r="BA68" s="4">
        <v>14.186999999999999</v>
      </c>
      <c r="BB68" s="4">
        <v>36.57</v>
      </c>
      <c r="BC68" s="4">
        <v>2.58</v>
      </c>
      <c r="BD68" s="4">
        <v>4.7430000000000003</v>
      </c>
      <c r="BE68" s="4">
        <v>3184.4189999999999</v>
      </c>
      <c r="BF68" s="4">
        <v>1.984</v>
      </c>
      <c r="BG68" s="4">
        <v>22.199000000000002</v>
      </c>
      <c r="BH68" s="4">
        <v>3.9060000000000001</v>
      </c>
      <c r="BI68" s="4">
        <v>26.105</v>
      </c>
      <c r="BJ68" s="4">
        <v>17.742000000000001</v>
      </c>
      <c r="BK68" s="4">
        <v>3.1219999999999999</v>
      </c>
      <c r="BL68" s="4">
        <v>20.863</v>
      </c>
      <c r="BM68" s="4">
        <v>0</v>
      </c>
      <c r="BQ68" s="4">
        <v>4882.3180000000002</v>
      </c>
      <c r="BR68" s="4">
        <v>0.12238</v>
      </c>
      <c r="BS68" s="4">
        <v>-5</v>
      </c>
      <c r="BT68" s="4">
        <v>7.0949999999999997E-3</v>
      </c>
      <c r="BU68" s="4">
        <v>2.9906519999999999</v>
      </c>
      <c r="BV68" s="4">
        <v>21</v>
      </c>
      <c r="BW68" s="4">
        <f t="shared" si="9"/>
        <v>0.79013025839999995</v>
      </c>
      <c r="BY68" s="4">
        <f>BE68*$BU68*VLOOKUP("Fuel Specific Gravity",'Raw Data'!$A$1:$B$2000,2,FALSE)</f>
        <v>8133.0596497145507</v>
      </c>
      <c r="BZ68" s="4">
        <f>BF68*$BU68*VLOOKUP("Fuel Specific Gravity",'Raw Data'!$A$1:$B$2000,2,FALSE)</f>
        <v>5.0671693470720003</v>
      </c>
      <c r="CA68" s="4">
        <f>BJ68*$BU68*VLOOKUP("Fuel Specific Gravity",'Raw Data'!$A$1:$B$2000,2,FALSE)</f>
        <v>45.313366207535999</v>
      </c>
      <c r="CB68" s="4">
        <f>BM68*$BU68*VLOOKUP("Fuel Specific Gravity",'Raw Data'!$A$1:$B$2000,2,FALSE)</f>
        <v>0</v>
      </c>
    </row>
    <row r="69" spans="1:80" x14ac:dyDescent="0.25">
      <c r="A69" s="2">
        <v>43165</v>
      </c>
      <c r="B69" s="38">
        <v>0.40907710648148149</v>
      </c>
      <c r="C69" s="4">
        <v>5.6769999999999996</v>
      </c>
      <c r="D69" s="4">
        <v>6.0000000000000001E-3</v>
      </c>
      <c r="E69" s="4">
        <v>59.816667000000002</v>
      </c>
      <c r="F69" s="4">
        <v>385.8</v>
      </c>
      <c r="G69" s="4">
        <v>68.599999999999994</v>
      </c>
      <c r="H69" s="4">
        <v>0</v>
      </c>
      <c r="J69" s="4">
        <v>12.34</v>
      </c>
      <c r="K69" s="4">
        <v>0.95589999999999997</v>
      </c>
      <c r="L69" s="4">
        <v>5.4268000000000001</v>
      </c>
      <c r="M69" s="4">
        <v>5.7000000000000002E-3</v>
      </c>
      <c r="N69" s="4">
        <v>368.82670000000002</v>
      </c>
      <c r="O69" s="4">
        <v>65.616600000000005</v>
      </c>
      <c r="P69" s="4">
        <v>434.4</v>
      </c>
      <c r="Q69" s="4">
        <v>294.76760000000002</v>
      </c>
      <c r="R69" s="4">
        <v>52.441099999999999</v>
      </c>
      <c r="S69" s="4">
        <v>347.2</v>
      </c>
      <c r="T69" s="4">
        <v>0</v>
      </c>
      <c r="W69" s="4">
        <v>0</v>
      </c>
      <c r="X69" s="4">
        <v>11.798500000000001</v>
      </c>
      <c r="Y69" s="4">
        <v>12</v>
      </c>
      <c r="Z69" s="4">
        <v>845</v>
      </c>
      <c r="AA69" s="4">
        <v>848</v>
      </c>
      <c r="AB69" s="4">
        <v>884</v>
      </c>
      <c r="AC69" s="4">
        <v>79</v>
      </c>
      <c r="AD69" s="4">
        <v>21.54</v>
      </c>
      <c r="AE69" s="4">
        <v>0.49</v>
      </c>
      <c r="AF69" s="4">
        <v>979</v>
      </c>
      <c r="AG69" s="4">
        <v>0</v>
      </c>
      <c r="AH69" s="4">
        <v>43</v>
      </c>
      <c r="AI69" s="4">
        <v>35</v>
      </c>
      <c r="AJ69" s="4">
        <v>190</v>
      </c>
      <c r="AK69" s="4">
        <v>168.1</v>
      </c>
      <c r="AL69" s="4">
        <v>4.3</v>
      </c>
      <c r="AM69" s="4">
        <v>175</v>
      </c>
      <c r="AN69" s="4" t="s">
        <v>155</v>
      </c>
      <c r="AO69" s="4">
        <v>2</v>
      </c>
      <c r="AP69" s="5">
        <v>0.61820601851851853</v>
      </c>
      <c r="AQ69" s="4">
        <v>47.160930999999998</v>
      </c>
      <c r="AR69" s="4">
        <v>-88.483919</v>
      </c>
      <c r="AS69" s="4">
        <v>310.60000000000002</v>
      </c>
      <c r="AT69" s="4">
        <v>24.1</v>
      </c>
      <c r="AU69" s="4">
        <v>12</v>
      </c>
      <c r="AV69" s="4">
        <v>11</v>
      </c>
      <c r="AW69" s="4" t="s">
        <v>205</v>
      </c>
      <c r="AX69" s="4">
        <v>1.7</v>
      </c>
      <c r="AY69" s="4">
        <v>1.3</v>
      </c>
      <c r="AZ69" s="4">
        <v>2.2999999999999998</v>
      </c>
      <c r="BA69" s="4">
        <v>14.186999999999999</v>
      </c>
      <c r="BB69" s="4">
        <v>37.549999999999997</v>
      </c>
      <c r="BC69" s="4">
        <v>2.65</v>
      </c>
      <c r="BD69" s="4">
        <v>4.6130000000000004</v>
      </c>
      <c r="BE69" s="4">
        <v>3184.779</v>
      </c>
      <c r="BF69" s="4">
        <v>2.1360000000000001</v>
      </c>
      <c r="BG69" s="4">
        <v>22.667000000000002</v>
      </c>
      <c r="BH69" s="4">
        <v>4.0330000000000004</v>
      </c>
      <c r="BI69" s="4">
        <v>26.7</v>
      </c>
      <c r="BJ69" s="4">
        <v>18.116</v>
      </c>
      <c r="BK69" s="4">
        <v>3.2229999999999999</v>
      </c>
      <c r="BL69" s="4">
        <v>21.338000000000001</v>
      </c>
      <c r="BM69" s="4">
        <v>0</v>
      </c>
      <c r="BQ69" s="4">
        <v>5034.5559999999996</v>
      </c>
      <c r="BR69" s="4">
        <v>0.113847</v>
      </c>
      <c r="BS69" s="4">
        <v>-5</v>
      </c>
      <c r="BT69" s="4">
        <v>7.9059999999999998E-3</v>
      </c>
      <c r="BU69" s="4">
        <v>2.782133</v>
      </c>
      <c r="BV69" s="4">
        <v>21</v>
      </c>
      <c r="BW69" s="4">
        <f t="shared" si="9"/>
        <v>0.73503953859999993</v>
      </c>
      <c r="BY69" s="4">
        <f>BE69*$BU69*VLOOKUP("Fuel Specific Gravity",'Raw Data'!$A$1:$B$2000,2,FALSE)</f>
        <v>7566.8488555803779</v>
      </c>
      <c r="BZ69" s="4">
        <f>BF69*$BU69*VLOOKUP("Fuel Specific Gravity",'Raw Data'!$A$1:$B$2000,2,FALSE)</f>
        <v>5.0750112191520005</v>
      </c>
      <c r="CA69" s="4">
        <f>BJ69*$BU69*VLOOKUP("Fuel Specific Gravity",'Raw Data'!$A$1:$B$2000,2,FALSE)</f>
        <v>43.042557699511995</v>
      </c>
      <c r="CB69" s="4">
        <f>BM69*$BU69*VLOOKUP("Fuel Specific Gravity",'Raw Data'!$A$1:$B$2000,2,FALSE)</f>
        <v>0</v>
      </c>
    </row>
    <row r="70" spans="1:80" x14ac:dyDescent="0.25">
      <c r="A70" s="2">
        <v>43165</v>
      </c>
      <c r="B70" s="38">
        <v>0.40908868055555558</v>
      </c>
      <c r="C70" s="4">
        <v>5.5540000000000003</v>
      </c>
      <c r="D70" s="4">
        <v>7.3000000000000001E-3</v>
      </c>
      <c r="E70" s="4">
        <v>73.233582999999996</v>
      </c>
      <c r="F70" s="4">
        <v>384.3</v>
      </c>
      <c r="G70" s="4">
        <v>69.2</v>
      </c>
      <c r="H70" s="4">
        <v>7</v>
      </c>
      <c r="J70" s="4">
        <v>12.49</v>
      </c>
      <c r="K70" s="4">
        <v>0.95689999999999997</v>
      </c>
      <c r="L70" s="4">
        <v>5.3148</v>
      </c>
      <c r="M70" s="4">
        <v>7.0000000000000001E-3</v>
      </c>
      <c r="N70" s="4">
        <v>367.69290000000001</v>
      </c>
      <c r="O70" s="4">
        <v>66.2042</v>
      </c>
      <c r="P70" s="4">
        <v>433.9</v>
      </c>
      <c r="Q70" s="4">
        <v>293.86149999999998</v>
      </c>
      <c r="R70" s="4">
        <v>52.910600000000002</v>
      </c>
      <c r="S70" s="4">
        <v>346.8</v>
      </c>
      <c r="T70" s="4">
        <v>7.0204000000000004</v>
      </c>
      <c r="W70" s="4">
        <v>0</v>
      </c>
      <c r="X70" s="4">
        <v>11.9535</v>
      </c>
      <c r="Y70" s="4">
        <v>12</v>
      </c>
      <c r="Z70" s="4">
        <v>845</v>
      </c>
      <c r="AA70" s="4">
        <v>848</v>
      </c>
      <c r="AB70" s="4">
        <v>884</v>
      </c>
      <c r="AC70" s="4">
        <v>79</v>
      </c>
      <c r="AD70" s="4">
        <v>21.54</v>
      </c>
      <c r="AE70" s="4">
        <v>0.49</v>
      </c>
      <c r="AF70" s="4">
        <v>979</v>
      </c>
      <c r="AG70" s="4">
        <v>0</v>
      </c>
      <c r="AH70" s="4">
        <v>43</v>
      </c>
      <c r="AI70" s="4">
        <v>35</v>
      </c>
      <c r="AJ70" s="4">
        <v>190</v>
      </c>
      <c r="AK70" s="4">
        <v>168</v>
      </c>
      <c r="AL70" s="4">
        <v>4.4000000000000004</v>
      </c>
      <c r="AM70" s="4">
        <v>175</v>
      </c>
      <c r="AN70" s="4" t="s">
        <v>155</v>
      </c>
      <c r="AO70" s="4">
        <v>2</v>
      </c>
      <c r="AP70" s="5">
        <v>0.61821759259259257</v>
      </c>
      <c r="AQ70" s="4">
        <v>47.161031000000001</v>
      </c>
      <c r="AR70" s="4">
        <v>-88.483913999999999</v>
      </c>
      <c r="AS70" s="4">
        <v>310.89999999999998</v>
      </c>
      <c r="AT70" s="4">
        <v>24.3</v>
      </c>
      <c r="AU70" s="4">
        <v>12</v>
      </c>
      <c r="AV70" s="4">
        <v>11</v>
      </c>
      <c r="AW70" s="4" t="s">
        <v>205</v>
      </c>
      <c r="AX70" s="4">
        <v>1.6315999999999999</v>
      </c>
      <c r="AY70" s="4">
        <v>1.1632</v>
      </c>
      <c r="AZ70" s="4">
        <v>2.0948000000000002</v>
      </c>
      <c r="BA70" s="4">
        <v>14.186999999999999</v>
      </c>
      <c r="BB70" s="4">
        <v>38.35</v>
      </c>
      <c r="BC70" s="4">
        <v>2.7</v>
      </c>
      <c r="BD70" s="4">
        <v>4.5049999999999999</v>
      </c>
      <c r="BE70" s="4">
        <v>3184.002</v>
      </c>
      <c r="BF70" s="4">
        <v>2.6720000000000002</v>
      </c>
      <c r="BG70" s="4">
        <v>23.068000000000001</v>
      </c>
      <c r="BH70" s="4">
        <v>4.1529999999999996</v>
      </c>
      <c r="BI70" s="4">
        <v>27.222000000000001</v>
      </c>
      <c r="BJ70" s="4">
        <v>18.436</v>
      </c>
      <c r="BK70" s="4">
        <v>3.319</v>
      </c>
      <c r="BL70" s="4">
        <v>21.756</v>
      </c>
      <c r="BM70" s="4">
        <v>0.13289999999999999</v>
      </c>
      <c r="BQ70" s="4">
        <v>5206.9409999999998</v>
      </c>
      <c r="BR70" s="4">
        <v>0.124778</v>
      </c>
      <c r="BS70" s="4">
        <v>-5</v>
      </c>
      <c r="BT70" s="4">
        <v>8.0000000000000002E-3</v>
      </c>
      <c r="BU70" s="4">
        <v>3.0492620000000001</v>
      </c>
      <c r="BV70" s="4">
        <v>21</v>
      </c>
      <c r="BW70" s="4">
        <f t="shared" si="9"/>
        <v>0.80561502039999999</v>
      </c>
      <c r="BY70" s="4">
        <f>BE70*$BU70*VLOOKUP("Fuel Specific Gravity",'Raw Data'!$A$1:$B$2000,2,FALSE)</f>
        <v>8291.3632857714947</v>
      </c>
      <c r="BZ70" s="4">
        <f>BF70*$BU70*VLOOKUP("Fuel Specific Gravity",'Raw Data'!$A$1:$B$2000,2,FALSE)</f>
        <v>6.9580743666560005</v>
      </c>
      <c r="CA70" s="4">
        <f>BJ70*$BU70*VLOOKUP("Fuel Specific Gravity",'Raw Data'!$A$1:$B$2000,2,FALSE)</f>
        <v>48.008629874127998</v>
      </c>
      <c r="CB70" s="4">
        <f>BM70*$BU70*VLOOKUP("Fuel Specific Gravity",'Raw Data'!$A$1:$B$2000,2,FALSE)</f>
        <v>0.34608086950919997</v>
      </c>
    </row>
    <row r="71" spans="1:80" x14ac:dyDescent="0.25">
      <c r="A71" s="2">
        <v>43165</v>
      </c>
      <c r="B71" s="38">
        <v>0.40910025462962962</v>
      </c>
      <c r="C71" s="4">
        <v>5.55</v>
      </c>
      <c r="D71" s="4">
        <v>8.0000000000000002E-3</v>
      </c>
      <c r="E71" s="4">
        <v>80</v>
      </c>
      <c r="F71" s="4">
        <v>384.1</v>
      </c>
      <c r="G71" s="4">
        <v>69.900000000000006</v>
      </c>
      <c r="H71" s="4">
        <v>0</v>
      </c>
      <c r="J71" s="4">
        <v>12.6</v>
      </c>
      <c r="K71" s="4">
        <v>0.95689999999999997</v>
      </c>
      <c r="L71" s="4">
        <v>5.3109999999999999</v>
      </c>
      <c r="M71" s="4">
        <v>7.7000000000000002E-3</v>
      </c>
      <c r="N71" s="4">
        <v>367.57889999999998</v>
      </c>
      <c r="O71" s="4">
        <v>66.858500000000006</v>
      </c>
      <c r="P71" s="4">
        <v>434.4</v>
      </c>
      <c r="Q71" s="4">
        <v>293.7704</v>
      </c>
      <c r="R71" s="4">
        <v>53.433500000000002</v>
      </c>
      <c r="S71" s="4">
        <v>347.2</v>
      </c>
      <c r="T71" s="4">
        <v>0</v>
      </c>
      <c r="W71" s="4">
        <v>0</v>
      </c>
      <c r="X71" s="4">
        <v>12.0573</v>
      </c>
      <c r="Y71" s="4">
        <v>12</v>
      </c>
      <c r="Z71" s="4">
        <v>845</v>
      </c>
      <c r="AA71" s="4">
        <v>850</v>
      </c>
      <c r="AB71" s="4">
        <v>883</v>
      </c>
      <c r="AC71" s="4">
        <v>79</v>
      </c>
      <c r="AD71" s="4">
        <v>21.54</v>
      </c>
      <c r="AE71" s="4">
        <v>0.49</v>
      </c>
      <c r="AF71" s="4">
        <v>979</v>
      </c>
      <c r="AG71" s="4">
        <v>0</v>
      </c>
      <c r="AH71" s="4">
        <v>43</v>
      </c>
      <c r="AI71" s="4">
        <v>35</v>
      </c>
      <c r="AJ71" s="4">
        <v>190</v>
      </c>
      <c r="AK71" s="4">
        <v>168</v>
      </c>
      <c r="AL71" s="4">
        <v>4.4000000000000004</v>
      </c>
      <c r="AM71" s="4">
        <v>175</v>
      </c>
      <c r="AN71" s="4" t="s">
        <v>155</v>
      </c>
      <c r="AO71" s="4">
        <v>2</v>
      </c>
      <c r="AP71" s="5">
        <v>0.61822916666666672</v>
      </c>
      <c r="AQ71" s="4">
        <v>47.161130999999997</v>
      </c>
      <c r="AR71" s="4">
        <v>-88.483915999999994</v>
      </c>
      <c r="AS71" s="4">
        <v>311.2</v>
      </c>
      <c r="AT71" s="4">
        <v>24.4</v>
      </c>
      <c r="AU71" s="4">
        <v>12</v>
      </c>
      <c r="AV71" s="4">
        <v>11</v>
      </c>
      <c r="AW71" s="4" t="s">
        <v>205</v>
      </c>
      <c r="AX71" s="4">
        <v>1.1896</v>
      </c>
      <c r="AY71" s="4">
        <v>1.1684000000000001</v>
      </c>
      <c r="AZ71" s="4">
        <v>1.9316</v>
      </c>
      <c r="BA71" s="4">
        <v>14.186999999999999</v>
      </c>
      <c r="BB71" s="4">
        <v>38.369999999999997</v>
      </c>
      <c r="BC71" s="4">
        <v>2.7</v>
      </c>
      <c r="BD71" s="4">
        <v>4.5010000000000003</v>
      </c>
      <c r="BE71" s="4">
        <v>3184.049</v>
      </c>
      <c r="BF71" s="4">
        <v>2.9209999999999998</v>
      </c>
      <c r="BG71" s="4">
        <v>23.077999999999999</v>
      </c>
      <c r="BH71" s="4">
        <v>4.1980000000000004</v>
      </c>
      <c r="BI71" s="4">
        <v>27.274999999999999</v>
      </c>
      <c r="BJ71" s="4">
        <v>18.443999999999999</v>
      </c>
      <c r="BK71" s="4">
        <v>3.355</v>
      </c>
      <c r="BL71" s="4">
        <v>21.798999999999999</v>
      </c>
      <c r="BM71" s="4">
        <v>0</v>
      </c>
      <c r="BQ71" s="4">
        <v>5256.0060000000003</v>
      </c>
      <c r="BR71" s="4">
        <v>0.10878599999999999</v>
      </c>
      <c r="BS71" s="4">
        <v>-5</v>
      </c>
      <c r="BT71" s="4">
        <v>8.9060000000000007E-3</v>
      </c>
      <c r="BU71" s="4">
        <v>2.6584569999999998</v>
      </c>
      <c r="BV71" s="4">
        <v>21</v>
      </c>
      <c r="BW71" s="4">
        <f t="shared" si="9"/>
        <v>0.70236433939999998</v>
      </c>
      <c r="BY71" s="4">
        <f>BE71*$BU71*VLOOKUP("Fuel Specific Gravity",'Raw Data'!$A$1:$B$2000,2,FALSE)</f>
        <v>7228.8173789436223</v>
      </c>
      <c r="BZ71" s="4">
        <f>BF71*$BU71*VLOOKUP("Fuel Specific Gravity",'Raw Data'!$A$1:$B$2000,2,FALSE)</f>
        <v>6.6316113740379992</v>
      </c>
      <c r="CA71" s="4">
        <f>BJ71*$BU71*VLOOKUP("Fuel Specific Gravity",'Raw Data'!$A$1:$B$2000,2,FALSE)</f>
        <v>41.873824095431992</v>
      </c>
      <c r="CB71" s="4">
        <f>BM71*$BU71*VLOOKUP("Fuel Specific Gravity",'Raw Data'!$A$1:$B$2000,2,FALSE)</f>
        <v>0</v>
      </c>
    </row>
    <row r="72" spans="1:80" x14ac:dyDescent="0.25">
      <c r="A72" s="2">
        <v>43165</v>
      </c>
      <c r="B72" s="38">
        <v>0.40911182870370372</v>
      </c>
      <c r="C72" s="4">
        <v>5.8940000000000001</v>
      </c>
      <c r="D72" s="4">
        <v>8.0000000000000002E-3</v>
      </c>
      <c r="E72" s="4">
        <v>80</v>
      </c>
      <c r="F72" s="4">
        <v>384.7</v>
      </c>
      <c r="G72" s="4">
        <v>70.2</v>
      </c>
      <c r="H72" s="4">
        <v>0</v>
      </c>
      <c r="J72" s="4">
        <v>12.7</v>
      </c>
      <c r="K72" s="4">
        <v>0.95420000000000005</v>
      </c>
      <c r="L72" s="4">
        <v>5.6238999999999999</v>
      </c>
      <c r="M72" s="4">
        <v>7.6E-3</v>
      </c>
      <c r="N72" s="4">
        <v>367.03179999999998</v>
      </c>
      <c r="O72" s="4">
        <v>66.983500000000006</v>
      </c>
      <c r="P72" s="4">
        <v>434</v>
      </c>
      <c r="Q72" s="4">
        <v>293.3331</v>
      </c>
      <c r="R72" s="4">
        <v>53.5334</v>
      </c>
      <c r="S72" s="4">
        <v>346.9</v>
      </c>
      <c r="T72" s="4">
        <v>0</v>
      </c>
      <c r="W72" s="4">
        <v>0</v>
      </c>
      <c r="X72" s="4">
        <v>12.1181</v>
      </c>
      <c r="Y72" s="4">
        <v>12</v>
      </c>
      <c r="Z72" s="4">
        <v>845</v>
      </c>
      <c r="AA72" s="4">
        <v>849</v>
      </c>
      <c r="AB72" s="4">
        <v>884</v>
      </c>
      <c r="AC72" s="4">
        <v>79</v>
      </c>
      <c r="AD72" s="4">
        <v>21.54</v>
      </c>
      <c r="AE72" s="4">
        <v>0.49</v>
      </c>
      <c r="AF72" s="4">
        <v>979</v>
      </c>
      <c r="AG72" s="4">
        <v>0</v>
      </c>
      <c r="AH72" s="4">
        <v>43</v>
      </c>
      <c r="AI72" s="4">
        <v>35</v>
      </c>
      <c r="AJ72" s="4">
        <v>190</v>
      </c>
      <c r="AK72" s="4">
        <v>168.9</v>
      </c>
      <c r="AL72" s="4">
        <v>4.3</v>
      </c>
      <c r="AM72" s="4">
        <v>175</v>
      </c>
      <c r="AN72" s="4" t="s">
        <v>155</v>
      </c>
      <c r="AO72" s="4">
        <v>2</v>
      </c>
      <c r="AP72" s="5">
        <v>0.61824074074074076</v>
      </c>
      <c r="AQ72" s="4">
        <v>47.161228999999999</v>
      </c>
      <c r="AR72" s="4">
        <v>-88.483917000000005</v>
      </c>
      <c r="AS72" s="4">
        <v>311.5</v>
      </c>
      <c r="AT72" s="4">
        <v>24.3</v>
      </c>
      <c r="AU72" s="4">
        <v>12</v>
      </c>
      <c r="AV72" s="4">
        <v>11</v>
      </c>
      <c r="AW72" s="4" t="s">
        <v>205</v>
      </c>
      <c r="AX72" s="4">
        <v>0.86319999999999997</v>
      </c>
      <c r="AY72" s="4">
        <v>1.2</v>
      </c>
      <c r="AZ72" s="4">
        <v>1.7632000000000001</v>
      </c>
      <c r="BA72" s="4">
        <v>14.186999999999999</v>
      </c>
      <c r="BB72" s="4">
        <v>36.19</v>
      </c>
      <c r="BC72" s="4">
        <v>2.5499999999999998</v>
      </c>
      <c r="BD72" s="4">
        <v>4.8019999999999996</v>
      </c>
      <c r="BE72" s="4">
        <v>3182.9830000000002</v>
      </c>
      <c r="BF72" s="4">
        <v>2.75</v>
      </c>
      <c r="BG72" s="4">
        <v>21.754000000000001</v>
      </c>
      <c r="BH72" s="4">
        <v>3.97</v>
      </c>
      <c r="BI72" s="4">
        <v>25.724</v>
      </c>
      <c r="BJ72" s="4">
        <v>17.385999999999999</v>
      </c>
      <c r="BK72" s="4">
        <v>3.173</v>
      </c>
      <c r="BL72" s="4">
        <v>20.559000000000001</v>
      </c>
      <c r="BM72" s="4">
        <v>0</v>
      </c>
      <c r="BQ72" s="4">
        <v>4986.8599999999997</v>
      </c>
      <c r="BR72" s="4">
        <v>0.107</v>
      </c>
      <c r="BS72" s="4">
        <v>-5</v>
      </c>
      <c r="BT72" s="4">
        <v>8.9999999999999993E-3</v>
      </c>
      <c r="BU72" s="4">
        <v>2.6148120000000001</v>
      </c>
      <c r="BV72" s="4">
        <v>21</v>
      </c>
      <c r="BW72" s="4">
        <f t="shared" si="9"/>
        <v>0.69083333040000006</v>
      </c>
      <c r="BY72" s="4">
        <f>BE72*$BU72*VLOOKUP("Fuel Specific Gravity",'Raw Data'!$A$1:$B$2000,2,FALSE)</f>
        <v>7107.7584311433848</v>
      </c>
      <c r="BZ72" s="4">
        <f>BF72*$BU72*VLOOKUP("Fuel Specific Gravity",'Raw Data'!$A$1:$B$2000,2,FALSE)</f>
        <v>6.1408859820000004</v>
      </c>
      <c r="CA72" s="4">
        <f>BJ72*$BU72*VLOOKUP("Fuel Specific Gravity",'Raw Data'!$A$1:$B$2000,2,FALSE)</f>
        <v>38.823797702927997</v>
      </c>
      <c r="CB72" s="4">
        <f>BM72*$BU72*VLOOKUP("Fuel Specific Gravity",'Raw Data'!$A$1:$B$2000,2,FALSE)</f>
        <v>0</v>
      </c>
    </row>
    <row r="73" spans="1:80" x14ac:dyDescent="0.25">
      <c r="A73" s="2">
        <v>43165</v>
      </c>
      <c r="B73" s="38">
        <v>0.40912340277777776</v>
      </c>
      <c r="C73" s="4">
        <v>6.3070000000000004</v>
      </c>
      <c r="D73" s="4">
        <v>1.04E-2</v>
      </c>
      <c r="E73" s="4">
        <v>104.298986</v>
      </c>
      <c r="F73" s="4">
        <v>388.1</v>
      </c>
      <c r="G73" s="4">
        <v>70.3</v>
      </c>
      <c r="H73" s="4">
        <v>0</v>
      </c>
      <c r="J73" s="4">
        <v>12.7</v>
      </c>
      <c r="K73" s="4">
        <v>0.95099999999999996</v>
      </c>
      <c r="L73" s="4">
        <v>5.9981</v>
      </c>
      <c r="M73" s="4">
        <v>9.9000000000000008E-3</v>
      </c>
      <c r="N73" s="4">
        <v>369.01940000000002</v>
      </c>
      <c r="O73" s="4">
        <v>66.851799999999997</v>
      </c>
      <c r="P73" s="4">
        <v>435.9</v>
      </c>
      <c r="Q73" s="4">
        <v>294.92160000000001</v>
      </c>
      <c r="R73" s="4">
        <v>53.428199999999997</v>
      </c>
      <c r="S73" s="4">
        <v>348.3</v>
      </c>
      <c r="T73" s="4">
        <v>0</v>
      </c>
      <c r="W73" s="4">
        <v>0</v>
      </c>
      <c r="X73" s="4">
        <v>12.0771</v>
      </c>
      <c r="Y73" s="4">
        <v>12</v>
      </c>
      <c r="Z73" s="4">
        <v>845</v>
      </c>
      <c r="AA73" s="4">
        <v>850</v>
      </c>
      <c r="AB73" s="4">
        <v>884</v>
      </c>
      <c r="AC73" s="4">
        <v>79</v>
      </c>
      <c r="AD73" s="4">
        <v>21.54</v>
      </c>
      <c r="AE73" s="4">
        <v>0.49</v>
      </c>
      <c r="AF73" s="4">
        <v>979</v>
      </c>
      <c r="AG73" s="4">
        <v>0</v>
      </c>
      <c r="AH73" s="4">
        <v>43</v>
      </c>
      <c r="AI73" s="4">
        <v>35</v>
      </c>
      <c r="AJ73" s="4">
        <v>190</v>
      </c>
      <c r="AK73" s="4">
        <v>169</v>
      </c>
      <c r="AL73" s="4">
        <v>4.4000000000000004</v>
      </c>
      <c r="AM73" s="4">
        <v>175</v>
      </c>
      <c r="AN73" s="4" t="s">
        <v>155</v>
      </c>
      <c r="AO73" s="4">
        <v>2</v>
      </c>
      <c r="AP73" s="5">
        <v>0.6182523148148148</v>
      </c>
      <c r="AQ73" s="4">
        <v>47.161259999999999</v>
      </c>
      <c r="AR73" s="4">
        <v>-88.483917000000005</v>
      </c>
      <c r="AS73" s="4">
        <v>311.60000000000002</v>
      </c>
      <c r="AT73" s="4">
        <v>24.3</v>
      </c>
      <c r="AU73" s="4">
        <v>12</v>
      </c>
      <c r="AV73" s="4">
        <v>11</v>
      </c>
      <c r="AW73" s="4" t="s">
        <v>205</v>
      </c>
      <c r="AX73" s="4">
        <v>0.8</v>
      </c>
      <c r="AY73" s="4">
        <v>1.2</v>
      </c>
      <c r="AZ73" s="4">
        <v>1.7</v>
      </c>
      <c r="BA73" s="4">
        <v>14.186999999999999</v>
      </c>
      <c r="BB73" s="4">
        <v>33.869999999999997</v>
      </c>
      <c r="BC73" s="4">
        <v>2.39</v>
      </c>
      <c r="BD73" s="4">
        <v>5.1580000000000004</v>
      </c>
      <c r="BE73" s="4">
        <v>3180.6219999999998</v>
      </c>
      <c r="BF73" s="4">
        <v>3.347</v>
      </c>
      <c r="BG73" s="4">
        <v>20.492000000000001</v>
      </c>
      <c r="BH73" s="4">
        <v>3.7120000000000002</v>
      </c>
      <c r="BI73" s="4">
        <v>24.204000000000001</v>
      </c>
      <c r="BJ73" s="4">
        <v>16.376999999999999</v>
      </c>
      <c r="BK73" s="4">
        <v>2.9670000000000001</v>
      </c>
      <c r="BL73" s="4">
        <v>19.344000000000001</v>
      </c>
      <c r="BM73" s="4">
        <v>0</v>
      </c>
      <c r="BQ73" s="4">
        <v>4656.491</v>
      </c>
      <c r="BR73" s="4">
        <v>0.10609399999999999</v>
      </c>
      <c r="BS73" s="4">
        <v>-5</v>
      </c>
      <c r="BT73" s="4">
        <v>8.0940000000000005E-3</v>
      </c>
      <c r="BU73" s="4">
        <v>2.5926719999999999</v>
      </c>
      <c r="BV73" s="4">
        <v>21</v>
      </c>
      <c r="BW73" s="4">
        <f t="shared" si="9"/>
        <v>0.68498394239999993</v>
      </c>
      <c r="BY73" s="4">
        <f>BE73*$BU73*VLOOKUP("Fuel Specific Gravity",'Raw Data'!$A$1:$B$2000,2,FALSE)</f>
        <v>7042.3484000943354</v>
      </c>
      <c r="BZ73" s="4">
        <f>BF73*$BU73*VLOOKUP("Fuel Specific Gravity",'Raw Data'!$A$1:$B$2000,2,FALSE)</f>
        <v>7.4107328991359998</v>
      </c>
      <c r="CA73" s="4">
        <f>BJ73*$BU73*VLOOKUP("Fuel Specific Gravity",'Raw Data'!$A$1:$B$2000,2,FALSE)</f>
        <v>36.261001699775996</v>
      </c>
      <c r="CB73" s="4">
        <f>BM73*$BU73*VLOOKUP("Fuel Specific Gravity",'Raw Data'!$A$1:$B$2000,2,FALSE)</f>
        <v>0</v>
      </c>
    </row>
    <row r="74" spans="1:80" x14ac:dyDescent="0.25">
      <c r="A74" s="2">
        <v>43165</v>
      </c>
      <c r="B74" s="38">
        <v>0.40913497685185191</v>
      </c>
      <c r="C74" s="4">
        <v>6.4009999999999998</v>
      </c>
      <c r="D74" s="4">
        <v>9.1000000000000004E-3</v>
      </c>
      <c r="E74" s="4">
        <v>91.082181000000006</v>
      </c>
      <c r="F74" s="4">
        <v>391.5</v>
      </c>
      <c r="G74" s="4">
        <v>70.099999999999994</v>
      </c>
      <c r="H74" s="4">
        <v>0</v>
      </c>
      <c r="J74" s="4">
        <v>12.6</v>
      </c>
      <c r="K74" s="4">
        <v>0.95020000000000004</v>
      </c>
      <c r="L74" s="4">
        <v>6.0822000000000003</v>
      </c>
      <c r="M74" s="4">
        <v>8.6999999999999994E-3</v>
      </c>
      <c r="N74" s="4">
        <v>372.03410000000002</v>
      </c>
      <c r="O74" s="4">
        <v>66.566699999999997</v>
      </c>
      <c r="P74" s="4">
        <v>438.6</v>
      </c>
      <c r="Q74" s="4">
        <v>297.33100000000002</v>
      </c>
      <c r="R74" s="4">
        <v>53.200299999999999</v>
      </c>
      <c r="S74" s="4">
        <v>350.5</v>
      </c>
      <c r="T74" s="4">
        <v>0</v>
      </c>
      <c r="W74" s="4">
        <v>0</v>
      </c>
      <c r="X74" s="4">
        <v>11.973000000000001</v>
      </c>
      <c r="Y74" s="4">
        <v>12</v>
      </c>
      <c r="Z74" s="4">
        <v>846</v>
      </c>
      <c r="AA74" s="4">
        <v>851</v>
      </c>
      <c r="AB74" s="4">
        <v>884</v>
      </c>
      <c r="AC74" s="4">
        <v>79</v>
      </c>
      <c r="AD74" s="4">
        <v>21.54</v>
      </c>
      <c r="AE74" s="4">
        <v>0.49</v>
      </c>
      <c r="AF74" s="4">
        <v>979</v>
      </c>
      <c r="AG74" s="4">
        <v>0</v>
      </c>
      <c r="AH74" s="4">
        <v>43</v>
      </c>
      <c r="AI74" s="4">
        <v>35</v>
      </c>
      <c r="AJ74" s="4">
        <v>190</v>
      </c>
      <c r="AK74" s="4">
        <v>168.1</v>
      </c>
      <c r="AL74" s="4">
        <v>4.3</v>
      </c>
      <c r="AM74" s="4">
        <v>175</v>
      </c>
      <c r="AN74" s="4" t="s">
        <v>155</v>
      </c>
      <c r="AO74" s="4">
        <v>2</v>
      </c>
      <c r="AP74" s="5">
        <v>0.6182523148148148</v>
      </c>
      <c r="AQ74" s="4">
        <v>47.161389999999997</v>
      </c>
      <c r="AR74" s="4">
        <v>-88.483924999999999</v>
      </c>
      <c r="AS74" s="4">
        <v>312.10000000000002</v>
      </c>
      <c r="AT74" s="4">
        <v>23.9</v>
      </c>
      <c r="AU74" s="4">
        <v>12</v>
      </c>
      <c r="AV74" s="4">
        <v>11</v>
      </c>
      <c r="AW74" s="4" t="s">
        <v>205</v>
      </c>
      <c r="AX74" s="4">
        <v>0.86839999999999995</v>
      </c>
      <c r="AY74" s="4">
        <v>1.2684</v>
      </c>
      <c r="AZ74" s="4">
        <v>1.7684</v>
      </c>
      <c r="BA74" s="4">
        <v>14.186999999999999</v>
      </c>
      <c r="BB74" s="4">
        <v>33.39</v>
      </c>
      <c r="BC74" s="4">
        <v>2.35</v>
      </c>
      <c r="BD74" s="4">
        <v>5.2409999999999997</v>
      </c>
      <c r="BE74" s="4">
        <v>3181.0659999999998</v>
      </c>
      <c r="BF74" s="4">
        <v>2.8809999999999998</v>
      </c>
      <c r="BG74" s="4">
        <v>20.376999999999999</v>
      </c>
      <c r="BH74" s="4">
        <v>3.6459999999999999</v>
      </c>
      <c r="BI74" s="4">
        <v>24.021999999999998</v>
      </c>
      <c r="BJ74" s="4">
        <v>16.285</v>
      </c>
      <c r="BK74" s="4">
        <v>2.9140000000000001</v>
      </c>
      <c r="BL74" s="4">
        <v>19.199000000000002</v>
      </c>
      <c r="BM74" s="4">
        <v>0</v>
      </c>
      <c r="BQ74" s="4">
        <v>4553.1490000000003</v>
      </c>
      <c r="BR74" s="4">
        <v>0.144958</v>
      </c>
      <c r="BS74" s="4">
        <v>-5</v>
      </c>
      <c r="BT74" s="4">
        <v>8.9060000000000007E-3</v>
      </c>
      <c r="BU74" s="4">
        <v>3.5424120000000001</v>
      </c>
      <c r="BV74" s="4">
        <v>21</v>
      </c>
      <c r="BW74" s="4">
        <f t="shared" si="9"/>
        <v>0.93590525039999994</v>
      </c>
      <c r="BY74" s="4">
        <f>BE74*$BU74*VLOOKUP("Fuel Specific Gravity",'Raw Data'!$A$1:$B$2000,2,FALSE)</f>
        <v>9623.4240009979676</v>
      </c>
      <c r="BZ74" s="4">
        <f>BF74*$BU74*VLOOKUP("Fuel Specific Gravity",'Raw Data'!$A$1:$B$2000,2,FALSE)</f>
        <v>8.7156583820879998</v>
      </c>
      <c r="CA74" s="4">
        <f>BJ74*$BU74*VLOOKUP("Fuel Specific Gravity",'Raw Data'!$A$1:$B$2000,2,FALSE)</f>
        <v>49.265705224680005</v>
      </c>
      <c r="CB74" s="4">
        <f>BM74*$BU74*VLOOKUP("Fuel Specific Gravity",'Raw Data'!$A$1:$B$2000,2,FALSE)</f>
        <v>0</v>
      </c>
    </row>
    <row r="75" spans="1:80" x14ac:dyDescent="0.25">
      <c r="A75" s="2">
        <v>43165</v>
      </c>
      <c r="B75" s="38">
        <v>0.40914655092592594</v>
      </c>
      <c r="C75" s="4">
        <v>5.9930000000000003</v>
      </c>
      <c r="D75" s="4">
        <v>7.4999999999999997E-3</v>
      </c>
      <c r="E75" s="4">
        <v>75.264527000000001</v>
      </c>
      <c r="F75" s="4">
        <v>390.3</v>
      </c>
      <c r="G75" s="4">
        <v>69.7</v>
      </c>
      <c r="H75" s="4">
        <v>0</v>
      </c>
      <c r="J75" s="4">
        <v>12.26</v>
      </c>
      <c r="K75" s="4">
        <v>0.95340000000000003</v>
      </c>
      <c r="L75" s="4">
        <v>5.7134</v>
      </c>
      <c r="M75" s="4">
        <v>7.1999999999999998E-3</v>
      </c>
      <c r="N75" s="4">
        <v>372.13639999999998</v>
      </c>
      <c r="O75" s="4">
        <v>66.431399999999996</v>
      </c>
      <c r="P75" s="4">
        <v>438.6</v>
      </c>
      <c r="Q75" s="4">
        <v>297.4128</v>
      </c>
      <c r="R75" s="4">
        <v>53.092300000000002</v>
      </c>
      <c r="S75" s="4">
        <v>350.5</v>
      </c>
      <c r="T75" s="4">
        <v>0</v>
      </c>
      <c r="W75" s="4">
        <v>0</v>
      </c>
      <c r="X75" s="4">
        <v>11.6861</v>
      </c>
      <c r="Y75" s="4">
        <v>12</v>
      </c>
      <c r="Z75" s="4">
        <v>846</v>
      </c>
      <c r="AA75" s="4">
        <v>850</v>
      </c>
      <c r="AB75" s="4">
        <v>884</v>
      </c>
      <c r="AC75" s="4">
        <v>79</v>
      </c>
      <c r="AD75" s="4">
        <v>21.54</v>
      </c>
      <c r="AE75" s="4">
        <v>0.49</v>
      </c>
      <c r="AF75" s="4">
        <v>979</v>
      </c>
      <c r="AG75" s="4">
        <v>0</v>
      </c>
      <c r="AH75" s="4">
        <v>43</v>
      </c>
      <c r="AI75" s="4">
        <v>35</v>
      </c>
      <c r="AJ75" s="4">
        <v>190</v>
      </c>
      <c r="AK75" s="4">
        <v>168.9</v>
      </c>
      <c r="AL75" s="4">
        <v>4.3</v>
      </c>
      <c r="AM75" s="4">
        <v>175</v>
      </c>
      <c r="AN75" s="4" t="s">
        <v>155</v>
      </c>
      <c r="AO75" s="4">
        <v>2</v>
      </c>
      <c r="AP75" s="5">
        <v>0.61827546296296299</v>
      </c>
      <c r="AQ75" s="4">
        <v>47.161515000000001</v>
      </c>
      <c r="AR75" s="4">
        <v>-88.483930999999998</v>
      </c>
      <c r="AS75" s="4">
        <v>312.5</v>
      </c>
      <c r="AT75" s="4">
        <v>23.7</v>
      </c>
      <c r="AU75" s="4">
        <v>12</v>
      </c>
      <c r="AV75" s="4">
        <v>11</v>
      </c>
      <c r="AW75" s="4" t="s">
        <v>205</v>
      </c>
      <c r="AX75" s="4">
        <v>0.9</v>
      </c>
      <c r="AY75" s="4">
        <v>1.3</v>
      </c>
      <c r="AZ75" s="4">
        <v>1.8</v>
      </c>
      <c r="BA75" s="4">
        <v>14.186999999999999</v>
      </c>
      <c r="BB75" s="4">
        <v>35.61</v>
      </c>
      <c r="BC75" s="4">
        <v>2.5099999999999998</v>
      </c>
      <c r="BD75" s="4">
        <v>4.8869999999999996</v>
      </c>
      <c r="BE75" s="4">
        <v>3182.9520000000002</v>
      </c>
      <c r="BF75" s="4">
        <v>2.544</v>
      </c>
      <c r="BG75" s="4">
        <v>21.710999999999999</v>
      </c>
      <c r="BH75" s="4">
        <v>3.8759999999999999</v>
      </c>
      <c r="BI75" s="4">
        <v>25.587</v>
      </c>
      <c r="BJ75" s="4">
        <v>17.350999999999999</v>
      </c>
      <c r="BK75" s="4">
        <v>3.097</v>
      </c>
      <c r="BL75" s="4">
        <v>20.449000000000002</v>
      </c>
      <c r="BM75" s="4">
        <v>0</v>
      </c>
      <c r="BQ75" s="4">
        <v>4733.7709999999997</v>
      </c>
      <c r="BR75" s="4">
        <v>0.13994000000000001</v>
      </c>
      <c r="BS75" s="4">
        <v>-5</v>
      </c>
      <c r="BT75" s="4">
        <v>8.0940000000000005E-3</v>
      </c>
      <c r="BU75" s="4">
        <v>3.4197839999999999</v>
      </c>
      <c r="BV75" s="4">
        <v>21</v>
      </c>
      <c r="BW75" s="4">
        <f t="shared" ref="BW75:BW138" si="10">BU75*0.2642</f>
        <v>0.90350693279999994</v>
      </c>
      <c r="BY75" s="4">
        <f>BE75*$BU75*VLOOKUP("Fuel Specific Gravity",'Raw Data'!$A$1:$B$2000,2,FALSE)</f>
        <v>9295.7971073022727</v>
      </c>
      <c r="BZ75" s="4">
        <f>BF75*$BU75*VLOOKUP("Fuel Specific Gravity",'Raw Data'!$A$1:$B$2000,2,FALSE)</f>
        <v>7.4297406435840001</v>
      </c>
      <c r="CA75" s="4">
        <f>BJ75*$BU75*VLOOKUP("Fuel Specific Gravity",'Raw Data'!$A$1:$B$2000,2,FALSE)</f>
        <v>50.673518045135992</v>
      </c>
      <c r="CB75" s="4">
        <f>BM75*$BU75*VLOOKUP("Fuel Specific Gravity",'Raw Data'!$A$1:$B$2000,2,FALSE)</f>
        <v>0</v>
      </c>
    </row>
    <row r="76" spans="1:80" x14ac:dyDescent="0.25">
      <c r="A76" s="2">
        <v>43165</v>
      </c>
      <c r="B76" s="38">
        <v>0.40915812499999998</v>
      </c>
      <c r="C76" s="4">
        <v>5.4690000000000003</v>
      </c>
      <c r="D76" s="4">
        <v>7.3000000000000001E-3</v>
      </c>
      <c r="E76" s="4">
        <v>73.256006999999997</v>
      </c>
      <c r="F76" s="4">
        <v>381.6</v>
      </c>
      <c r="G76" s="4">
        <v>69.599999999999994</v>
      </c>
      <c r="H76" s="4">
        <v>-6.7</v>
      </c>
      <c r="J76" s="4">
        <v>12.1</v>
      </c>
      <c r="K76" s="4">
        <v>0.95750000000000002</v>
      </c>
      <c r="L76" s="4">
        <v>5.2366000000000001</v>
      </c>
      <c r="M76" s="4">
        <v>7.0000000000000001E-3</v>
      </c>
      <c r="N76" s="4">
        <v>365.38279999999997</v>
      </c>
      <c r="O76" s="4">
        <v>66.6447</v>
      </c>
      <c r="P76" s="4">
        <v>432</v>
      </c>
      <c r="Q76" s="4">
        <v>292.01519999999999</v>
      </c>
      <c r="R76" s="4">
        <v>53.262700000000002</v>
      </c>
      <c r="S76" s="4">
        <v>345.3</v>
      </c>
      <c r="T76" s="4">
        <v>0</v>
      </c>
      <c r="W76" s="4">
        <v>0</v>
      </c>
      <c r="X76" s="4">
        <v>11.5862</v>
      </c>
      <c r="Y76" s="4">
        <v>12</v>
      </c>
      <c r="Z76" s="4">
        <v>846</v>
      </c>
      <c r="AA76" s="4">
        <v>849</v>
      </c>
      <c r="AB76" s="4">
        <v>884</v>
      </c>
      <c r="AC76" s="4">
        <v>79</v>
      </c>
      <c r="AD76" s="4">
        <v>21.54</v>
      </c>
      <c r="AE76" s="4">
        <v>0.49</v>
      </c>
      <c r="AF76" s="4">
        <v>979</v>
      </c>
      <c r="AG76" s="4">
        <v>0</v>
      </c>
      <c r="AH76" s="4">
        <v>43</v>
      </c>
      <c r="AI76" s="4">
        <v>35</v>
      </c>
      <c r="AJ76" s="4">
        <v>190</v>
      </c>
      <c r="AK76" s="4">
        <v>169</v>
      </c>
      <c r="AL76" s="4">
        <v>4.3</v>
      </c>
      <c r="AM76" s="4">
        <v>175</v>
      </c>
      <c r="AN76" s="4" t="s">
        <v>155</v>
      </c>
      <c r="AO76" s="4">
        <v>2</v>
      </c>
      <c r="AP76" s="5">
        <v>0.61828703703703702</v>
      </c>
      <c r="AQ76" s="4">
        <v>47.161611999999998</v>
      </c>
      <c r="AR76" s="4">
        <v>-88.483957000000004</v>
      </c>
      <c r="AS76" s="4">
        <v>312.7</v>
      </c>
      <c r="AT76" s="4">
        <v>24</v>
      </c>
      <c r="AU76" s="4">
        <v>12</v>
      </c>
      <c r="AV76" s="4">
        <v>11</v>
      </c>
      <c r="AW76" s="4" t="s">
        <v>205</v>
      </c>
      <c r="AX76" s="4">
        <v>0.9</v>
      </c>
      <c r="AY76" s="4">
        <v>1.3684000000000001</v>
      </c>
      <c r="AZ76" s="4">
        <v>1.8</v>
      </c>
      <c r="BA76" s="4">
        <v>14.186999999999999</v>
      </c>
      <c r="BB76" s="4">
        <v>38.93</v>
      </c>
      <c r="BC76" s="4">
        <v>2.74</v>
      </c>
      <c r="BD76" s="4">
        <v>4.4340000000000002</v>
      </c>
      <c r="BE76" s="4">
        <v>3184.7159999999999</v>
      </c>
      <c r="BF76" s="4">
        <v>2.7149999999999999</v>
      </c>
      <c r="BG76" s="4">
        <v>23.27</v>
      </c>
      <c r="BH76" s="4">
        <v>4.2439999999999998</v>
      </c>
      <c r="BI76" s="4">
        <v>27.515000000000001</v>
      </c>
      <c r="BJ76" s="4">
        <v>18.597999999999999</v>
      </c>
      <c r="BK76" s="4">
        <v>3.3919999999999999</v>
      </c>
      <c r="BL76" s="4">
        <v>21.99</v>
      </c>
      <c r="BM76" s="4">
        <v>0</v>
      </c>
      <c r="BQ76" s="4">
        <v>5123.4009999999998</v>
      </c>
      <c r="BR76" s="4">
        <v>0.12994</v>
      </c>
      <c r="BS76" s="4">
        <v>-5</v>
      </c>
      <c r="BT76" s="4">
        <v>8.0000000000000002E-3</v>
      </c>
      <c r="BU76" s="4">
        <v>3.1754090000000001</v>
      </c>
      <c r="BV76" s="4">
        <v>21</v>
      </c>
      <c r="BW76" s="4">
        <f t="shared" si="10"/>
        <v>0.8389430578</v>
      </c>
      <c r="BY76" s="4">
        <f>BE76*$BU76*VLOOKUP("Fuel Specific Gravity",'Raw Data'!$A$1:$B$2000,2,FALSE)</f>
        <v>8636.3105749127753</v>
      </c>
      <c r="BZ76" s="4">
        <f>BF76*$BU76*VLOOKUP("Fuel Specific Gravity",'Raw Data'!$A$1:$B$2000,2,FALSE)</f>
        <v>7.3625350614899991</v>
      </c>
      <c r="CA76" s="4">
        <f>BJ76*$BU76*VLOOKUP("Fuel Specific Gravity",'Raw Data'!$A$1:$B$2000,2,FALSE)</f>
        <v>50.434043121027997</v>
      </c>
      <c r="CB76" s="4">
        <f>BM76*$BU76*VLOOKUP("Fuel Specific Gravity",'Raw Data'!$A$1:$B$2000,2,FALSE)</f>
        <v>0</v>
      </c>
    </row>
    <row r="77" spans="1:80" x14ac:dyDescent="0.25">
      <c r="A77" s="2">
        <v>43165</v>
      </c>
      <c r="B77" s="38">
        <v>0.40916969907407408</v>
      </c>
      <c r="C77" s="4">
        <v>5.45</v>
      </c>
      <c r="D77" s="4">
        <v>8.3000000000000001E-3</v>
      </c>
      <c r="E77" s="4">
        <v>83.120805000000004</v>
      </c>
      <c r="F77" s="4">
        <v>376.6</v>
      </c>
      <c r="G77" s="4">
        <v>69.7</v>
      </c>
      <c r="H77" s="4">
        <v>-3.9</v>
      </c>
      <c r="J77" s="4">
        <v>12.28</v>
      </c>
      <c r="K77" s="4">
        <v>0.9577</v>
      </c>
      <c r="L77" s="4">
        <v>5.2194000000000003</v>
      </c>
      <c r="M77" s="4">
        <v>8.0000000000000002E-3</v>
      </c>
      <c r="N77" s="4">
        <v>360.6746</v>
      </c>
      <c r="O77" s="4">
        <v>66.792100000000005</v>
      </c>
      <c r="P77" s="4">
        <v>427.5</v>
      </c>
      <c r="Q77" s="4">
        <v>288.25240000000002</v>
      </c>
      <c r="R77" s="4">
        <v>53.380499999999998</v>
      </c>
      <c r="S77" s="4">
        <v>341.6</v>
      </c>
      <c r="T77" s="4">
        <v>0</v>
      </c>
      <c r="W77" s="4">
        <v>0</v>
      </c>
      <c r="X77" s="4">
        <v>11.764900000000001</v>
      </c>
      <c r="Y77" s="4">
        <v>12</v>
      </c>
      <c r="Z77" s="4">
        <v>847</v>
      </c>
      <c r="AA77" s="4">
        <v>850</v>
      </c>
      <c r="AB77" s="4">
        <v>884</v>
      </c>
      <c r="AC77" s="4">
        <v>79</v>
      </c>
      <c r="AD77" s="4">
        <v>21.54</v>
      </c>
      <c r="AE77" s="4">
        <v>0.49</v>
      </c>
      <c r="AF77" s="4">
        <v>979</v>
      </c>
      <c r="AG77" s="4">
        <v>0</v>
      </c>
      <c r="AH77" s="4">
        <v>43</v>
      </c>
      <c r="AI77" s="4">
        <v>35</v>
      </c>
      <c r="AJ77" s="4">
        <v>190</v>
      </c>
      <c r="AK77" s="4">
        <v>168.1</v>
      </c>
      <c r="AL77" s="4">
        <v>4.3</v>
      </c>
      <c r="AM77" s="4">
        <v>175</v>
      </c>
      <c r="AN77" s="4" t="s">
        <v>155</v>
      </c>
      <c r="AO77" s="4">
        <v>2</v>
      </c>
      <c r="AP77" s="5">
        <v>0.61829861111111117</v>
      </c>
      <c r="AQ77" s="4">
        <v>47.161710999999997</v>
      </c>
      <c r="AR77" s="4">
        <v>-88.483999999999995</v>
      </c>
      <c r="AS77" s="4">
        <v>312.7</v>
      </c>
      <c r="AT77" s="4">
        <v>24.8</v>
      </c>
      <c r="AU77" s="4">
        <v>12</v>
      </c>
      <c r="AV77" s="4">
        <v>11</v>
      </c>
      <c r="AW77" s="4" t="s">
        <v>205</v>
      </c>
      <c r="AX77" s="4">
        <v>0.9</v>
      </c>
      <c r="AY77" s="4">
        <v>1.4</v>
      </c>
      <c r="AZ77" s="4">
        <v>1.8</v>
      </c>
      <c r="BA77" s="4">
        <v>14.186999999999999</v>
      </c>
      <c r="BB77" s="4">
        <v>39.06</v>
      </c>
      <c r="BC77" s="4">
        <v>2.75</v>
      </c>
      <c r="BD77" s="4">
        <v>4.4189999999999996</v>
      </c>
      <c r="BE77" s="4">
        <v>3184.2020000000002</v>
      </c>
      <c r="BF77" s="4">
        <v>3.0910000000000002</v>
      </c>
      <c r="BG77" s="4">
        <v>23.042999999999999</v>
      </c>
      <c r="BH77" s="4">
        <v>4.2670000000000003</v>
      </c>
      <c r="BI77" s="4">
        <v>27.31</v>
      </c>
      <c r="BJ77" s="4">
        <v>18.416</v>
      </c>
      <c r="BK77" s="4">
        <v>3.41</v>
      </c>
      <c r="BL77" s="4">
        <v>21.826000000000001</v>
      </c>
      <c r="BM77" s="4">
        <v>0</v>
      </c>
      <c r="BQ77" s="4">
        <v>5218.7749999999996</v>
      </c>
      <c r="BR77" s="4">
        <v>0.127188</v>
      </c>
      <c r="BS77" s="4">
        <v>-5</v>
      </c>
      <c r="BT77" s="4">
        <v>8.0000000000000002E-3</v>
      </c>
      <c r="BU77" s="4">
        <v>3.1081569999999998</v>
      </c>
      <c r="BV77" s="4">
        <v>21</v>
      </c>
      <c r="BW77" s="4">
        <f t="shared" si="10"/>
        <v>0.8211750793999999</v>
      </c>
      <c r="BY77" s="4">
        <f>BE77*$BU77*VLOOKUP("Fuel Specific Gravity",'Raw Data'!$A$1:$B$2000,2,FALSE)</f>
        <v>8452.0377742997553</v>
      </c>
      <c r="BZ77" s="4">
        <f>BF77*$BU77*VLOOKUP("Fuel Specific Gravity",'Raw Data'!$A$1:$B$2000,2,FALSE)</f>
        <v>8.204645547098</v>
      </c>
      <c r="CA77" s="4">
        <f>BJ77*$BU77*VLOOKUP("Fuel Specific Gravity",'Raw Data'!$A$1:$B$2000,2,FALSE)</f>
        <v>48.882805692448002</v>
      </c>
      <c r="CB77" s="4">
        <f>BM77*$BU77*VLOOKUP("Fuel Specific Gravity",'Raw Data'!$A$1:$B$2000,2,FALSE)</f>
        <v>0</v>
      </c>
    </row>
    <row r="78" spans="1:80" x14ac:dyDescent="0.25">
      <c r="A78" s="2">
        <v>43165</v>
      </c>
      <c r="B78" s="38">
        <v>0.40918127314814812</v>
      </c>
      <c r="C78" s="4">
        <v>6.1769999999999996</v>
      </c>
      <c r="D78" s="4">
        <v>0.01</v>
      </c>
      <c r="E78" s="4">
        <v>99.899328999999994</v>
      </c>
      <c r="F78" s="4">
        <v>377.8</v>
      </c>
      <c r="G78" s="4">
        <v>70.3</v>
      </c>
      <c r="H78" s="4">
        <v>0</v>
      </c>
      <c r="J78" s="4">
        <v>12.6</v>
      </c>
      <c r="K78" s="4">
        <v>0.95199999999999996</v>
      </c>
      <c r="L78" s="4">
        <v>5.8803999999999998</v>
      </c>
      <c r="M78" s="4">
        <v>9.4999999999999998E-3</v>
      </c>
      <c r="N78" s="4">
        <v>359.64370000000002</v>
      </c>
      <c r="O78" s="4">
        <v>66.894599999999997</v>
      </c>
      <c r="P78" s="4">
        <v>426.5</v>
      </c>
      <c r="Q78" s="4">
        <v>287.42860000000002</v>
      </c>
      <c r="R78" s="4">
        <v>53.462400000000002</v>
      </c>
      <c r="S78" s="4">
        <v>340.9</v>
      </c>
      <c r="T78" s="4">
        <v>0</v>
      </c>
      <c r="W78" s="4">
        <v>0</v>
      </c>
      <c r="X78" s="4">
        <v>11.993499999999999</v>
      </c>
      <c r="Y78" s="4">
        <v>12.1</v>
      </c>
      <c r="Z78" s="4">
        <v>846</v>
      </c>
      <c r="AA78" s="4">
        <v>849</v>
      </c>
      <c r="AB78" s="4">
        <v>884</v>
      </c>
      <c r="AC78" s="4">
        <v>79</v>
      </c>
      <c r="AD78" s="4">
        <v>21.54</v>
      </c>
      <c r="AE78" s="4">
        <v>0.49</v>
      </c>
      <c r="AF78" s="4">
        <v>979</v>
      </c>
      <c r="AG78" s="4">
        <v>0</v>
      </c>
      <c r="AH78" s="4">
        <v>43</v>
      </c>
      <c r="AI78" s="4">
        <v>35</v>
      </c>
      <c r="AJ78" s="4">
        <v>190</v>
      </c>
      <c r="AK78" s="4">
        <v>168.9</v>
      </c>
      <c r="AL78" s="4">
        <v>4.4000000000000004</v>
      </c>
      <c r="AM78" s="4">
        <v>175</v>
      </c>
      <c r="AN78" s="4" t="s">
        <v>155</v>
      </c>
      <c r="AO78" s="4">
        <v>2</v>
      </c>
      <c r="AP78" s="5">
        <v>0.61831018518518521</v>
      </c>
      <c r="AQ78" s="4">
        <v>47.161808000000001</v>
      </c>
      <c r="AR78" s="4">
        <v>-88.484054</v>
      </c>
      <c r="AS78" s="4">
        <v>312.8</v>
      </c>
      <c r="AT78" s="4">
        <v>25</v>
      </c>
      <c r="AU78" s="4">
        <v>12</v>
      </c>
      <c r="AV78" s="4">
        <v>11</v>
      </c>
      <c r="AW78" s="4" t="s">
        <v>205</v>
      </c>
      <c r="AX78" s="4">
        <v>1.446653</v>
      </c>
      <c r="AY78" s="4">
        <v>1.126673</v>
      </c>
      <c r="AZ78" s="4">
        <v>2.2783220000000002</v>
      </c>
      <c r="BA78" s="4">
        <v>14.186999999999999</v>
      </c>
      <c r="BB78" s="4">
        <v>34.56</v>
      </c>
      <c r="BC78" s="4">
        <v>2.44</v>
      </c>
      <c r="BD78" s="4">
        <v>5.0449999999999999</v>
      </c>
      <c r="BE78" s="4">
        <v>3181.163</v>
      </c>
      <c r="BF78" s="4">
        <v>3.274</v>
      </c>
      <c r="BG78" s="4">
        <v>20.373999999999999</v>
      </c>
      <c r="BH78" s="4">
        <v>3.79</v>
      </c>
      <c r="BI78" s="4">
        <v>24.164000000000001</v>
      </c>
      <c r="BJ78" s="4">
        <v>16.283000000000001</v>
      </c>
      <c r="BK78" s="4">
        <v>3.0289999999999999</v>
      </c>
      <c r="BL78" s="4">
        <v>19.312000000000001</v>
      </c>
      <c r="BM78" s="4">
        <v>0</v>
      </c>
      <c r="BQ78" s="4">
        <v>4717.57</v>
      </c>
      <c r="BR78" s="4">
        <v>0.10344399999999999</v>
      </c>
      <c r="BS78" s="4">
        <v>-5</v>
      </c>
      <c r="BT78" s="4">
        <v>7.0939999999999996E-3</v>
      </c>
      <c r="BU78" s="4">
        <v>2.5279129999999999</v>
      </c>
      <c r="BV78" s="4">
        <v>21</v>
      </c>
      <c r="BW78" s="4">
        <f t="shared" si="10"/>
        <v>0.66787461459999997</v>
      </c>
      <c r="BY78" s="4">
        <f>BE78*$BU78*VLOOKUP("Fuel Specific Gravity",'Raw Data'!$A$1:$B$2000,2,FALSE)</f>
        <v>6867.6146206074254</v>
      </c>
      <c r="BZ78" s="4">
        <f>BF78*$BU78*VLOOKUP("Fuel Specific Gravity",'Raw Data'!$A$1:$B$2000,2,FALSE)</f>
        <v>7.0680346363479991</v>
      </c>
      <c r="CA78" s="4">
        <f>BJ78*$BU78*VLOOKUP("Fuel Specific Gravity",'Raw Data'!$A$1:$B$2000,2,FALSE)</f>
        <v>35.152354301666001</v>
      </c>
      <c r="CB78" s="4">
        <f>BM78*$BU78*VLOOKUP("Fuel Specific Gravity",'Raw Data'!$A$1:$B$2000,2,FALSE)</f>
        <v>0</v>
      </c>
    </row>
    <row r="79" spans="1:80" x14ac:dyDescent="0.25">
      <c r="A79" s="2">
        <v>43165</v>
      </c>
      <c r="B79" s="38">
        <v>0.40919284722222221</v>
      </c>
      <c r="C79" s="4">
        <v>6.9729999999999999</v>
      </c>
      <c r="D79" s="4">
        <v>0.01</v>
      </c>
      <c r="E79" s="4">
        <v>100</v>
      </c>
      <c r="F79" s="4">
        <v>385.8</v>
      </c>
      <c r="G79" s="4">
        <v>70.599999999999994</v>
      </c>
      <c r="H79" s="4">
        <v>-6.9</v>
      </c>
      <c r="J79" s="4">
        <v>12.7</v>
      </c>
      <c r="K79" s="4">
        <v>0.94569999999999999</v>
      </c>
      <c r="L79" s="4">
        <v>6.5949</v>
      </c>
      <c r="M79" s="4">
        <v>9.4999999999999998E-3</v>
      </c>
      <c r="N79" s="4">
        <v>364.8313</v>
      </c>
      <c r="O79" s="4">
        <v>66.749300000000005</v>
      </c>
      <c r="P79" s="4">
        <v>431.6</v>
      </c>
      <c r="Q79" s="4">
        <v>291.5745</v>
      </c>
      <c r="R79" s="4">
        <v>53.346299999999999</v>
      </c>
      <c r="S79" s="4">
        <v>344.9</v>
      </c>
      <c r="T79" s="4">
        <v>0</v>
      </c>
      <c r="W79" s="4">
        <v>0</v>
      </c>
      <c r="X79" s="4">
        <v>12.010999999999999</v>
      </c>
      <c r="Y79" s="4">
        <v>12</v>
      </c>
      <c r="Z79" s="4">
        <v>846</v>
      </c>
      <c r="AA79" s="4">
        <v>850</v>
      </c>
      <c r="AB79" s="4">
        <v>884</v>
      </c>
      <c r="AC79" s="4">
        <v>79</v>
      </c>
      <c r="AD79" s="4">
        <v>21.54</v>
      </c>
      <c r="AE79" s="4">
        <v>0.49</v>
      </c>
      <c r="AF79" s="4">
        <v>979</v>
      </c>
      <c r="AG79" s="4">
        <v>0</v>
      </c>
      <c r="AH79" s="4">
        <v>43</v>
      </c>
      <c r="AI79" s="4">
        <v>35</v>
      </c>
      <c r="AJ79" s="4">
        <v>190</v>
      </c>
      <c r="AK79" s="4">
        <v>169</v>
      </c>
      <c r="AL79" s="4">
        <v>4.3</v>
      </c>
      <c r="AM79" s="4">
        <v>175</v>
      </c>
      <c r="AN79" s="4" t="s">
        <v>155</v>
      </c>
      <c r="AO79" s="4">
        <v>2</v>
      </c>
      <c r="AP79" s="5">
        <v>0.61832175925925925</v>
      </c>
      <c r="AQ79" s="4">
        <v>47.161838000000003</v>
      </c>
      <c r="AR79" s="4">
        <v>-88.484071999999998</v>
      </c>
      <c r="AS79" s="4">
        <v>312.89999999999998</v>
      </c>
      <c r="AT79" s="4">
        <v>25</v>
      </c>
      <c r="AU79" s="4">
        <v>12</v>
      </c>
      <c r="AV79" s="4">
        <v>12</v>
      </c>
      <c r="AW79" s="4" t="s">
        <v>203</v>
      </c>
      <c r="AX79" s="4">
        <v>1.7</v>
      </c>
      <c r="AY79" s="4">
        <v>1</v>
      </c>
      <c r="AZ79" s="4">
        <v>2.5</v>
      </c>
      <c r="BA79" s="4">
        <v>14.186999999999999</v>
      </c>
      <c r="BB79" s="4">
        <v>30.72</v>
      </c>
      <c r="BC79" s="4">
        <v>2.17</v>
      </c>
      <c r="BD79" s="4">
        <v>5.7370000000000001</v>
      </c>
      <c r="BE79" s="4">
        <v>3179.4050000000002</v>
      </c>
      <c r="BF79" s="4">
        <v>2.9020000000000001</v>
      </c>
      <c r="BG79" s="4">
        <v>18.419</v>
      </c>
      <c r="BH79" s="4">
        <v>3.37</v>
      </c>
      <c r="BI79" s="4">
        <v>21.789000000000001</v>
      </c>
      <c r="BJ79" s="4">
        <v>14.721</v>
      </c>
      <c r="BK79" s="4">
        <v>2.6930000000000001</v>
      </c>
      <c r="BL79" s="4">
        <v>17.414000000000001</v>
      </c>
      <c r="BM79" s="4">
        <v>0</v>
      </c>
      <c r="BQ79" s="4">
        <v>4210.3050000000003</v>
      </c>
      <c r="BR79" s="4">
        <v>0.12908600000000001</v>
      </c>
      <c r="BS79" s="4">
        <v>-5</v>
      </c>
      <c r="BT79" s="4">
        <v>7.9059999999999998E-3</v>
      </c>
      <c r="BU79" s="4">
        <v>3.1545390000000002</v>
      </c>
      <c r="BV79" s="4">
        <v>21</v>
      </c>
      <c r="BW79" s="4">
        <f t="shared" si="10"/>
        <v>0.83342920380000007</v>
      </c>
      <c r="BY79" s="4">
        <f>BE79*$BU79*VLOOKUP("Fuel Specific Gravity",'Raw Data'!$A$1:$B$2000,2,FALSE)</f>
        <v>8565.2417371779302</v>
      </c>
      <c r="BZ79" s="4">
        <f>BF79*$BU79*VLOOKUP("Fuel Specific Gravity",'Raw Data'!$A$1:$B$2000,2,FALSE)</f>
        <v>7.8179192400120003</v>
      </c>
      <c r="CA79" s="4">
        <f>BJ79*$BU79*VLOOKUP("Fuel Specific Gravity",'Raw Data'!$A$1:$B$2000,2,FALSE)</f>
        <v>39.658025200626</v>
      </c>
      <c r="CB79" s="4">
        <f>BM79*$BU79*VLOOKUP("Fuel Specific Gravity",'Raw Data'!$A$1:$B$2000,2,FALSE)</f>
        <v>0</v>
      </c>
    </row>
    <row r="80" spans="1:80" x14ac:dyDescent="0.25">
      <c r="A80" s="2">
        <v>43165</v>
      </c>
      <c r="B80" s="38">
        <v>0.40920442129629625</v>
      </c>
      <c r="C80" s="4">
        <v>7.39</v>
      </c>
      <c r="D80" s="4">
        <v>7.4999999999999997E-3</v>
      </c>
      <c r="E80" s="4">
        <v>74.667733999999996</v>
      </c>
      <c r="F80" s="4">
        <v>391.3</v>
      </c>
      <c r="G80" s="4">
        <v>69.8</v>
      </c>
      <c r="H80" s="4">
        <v>0</v>
      </c>
      <c r="J80" s="4">
        <v>12.31</v>
      </c>
      <c r="K80" s="4">
        <v>0.94259999999999999</v>
      </c>
      <c r="L80" s="4">
        <v>6.9654999999999996</v>
      </c>
      <c r="M80" s="4">
        <v>7.0000000000000001E-3</v>
      </c>
      <c r="N80" s="4">
        <v>368.8485</v>
      </c>
      <c r="O80" s="4">
        <v>65.7821</v>
      </c>
      <c r="P80" s="4">
        <v>434.6</v>
      </c>
      <c r="Q80" s="4">
        <v>294.7851</v>
      </c>
      <c r="R80" s="4">
        <v>52.573300000000003</v>
      </c>
      <c r="S80" s="4">
        <v>347.4</v>
      </c>
      <c r="T80" s="4">
        <v>0</v>
      </c>
      <c r="W80" s="4">
        <v>0</v>
      </c>
      <c r="X80" s="4">
        <v>11.6069</v>
      </c>
      <c r="Y80" s="4">
        <v>12</v>
      </c>
      <c r="Z80" s="4">
        <v>846</v>
      </c>
      <c r="AA80" s="4">
        <v>853</v>
      </c>
      <c r="AB80" s="4">
        <v>884</v>
      </c>
      <c r="AC80" s="4">
        <v>79</v>
      </c>
      <c r="AD80" s="4">
        <v>21.54</v>
      </c>
      <c r="AE80" s="4">
        <v>0.49</v>
      </c>
      <c r="AF80" s="4">
        <v>979</v>
      </c>
      <c r="AG80" s="4">
        <v>0</v>
      </c>
      <c r="AH80" s="4">
        <v>42.094000000000001</v>
      </c>
      <c r="AI80" s="4">
        <v>35</v>
      </c>
      <c r="AJ80" s="4">
        <v>190</v>
      </c>
      <c r="AK80" s="4">
        <v>169</v>
      </c>
      <c r="AL80" s="4">
        <v>4.3</v>
      </c>
      <c r="AM80" s="4">
        <v>175</v>
      </c>
      <c r="AN80" s="4" t="s">
        <v>155</v>
      </c>
      <c r="AO80" s="4">
        <v>2</v>
      </c>
      <c r="AP80" s="5">
        <v>0.61832175925925925</v>
      </c>
      <c r="AQ80" s="4">
        <v>47.161966</v>
      </c>
      <c r="AR80" s="4">
        <v>-88.484142000000006</v>
      </c>
      <c r="AS80" s="4">
        <v>313</v>
      </c>
      <c r="AT80" s="4">
        <v>24.9</v>
      </c>
      <c r="AU80" s="4">
        <v>12</v>
      </c>
      <c r="AV80" s="4">
        <v>12</v>
      </c>
      <c r="AW80" s="4" t="s">
        <v>203</v>
      </c>
      <c r="AX80" s="4">
        <v>1.7</v>
      </c>
      <c r="AY80" s="4">
        <v>1.1368</v>
      </c>
      <c r="AZ80" s="4">
        <v>2.5684</v>
      </c>
      <c r="BA80" s="4">
        <v>14.186999999999999</v>
      </c>
      <c r="BB80" s="4">
        <v>29.05</v>
      </c>
      <c r="BC80" s="4">
        <v>2.0499999999999998</v>
      </c>
      <c r="BD80" s="4">
        <v>6.0949999999999998</v>
      </c>
      <c r="BE80" s="4">
        <v>3179.7330000000002</v>
      </c>
      <c r="BF80" s="4">
        <v>2.0449999999999999</v>
      </c>
      <c r="BG80" s="4">
        <v>17.632999999999999</v>
      </c>
      <c r="BH80" s="4">
        <v>3.145</v>
      </c>
      <c r="BI80" s="4">
        <v>20.777999999999999</v>
      </c>
      <c r="BJ80" s="4">
        <v>14.092000000000001</v>
      </c>
      <c r="BK80" s="4">
        <v>2.5129999999999999</v>
      </c>
      <c r="BL80" s="4">
        <v>16.606000000000002</v>
      </c>
      <c r="BM80" s="4">
        <v>0</v>
      </c>
      <c r="BQ80" s="4">
        <v>3852.6370000000002</v>
      </c>
      <c r="BR80" s="4">
        <v>0.16642799999999999</v>
      </c>
      <c r="BS80" s="4">
        <v>-5</v>
      </c>
      <c r="BT80" s="4">
        <v>8.0000000000000002E-3</v>
      </c>
      <c r="BU80" s="4">
        <v>4.0670840000000004</v>
      </c>
      <c r="BV80" s="4">
        <v>21</v>
      </c>
      <c r="BW80" s="4">
        <f t="shared" si="10"/>
        <v>1.0745235928000001</v>
      </c>
      <c r="BY80" s="4">
        <f>BE80*$BU80*VLOOKUP("Fuel Specific Gravity",'Raw Data'!$A$1:$B$2000,2,FALSE)</f>
        <v>11044.133992120491</v>
      </c>
      <c r="BZ80" s="4">
        <f>BF80*$BU80*VLOOKUP("Fuel Specific Gravity",'Raw Data'!$A$1:$B$2000,2,FALSE)</f>
        <v>7.1028775101199999</v>
      </c>
      <c r="CA80" s="4">
        <f>BJ80*$BU80*VLOOKUP("Fuel Specific Gravity",'Raw Data'!$A$1:$B$2000,2,FALSE)</f>
        <v>48.945598959712008</v>
      </c>
      <c r="CB80" s="4">
        <f>BM80*$BU80*VLOOKUP("Fuel Specific Gravity",'Raw Data'!$A$1:$B$2000,2,FALSE)</f>
        <v>0</v>
      </c>
    </row>
    <row r="81" spans="1:80" x14ac:dyDescent="0.25">
      <c r="A81" s="2">
        <v>43165</v>
      </c>
      <c r="B81" s="38">
        <v>0.4092159953703704</v>
      </c>
      <c r="C81" s="4">
        <v>7.4470000000000001</v>
      </c>
      <c r="D81" s="4">
        <v>6.4999999999999997E-3</v>
      </c>
      <c r="E81" s="4">
        <v>64.684528999999998</v>
      </c>
      <c r="F81" s="4">
        <v>391.8</v>
      </c>
      <c r="G81" s="4">
        <v>68.8</v>
      </c>
      <c r="H81" s="4">
        <v>-6.7</v>
      </c>
      <c r="J81" s="4">
        <v>11.72</v>
      </c>
      <c r="K81" s="4">
        <v>0.94210000000000005</v>
      </c>
      <c r="L81" s="4">
        <v>7.0156000000000001</v>
      </c>
      <c r="M81" s="4">
        <v>6.1000000000000004E-3</v>
      </c>
      <c r="N81" s="4">
        <v>369.07470000000001</v>
      </c>
      <c r="O81" s="4">
        <v>64.773600000000002</v>
      </c>
      <c r="P81" s="4">
        <v>433.8</v>
      </c>
      <c r="Q81" s="4">
        <v>295.24119999999999</v>
      </c>
      <c r="R81" s="4">
        <v>51.815600000000003</v>
      </c>
      <c r="S81" s="4">
        <v>347.1</v>
      </c>
      <c r="T81" s="4">
        <v>0</v>
      </c>
      <c r="W81" s="4">
        <v>0</v>
      </c>
      <c r="X81" s="4">
        <v>11.0366</v>
      </c>
      <c r="Y81" s="4">
        <v>12</v>
      </c>
      <c r="Z81" s="4">
        <v>846</v>
      </c>
      <c r="AA81" s="4">
        <v>853</v>
      </c>
      <c r="AB81" s="4">
        <v>884</v>
      </c>
      <c r="AC81" s="4">
        <v>79.900000000000006</v>
      </c>
      <c r="AD81" s="4">
        <v>21.79</v>
      </c>
      <c r="AE81" s="4">
        <v>0.5</v>
      </c>
      <c r="AF81" s="4">
        <v>979</v>
      </c>
      <c r="AG81" s="4">
        <v>0</v>
      </c>
      <c r="AH81" s="4">
        <v>42</v>
      </c>
      <c r="AI81" s="4">
        <v>35</v>
      </c>
      <c r="AJ81" s="4">
        <v>190</v>
      </c>
      <c r="AK81" s="4">
        <v>169</v>
      </c>
      <c r="AL81" s="4">
        <v>4.3</v>
      </c>
      <c r="AM81" s="4">
        <v>175</v>
      </c>
      <c r="AN81" s="4" t="s">
        <v>155</v>
      </c>
      <c r="AO81" s="4">
        <v>2</v>
      </c>
      <c r="AP81" s="5">
        <v>0.61834490740740744</v>
      </c>
      <c r="AQ81" s="4">
        <v>47.162089000000002</v>
      </c>
      <c r="AR81" s="4">
        <v>-88.484182000000004</v>
      </c>
      <c r="AS81" s="4">
        <v>313.2</v>
      </c>
      <c r="AT81" s="4">
        <v>24.5</v>
      </c>
      <c r="AU81" s="4">
        <v>12</v>
      </c>
      <c r="AV81" s="4">
        <v>12</v>
      </c>
      <c r="AW81" s="4" t="s">
        <v>203</v>
      </c>
      <c r="AX81" s="4">
        <v>1.8368</v>
      </c>
      <c r="AY81" s="4">
        <v>1.0631999999999999</v>
      </c>
      <c r="AZ81" s="4">
        <v>2.7368000000000001</v>
      </c>
      <c r="BA81" s="4">
        <v>14.186999999999999</v>
      </c>
      <c r="BB81" s="4">
        <v>28.84</v>
      </c>
      <c r="BC81" s="4">
        <v>2.0299999999999998</v>
      </c>
      <c r="BD81" s="4">
        <v>6.149</v>
      </c>
      <c r="BE81" s="4">
        <v>3180.0549999999998</v>
      </c>
      <c r="BF81" s="4">
        <v>1.758</v>
      </c>
      <c r="BG81" s="4">
        <v>17.518999999999998</v>
      </c>
      <c r="BH81" s="4">
        <v>3.0750000000000002</v>
      </c>
      <c r="BI81" s="4">
        <v>20.594000000000001</v>
      </c>
      <c r="BJ81" s="4">
        <v>14.015000000000001</v>
      </c>
      <c r="BK81" s="4">
        <v>2.46</v>
      </c>
      <c r="BL81" s="4">
        <v>16.474</v>
      </c>
      <c r="BM81" s="4">
        <v>0</v>
      </c>
      <c r="BQ81" s="4">
        <v>3637.5070000000001</v>
      </c>
      <c r="BR81" s="4">
        <v>0.19264999999999999</v>
      </c>
      <c r="BS81" s="4">
        <v>-5</v>
      </c>
      <c r="BT81" s="4">
        <v>8.0000000000000002E-3</v>
      </c>
      <c r="BU81" s="4">
        <v>4.7078850000000001</v>
      </c>
      <c r="BV81" s="4">
        <v>21</v>
      </c>
      <c r="BW81" s="4">
        <f t="shared" si="10"/>
        <v>1.2438232169999999</v>
      </c>
      <c r="BY81" s="4">
        <f>BE81*$BU81*VLOOKUP("Fuel Specific Gravity",'Raw Data'!$A$1:$B$2000,2,FALSE)</f>
        <v>12785.518581558448</v>
      </c>
      <c r="BZ81" s="4">
        <f>BF81*$BU81*VLOOKUP("Fuel Specific Gravity",'Raw Data'!$A$1:$B$2000,2,FALSE)</f>
        <v>7.0680984028200005</v>
      </c>
      <c r="CA81" s="4">
        <f>BJ81*$BU81*VLOOKUP("Fuel Specific Gravity",'Raw Data'!$A$1:$B$2000,2,FALSE)</f>
        <v>56.347781066850004</v>
      </c>
      <c r="CB81" s="4">
        <f>BM81*$BU81*VLOOKUP("Fuel Specific Gravity",'Raw Data'!$A$1:$B$2000,2,FALSE)</f>
        <v>0</v>
      </c>
    </row>
    <row r="82" spans="1:80" x14ac:dyDescent="0.25">
      <c r="A82" s="2">
        <v>43165</v>
      </c>
      <c r="B82" s="38">
        <v>0.40922756944444444</v>
      </c>
      <c r="C82" s="4">
        <v>7.7530000000000001</v>
      </c>
      <c r="D82" s="4">
        <v>7.6E-3</v>
      </c>
      <c r="E82" s="4">
        <v>76.422017999999994</v>
      </c>
      <c r="F82" s="4">
        <v>389.9</v>
      </c>
      <c r="G82" s="4">
        <v>68.599999999999994</v>
      </c>
      <c r="H82" s="4">
        <v>-13.5</v>
      </c>
      <c r="J82" s="4">
        <v>11.31</v>
      </c>
      <c r="K82" s="4">
        <v>0.93969999999999998</v>
      </c>
      <c r="L82" s="4">
        <v>7.2859999999999996</v>
      </c>
      <c r="M82" s="4">
        <v>7.1999999999999998E-3</v>
      </c>
      <c r="N82" s="4">
        <v>366.43360000000001</v>
      </c>
      <c r="O82" s="4">
        <v>64.443100000000001</v>
      </c>
      <c r="P82" s="4">
        <v>430.9</v>
      </c>
      <c r="Q82" s="4">
        <v>293.15690000000001</v>
      </c>
      <c r="R82" s="4">
        <v>51.556199999999997</v>
      </c>
      <c r="S82" s="4">
        <v>344.7</v>
      </c>
      <c r="T82" s="4">
        <v>0</v>
      </c>
      <c r="W82" s="4">
        <v>0</v>
      </c>
      <c r="X82" s="4">
        <v>10.6303</v>
      </c>
      <c r="Y82" s="4">
        <v>11.9</v>
      </c>
      <c r="Z82" s="4">
        <v>847</v>
      </c>
      <c r="AA82" s="4">
        <v>851</v>
      </c>
      <c r="AB82" s="4">
        <v>884</v>
      </c>
      <c r="AC82" s="4">
        <v>80</v>
      </c>
      <c r="AD82" s="4">
        <v>21.82</v>
      </c>
      <c r="AE82" s="4">
        <v>0.5</v>
      </c>
      <c r="AF82" s="4">
        <v>979</v>
      </c>
      <c r="AG82" s="4">
        <v>0</v>
      </c>
      <c r="AH82" s="4">
        <v>42</v>
      </c>
      <c r="AI82" s="4">
        <v>35</v>
      </c>
      <c r="AJ82" s="4">
        <v>190</v>
      </c>
      <c r="AK82" s="4">
        <v>168.1</v>
      </c>
      <c r="AL82" s="4">
        <v>4.3</v>
      </c>
      <c r="AM82" s="4">
        <v>175</v>
      </c>
      <c r="AN82" s="4" t="s">
        <v>155</v>
      </c>
      <c r="AO82" s="4">
        <v>2</v>
      </c>
      <c r="AP82" s="5">
        <v>0.61835648148148148</v>
      </c>
      <c r="AQ82" s="4">
        <v>47.162193000000002</v>
      </c>
      <c r="AR82" s="4">
        <v>-88.484161</v>
      </c>
      <c r="AS82" s="4">
        <v>314.10000000000002</v>
      </c>
      <c r="AT82" s="4">
        <v>24.6</v>
      </c>
      <c r="AU82" s="4">
        <v>12</v>
      </c>
      <c r="AV82" s="4">
        <v>12</v>
      </c>
      <c r="AW82" s="4" t="s">
        <v>203</v>
      </c>
      <c r="AX82" s="4">
        <v>1.6948000000000001</v>
      </c>
      <c r="AY82" s="4">
        <v>1.0684</v>
      </c>
      <c r="AZ82" s="4">
        <v>2.8</v>
      </c>
      <c r="BA82" s="4">
        <v>14.186999999999999</v>
      </c>
      <c r="BB82" s="4">
        <v>27.74</v>
      </c>
      <c r="BC82" s="4">
        <v>1.95</v>
      </c>
      <c r="BD82" s="4">
        <v>6.4160000000000004</v>
      </c>
      <c r="BE82" s="4">
        <v>3179.0079999999998</v>
      </c>
      <c r="BF82" s="4">
        <v>1.994</v>
      </c>
      <c r="BG82" s="4">
        <v>16.742999999999999</v>
      </c>
      <c r="BH82" s="4">
        <v>2.9449999999999998</v>
      </c>
      <c r="BI82" s="4">
        <v>19.687999999999999</v>
      </c>
      <c r="BJ82" s="4">
        <v>13.395</v>
      </c>
      <c r="BK82" s="4">
        <v>2.3559999999999999</v>
      </c>
      <c r="BL82" s="4">
        <v>15.750999999999999</v>
      </c>
      <c r="BM82" s="4">
        <v>0</v>
      </c>
      <c r="BQ82" s="4">
        <v>3372.4540000000002</v>
      </c>
      <c r="BR82" s="4">
        <v>0.20496600000000001</v>
      </c>
      <c r="BS82" s="4">
        <v>-5</v>
      </c>
      <c r="BT82" s="4">
        <v>8.0000000000000002E-3</v>
      </c>
      <c r="BU82" s="4">
        <v>5.0088569999999999</v>
      </c>
      <c r="BV82" s="4">
        <v>21</v>
      </c>
      <c r="BW82" s="4">
        <f t="shared" si="10"/>
        <v>1.3233400194</v>
      </c>
      <c r="BY82" s="4">
        <f>BE82*$BU82*VLOOKUP("Fuel Specific Gravity",'Raw Data'!$A$1:$B$2000,2,FALSE)</f>
        <v>13598.409788673021</v>
      </c>
      <c r="BZ82" s="4">
        <f>BF82*$BU82*VLOOKUP("Fuel Specific Gravity",'Raw Data'!$A$1:$B$2000,2,FALSE)</f>
        <v>8.5294623727320005</v>
      </c>
      <c r="CA82" s="4">
        <f>BJ82*$BU82*VLOOKUP("Fuel Specific Gravity",'Raw Data'!$A$1:$B$2000,2,FALSE)</f>
        <v>57.297968145809989</v>
      </c>
      <c r="CB82" s="4">
        <f>BM82*$BU82*VLOOKUP("Fuel Specific Gravity",'Raw Data'!$A$1:$B$2000,2,FALSE)</f>
        <v>0</v>
      </c>
    </row>
    <row r="83" spans="1:80" x14ac:dyDescent="0.25">
      <c r="A83" s="2">
        <v>43165</v>
      </c>
      <c r="B83" s="38">
        <v>0.40923914351851853</v>
      </c>
      <c r="C83" s="4">
        <v>7.8650000000000002</v>
      </c>
      <c r="D83" s="4">
        <v>8.8000000000000005E-3</v>
      </c>
      <c r="E83" s="4">
        <v>88.470394999999996</v>
      </c>
      <c r="F83" s="4">
        <v>388.9</v>
      </c>
      <c r="G83" s="4">
        <v>68.5</v>
      </c>
      <c r="H83" s="4">
        <v>-4.5999999999999996</v>
      </c>
      <c r="J83" s="4">
        <v>11.06</v>
      </c>
      <c r="K83" s="4">
        <v>0.93889999999999996</v>
      </c>
      <c r="L83" s="4">
        <v>7.3838999999999997</v>
      </c>
      <c r="M83" s="4">
        <v>8.3000000000000001E-3</v>
      </c>
      <c r="N83" s="4">
        <v>365.09190000000001</v>
      </c>
      <c r="O83" s="4">
        <v>64.313800000000001</v>
      </c>
      <c r="P83" s="4">
        <v>429.4</v>
      </c>
      <c r="Q83" s="4">
        <v>292.08350000000002</v>
      </c>
      <c r="R83" s="4">
        <v>51.452800000000003</v>
      </c>
      <c r="S83" s="4">
        <v>343.5</v>
      </c>
      <c r="T83" s="4">
        <v>0</v>
      </c>
      <c r="W83" s="4">
        <v>0</v>
      </c>
      <c r="X83" s="4">
        <v>10.382099999999999</v>
      </c>
      <c r="Y83" s="4">
        <v>12</v>
      </c>
      <c r="Z83" s="4">
        <v>847</v>
      </c>
      <c r="AA83" s="4">
        <v>851</v>
      </c>
      <c r="AB83" s="4">
        <v>884</v>
      </c>
      <c r="AC83" s="4">
        <v>80</v>
      </c>
      <c r="AD83" s="4">
        <v>21.82</v>
      </c>
      <c r="AE83" s="4">
        <v>0.5</v>
      </c>
      <c r="AF83" s="4">
        <v>979</v>
      </c>
      <c r="AG83" s="4">
        <v>0</v>
      </c>
      <c r="AH83" s="4">
        <v>42</v>
      </c>
      <c r="AI83" s="4">
        <v>35</v>
      </c>
      <c r="AJ83" s="4">
        <v>190</v>
      </c>
      <c r="AK83" s="4">
        <v>168</v>
      </c>
      <c r="AL83" s="4">
        <v>4.4000000000000004</v>
      </c>
      <c r="AM83" s="4">
        <v>175</v>
      </c>
      <c r="AN83" s="4" t="s">
        <v>155</v>
      </c>
      <c r="AO83" s="4">
        <v>2</v>
      </c>
      <c r="AP83" s="5">
        <v>0.61836805555555563</v>
      </c>
      <c r="AQ83" s="4">
        <v>47.162306000000001</v>
      </c>
      <c r="AR83" s="4">
        <v>-88.484133</v>
      </c>
      <c r="AS83" s="4">
        <v>314.7</v>
      </c>
      <c r="AT83" s="4">
        <v>25.9</v>
      </c>
      <c r="AU83" s="4">
        <v>12</v>
      </c>
      <c r="AV83" s="4">
        <v>12</v>
      </c>
      <c r="AW83" s="4" t="s">
        <v>203</v>
      </c>
      <c r="AX83" s="4">
        <v>1.6</v>
      </c>
      <c r="AY83" s="4">
        <v>1.2367999999999999</v>
      </c>
      <c r="AZ83" s="4">
        <v>2.8</v>
      </c>
      <c r="BA83" s="4">
        <v>14.186999999999999</v>
      </c>
      <c r="BB83" s="4">
        <v>27.35</v>
      </c>
      <c r="BC83" s="4">
        <v>1.93</v>
      </c>
      <c r="BD83" s="4">
        <v>6.5090000000000003</v>
      </c>
      <c r="BE83" s="4">
        <v>3178.3319999999999</v>
      </c>
      <c r="BF83" s="4">
        <v>2.2759999999999998</v>
      </c>
      <c r="BG83" s="4">
        <v>16.457000000000001</v>
      </c>
      <c r="BH83" s="4">
        <v>2.899</v>
      </c>
      <c r="BI83" s="4">
        <v>19.356000000000002</v>
      </c>
      <c r="BJ83" s="4">
        <v>13.166</v>
      </c>
      <c r="BK83" s="4">
        <v>2.319</v>
      </c>
      <c r="BL83" s="4">
        <v>15.484999999999999</v>
      </c>
      <c r="BM83" s="4">
        <v>0</v>
      </c>
      <c r="BQ83" s="4">
        <v>3249.34</v>
      </c>
      <c r="BR83" s="4">
        <v>0.22683800000000001</v>
      </c>
      <c r="BS83" s="4">
        <v>-5</v>
      </c>
      <c r="BT83" s="4">
        <v>8.0000000000000002E-3</v>
      </c>
      <c r="BU83" s="4">
        <v>5.5433539999999999</v>
      </c>
      <c r="BV83" s="4">
        <v>21</v>
      </c>
      <c r="BW83" s="4">
        <f t="shared" si="10"/>
        <v>1.4645541268</v>
      </c>
      <c r="BY83" s="4">
        <f>BE83*$BU83*VLOOKUP("Fuel Specific Gravity",'Raw Data'!$A$1:$B$2000,2,FALSE)</f>
        <v>15046.300972320911</v>
      </c>
      <c r="BZ83" s="4">
        <f>BF83*$BU83*VLOOKUP("Fuel Specific Gravity",'Raw Data'!$A$1:$B$2000,2,FALSE)</f>
        <v>10.774639343215998</v>
      </c>
      <c r="CA83" s="4">
        <f>BJ83*$BU83*VLOOKUP("Fuel Specific Gravity",'Raw Data'!$A$1:$B$2000,2,FALSE)</f>
        <v>62.328164144455997</v>
      </c>
      <c r="CB83" s="4">
        <f>BM83*$BU83*VLOOKUP("Fuel Specific Gravity",'Raw Data'!$A$1:$B$2000,2,FALSE)</f>
        <v>0</v>
      </c>
    </row>
    <row r="84" spans="1:80" x14ac:dyDescent="0.25">
      <c r="A84" s="2">
        <v>43165</v>
      </c>
      <c r="B84" s="38">
        <v>0.40925071759259257</v>
      </c>
      <c r="C84" s="4">
        <v>7.89</v>
      </c>
      <c r="D84" s="4">
        <v>8.0000000000000002E-3</v>
      </c>
      <c r="E84" s="4">
        <v>80.246711000000005</v>
      </c>
      <c r="F84" s="4">
        <v>388.7</v>
      </c>
      <c r="G84" s="4">
        <v>68.8</v>
      </c>
      <c r="H84" s="4">
        <v>-10</v>
      </c>
      <c r="J84" s="4">
        <v>10.71</v>
      </c>
      <c r="K84" s="4">
        <v>0.93869999999999998</v>
      </c>
      <c r="L84" s="4">
        <v>7.4061000000000003</v>
      </c>
      <c r="M84" s="4">
        <v>7.4999999999999997E-3</v>
      </c>
      <c r="N84" s="4">
        <v>364.86040000000003</v>
      </c>
      <c r="O84" s="4">
        <v>64.591099999999997</v>
      </c>
      <c r="P84" s="4">
        <v>429.5</v>
      </c>
      <c r="Q84" s="4">
        <v>291.89819999999997</v>
      </c>
      <c r="R84" s="4">
        <v>51.674700000000001</v>
      </c>
      <c r="S84" s="4">
        <v>343.6</v>
      </c>
      <c r="T84" s="4">
        <v>0</v>
      </c>
      <c r="W84" s="4">
        <v>0</v>
      </c>
      <c r="X84" s="4">
        <v>10.0512</v>
      </c>
      <c r="Y84" s="4">
        <v>12</v>
      </c>
      <c r="Z84" s="4">
        <v>848</v>
      </c>
      <c r="AA84" s="4">
        <v>852</v>
      </c>
      <c r="AB84" s="4">
        <v>885</v>
      </c>
      <c r="AC84" s="4">
        <v>80</v>
      </c>
      <c r="AD84" s="4">
        <v>21.82</v>
      </c>
      <c r="AE84" s="4">
        <v>0.5</v>
      </c>
      <c r="AF84" s="4">
        <v>979</v>
      </c>
      <c r="AG84" s="4">
        <v>0</v>
      </c>
      <c r="AH84" s="4">
        <v>42</v>
      </c>
      <c r="AI84" s="4">
        <v>35</v>
      </c>
      <c r="AJ84" s="4">
        <v>190</v>
      </c>
      <c r="AK84" s="4">
        <v>168</v>
      </c>
      <c r="AL84" s="4">
        <v>4.3</v>
      </c>
      <c r="AM84" s="4">
        <v>175</v>
      </c>
      <c r="AN84" s="4" t="s">
        <v>155</v>
      </c>
      <c r="AO84" s="4">
        <v>2</v>
      </c>
      <c r="AP84" s="5">
        <v>0.61837962962962967</v>
      </c>
      <c r="AQ84" s="4">
        <v>47.162421000000002</v>
      </c>
      <c r="AR84" s="4">
        <v>-88.484116999999998</v>
      </c>
      <c r="AS84" s="4">
        <v>315.3</v>
      </c>
      <c r="AT84" s="4">
        <v>27.3</v>
      </c>
      <c r="AU84" s="4">
        <v>12</v>
      </c>
      <c r="AV84" s="4">
        <v>12</v>
      </c>
      <c r="AW84" s="4" t="s">
        <v>203</v>
      </c>
      <c r="AX84" s="4">
        <v>1.8051999999999999</v>
      </c>
      <c r="AY84" s="4">
        <v>1.7103999999999999</v>
      </c>
      <c r="AZ84" s="4">
        <v>3.2103999999999999</v>
      </c>
      <c r="BA84" s="4">
        <v>14.186999999999999</v>
      </c>
      <c r="BB84" s="4">
        <v>27.27</v>
      </c>
      <c r="BC84" s="4">
        <v>1.92</v>
      </c>
      <c r="BD84" s="4">
        <v>6.5339999999999998</v>
      </c>
      <c r="BE84" s="4">
        <v>3178.625</v>
      </c>
      <c r="BF84" s="4">
        <v>2.0579999999999998</v>
      </c>
      <c r="BG84" s="4">
        <v>16.399000000000001</v>
      </c>
      <c r="BH84" s="4">
        <v>2.903</v>
      </c>
      <c r="BI84" s="4">
        <v>19.302</v>
      </c>
      <c r="BJ84" s="4">
        <v>13.12</v>
      </c>
      <c r="BK84" s="4">
        <v>2.323</v>
      </c>
      <c r="BL84" s="4">
        <v>15.442</v>
      </c>
      <c r="BM84" s="4">
        <v>0</v>
      </c>
      <c r="BQ84" s="4">
        <v>3136.6480000000001</v>
      </c>
      <c r="BR84" s="4">
        <v>0.23352999999999999</v>
      </c>
      <c r="BS84" s="4">
        <v>-5</v>
      </c>
      <c r="BT84" s="4">
        <v>8.0000000000000002E-3</v>
      </c>
      <c r="BU84" s="4">
        <v>5.7068890000000003</v>
      </c>
      <c r="BV84" s="4">
        <v>21</v>
      </c>
      <c r="BW84" s="4">
        <f t="shared" si="10"/>
        <v>1.5077600738000001</v>
      </c>
      <c r="BY84" s="4">
        <f>BE84*$BU84*VLOOKUP("Fuel Specific Gravity",'Raw Data'!$A$1:$B$2000,2,FALSE)</f>
        <v>15491.61128067175</v>
      </c>
      <c r="BZ84" s="4">
        <f>BF84*$BU84*VLOOKUP("Fuel Specific Gravity",'Raw Data'!$A$1:$B$2000,2,FALSE)</f>
        <v>10.030040037948</v>
      </c>
      <c r="CA84" s="4">
        <f>BJ84*$BU84*VLOOKUP("Fuel Specific Gravity",'Raw Data'!$A$1:$B$2000,2,FALSE)</f>
        <v>63.942723662719992</v>
      </c>
      <c r="CB84" s="4">
        <f>BM84*$BU84*VLOOKUP("Fuel Specific Gravity",'Raw Data'!$A$1:$B$2000,2,FALSE)</f>
        <v>0</v>
      </c>
    </row>
    <row r="85" spans="1:80" x14ac:dyDescent="0.25">
      <c r="A85" s="2">
        <v>43165</v>
      </c>
      <c r="B85" s="38">
        <v>0.40926229166666667</v>
      </c>
      <c r="C85" s="4">
        <v>7.7080000000000002</v>
      </c>
      <c r="D85" s="4">
        <v>8.0000000000000002E-3</v>
      </c>
      <c r="E85" s="4">
        <v>80</v>
      </c>
      <c r="F85" s="4">
        <v>388.7</v>
      </c>
      <c r="G85" s="4">
        <v>69.7</v>
      </c>
      <c r="H85" s="4">
        <v>-1.5</v>
      </c>
      <c r="J85" s="4">
        <v>10.46</v>
      </c>
      <c r="K85" s="4">
        <v>0.94010000000000005</v>
      </c>
      <c r="L85" s="4">
        <v>7.2455999999999996</v>
      </c>
      <c r="M85" s="4">
        <v>7.4999999999999997E-3</v>
      </c>
      <c r="N85" s="4">
        <v>365.35849999999999</v>
      </c>
      <c r="O85" s="4">
        <v>65.499700000000004</v>
      </c>
      <c r="P85" s="4">
        <v>430.9</v>
      </c>
      <c r="Q85" s="4">
        <v>292.29669999999999</v>
      </c>
      <c r="R85" s="4">
        <v>52.401499999999999</v>
      </c>
      <c r="S85" s="4">
        <v>344.7</v>
      </c>
      <c r="T85" s="4">
        <v>0</v>
      </c>
      <c r="W85" s="4">
        <v>0</v>
      </c>
      <c r="X85" s="4">
        <v>9.8297000000000008</v>
      </c>
      <c r="Y85" s="4">
        <v>12</v>
      </c>
      <c r="Z85" s="4">
        <v>848</v>
      </c>
      <c r="AA85" s="4">
        <v>853</v>
      </c>
      <c r="AB85" s="4">
        <v>885</v>
      </c>
      <c r="AC85" s="4">
        <v>80</v>
      </c>
      <c r="AD85" s="4">
        <v>21.82</v>
      </c>
      <c r="AE85" s="4">
        <v>0.5</v>
      </c>
      <c r="AF85" s="4">
        <v>979</v>
      </c>
      <c r="AG85" s="4">
        <v>0</v>
      </c>
      <c r="AH85" s="4">
        <v>42</v>
      </c>
      <c r="AI85" s="4">
        <v>35</v>
      </c>
      <c r="AJ85" s="4">
        <v>190</v>
      </c>
      <c r="AK85" s="4">
        <v>168</v>
      </c>
      <c r="AL85" s="4">
        <v>4.3</v>
      </c>
      <c r="AM85" s="4">
        <v>175</v>
      </c>
      <c r="AN85" s="4" t="s">
        <v>155</v>
      </c>
      <c r="AO85" s="4">
        <v>2</v>
      </c>
      <c r="AP85" s="5">
        <v>0.61839120370370371</v>
      </c>
      <c r="AQ85" s="4">
        <v>47.16254</v>
      </c>
      <c r="AR85" s="4">
        <v>-88.484110000000001</v>
      </c>
      <c r="AS85" s="4">
        <v>315.60000000000002</v>
      </c>
      <c r="AT85" s="4">
        <v>28.4</v>
      </c>
      <c r="AU85" s="4">
        <v>12</v>
      </c>
      <c r="AV85" s="4">
        <v>12</v>
      </c>
      <c r="AW85" s="4" t="s">
        <v>203</v>
      </c>
      <c r="AX85" s="4">
        <v>1.9683999999999999</v>
      </c>
      <c r="AY85" s="4">
        <v>2.0367999999999999</v>
      </c>
      <c r="AZ85" s="4">
        <v>3.4683999999999999</v>
      </c>
      <c r="BA85" s="4">
        <v>14.186999999999999</v>
      </c>
      <c r="BB85" s="4">
        <v>27.89</v>
      </c>
      <c r="BC85" s="4">
        <v>1.97</v>
      </c>
      <c r="BD85" s="4">
        <v>6.3769999999999998</v>
      </c>
      <c r="BE85" s="4">
        <v>3178.9380000000001</v>
      </c>
      <c r="BF85" s="4">
        <v>2.1</v>
      </c>
      <c r="BG85" s="4">
        <v>16.786999999999999</v>
      </c>
      <c r="BH85" s="4">
        <v>3.0089999999999999</v>
      </c>
      <c r="BI85" s="4">
        <v>19.795999999999999</v>
      </c>
      <c r="BJ85" s="4">
        <v>13.43</v>
      </c>
      <c r="BK85" s="4">
        <v>2.4079999999999999</v>
      </c>
      <c r="BL85" s="4">
        <v>15.837</v>
      </c>
      <c r="BM85" s="4">
        <v>0</v>
      </c>
      <c r="BQ85" s="4">
        <v>3135.7930000000001</v>
      </c>
      <c r="BR85" s="4">
        <v>0.25302599999999997</v>
      </c>
      <c r="BS85" s="4">
        <v>-5</v>
      </c>
      <c r="BT85" s="4">
        <v>8.9060000000000007E-3</v>
      </c>
      <c r="BU85" s="4">
        <v>6.1833220000000004</v>
      </c>
      <c r="BV85" s="4">
        <v>21</v>
      </c>
      <c r="BW85" s="4">
        <f t="shared" si="10"/>
        <v>1.6336336724</v>
      </c>
      <c r="BY85" s="4">
        <f>BE85*$BU85*VLOOKUP("Fuel Specific Gravity",'Raw Data'!$A$1:$B$2000,2,FALSE)</f>
        <v>16786.563270318748</v>
      </c>
      <c r="BZ85" s="4">
        <f>BF85*$BU85*VLOOKUP("Fuel Specific Gravity",'Raw Data'!$A$1:$B$2000,2,FALSE)</f>
        <v>11.089169674800001</v>
      </c>
      <c r="CA85" s="4">
        <f>BJ85*$BU85*VLOOKUP("Fuel Specific Gravity",'Raw Data'!$A$1:$B$2000,2,FALSE)</f>
        <v>70.917880348840001</v>
      </c>
      <c r="CB85" s="4">
        <f>BM85*$BU85*VLOOKUP("Fuel Specific Gravity",'Raw Data'!$A$1:$B$2000,2,FALSE)</f>
        <v>0</v>
      </c>
    </row>
    <row r="86" spans="1:80" x14ac:dyDescent="0.25">
      <c r="A86" s="2">
        <v>43165</v>
      </c>
      <c r="B86" s="38">
        <v>0.40927386574074071</v>
      </c>
      <c r="C86" s="4">
        <v>7.641</v>
      </c>
      <c r="D86" s="4">
        <v>8.6E-3</v>
      </c>
      <c r="E86" s="4">
        <v>86.196831000000003</v>
      </c>
      <c r="F86" s="4">
        <v>387.5</v>
      </c>
      <c r="G86" s="4">
        <v>71.400000000000006</v>
      </c>
      <c r="H86" s="4">
        <v>0</v>
      </c>
      <c r="J86" s="4">
        <v>10.31</v>
      </c>
      <c r="K86" s="4">
        <v>0.94059999999999999</v>
      </c>
      <c r="L86" s="4">
        <v>7.1867000000000001</v>
      </c>
      <c r="M86" s="4">
        <v>8.0999999999999996E-3</v>
      </c>
      <c r="N86" s="4">
        <v>364.46719999999999</v>
      </c>
      <c r="O86" s="4">
        <v>67.186800000000005</v>
      </c>
      <c r="P86" s="4">
        <v>431.7</v>
      </c>
      <c r="Q86" s="4">
        <v>291.58370000000002</v>
      </c>
      <c r="R86" s="4">
        <v>53.751300000000001</v>
      </c>
      <c r="S86" s="4">
        <v>345.3</v>
      </c>
      <c r="T86" s="4">
        <v>0</v>
      </c>
      <c r="W86" s="4">
        <v>0</v>
      </c>
      <c r="X86" s="4">
        <v>9.6994000000000007</v>
      </c>
      <c r="Y86" s="4">
        <v>12</v>
      </c>
      <c r="Z86" s="4">
        <v>847</v>
      </c>
      <c r="AA86" s="4">
        <v>852</v>
      </c>
      <c r="AB86" s="4">
        <v>884</v>
      </c>
      <c r="AC86" s="4">
        <v>80</v>
      </c>
      <c r="AD86" s="4">
        <v>21.82</v>
      </c>
      <c r="AE86" s="4">
        <v>0.5</v>
      </c>
      <c r="AF86" s="4">
        <v>979</v>
      </c>
      <c r="AG86" s="4">
        <v>0</v>
      </c>
      <c r="AH86" s="4">
        <v>42</v>
      </c>
      <c r="AI86" s="4">
        <v>35</v>
      </c>
      <c r="AJ86" s="4">
        <v>190</v>
      </c>
      <c r="AK86" s="4">
        <v>168</v>
      </c>
      <c r="AL86" s="4">
        <v>4.4000000000000004</v>
      </c>
      <c r="AM86" s="4">
        <v>175</v>
      </c>
      <c r="AN86" s="4" t="s">
        <v>155</v>
      </c>
      <c r="AO86" s="4">
        <v>2</v>
      </c>
      <c r="AP86" s="5">
        <v>0.61840277777777775</v>
      </c>
      <c r="AQ86" s="4">
        <v>47.162663999999999</v>
      </c>
      <c r="AR86" s="4">
        <v>-88.484103000000005</v>
      </c>
      <c r="AS86" s="4">
        <v>315.89999999999998</v>
      </c>
      <c r="AT86" s="4">
        <v>29.5</v>
      </c>
      <c r="AU86" s="4">
        <v>12</v>
      </c>
      <c r="AV86" s="4">
        <v>12</v>
      </c>
      <c r="AW86" s="4" t="s">
        <v>203</v>
      </c>
      <c r="AX86" s="4">
        <v>1.7263999999999999</v>
      </c>
      <c r="AY86" s="4">
        <v>2.1</v>
      </c>
      <c r="AZ86" s="4">
        <v>3.0895999999999999</v>
      </c>
      <c r="BA86" s="4">
        <v>14.186999999999999</v>
      </c>
      <c r="BB86" s="4">
        <v>28.13</v>
      </c>
      <c r="BC86" s="4">
        <v>1.98</v>
      </c>
      <c r="BD86" s="4">
        <v>6.3150000000000004</v>
      </c>
      <c r="BE86" s="4">
        <v>3178.7939999999999</v>
      </c>
      <c r="BF86" s="4">
        <v>2.282</v>
      </c>
      <c r="BG86" s="4">
        <v>16.882000000000001</v>
      </c>
      <c r="BH86" s="4">
        <v>3.1120000000000001</v>
      </c>
      <c r="BI86" s="4">
        <v>19.994</v>
      </c>
      <c r="BJ86" s="4">
        <v>13.506</v>
      </c>
      <c r="BK86" s="4">
        <v>2.4900000000000002</v>
      </c>
      <c r="BL86" s="4">
        <v>15.996</v>
      </c>
      <c r="BM86" s="4">
        <v>0</v>
      </c>
      <c r="BQ86" s="4">
        <v>3119.4589999999998</v>
      </c>
      <c r="BR86" s="4">
        <v>0.24141000000000001</v>
      </c>
      <c r="BS86" s="4">
        <v>-5</v>
      </c>
      <c r="BT86" s="4">
        <v>8.9999999999999993E-3</v>
      </c>
      <c r="BU86" s="4">
        <v>5.899457</v>
      </c>
      <c r="BV86" s="4">
        <v>21</v>
      </c>
      <c r="BW86" s="4">
        <f t="shared" si="10"/>
        <v>1.5586365393999999</v>
      </c>
      <c r="BY86" s="4">
        <f>BE86*$BU86*VLOOKUP("Fuel Specific Gravity",'Raw Data'!$A$1:$B$2000,2,FALSE)</f>
        <v>16015.19737168873</v>
      </c>
      <c r="BZ86" s="4">
        <f>BF86*$BU86*VLOOKUP("Fuel Specific Gravity",'Raw Data'!$A$1:$B$2000,2,FALSE)</f>
        <v>11.497026986396</v>
      </c>
      <c r="CA86" s="4">
        <f>BJ86*$BU86*VLOOKUP("Fuel Specific Gravity",'Raw Data'!$A$1:$B$2000,2,FALSE)</f>
        <v>68.045068570667993</v>
      </c>
      <c r="CB86" s="4">
        <f>BM86*$BU86*VLOOKUP("Fuel Specific Gravity",'Raw Data'!$A$1:$B$2000,2,FALSE)</f>
        <v>0</v>
      </c>
    </row>
    <row r="87" spans="1:80" x14ac:dyDescent="0.25">
      <c r="A87" s="2">
        <v>43165</v>
      </c>
      <c r="B87" s="38">
        <v>0.40928543981481486</v>
      </c>
      <c r="C87" s="4">
        <v>7.9420000000000002</v>
      </c>
      <c r="D87" s="4">
        <v>7.6E-3</v>
      </c>
      <c r="E87" s="4">
        <v>75.931033999999997</v>
      </c>
      <c r="F87" s="4">
        <v>386.2</v>
      </c>
      <c r="G87" s="4">
        <v>72.900000000000006</v>
      </c>
      <c r="H87" s="4">
        <v>-3.3</v>
      </c>
      <c r="J87" s="4">
        <v>10.3</v>
      </c>
      <c r="K87" s="4">
        <v>0.93830000000000002</v>
      </c>
      <c r="L87" s="4">
        <v>7.4513999999999996</v>
      </c>
      <c r="M87" s="4">
        <v>7.1000000000000004E-3</v>
      </c>
      <c r="N87" s="4">
        <v>362.36349999999999</v>
      </c>
      <c r="O87" s="4">
        <v>68.409099999999995</v>
      </c>
      <c r="P87" s="4">
        <v>430.8</v>
      </c>
      <c r="Q87" s="4">
        <v>289.90069999999997</v>
      </c>
      <c r="R87" s="4">
        <v>54.729100000000003</v>
      </c>
      <c r="S87" s="4">
        <v>344.6</v>
      </c>
      <c r="T87" s="4">
        <v>0</v>
      </c>
      <c r="W87" s="4">
        <v>0</v>
      </c>
      <c r="X87" s="4">
        <v>9.6643000000000008</v>
      </c>
      <c r="Y87" s="4">
        <v>11.9</v>
      </c>
      <c r="Z87" s="4">
        <v>848</v>
      </c>
      <c r="AA87" s="4">
        <v>853</v>
      </c>
      <c r="AB87" s="4">
        <v>884</v>
      </c>
      <c r="AC87" s="4">
        <v>80</v>
      </c>
      <c r="AD87" s="4">
        <v>21.82</v>
      </c>
      <c r="AE87" s="4">
        <v>0.5</v>
      </c>
      <c r="AF87" s="4">
        <v>979</v>
      </c>
      <c r="AG87" s="4">
        <v>0</v>
      </c>
      <c r="AH87" s="4">
        <v>42</v>
      </c>
      <c r="AI87" s="4">
        <v>35</v>
      </c>
      <c r="AJ87" s="4">
        <v>190</v>
      </c>
      <c r="AK87" s="4">
        <v>168</v>
      </c>
      <c r="AL87" s="4">
        <v>4.3</v>
      </c>
      <c r="AM87" s="4">
        <v>175</v>
      </c>
      <c r="AN87" s="4" t="s">
        <v>155</v>
      </c>
      <c r="AO87" s="4">
        <v>2</v>
      </c>
      <c r="AP87" s="5">
        <v>0.61841435185185178</v>
      </c>
      <c r="AQ87" s="4">
        <v>47.162790999999999</v>
      </c>
      <c r="AR87" s="4">
        <v>-88.484101999999993</v>
      </c>
      <c r="AS87" s="4">
        <v>316.2</v>
      </c>
      <c r="AT87" s="4">
        <v>30.4</v>
      </c>
      <c r="AU87" s="4">
        <v>12</v>
      </c>
      <c r="AV87" s="4">
        <v>12</v>
      </c>
      <c r="AW87" s="4" t="s">
        <v>203</v>
      </c>
      <c r="AX87" s="4">
        <v>1.6</v>
      </c>
      <c r="AY87" s="4">
        <v>2.1684000000000001</v>
      </c>
      <c r="AZ87" s="4">
        <v>2.9683999999999999</v>
      </c>
      <c r="BA87" s="4">
        <v>14.186999999999999</v>
      </c>
      <c r="BB87" s="4">
        <v>27.1</v>
      </c>
      <c r="BC87" s="4">
        <v>1.91</v>
      </c>
      <c r="BD87" s="4">
        <v>6.5780000000000003</v>
      </c>
      <c r="BE87" s="4">
        <v>3178.7150000000001</v>
      </c>
      <c r="BF87" s="4">
        <v>1.9339999999999999</v>
      </c>
      <c r="BG87" s="4">
        <v>16.187999999999999</v>
      </c>
      <c r="BH87" s="4">
        <v>3.056</v>
      </c>
      <c r="BI87" s="4">
        <v>19.244</v>
      </c>
      <c r="BJ87" s="4">
        <v>12.951000000000001</v>
      </c>
      <c r="BK87" s="4">
        <v>2.4449999999999998</v>
      </c>
      <c r="BL87" s="4">
        <v>15.396000000000001</v>
      </c>
      <c r="BM87" s="4">
        <v>0</v>
      </c>
      <c r="BQ87" s="4">
        <v>2997.663</v>
      </c>
      <c r="BR87" s="4">
        <v>0.24</v>
      </c>
      <c r="BS87" s="4">
        <v>-5</v>
      </c>
      <c r="BT87" s="4">
        <v>8.0949999999999998E-3</v>
      </c>
      <c r="BU87" s="4">
        <v>5.8650000000000002</v>
      </c>
      <c r="BV87" s="4">
        <v>21</v>
      </c>
      <c r="BW87" s="4">
        <f t="shared" si="10"/>
        <v>1.549533</v>
      </c>
      <c r="BY87" s="4">
        <f>BE87*$BU87*VLOOKUP("Fuel Specific Gravity",'Raw Data'!$A$1:$B$2000,2,FALSE)</f>
        <v>15921.26160765</v>
      </c>
      <c r="BZ87" s="4">
        <f>BF87*$BU87*VLOOKUP("Fuel Specific Gravity",'Raw Data'!$A$1:$B$2000,2,FALSE)</f>
        <v>9.6868451399999991</v>
      </c>
      <c r="CA87" s="4">
        <f>BJ87*$BU87*VLOOKUP("Fuel Specific Gravity",'Raw Data'!$A$1:$B$2000,2,FALSE)</f>
        <v>64.867803210000005</v>
      </c>
      <c r="CB87" s="4">
        <f>BM87*$BU87*VLOOKUP("Fuel Specific Gravity",'Raw Data'!$A$1:$B$2000,2,FALSE)</f>
        <v>0</v>
      </c>
    </row>
    <row r="88" spans="1:80" x14ac:dyDescent="0.25">
      <c r="A88" s="2">
        <v>43165</v>
      </c>
      <c r="B88" s="38">
        <v>0.40929701388888889</v>
      </c>
      <c r="C88" s="4">
        <v>7.95</v>
      </c>
      <c r="D88" s="4">
        <v>6.3E-3</v>
      </c>
      <c r="E88" s="4">
        <v>63.205342000000002</v>
      </c>
      <c r="F88" s="4">
        <v>387.2</v>
      </c>
      <c r="G88" s="4">
        <v>73.5</v>
      </c>
      <c r="H88" s="4">
        <v>0</v>
      </c>
      <c r="J88" s="4">
        <v>10.3</v>
      </c>
      <c r="K88" s="4">
        <v>0.93820000000000003</v>
      </c>
      <c r="L88" s="4">
        <v>7.4587000000000003</v>
      </c>
      <c r="M88" s="4">
        <v>5.8999999999999999E-3</v>
      </c>
      <c r="N88" s="4">
        <v>363.28179999999998</v>
      </c>
      <c r="O88" s="4">
        <v>68.98</v>
      </c>
      <c r="P88" s="4">
        <v>432.3</v>
      </c>
      <c r="Q88" s="4">
        <v>290.65750000000003</v>
      </c>
      <c r="R88" s="4">
        <v>55.190100000000001</v>
      </c>
      <c r="S88" s="4">
        <v>345.8</v>
      </c>
      <c r="T88" s="4">
        <v>0</v>
      </c>
      <c r="W88" s="4">
        <v>0</v>
      </c>
      <c r="X88" s="4">
        <v>9.6637000000000004</v>
      </c>
      <c r="Y88" s="4">
        <v>12</v>
      </c>
      <c r="Z88" s="4">
        <v>847</v>
      </c>
      <c r="AA88" s="4">
        <v>851</v>
      </c>
      <c r="AB88" s="4">
        <v>885</v>
      </c>
      <c r="AC88" s="4">
        <v>80</v>
      </c>
      <c r="AD88" s="4">
        <v>21.84</v>
      </c>
      <c r="AE88" s="4">
        <v>0.5</v>
      </c>
      <c r="AF88" s="4">
        <v>978</v>
      </c>
      <c r="AG88" s="4">
        <v>0</v>
      </c>
      <c r="AH88" s="4">
        <v>42</v>
      </c>
      <c r="AI88" s="4">
        <v>35</v>
      </c>
      <c r="AJ88" s="4">
        <v>190</v>
      </c>
      <c r="AK88" s="4">
        <v>168.9</v>
      </c>
      <c r="AL88" s="4">
        <v>4.3</v>
      </c>
      <c r="AM88" s="4">
        <v>175</v>
      </c>
      <c r="AN88" s="4" t="s">
        <v>155</v>
      </c>
      <c r="AO88" s="4">
        <v>2</v>
      </c>
      <c r="AP88" s="5">
        <v>0.61842592592592593</v>
      </c>
      <c r="AQ88" s="4">
        <v>47.16292</v>
      </c>
      <c r="AR88" s="4">
        <v>-88.484119000000007</v>
      </c>
      <c r="AS88" s="4">
        <v>316.60000000000002</v>
      </c>
      <c r="AT88" s="4">
        <v>31.1</v>
      </c>
      <c r="AU88" s="4">
        <v>12</v>
      </c>
      <c r="AV88" s="4">
        <v>11</v>
      </c>
      <c r="AW88" s="4" t="s">
        <v>205</v>
      </c>
      <c r="AX88" s="4">
        <v>1.6</v>
      </c>
      <c r="AY88" s="4">
        <v>2.2000000000000002</v>
      </c>
      <c r="AZ88" s="4">
        <v>2.9316</v>
      </c>
      <c r="BA88" s="4">
        <v>14.186999999999999</v>
      </c>
      <c r="BB88" s="4">
        <v>27.08</v>
      </c>
      <c r="BC88" s="4">
        <v>1.91</v>
      </c>
      <c r="BD88" s="4">
        <v>6.5839999999999996</v>
      </c>
      <c r="BE88" s="4">
        <v>3179.2130000000002</v>
      </c>
      <c r="BF88" s="4">
        <v>1.609</v>
      </c>
      <c r="BG88" s="4">
        <v>16.216000000000001</v>
      </c>
      <c r="BH88" s="4">
        <v>3.0790000000000002</v>
      </c>
      <c r="BI88" s="4">
        <v>19.295000000000002</v>
      </c>
      <c r="BJ88" s="4">
        <v>12.974</v>
      </c>
      <c r="BK88" s="4">
        <v>2.464</v>
      </c>
      <c r="BL88" s="4">
        <v>15.438000000000001</v>
      </c>
      <c r="BM88" s="4">
        <v>0</v>
      </c>
      <c r="BQ88" s="4">
        <v>2995.0160000000001</v>
      </c>
      <c r="BR88" s="4">
        <v>0.249059</v>
      </c>
      <c r="BS88" s="4">
        <v>-5</v>
      </c>
      <c r="BT88" s="4">
        <v>8.9060000000000007E-3</v>
      </c>
      <c r="BU88" s="4">
        <v>6.0863810000000003</v>
      </c>
      <c r="BV88" s="4">
        <v>21</v>
      </c>
      <c r="BW88" s="4">
        <f t="shared" si="10"/>
        <v>1.6080218602</v>
      </c>
      <c r="BY88" s="4">
        <f>BE88*$BU88*VLOOKUP("Fuel Specific Gravity",'Raw Data'!$A$1:$B$2000,2,FALSE)</f>
        <v>16524.815964822665</v>
      </c>
      <c r="BZ88" s="4">
        <f>BF88*$BU88*VLOOKUP("Fuel Specific Gravity",'Raw Data'!$A$1:$B$2000,2,FALSE)</f>
        <v>8.363210922766001</v>
      </c>
      <c r="CA88" s="4">
        <f>BJ88*$BU88*VLOOKUP("Fuel Specific Gravity",'Raw Data'!$A$1:$B$2000,2,FALSE)</f>
        <v>67.435859858276004</v>
      </c>
      <c r="CB88" s="4">
        <f>BM88*$BU88*VLOOKUP("Fuel Specific Gravity",'Raw Data'!$A$1:$B$2000,2,FALSE)</f>
        <v>0</v>
      </c>
    </row>
    <row r="89" spans="1:80" x14ac:dyDescent="0.25">
      <c r="A89" s="2">
        <v>43165</v>
      </c>
      <c r="B89" s="38">
        <v>0.40930858796296299</v>
      </c>
      <c r="C89" s="4">
        <v>7.95</v>
      </c>
      <c r="D89" s="4">
        <v>7.0000000000000001E-3</v>
      </c>
      <c r="E89" s="4">
        <v>70</v>
      </c>
      <c r="F89" s="4">
        <v>392.5</v>
      </c>
      <c r="G89" s="4">
        <v>73.7</v>
      </c>
      <c r="H89" s="4">
        <v>-9.3000000000000007</v>
      </c>
      <c r="J89" s="4">
        <v>10.16</v>
      </c>
      <c r="K89" s="4">
        <v>0.93820000000000003</v>
      </c>
      <c r="L89" s="4">
        <v>7.4588000000000001</v>
      </c>
      <c r="M89" s="4">
        <v>6.6E-3</v>
      </c>
      <c r="N89" s="4">
        <v>368.2602</v>
      </c>
      <c r="O89" s="4">
        <v>69.167000000000002</v>
      </c>
      <c r="P89" s="4">
        <v>437.4</v>
      </c>
      <c r="Q89" s="4">
        <v>294.64299999999997</v>
      </c>
      <c r="R89" s="4">
        <v>55.3401</v>
      </c>
      <c r="S89" s="4">
        <v>350</v>
      </c>
      <c r="T89" s="4">
        <v>0</v>
      </c>
      <c r="W89" s="4">
        <v>0</v>
      </c>
      <c r="X89" s="4">
        <v>9.5304000000000002</v>
      </c>
      <c r="Y89" s="4">
        <v>12</v>
      </c>
      <c r="Z89" s="4">
        <v>847</v>
      </c>
      <c r="AA89" s="4">
        <v>854</v>
      </c>
      <c r="AB89" s="4">
        <v>884</v>
      </c>
      <c r="AC89" s="4">
        <v>80</v>
      </c>
      <c r="AD89" s="4">
        <v>21.84</v>
      </c>
      <c r="AE89" s="4">
        <v>0.5</v>
      </c>
      <c r="AF89" s="4">
        <v>978</v>
      </c>
      <c r="AG89" s="4">
        <v>0</v>
      </c>
      <c r="AH89" s="4">
        <v>42</v>
      </c>
      <c r="AI89" s="4">
        <v>35</v>
      </c>
      <c r="AJ89" s="4">
        <v>190</v>
      </c>
      <c r="AK89" s="4">
        <v>169</v>
      </c>
      <c r="AL89" s="4">
        <v>4.3</v>
      </c>
      <c r="AM89" s="4">
        <v>175</v>
      </c>
      <c r="AN89" s="4" t="s">
        <v>155</v>
      </c>
      <c r="AO89" s="4">
        <v>2</v>
      </c>
      <c r="AP89" s="5">
        <v>0.61843749999999997</v>
      </c>
      <c r="AQ89" s="4">
        <v>47.163046000000001</v>
      </c>
      <c r="AR89" s="4">
        <v>-88.484166999999999</v>
      </c>
      <c r="AS89" s="4">
        <v>317.10000000000002</v>
      </c>
      <c r="AT89" s="4">
        <v>31.5</v>
      </c>
      <c r="AU89" s="4">
        <v>12</v>
      </c>
      <c r="AV89" s="4">
        <v>11</v>
      </c>
      <c r="AW89" s="4" t="s">
        <v>205</v>
      </c>
      <c r="AX89" s="4">
        <v>1.258</v>
      </c>
      <c r="AY89" s="4">
        <v>1.7896000000000001</v>
      </c>
      <c r="AZ89" s="4">
        <v>2.2844000000000002</v>
      </c>
      <c r="BA89" s="4">
        <v>14.186999999999999</v>
      </c>
      <c r="BB89" s="4">
        <v>27.07</v>
      </c>
      <c r="BC89" s="4">
        <v>1.91</v>
      </c>
      <c r="BD89" s="4">
        <v>6.585</v>
      </c>
      <c r="BE89" s="4">
        <v>3178.94</v>
      </c>
      <c r="BF89" s="4">
        <v>1.782</v>
      </c>
      <c r="BG89" s="4">
        <v>16.436</v>
      </c>
      <c r="BH89" s="4">
        <v>3.0870000000000002</v>
      </c>
      <c r="BI89" s="4">
        <v>19.523</v>
      </c>
      <c r="BJ89" s="4">
        <v>13.151</v>
      </c>
      <c r="BK89" s="4">
        <v>2.4700000000000002</v>
      </c>
      <c r="BL89" s="4">
        <v>15.62</v>
      </c>
      <c r="BM89" s="4">
        <v>0</v>
      </c>
      <c r="BQ89" s="4">
        <v>2953.402</v>
      </c>
      <c r="BR89" s="4">
        <v>0.24184600000000001</v>
      </c>
      <c r="BS89" s="4">
        <v>-5</v>
      </c>
      <c r="BT89" s="4">
        <v>8.9999999999999993E-3</v>
      </c>
      <c r="BU89" s="4">
        <v>5.9101109999999997</v>
      </c>
      <c r="BV89" s="4">
        <v>21</v>
      </c>
      <c r="BW89" s="4">
        <f t="shared" si="10"/>
        <v>1.5614513261999998</v>
      </c>
      <c r="BY89" s="4">
        <f>BE89*$BU89*VLOOKUP("Fuel Specific Gravity",'Raw Data'!$A$1:$B$2000,2,FALSE)</f>
        <v>16044.856576038359</v>
      </c>
      <c r="BZ89" s="4">
        <f>BF89*$BU89*VLOOKUP("Fuel Specific Gravity",'Raw Data'!$A$1:$B$2000,2,FALSE)</f>
        <v>8.9941724029079992</v>
      </c>
      <c r="CA89" s="4">
        <f>BJ89*$BU89*VLOOKUP("Fuel Specific Gravity",'Raw Data'!$A$1:$B$2000,2,FALSE)</f>
        <v>66.376184775893989</v>
      </c>
      <c r="CB89" s="4">
        <f>BM89*$BU89*VLOOKUP("Fuel Specific Gravity",'Raw Data'!$A$1:$B$2000,2,FALSE)</f>
        <v>0</v>
      </c>
    </row>
    <row r="90" spans="1:80" x14ac:dyDescent="0.25">
      <c r="A90" s="2">
        <v>43165</v>
      </c>
      <c r="B90" s="38">
        <v>0.40932016203703703</v>
      </c>
      <c r="C90" s="4">
        <v>7.95</v>
      </c>
      <c r="D90" s="4">
        <v>7.0000000000000001E-3</v>
      </c>
      <c r="E90" s="4">
        <v>70</v>
      </c>
      <c r="F90" s="4">
        <v>395.6</v>
      </c>
      <c r="G90" s="4">
        <v>74.099999999999994</v>
      </c>
      <c r="H90" s="4">
        <v>-3.5</v>
      </c>
      <c r="J90" s="4">
        <v>10.01</v>
      </c>
      <c r="K90" s="4">
        <v>0.93820000000000003</v>
      </c>
      <c r="L90" s="4">
        <v>7.4588000000000001</v>
      </c>
      <c r="M90" s="4">
        <v>6.6E-3</v>
      </c>
      <c r="N90" s="4">
        <v>371.13459999999998</v>
      </c>
      <c r="O90" s="4">
        <v>69.542400000000001</v>
      </c>
      <c r="P90" s="4">
        <v>440.7</v>
      </c>
      <c r="Q90" s="4">
        <v>296.94279999999998</v>
      </c>
      <c r="R90" s="4">
        <v>55.640500000000003</v>
      </c>
      <c r="S90" s="4">
        <v>352.6</v>
      </c>
      <c r="T90" s="4">
        <v>0</v>
      </c>
      <c r="W90" s="4">
        <v>0</v>
      </c>
      <c r="X90" s="4">
        <v>9.3934999999999995</v>
      </c>
      <c r="Y90" s="4">
        <v>11.9</v>
      </c>
      <c r="Z90" s="4">
        <v>848</v>
      </c>
      <c r="AA90" s="4">
        <v>853</v>
      </c>
      <c r="AB90" s="4">
        <v>885</v>
      </c>
      <c r="AC90" s="4">
        <v>80</v>
      </c>
      <c r="AD90" s="4">
        <v>21.84</v>
      </c>
      <c r="AE90" s="4">
        <v>0.5</v>
      </c>
      <c r="AF90" s="4">
        <v>978</v>
      </c>
      <c r="AG90" s="4">
        <v>0</v>
      </c>
      <c r="AH90" s="4">
        <v>42</v>
      </c>
      <c r="AI90" s="4">
        <v>35</v>
      </c>
      <c r="AJ90" s="4">
        <v>190</v>
      </c>
      <c r="AK90" s="4">
        <v>169</v>
      </c>
      <c r="AL90" s="4">
        <v>4.3</v>
      </c>
      <c r="AM90" s="4">
        <v>175</v>
      </c>
      <c r="AN90" s="4" t="s">
        <v>155</v>
      </c>
      <c r="AO90" s="4">
        <v>2</v>
      </c>
      <c r="AP90" s="5">
        <v>0.61844907407407412</v>
      </c>
      <c r="AQ90" s="4">
        <v>47.163167999999999</v>
      </c>
      <c r="AR90" s="4">
        <v>-88.484245000000001</v>
      </c>
      <c r="AS90" s="4">
        <v>317.5</v>
      </c>
      <c r="AT90" s="4">
        <v>32.1</v>
      </c>
      <c r="AU90" s="4">
        <v>12</v>
      </c>
      <c r="AV90" s="4">
        <v>11</v>
      </c>
      <c r="AW90" s="4" t="s">
        <v>205</v>
      </c>
      <c r="AX90" s="4">
        <v>1.1000000000000001</v>
      </c>
      <c r="AY90" s="4">
        <v>1.6</v>
      </c>
      <c r="AZ90" s="4">
        <v>2</v>
      </c>
      <c r="BA90" s="4">
        <v>14.186999999999999</v>
      </c>
      <c r="BB90" s="4">
        <v>27.07</v>
      </c>
      <c r="BC90" s="4">
        <v>1.91</v>
      </c>
      <c r="BD90" s="4">
        <v>6.585</v>
      </c>
      <c r="BE90" s="4">
        <v>3178.94</v>
      </c>
      <c r="BF90" s="4">
        <v>1.782</v>
      </c>
      <c r="BG90" s="4">
        <v>16.565000000000001</v>
      </c>
      <c r="BH90" s="4">
        <v>3.1040000000000001</v>
      </c>
      <c r="BI90" s="4">
        <v>19.667999999999999</v>
      </c>
      <c r="BJ90" s="4">
        <v>13.253</v>
      </c>
      <c r="BK90" s="4">
        <v>2.4830000000000001</v>
      </c>
      <c r="BL90" s="4">
        <v>15.737</v>
      </c>
      <c r="BM90" s="4">
        <v>0</v>
      </c>
      <c r="BQ90" s="4">
        <v>2910.9720000000002</v>
      </c>
      <c r="BR90" s="4">
        <v>0.23647000000000001</v>
      </c>
      <c r="BS90" s="4">
        <v>-5</v>
      </c>
      <c r="BT90" s="4">
        <v>8.9999999999999993E-3</v>
      </c>
      <c r="BU90" s="4">
        <v>5.7787360000000003</v>
      </c>
      <c r="BV90" s="4">
        <v>21</v>
      </c>
      <c r="BW90" s="4">
        <f t="shared" si="10"/>
        <v>1.5267420512000001</v>
      </c>
      <c r="BY90" s="4">
        <f>BE90*$BU90*VLOOKUP("Fuel Specific Gravity",'Raw Data'!$A$1:$B$2000,2,FALSE)</f>
        <v>15688.197786943361</v>
      </c>
      <c r="BZ90" s="4">
        <f>BF90*$BU90*VLOOKUP("Fuel Specific Gravity",'Raw Data'!$A$1:$B$2000,2,FALSE)</f>
        <v>8.7942422494080006</v>
      </c>
      <c r="CA90" s="4">
        <f>BJ90*$BU90*VLOOKUP("Fuel Specific Gravity",'Raw Data'!$A$1:$B$2000,2,FALSE)</f>
        <v>65.404092329632007</v>
      </c>
      <c r="CB90" s="4">
        <f>BM90*$BU90*VLOOKUP("Fuel Specific Gravity",'Raw Data'!$A$1:$B$2000,2,FALSE)</f>
        <v>0</v>
      </c>
    </row>
    <row r="91" spans="1:80" x14ac:dyDescent="0.25">
      <c r="A91" s="2">
        <v>43165</v>
      </c>
      <c r="B91" s="38">
        <v>0.40933173611111112</v>
      </c>
      <c r="C91" s="4">
        <v>7.7889999999999997</v>
      </c>
      <c r="D91" s="4">
        <v>7.0000000000000001E-3</v>
      </c>
      <c r="E91" s="4">
        <v>70</v>
      </c>
      <c r="F91" s="4">
        <v>396.3</v>
      </c>
      <c r="G91" s="4">
        <v>74.3</v>
      </c>
      <c r="H91" s="4">
        <v>0</v>
      </c>
      <c r="J91" s="4">
        <v>10</v>
      </c>
      <c r="K91" s="4">
        <v>0.9395</v>
      </c>
      <c r="L91" s="4">
        <v>7.3177000000000003</v>
      </c>
      <c r="M91" s="4">
        <v>6.6E-3</v>
      </c>
      <c r="N91" s="4">
        <v>372.33659999999998</v>
      </c>
      <c r="O91" s="4">
        <v>69.803399999999996</v>
      </c>
      <c r="P91" s="4">
        <v>442.1</v>
      </c>
      <c r="Q91" s="4">
        <v>297.90449999999998</v>
      </c>
      <c r="R91" s="4">
        <v>55.849299999999999</v>
      </c>
      <c r="S91" s="4">
        <v>353.8</v>
      </c>
      <c r="T91" s="4">
        <v>0</v>
      </c>
      <c r="W91" s="4">
        <v>0</v>
      </c>
      <c r="X91" s="4">
        <v>9.3948</v>
      </c>
      <c r="Y91" s="4">
        <v>12</v>
      </c>
      <c r="Z91" s="4">
        <v>847</v>
      </c>
      <c r="AA91" s="4">
        <v>853</v>
      </c>
      <c r="AB91" s="4">
        <v>885</v>
      </c>
      <c r="AC91" s="4">
        <v>80</v>
      </c>
      <c r="AD91" s="4">
        <v>21.84</v>
      </c>
      <c r="AE91" s="4">
        <v>0.5</v>
      </c>
      <c r="AF91" s="4">
        <v>978</v>
      </c>
      <c r="AG91" s="4">
        <v>0</v>
      </c>
      <c r="AH91" s="4">
        <v>42</v>
      </c>
      <c r="AI91" s="4">
        <v>35</v>
      </c>
      <c r="AJ91" s="4">
        <v>190</v>
      </c>
      <c r="AK91" s="4">
        <v>169</v>
      </c>
      <c r="AL91" s="4">
        <v>4.4000000000000004</v>
      </c>
      <c r="AM91" s="4">
        <v>175</v>
      </c>
      <c r="AN91" s="4" t="s">
        <v>155</v>
      </c>
      <c r="AO91" s="4">
        <v>2</v>
      </c>
      <c r="AP91" s="5">
        <v>0.61846064814814816</v>
      </c>
      <c r="AQ91" s="4">
        <v>47.163288999999999</v>
      </c>
      <c r="AR91" s="4">
        <v>-88.484336999999996</v>
      </c>
      <c r="AS91" s="4">
        <v>318</v>
      </c>
      <c r="AT91" s="4">
        <v>32.799999999999997</v>
      </c>
      <c r="AU91" s="4">
        <v>12</v>
      </c>
      <c r="AV91" s="4">
        <v>11</v>
      </c>
      <c r="AW91" s="4" t="s">
        <v>205</v>
      </c>
      <c r="AX91" s="4">
        <v>1.1684000000000001</v>
      </c>
      <c r="AY91" s="4">
        <v>1.3264</v>
      </c>
      <c r="AZ91" s="4">
        <v>2.0684</v>
      </c>
      <c r="BA91" s="4">
        <v>14.186999999999999</v>
      </c>
      <c r="BB91" s="4">
        <v>27.61</v>
      </c>
      <c r="BC91" s="4">
        <v>1.95</v>
      </c>
      <c r="BD91" s="4">
        <v>6.4420000000000002</v>
      </c>
      <c r="BE91" s="4">
        <v>3179.21</v>
      </c>
      <c r="BF91" s="4">
        <v>1.8180000000000001</v>
      </c>
      <c r="BG91" s="4">
        <v>16.940000000000001</v>
      </c>
      <c r="BH91" s="4">
        <v>3.1760000000000002</v>
      </c>
      <c r="BI91" s="4">
        <v>20.116</v>
      </c>
      <c r="BJ91" s="4">
        <v>13.554</v>
      </c>
      <c r="BK91" s="4">
        <v>2.5409999999999999</v>
      </c>
      <c r="BL91" s="4">
        <v>16.094999999999999</v>
      </c>
      <c r="BM91" s="4">
        <v>0</v>
      </c>
      <c r="BQ91" s="4">
        <v>2967.7570000000001</v>
      </c>
      <c r="BR91" s="4">
        <v>0.26589800000000002</v>
      </c>
      <c r="BS91" s="4">
        <v>-5</v>
      </c>
      <c r="BT91" s="4">
        <v>8.0940000000000005E-3</v>
      </c>
      <c r="BU91" s="4">
        <v>6.4978829999999999</v>
      </c>
      <c r="BV91" s="4">
        <v>21</v>
      </c>
      <c r="BW91" s="4">
        <f t="shared" si="10"/>
        <v>1.7167406885999998</v>
      </c>
      <c r="BY91" s="4">
        <f>BE91*$BU91*VLOOKUP("Fuel Specific Gravity",'Raw Data'!$A$1:$B$2000,2,FALSE)</f>
        <v>17642.046959015221</v>
      </c>
      <c r="BZ91" s="4">
        <f>BF91*$BU91*VLOOKUP("Fuel Specific Gravity",'Raw Data'!$A$1:$B$2000,2,FALSE)</f>
        <v>10.088431205076001</v>
      </c>
      <c r="CA91" s="4">
        <f>BJ91*$BU91*VLOOKUP("Fuel Specific Gravity",'Raw Data'!$A$1:$B$2000,2,FALSE)</f>
        <v>75.213749479428003</v>
      </c>
      <c r="CB91" s="4">
        <f>BM91*$BU91*VLOOKUP("Fuel Specific Gravity",'Raw Data'!$A$1:$B$2000,2,FALSE)</f>
        <v>0</v>
      </c>
    </row>
    <row r="92" spans="1:80" x14ac:dyDescent="0.25">
      <c r="A92" s="2">
        <v>43165</v>
      </c>
      <c r="B92" s="38">
        <v>0.40934331018518516</v>
      </c>
      <c r="C92" s="4">
        <v>7.4489999999999998</v>
      </c>
      <c r="D92" s="4">
        <v>7.6E-3</v>
      </c>
      <c r="E92" s="4">
        <v>76.189684</v>
      </c>
      <c r="F92" s="4">
        <v>396.1</v>
      </c>
      <c r="G92" s="4">
        <v>74.400000000000006</v>
      </c>
      <c r="H92" s="4">
        <v>0</v>
      </c>
      <c r="J92" s="4">
        <v>9.91</v>
      </c>
      <c r="K92" s="4">
        <v>0.94199999999999995</v>
      </c>
      <c r="L92" s="4">
        <v>7.0171999999999999</v>
      </c>
      <c r="M92" s="4">
        <v>7.1999999999999998E-3</v>
      </c>
      <c r="N92" s="4">
        <v>373.16050000000001</v>
      </c>
      <c r="O92" s="4">
        <v>70.105800000000002</v>
      </c>
      <c r="P92" s="4">
        <v>443.3</v>
      </c>
      <c r="Q92" s="4">
        <v>298.56369999999998</v>
      </c>
      <c r="R92" s="4">
        <v>56.091299999999997</v>
      </c>
      <c r="S92" s="4">
        <v>354.7</v>
      </c>
      <c r="T92" s="4">
        <v>0</v>
      </c>
      <c r="W92" s="4">
        <v>0</v>
      </c>
      <c r="X92" s="4">
        <v>9.3327000000000009</v>
      </c>
      <c r="Y92" s="4">
        <v>11.9</v>
      </c>
      <c r="Z92" s="4">
        <v>848</v>
      </c>
      <c r="AA92" s="4">
        <v>853</v>
      </c>
      <c r="AB92" s="4">
        <v>885</v>
      </c>
      <c r="AC92" s="4">
        <v>80</v>
      </c>
      <c r="AD92" s="4">
        <v>21.84</v>
      </c>
      <c r="AE92" s="4">
        <v>0.5</v>
      </c>
      <c r="AF92" s="4">
        <v>978</v>
      </c>
      <c r="AG92" s="4">
        <v>0</v>
      </c>
      <c r="AH92" s="4">
        <v>42</v>
      </c>
      <c r="AI92" s="4">
        <v>35</v>
      </c>
      <c r="AJ92" s="4">
        <v>190</v>
      </c>
      <c r="AK92" s="4">
        <v>169</v>
      </c>
      <c r="AL92" s="4">
        <v>4.2</v>
      </c>
      <c r="AM92" s="4">
        <v>175.1</v>
      </c>
      <c r="AN92" s="4" t="s">
        <v>155</v>
      </c>
      <c r="AO92" s="4">
        <v>2</v>
      </c>
      <c r="AP92" s="5">
        <v>0.6184722222222222</v>
      </c>
      <c r="AQ92" s="4">
        <v>47.163409999999999</v>
      </c>
      <c r="AR92" s="4">
        <v>-88.48442</v>
      </c>
      <c r="AS92" s="4">
        <v>318.5</v>
      </c>
      <c r="AT92" s="4">
        <v>33</v>
      </c>
      <c r="AU92" s="4">
        <v>12</v>
      </c>
      <c r="AV92" s="4">
        <v>11</v>
      </c>
      <c r="AW92" s="4" t="s">
        <v>205</v>
      </c>
      <c r="AX92" s="4">
        <v>1.2</v>
      </c>
      <c r="AY92" s="4">
        <v>1.2</v>
      </c>
      <c r="AZ92" s="4">
        <v>2.1</v>
      </c>
      <c r="BA92" s="4">
        <v>14.186999999999999</v>
      </c>
      <c r="BB92" s="4">
        <v>28.83</v>
      </c>
      <c r="BC92" s="4">
        <v>2.0299999999999998</v>
      </c>
      <c r="BD92" s="4">
        <v>6.1559999999999997</v>
      </c>
      <c r="BE92" s="4">
        <v>3179.558</v>
      </c>
      <c r="BF92" s="4">
        <v>2.0699999999999998</v>
      </c>
      <c r="BG92" s="4">
        <v>17.707000000000001</v>
      </c>
      <c r="BH92" s="4">
        <v>3.327</v>
      </c>
      <c r="BI92" s="4">
        <v>21.033000000000001</v>
      </c>
      <c r="BJ92" s="4">
        <v>14.167</v>
      </c>
      <c r="BK92" s="4">
        <v>2.6619999999999999</v>
      </c>
      <c r="BL92" s="4">
        <v>16.827999999999999</v>
      </c>
      <c r="BM92" s="4">
        <v>0</v>
      </c>
      <c r="BQ92" s="4">
        <v>3074.7179999999998</v>
      </c>
      <c r="BR92" s="4">
        <v>0.28168399999999999</v>
      </c>
      <c r="BS92" s="4">
        <v>-5</v>
      </c>
      <c r="BT92" s="4">
        <v>8.9060000000000007E-3</v>
      </c>
      <c r="BU92" s="4">
        <v>6.8836519999999997</v>
      </c>
      <c r="BV92" s="4">
        <v>21</v>
      </c>
      <c r="BW92" s="4">
        <f t="shared" si="10"/>
        <v>1.8186608583999999</v>
      </c>
      <c r="BY92" s="4">
        <f>BE92*$BU92*VLOOKUP("Fuel Specific Gravity",'Raw Data'!$A$1:$B$2000,2,FALSE)</f>
        <v>18691.473051086865</v>
      </c>
      <c r="BZ92" s="4">
        <f>BF92*$BU92*VLOOKUP("Fuel Specific Gravity",'Raw Data'!$A$1:$B$2000,2,FALSE)</f>
        <v>12.168782332559999</v>
      </c>
      <c r="CA92" s="4">
        <f>BJ92*$BU92*VLOOKUP("Fuel Specific Gravity",'Raw Data'!$A$1:$B$2000,2,FALSE)</f>
        <v>83.282675992935992</v>
      </c>
      <c r="CB92" s="4">
        <f>BM92*$BU92*VLOOKUP("Fuel Specific Gravity",'Raw Data'!$A$1:$B$2000,2,FALSE)</f>
        <v>0</v>
      </c>
    </row>
    <row r="93" spans="1:80" x14ac:dyDescent="0.25">
      <c r="A93" s="2">
        <v>43165</v>
      </c>
      <c r="B93" s="38">
        <v>0.40935488425925931</v>
      </c>
      <c r="C93" s="4">
        <v>7.09</v>
      </c>
      <c r="D93" s="4">
        <v>9.4000000000000004E-3</v>
      </c>
      <c r="E93" s="4">
        <v>93.538718000000003</v>
      </c>
      <c r="F93" s="4">
        <v>390.6</v>
      </c>
      <c r="G93" s="4">
        <v>74.7</v>
      </c>
      <c r="H93" s="4">
        <v>0</v>
      </c>
      <c r="J93" s="4">
        <v>9.9499999999999993</v>
      </c>
      <c r="K93" s="4">
        <v>0.94479999999999997</v>
      </c>
      <c r="L93" s="4">
        <v>6.6985000000000001</v>
      </c>
      <c r="M93" s="4">
        <v>8.8000000000000005E-3</v>
      </c>
      <c r="N93" s="4">
        <v>368.98779999999999</v>
      </c>
      <c r="O93" s="4">
        <v>70.596699999999998</v>
      </c>
      <c r="P93" s="4">
        <v>439.6</v>
      </c>
      <c r="Q93" s="4">
        <v>295.22519999999997</v>
      </c>
      <c r="R93" s="4">
        <v>56.484000000000002</v>
      </c>
      <c r="S93" s="4">
        <v>351.7</v>
      </c>
      <c r="T93" s="4">
        <v>0</v>
      </c>
      <c r="W93" s="4">
        <v>0</v>
      </c>
      <c r="X93" s="4">
        <v>9.3980999999999995</v>
      </c>
      <c r="Y93" s="4">
        <v>12</v>
      </c>
      <c r="Z93" s="4">
        <v>847</v>
      </c>
      <c r="AA93" s="4">
        <v>851</v>
      </c>
      <c r="AB93" s="4">
        <v>884</v>
      </c>
      <c r="AC93" s="4">
        <v>80</v>
      </c>
      <c r="AD93" s="4">
        <v>21.84</v>
      </c>
      <c r="AE93" s="4">
        <v>0.5</v>
      </c>
      <c r="AF93" s="4">
        <v>978</v>
      </c>
      <c r="AG93" s="4">
        <v>0</v>
      </c>
      <c r="AH93" s="4">
        <v>42</v>
      </c>
      <c r="AI93" s="4">
        <v>35</v>
      </c>
      <c r="AJ93" s="4">
        <v>190</v>
      </c>
      <c r="AK93" s="4">
        <v>169</v>
      </c>
      <c r="AL93" s="4">
        <v>4.3</v>
      </c>
      <c r="AM93" s="4">
        <v>175.5</v>
      </c>
      <c r="AN93" s="4" t="s">
        <v>155</v>
      </c>
      <c r="AO93" s="4">
        <v>2</v>
      </c>
      <c r="AP93" s="5">
        <v>0.61848379629629624</v>
      </c>
      <c r="AQ93" s="4">
        <v>47.163448000000002</v>
      </c>
      <c r="AR93" s="4">
        <v>-88.484444999999994</v>
      </c>
      <c r="AS93" s="4">
        <v>318.60000000000002</v>
      </c>
      <c r="AT93" s="4">
        <v>33</v>
      </c>
      <c r="AU93" s="4">
        <v>12</v>
      </c>
      <c r="AV93" s="4">
        <v>11</v>
      </c>
      <c r="AW93" s="4" t="s">
        <v>205</v>
      </c>
      <c r="AX93" s="4">
        <v>1.2</v>
      </c>
      <c r="AY93" s="4">
        <v>1.2</v>
      </c>
      <c r="AZ93" s="4">
        <v>2.1</v>
      </c>
      <c r="BA93" s="4">
        <v>14.186999999999999</v>
      </c>
      <c r="BB93" s="4">
        <v>30.24</v>
      </c>
      <c r="BC93" s="4">
        <v>2.13</v>
      </c>
      <c r="BD93" s="4">
        <v>5.8440000000000003</v>
      </c>
      <c r="BE93" s="4">
        <v>3179.4720000000002</v>
      </c>
      <c r="BF93" s="4">
        <v>2.67</v>
      </c>
      <c r="BG93" s="4">
        <v>18.341000000000001</v>
      </c>
      <c r="BH93" s="4">
        <v>3.5089999999999999</v>
      </c>
      <c r="BI93" s="4">
        <v>21.85</v>
      </c>
      <c r="BJ93" s="4">
        <v>14.675000000000001</v>
      </c>
      <c r="BK93" s="4">
        <v>2.8079999999999998</v>
      </c>
      <c r="BL93" s="4">
        <v>17.481999999999999</v>
      </c>
      <c r="BM93" s="4">
        <v>0</v>
      </c>
      <c r="BQ93" s="4">
        <v>3243.5</v>
      </c>
      <c r="BR93" s="4">
        <v>0.25129000000000001</v>
      </c>
      <c r="BS93" s="4">
        <v>-5</v>
      </c>
      <c r="BT93" s="4">
        <v>7.1879999999999999E-3</v>
      </c>
      <c r="BU93" s="4">
        <v>6.1408990000000001</v>
      </c>
      <c r="BV93" s="4">
        <v>21</v>
      </c>
      <c r="BW93" s="4">
        <f t="shared" si="10"/>
        <v>1.6224255158000001</v>
      </c>
      <c r="BY93" s="4">
        <f>BE93*$BU93*VLOOKUP("Fuel Specific Gravity",'Raw Data'!$A$1:$B$2000,2,FALSE)</f>
        <v>16674.193227230113</v>
      </c>
      <c r="BZ93" s="4">
        <f>BF93*$BU93*VLOOKUP("Fuel Specific Gravity",'Raw Data'!$A$1:$B$2000,2,FALSE)</f>
        <v>14.002355081819999</v>
      </c>
      <c r="CA93" s="4">
        <f>BJ93*$BU93*VLOOKUP("Fuel Specific Gravity",'Raw Data'!$A$1:$B$2000,2,FALSE)</f>
        <v>76.960509672550003</v>
      </c>
      <c r="CB93" s="4">
        <f>BM93*$BU93*VLOOKUP("Fuel Specific Gravity",'Raw Data'!$A$1:$B$2000,2,FALSE)</f>
        <v>0</v>
      </c>
    </row>
    <row r="94" spans="1:80" x14ac:dyDescent="0.25">
      <c r="A94" s="2">
        <v>43165</v>
      </c>
      <c r="B94" s="38">
        <v>0.40936645833333335</v>
      </c>
      <c r="C94" s="4">
        <v>7.09</v>
      </c>
      <c r="D94" s="4">
        <v>1.0999999999999999E-2</v>
      </c>
      <c r="E94" s="4">
        <v>110</v>
      </c>
      <c r="F94" s="4">
        <v>384.6</v>
      </c>
      <c r="G94" s="4">
        <v>75.099999999999994</v>
      </c>
      <c r="H94" s="4">
        <v>-7</v>
      </c>
      <c r="J94" s="4">
        <v>10.17</v>
      </c>
      <c r="K94" s="4">
        <v>0.94479999999999997</v>
      </c>
      <c r="L94" s="4">
        <v>6.6985000000000001</v>
      </c>
      <c r="M94" s="4">
        <v>1.04E-2</v>
      </c>
      <c r="N94" s="4">
        <v>363.38290000000001</v>
      </c>
      <c r="O94" s="4">
        <v>70.983699999999999</v>
      </c>
      <c r="P94" s="4">
        <v>434.4</v>
      </c>
      <c r="Q94" s="4">
        <v>290.7407</v>
      </c>
      <c r="R94" s="4">
        <v>56.793700000000001</v>
      </c>
      <c r="S94" s="4">
        <v>347.5</v>
      </c>
      <c r="T94" s="4">
        <v>0</v>
      </c>
      <c r="W94" s="4">
        <v>0</v>
      </c>
      <c r="X94" s="4">
        <v>9.6100999999999992</v>
      </c>
      <c r="Y94" s="4">
        <v>12</v>
      </c>
      <c r="Z94" s="4">
        <v>846</v>
      </c>
      <c r="AA94" s="4">
        <v>852</v>
      </c>
      <c r="AB94" s="4">
        <v>883</v>
      </c>
      <c r="AC94" s="4">
        <v>80</v>
      </c>
      <c r="AD94" s="4">
        <v>21.84</v>
      </c>
      <c r="AE94" s="4">
        <v>0.5</v>
      </c>
      <c r="AF94" s="4">
        <v>978</v>
      </c>
      <c r="AG94" s="4">
        <v>0</v>
      </c>
      <c r="AH94" s="4">
        <v>42</v>
      </c>
      <c r="AI94" s="4">
        <v>35</v>
      </c>
      <c r="AJ94" s="4">
        <v>190</v>
      </c>
      <c r="AK94" s="4">
        <v>169</v>
      </c>
      <c r="AL94" s="4">
        <v>4.3</v>
      </c>
      <c r="AM94" s="4">
        <v>175.8</v>
      </c>
      <c r="AN94" s="4" t="s">
        <v>155</v>
      </c>
      <c r="AO94" s="4">
        <v>2</v>
      </c>
      <c r="AP94" s="5">
        <v>0.61848379629629624</v>
      </c>
      <c r="AQ94" s="4">
        <v>47.163527999999999</v>
      </c>
      <c r="AR94" s="4">
        <v>-88.484553000000005</v>
      </c>
      <c r="AS94" s="4">
        <v>319</v>
      </c>
      <c r="AT94" s="4">
        <v>34.1</v>
      </c>
      <c r="AU94" s="4">
        <v>12</v>
      </c>
      <c r="AV94" s="4">
        <v>11</v>
      </c>
      <c r="AW94" s="4" t="s">
        <v>205</v>
      </c>
      <c r="AX94" s="4">
        <v>1.2</v>
      </c>
      <c r="AY94" s="4">
        <v>1.2</v>
      </c>
      <c r="AZ94" s="4">
        <v>2.1</v>
      </c>
      <c r="BA94" s="4">
        <v>14.186999999999999</v>
      </c>
      <c r="BB94" s="4">
        <v>30.23</v>
      </c>
      <c r="BC94" s="4">
        <v>2.13</v>
      </c>
      <c r="BD94" s="4">
        <v>5.8449999999999998</v>
      </c>
      <c r="BE94" s="4">
        <v>3178.7310000000002</v>
      </c>
      <c r="BF94" s="4">
        <v>3.1389999999999998</v>
      </c>
      <c r="BG94" s="4">
        <v>18.058</v>
      </c>
      <c r="BH94" s="4">
        <v>3.528</v>
      </c>
      <c r="BI94" s="4">
        <v>21.585999999999999</v>
      </c>
      <c r="BJ94" s="4">
        <v>14.448</v>
      </c>
      <c r="BK94" s="4">
        <v>2.8220000000000001</v>
      </c>
      <c r="BL94" s="4">
        <v>17.271000000000001</v>
      </c>
      <c r="BM94" s="4">
        <v>0</v>
      </c>
      <c r="BQ94" s="4">
        <v>3315.915</v>
      </c>
      <c r="BR94" s="4">
        <v>0.20360600000000001</v>
      </c>
      <c r="BS94" s="4">
        <v>-5</v>
      </c>
      <c r="BT94" s="4">
        <v>7.9059999999999998E-3</v>
      </c>
      <c r="BU94" s="4">
        <v>4.9756210000000003</v>
      </c>
      <c r="BV94" s="4">
        <v>21</v>
      </c>
      <c r="BW94" s="4">
        <f t="shared" si="10"/>
        <v>1.3145590682000001</v>
      </c>
      <c r="BY94" s="4">
        <f>BE94*$BU94*VLOOKUP("Fuel Specific Gravity",'Raw Data'!$A$1:$B$2000,2,FALSE)</f>
        <v>13507.001252276155</v>
      </c>
      <c r="BZ94" s="4">
        <f>BF94*$BU94*VLOOKUP("Fuel Specific Gravity",'Raw Data'!$A$1:$B$2000,2,FALSE)</f>
        <v>13.338177068426001</v>
      </c>
      <c r="CA94" s="4">
        <f>BJ94*$BU94*VLOOKUP("Fuel Specific Gravity",'Raw Data'!$A$1:$B$2000,2,FALSE)</f>
        <v>61.392157465631996</v>
      </c>
      <c r="CB94" s="4">
        <f>BM94*$BU94*VLOOKUP("Fuel Specific Gravity",'Raw Data'!$A$1:$B$2000,2,FALSE)</f>
        <v>0</v>
      </c>
    </row>
    <row r="95" spans="1:80" x14ac:dyDescent="0.25">
      <c r="A95" s="2">
        <v>43165</v>
      </c>
      <c r="B95" s="38">
        <v>0.40937803240740744</v>
      </c>
      <c r="C95" s="4">
        <v>7.5529999999999999</v>
      </c>
      <c r="D95" s="4">
        <v>1.04E-2</v>
      </c>
      <c r="E95" s="4">
        <v>104.019293</v>
      </c>
      <c r="F95" s="4">
        <v>384.1</v>
      </c>
      <c r="G95" s="4">
        <v>75.900000000000006</v>
      </c>
      <c r="H95" s="4">
        <v>-2.8</v>
      </c>
      <c r="J95" s="4">
        <v>10.44</v>
      </c>
      <c r="K95" s="4">
        <v>0.94120000000000004</v>
      </c>
      <c r="L95" s="4">
        <v>7.109</v>
      </c>
      <c r="M95" s="4">
        <v>9.7999999999999997E-3</v>
      </c>
      <c r="N95" s="4">
        <v>361.50279999999998</v>
      </c>
      <c r="O95" s="4">
        <v>71.480699999999999</v>
      </c>
      <c r="P95" s="4">
        <v>433</v>
      </c>
      <c r="Q95" s="4">
        <v>289.23649999999998</v>
      </c>
      <c r="R95" s="4">
        <v>57.191299999999998</v>
      </c>
      <c r="S95" s="4">
        <v>346.4</v>
      </c>
      <c r="T95" s="4">
        <v>0</v>
      </c>
      <c r="W95" s="4">
        <v>0</v>
      </c>
      <c r="X95" s="4">
        <v>9.8280999999999992</v>
      </c>
      <c r="Y95" s="4">
        <v>11.9</v>
      </c>
      <c r="Z95" s="4">
        <v>846</v>
      </c>
      <c r="AA95" s="4">
        <v>852</v>
      </c>
      <c r="AB95" s="4">
        <v>884</v>
      </c>
      <c r="AC95" s="4">
        <v>80</v>
      </c>
      <c r="AD95" s="4">
        <v>21.84</v>
      </c>
      <c r="AE95" s="4">
        <v>0.5</v>
      </c>
      <c r="AF95" s="4">
        <v>978</v>
      </c>
      <c r="AG95" s="4">
        <v>0</v>
      </c>
      <c r="AH95" s="4">
        <v>42</v>
      </c>
      <c r="AI95" s="4">
        <v>35</v>
      </c>
      <c r="AJ95" s="4">
        <v>190</v>
      </c>
      <c r="AK95" s="4">
        <v>168.1</v>
      </c>
      <c r="AL95" s="4">
        <v>4.3</v>
      </c>
      <c r="AM95" s="4">
        <v>175.8</v>
      </c>
      <c r="AN95" s="4" t="s">
        <v>155</v>
      </c>
      <c r="AO95" s="4">
        <v>2</v>
      </c>
      <c r="AP95" s="5">
        <v>0.61849537037037039</v>
      </c>
      <c r="AQ95" s="4">
        <v>47.163646999999997</v>
      </c>
      <c r="AR95" s="4">
        <v>-88.484673999999998</v>
      </c>
      <c r="AS95" s="4">
        <v>319.5</v>
      </c>
      <c r="AT95" s="4">
        <v>34.6</v>
      </c>
      <c r="AU95" s="4">
        <v>12</v>
      </c>
      <c r="AV95" s="4">
        <v>11</v>
      </c>
      <c r="AW95" s="4" t="s">
        <v>205</v>
      </c>
      <c r="AX95" s="4">
        <v>1.405105</v>
      </c>
      <c r="AY95" s="4">
        <v>1.0632630000000001</v>
      </c>
      <c r="AZ95" s="4">
        <v>2.2367370000000002</v>
      </c>
      <c r="BA95" s="4">
        <v>14.186999999999999</v>
      </c>
      <c r="BB95" s="4">
        <v>28.44</v>
      </c>
      <c r="BC95" s="4">
        <v>2</v>
      </c>
      <c r="BD95" s="4">
        <v>6.2450000000000001</v>
      </c>
      <c r="BE95" s="4">
        <v>3178.192</v>
      </c>
      <c r="BF95" s="4">
        <v>2.786</v>
      </c>
      <c r="BG95" s="4">
        <v>16.925000000000001</v>
      </c>
      <c r="BH95" s="4">
        <v>3.347</v>
      </c>
      <c r="BI95" s="4">
        <v>20.271000000000001</v>
      </c>
      <c r="BJ95" s="4">
        <v>13.541</v>
      </c>
      <c r="BK95" s="4">
        <v>2.6779999999999999</v>
      </c>
      <c r="BL95" s="4">
        <v>16.219000000000001</v>
      </c>
      <c r="BM95" s="4">
        <v>0</v>
      </c>
      <c r="BQ95" s="4">
        <v>3194.7429999999999</v>
      </c>
      <c r="BR95" s="4">
        <v>0.187222</v>
      </c>
      <c r="BS95" s="4">
        <v>-5</v>
      </c>
      <c r="BT95" s="4">
        <v>8.9060000000000007E-3</v>
      </c>
      <c r="BU95" s="4">
        <v>4.5752379999999997</v>
      </c>
      <c r="BV95" s="4">
        <v>21</v>
      </c>
      <c r="BW95" s="4">
        <f t="shared" si="10"/>
        <v>1.2087778795999999</v>
      </c>
      <c r="BY95" s="4">
        <f>BE95*$BU95*VLOOKUP("Fuel Specific Gravity",'Raw Data'!$A$1:$B$2000,2,FALSE)</f>
        <v>12418.001027480383</v>
      </c>
      <c r="BZ95" s="4">
        <f>BF95*$BU95*VLOOKUP("Fuel Specific Gravity",'Raw Data'!$A$1:$B$2000,2,FALSE)</f>
        <v>10.885607560071998</v>
      </c>
      <c r="CA95" s="4">
        <f>BJ95*$BU95*VLOOKUP("Fuel Specific Gravity",'Raw Data'!$A$1:$B$2000,2,FALSE)</f>
        <v>52.908116285332</v>
      </c>
      <c r="CB95" s="4">
        <f>BM95*$BU95*VLOOKUP("Fuel Specific Gravity",'Raw Data'!$A$1:$B$2000,2,FALSE)</f>
        <v>0</v>
      </c>
    </row>
    <row r="96" spans="1:80" x14ac:dyDescent="0.25">
      <c r="A96" s="2">
        <v>43165</v>
      </c>
      <c r="B96" s="38">
        <v>0.40938960648148148</v>
      </c>
      <c r="C96" s="4">
        <v>7.4820000000000002</v>
      </c>
      <c r="D96" s="4">
        <v>7.1999999999999998E-3</v>
      </c>
      <c r="E96" s="4">
        <v>71.864952000000002</v>
      </c>
      <c r="F96" s="4">
        <v>387.1</v>
      </c>
      <c r="G96" s="4">
        <v>76.2</v>
      </c>
      <c r="H96" s="4">
        <v>0</v>
      </c>
      <c r="J96" s="4">
        <v>10.5</v>
      </c>
      <c r="K96" s="4">
        <v>0.94179999999999997</v>
      </c>
      <c r="L96" s="4">
        <v>7.0471000000000004</v>
      </c>
      <c r="M96" s="4">
        <v>6.7999999999999996E-3</v>
      </c>
      <c r="N96" s="4">
        <v>364.59300000000002</v>
      </c>
      <c r="O96" s="4">
        <v>71.767099999999999</v>
      </c>
      <c r="P96" s="4">
        <v>436.4</v>
      </c>
      <c r="Q96" s="4">
        <v>291.70890000000003</v>
      </c>
      <c r="R96" s="4">
        <v>57.420499999999997</v>
      </c>
      <c r="S96" s="4">
        <v>349.1</v>
      </c>
      <c r="T96" s="4">
        <v>0</v>
      </c>
      <c r="W96" s="4">
        <v>0</v>
      </c>
      <c r="X96" s="4">
        <v>9.8892000000000007</v>
      </c>
      <c r="Y96" s="4">
        <v>12</v>
      </c>
      <c r="Z96" s="4">
        <v>847</v>
      </c>
      <c r="AA96" s="4">
        <v>851</v>
      </c>
      <c r="AB96" s="4">
        <v>884</v>
      </c>
      <c r="AC96" s="4">
        <v>80</v>
      </c>
      <c r="AD96" s="4">
        <v>21.84</v>
      </c>
      <c r="AE96" s="4">
        <v>0.5</v>
      </c>
      <c r="AF96" s="4">
        <v>978</v>
      </c>
      <c r="AG96" s="4">
        <v>0</v>
      </c>
      <c r="AH96" s="4">
        <v>42</v>
      </c>
      <c r="AI96" s="4">
        <v>35</v>
      </c>
      <c r="AJ96" s="4">
        <v>190</v>
      </c>
      <c r="AK96" s="4">
        <v>168</v>
      </c>
      <c r="AL96" s="4">
        <v>4.4000000000000004</v>
      </c>
      <c r="AM96" s="4">
        <v>175.5</v>
      </c>
      <c r="AN96" s="4" t="s">
        <v>155</v>
      </c>
      <c r="AO96" s="4">
        <v>2</v>
      </c>
      <c r="AP96" s="5">
        <v>0.61850694444444443</v>
      </c>
      <c r="AQ96" s="4">
        <v>47.163854000000001</v>
      </c>
      <c r="AR96" s="4">
        <v>-88.484865999999997</v>
      </c>
      <c r="AS96" s="4">
        <v>319.3</v>
      </c>
      <c r="AT96" s="4">
        <v>35.299999999999997</v>
      </c>
      <c r="AU96" s="4">
        <v>12</v>
      </c>
      <c r="AV96" s="4">
        <v>11</v>
      </c>
      <c r="AW96" s="4" t="s">
        <v>205</v>
      </c>
      <c r="AX96" s="4">
        <v>1.5684</v>
      </c>
      <c r="AY96" s="4">
        <v>1.1368</v>
      </c>
      <c r="AZ96" s="4">
        <v>2.4367999999999999</v>
      </c>
      <c r="BA96" s="4">
        <v>14.186999999999999</v>
      </c>
      <c r="BB96" s="4">
        <v>28.71</v>
      </c>
      <c r="BC96" s="4">
        <v>2.02</v>
      </c>
      <c r="BD96" s="4">
        <v>6.1769999999999996</v>
      </c>
      <c r="BE96" s="4">
        <v>3179.68</v>
      </c>
      <c r="BF96" s="4">
        <v>1.944</v>
      </c>
      <c r="BG96" s="4">
        <v>17.227</v>
      </c>
      <c r="BH96" s="4">
        <v>3.391</v>
      </c>
      <c r="BI96" s="4">
        <v>20.617999999999999</v>
      </c>
      <c r="BJ96" s="4">
        <v>13.782999999999999</v>
      </c>
      <c r="BK96" s="4">
        <v>2.7130000000000001</v>
      </c>
      <c r="BL96" s="4">
        <v>16.497</v>
      </c>
      <c r="BM96" s="4">
        <v>0</v>
      </c>
      <c r="BQ96" s="4">
        <v>3244.37</v>
      </c>
      <c r="BR96" s="4">
        <v>0.22042800000000001</v>
      </c>
      <c r="BS96" s="4">
        <v>-5</v>
      </c>
      <c r="BT96" s="4">
        <v>8.0940000000000005E-3</v>
      </c>
      <c r="BU96" s="4">
        <v>5.3867089999999997</v>
      </c>
      <c r="BV96" s="4">
        <v>21</v>
      </c>
      <c r="BW96" s="4">
        <f t="shared" si="10"/>
        <v>1.4231685178</v>
      </c>
      <c r="BY96" s="4">
        <f>BE96*$BU96*VLOOKUP("Fuel Specific Gravity",'Raw Data'!$A$1:$B$2000,2,FALSE)</f>
        <v>14627.321285644479</v>
      </c>
      <c r="BZ96" s="4">
        <f>BF96*$BU96*VLOOKUP("Fuel Specific Gravity",'Raw Data'!$A$1:$B$2000,2,FALSE)</f>
        <v>8.9428850007839991</v>
      </c>
      <c r="CA96" s="4">
        <f>BJ96*$BU96*VLOOKUP("Fuel Specific Gravity",'Raw Data'!$A$1:$B$2000,2,FALSE)</f>
        <v>63.405238665537986</v>
      </c>
      <c r="CB96" s="4">
        <f>BM96*$BU96*VLOOKUP("Fuel Specific Gravity",'Raw Data'!$A$1:$B$2000,2,FALSE)</f>
        <v>0</v>
      </c>
    </row>
    <row r="97" spans="1:80" x14ac:dyDescent="0.25">
      <c r="A97" s="2">
        <v>43165</v>
      </c>
      <c r="B97" s="38">
        <v>0.40940118055555552</v>
      </c>
      <c r="C97" s="4">
        <v>7.36</v>
      </c>
      <c r="D97" s="4">
        <v>8.6E-3</v>
      </c>
      <c r="E97" s="4">
        <v>85.673877000000005</v>
      </c>
      <c r="F97" s="4">
        <v>390.6</v>
      </c>
      <c r="G97" s="4">
        <v>76.2</v>
      </c>
      <c r="H97" s="4">
        <v>-10</v>
      </c>
      <c r="J97" s="4">
        <v>10.4</v>
      </c>
      <c r="K97" s="4">
        <v>0.94269999999999998</v>
      </c>
      <c r="L97" s="4">
        <v>6.9383999999999997</v>
      </c>
      <c r="M97" s="4">
        <v>8.0999999999999996E-3</v>
      </c>
      <c r="N97" s="4">
        <v>368.2337</v>
      </c>
      <c r="O97" s="4">
        <v>71.8767</v>
      </c>
      <c r="P97" s="4">
        <v>440.1</v>
      </c>
      <c r="Q97" s="4">
        <v>294.62180000000001</v>
      </c>
      <c r="R97" s="4">
        <v>57.508200000000002</v>
      </c>
      <c r="S97" s="4">
        <v>352.1</v>
      </c>
      <c r="T97" s="4">
        <v>0</v>
      </c>
      <c r="W97" s="4">
        <v>0</v>
      </c>
      <c r="X97" s="4">
        <v>9.8042999999999996</v>
      </c>
      <c r="Y97" s="4">
        <v>12</v>
      </c>
      <c r="Z97" s="4">
        <v>847</v>
      </c>
      <c r="AA97" s="4">
        <v>852</v>
      </c>
      <c r="AB97" s="4">
        <v>884</v>
      </c>
      <c r="AC97" s="4">
        <v>80</v>
      </c>
      <c r="AD97" s="4">
        <v>21.84</v>
      </c>
      <c r="AE97" s="4">
        <v>0.5</v>
      </c>
      <c r="AF97" s="4">
        <v>978</v>
      </c>
      <c r="AG97" s="4">
        <v>0</v>
      </c>
      <c r="AH97" s="4">
        <v>41.094000000000001</v>
      </c>
      <c r="AI97" s="4">
        <v>35</v>
      </c>
      <c r="AJ97" s="4">
        <v>190</v>
      </c>
      <c r="AK97" s="4">
        <v>168</v>
      </c>
      <c r="AL97" s="4">
        <v>4.3</v>
      </c>
      <c r="AM97" s="4">
        <v>175.1</v>
      </c>
      <c r="AN97" s="4" t="s">
        <v>155</v>
      </c>
      <c r="AO97" s="4">
        <v>2</v>
      </c>
      <c r="AP97" s="5">
        <v>0.61853009259259262</v>
      </c>
      <c r="AQ97" s="4">
        <v>47.163980000000002</v>
      </c>
      <c r="AR97" s="4">
        <v>-88.485082000000006</v>
      </c>
      <c r="AS97" s="4">
        <v>319.3</v>
      </c>
      <c r="AT97" s="4">
        <v>35.4</v>
      </c>
      <c r="AU97" s="4">
        <v>12</v>
      </c>
      <c r="AV97" s="4">
        <v>11</v>
      </c>
      <c r="AW97" s="4" t="s">
        <v>205</v>
      </c>
      <c r="AX97" s="4">
        <v>1.7367999999999999</v>
      </c>
      <c r="AY97" s="4">
        <v>1.0631999999999999</v>
      </c>
      <c r="AZ97" s="4">
        <v>2.5684</v>
      </c>
      <c r="BA97" s="4">
        <v>14.186999999999999</v>
      </c>
      <c r="BB97" s="4">
        <v>29.16</v>
      </c>
      <c r="BC97" s="4">
        <v>2.06</v>
      </c>
      <c r="BD97" s="4">
        <v>6.0759999999999996</v>
      </c>
      <c r="BE97" s="4">
        <v>3179.3119999999999</v>
      </c>
      <c r="BF97" s="4">
        <v>2.355</v>
      </c>
      <c r="BG97" s="4">
        <v>17.670000000000002</v>
      </c>
      <c r="BH97" s="4">
        <v>3.4489999999999998</v>
      </c>
      <c r="BI97" s="4">
        <v>21.119</v>
      </c>
      <c r="BJ97" s="4">
        <v>14.138</v>
      </c>
      <c r="BK97" s="4">
        <v>2.76</v>
      </c>
      <c r="BL97" s="4">
        <v>16.896999999999998</v>
      </c>
      <c r="BM97" s="4">
        <v>0</v>
      </c>
      <c r="BQ97" s="4">
        <v>3266.5349999999999</v>
      </c>
      <c r="BR97" s="4">
        <v>0.20588000000000001</v>
      </c>
      <c r="BS97" s="4">
        <v>-5</v>
      </c>
      <c r="BT97" s="4">
        <v>8.9060000000000007E-3</v>
      </c>
      <c r="BU97" s="4">
        <v>5.031193</v>
      </c>
      <c r="BV97" s="4">
        <v>21</v>
      </c>
      <c r="BW97" s="4">
        <f t="shared" si="10"/>
        <v>1.3292411905999999</v>
      </c>
      <c r="BY97" s="4">
        <f>BE97*$BU97*VLOOKUP("Fuel Specific Gravity",'Raw Data'!$A$1:$B$2000,2,FALSE)</f>
        <v>13660.355366450463</v>
      </c>
      <c r="BZ97" s="4">
        <f>BF97*$BU97*VLOOKUP("Fuel Specific Gravity",'Raw Data'!$A$1:$B$2000,2,FALSE)</f>
        <v>10.118584425809999</v>
      </c>
      <c r="CA97" s="4">
        <f>BJ97*$BU97*VLOOKUP("Fuel Specific Gravity",'Raw Data'!$A$1:$B$2000,2,FALSE)</f>
        <v>60.745879665436</v>
      </c>
      <c r="CB97" s="4">
        <f>BM97*$BU97*VLOOKUP("Fuel Specific Gravity",'Raw Data'!$A$1:$B$2000,2,FALSE)</f>
        <v>0</v>
      </c>
    </row>
    <row r="98" spans="1:80" x14ac:dyDescent="0.25">
      <c r="A98" s="2">
        <v>43165</v>
      </c>
      <c r="B98" s="38">
        <v>0.40941275462962962</v>
      </c>
      <c r="C98" s="4">
        <v>7.3630000000000004</v>
      </c>
      <c r="D98" s="4">
        <v>8.9999999999999993E-3</v>
      </c>
      <c r="E98" s="4">
        <v>90</v>
      </c>
      <c r="F98" s="4">
        <v>392.3</v>
      </c>
      <c r="G98" s="4">
        <v>76.5</v>
      </c>
      <c r="H98" s="4">
        <v>0</v>
      </c>
      <c r="J98" s="4">
        <v>10.4</v>
      </c>
      <c r="K98" s="4">
        <v>0.94269999999999998</v>
      </c>
      <c r="L98" s="4">
        <v>6.9412000000000003</v>
      </c>
      <c r="M98" s="4">
        <v>8.5000000000000006E-3</v>
      </c>
      <c r="N98" s="4">
        <v>369.85829999999999</v>
      </c>
      <c r="O98" s="4">
        <v>72.156800000000004</v>
      </c>
      <c r="P98" s="4">
        <v>442</v>
      </c>
      <c r="Q98" s="4">
        <v>295.92169999999999</v>
      </c>
      <c r="R98" s="4">
        <v>57.732300000000002</v>
      </c>
      <c r="S98" s="4">
        <v>353.7</v>
      </c>
      <c r="T98" s="4">
        <v>0</v>
      </c>
      <c r="W98" s="4">
        <v>0</v>
      </c>
      <c r="X98" s="4">
        <v>9.8040000000000003</v>
      </c>
      <c r="Y98" s="4">
        <v>12</v>
      </c>
      <c r="Z98" s="4">
        <v>847</v>
      </c>
      <c r="AA98" s="4">
        <v>852</v>
      </c>
      <c r="AB98" s="4">
        <v>885</v>
      </c>
      <c r="AC98" s="4">
        <v>80</v>
      </c>
      <c r="AD98" s="4">
        <v>21.84</v>
      </c>
      <c r="AE98" s="4">
        <v>0.5</v>
      </c>
      <c r="AF98" s="4">
        <v>978</v>
      </c>
      <c r="AG98" s="4">
        <v>0</v>
      </c>
      <c r="AH98" s="4">
        <v>41</v>
      </c>
      <c r="AI98" s="4">
        <v>35</v>
      </c>
      <c r="AJ98" s="4">
        <v>190</v>
      </c>
      <c r="AK98" s="4">
        <v>168</v>
      </c>
      <c r="AL98" s="4">
        <v>4.3</v>
      </c>
      <c r="AM98" s="4">
        <v>174.7</v>
      </c>
      <c r="AN98" s="4" t="s">
        <v>155</v>
      </c>
      <c r="AO98" s="4">
        <v>2</v>
      </c>
      <c r="AP98" s="5">
        <v>0.61854166666666666</v>
      </c>
      <c r="AQ98" s="4">
        <v>47.164076000000001</v>
      </c>
      <c r="AR98" s="4">
        <v>-88.485240000000005</v>
      </c>
      <c r="AS98" s="4">
        <v>319.39999999999998</v>
      </c>
      <c r="AT98" s="4">
        <v>35.299999999999997</v>
      </c>
      <c r="AU98" s="4">
        <v>12</v>
      </c>
      <c r="AV98" s="4">
        <v>11</v>
      </c>
      <c r="AW98" s="4" t="s">
        <v>205</v>
      </c>
      <c r="AX98" s="4">
        <v>1.8684000000000001</v>
      </c>
      <c r="AY98" s="4">
        <v>1</v>
      </c>
      <c r="AZ98" s="4">
        <v>2.6684000000000001</v>
      </c>
      <c r="BA98" s="4">
        <v>14.186999999999999</v>
      </c>
      <c r="BB98" s="4">
        <v>29.15</v>
      </c>
      <c r="BC98" s="4">
        <v>2.0499999999999998</v>
      </c>
      <c r="BD98" s="4">
        <v>6.0789999999999997</v>
      </c>
      <c r="BE98" s="4">
        <v>3179.1190000000001</v>
      </c>
      <c r="BF98" s="4">
        <v>2.4729999999999999</v>
      </c>
      <c r="BG98" s="4">
        <v>17.739999999999998</v>
      </c>
      <c r="BH98" s="4">
        <v>3.4609999999999999</v>
      </c>
      <c r="BI98" s="4">
        <v>21.2</v>
      </c>
      <c r="BJ98" s="4">
        <v>14.193</v>
      </c>
      <c r="BK98" s="4">
        <v>2.7690000000000001</v>
      </c>
      <c r="BL98" s="4">
        <v>16.962</v>
      </c>
      <c r="BM98" s="4">
        <v>0</v>
      </c>
      <c r="BQ98" s="4">
        <v>3264.922</v>
      </c>
      <c r="BR98" s="4">
        <v>0.19675200000000001</v>
      </c>
      <c r="BS98" s="4">
        <v>-5</v>
      </c>
      <c r="BT98" s="4">
        <v>8.0940000000000005E-3</v>
      </c>
      <c r="BU98" s="4">
        <v>4.8081269999999998</v>
      </c>
      <c r="BV98" s="4">
        <v>21</v>
      </c>
      <c r="BW98" s="4">
        <f t="shared" si="10"/>
        <v>1.2703071533999999</v>
      </c>
      <c r="BY98" s="4">
        <f>BE98*$BU98*VLOOKUP("Fuel Specific Gravity",'Raw Data'!$A$1:$B$2000,2,FALSE)</f>
        <v>13053.909146696502</v>
      </c>
      <c r="BZ98" s="4">
        <f>BF98*$BU98*VLOOKUP("Fuel Specific Gravity",'Raw Data'!$A$1:$B$2000,2,FALSE)</f>
        <v>10.154485352634</v>
      </c>
      <c r="CA98" s="4">
        <f>BJ98*$BU98*VLOOKUP("Fuel Specific Gravity",'Raw Data'!$A$1:$B$2000,2,FALSE)</f>
        <v>58.278451520394</v>
      </c>
      <c r="CB98" s="4">
        <f>BM98*$BU98*VLOOKUP("Fuel Specific Gravity",'Raw Data'!$A$1:$B$2000,2,FALSE)</f>
        <v>0</v>
      </c>
    </row>
    <row r="99" spans="1:80" x14ac:dyDescent="0.25">
      <c r="A99" s="2">
        <v>43165</v>
      </c>
      <c r="B99" s="38">
        <v>0.40942432870370365</v>
      </c>
      <c r="C99" s="4">
        <v>7.2110000000000003</v>
      </c>
      <c r="D99" s="4">
        <v>8.0999999999999996E-3</v>
      </c>
      <c r="E99" s="4">
        <v>80.710204000000004</v>
      </c>
      <c r="F99" s="4">
        <v>392.5</v>
      </c>
      <c r="G99" s="4">
        <v>76.900000000000006</v>
      </c>
      <c r="H99" s="4">
        <v>0</v>
      </c>
      <c r="J99" s="4">
        <v>10.4</v>
      </c>
      <c r="K99" s="4">
        <v>0.94389999999999996</v>
      </c>
      <c r="L99" s="4">
        <v>6.8064999999999998</v>
      </c>
      <c r="M99" s="4">
        <v>7.6E-3</v>
      </c>
      <c r="N99" s="4">
        <v>370.48230000000001</v>
      </c>
      <c r="O99" s="4">
        <v>72.606899999999996</v>
      </c>
      <c r="P99" s="4">
        <v>443.1</v>
      </c>
      <c r="Q99" s="4">
        <v>296.42090000000002</v>
      </c>
      <c r="R99" s="4">
        <v>58.092399999999998</v>
      </c>
      <c r="S99" s="4">
        <v>354.5</v>
      </c>
      <c r="T99" s="4">
        <v>0</v>
      </c>
      <c r="W99" s="4">
        <v>0</v>
      </c>
      <c r="X99" s="4">
        <v>9.8165999999999993</v>
      </c>
      <c r="Y99" s="4">
        <v>12</v>
      </c>
      <c r="Z99" s="4">
        <v>846</v>
      </c>
      <c r="AA99" s="4">
        <v>851</v>
      </c>
      <c r="AB99" s="4">
        <v>884</v>
      </c>
      <c r="AC99" s="4">
        <v>80</v>
      </c>
      <c r="AD99" s="4">
        <v>21.84</v>
      </c>
      <c r="AE99" s="4">
        <v>0.5</v>
      </c>
      <c r="AF99" s="4">
        <v>978</v>
      </c>
      <c r="AG99" s="4">
        <v>0</v>
      </c>
      <c r="AH99" s="4">
        <v>41</v>
      </c>
      <c r="AI99" s="4">
        <v>35</v>
      </c>
      <c r="AJ99" s="4">
        <v>190</v>
      </c>
      <c r="AK99" s="4">
        <v>168</v>
      </c>
      <c r="AL99" s="4">
        <v>4.4000000000000004</v>
      </c>
      <c r="AM99" s="4">
        <v>174.4</v>
      </c>
      <c r="AN99" s="4" t="s">
        <v>155</v>
      </c>
      <c r="AO99" s="4">
        <v>2</v>
      </c>
      <c r="AP99" s="5">
        <v>0.6185532407407407</v>
      </c>
      <c r="AQ99" s="4">
        <v>47.164146000000002</v>
      </c>
      <c r="AR99" s="4">
        <v>-88.485427999999999</v>
      </c>
      <c r="AS99" s="4">
        <v>319.5</v>
      </c>
      <c r="AT99" s="4">
        <v>35.200000000000003</v>
      </c>
      <c r="AU99" s="4">
        <v>12</v>
      </c>
      <c r="AV99" s="4">
        <v>11</v>
      </c>
      <c r="AW99" s="4" t="s">
        <v>205</v>
      </c>
      <c r="AX99" s="4">
        <v>1.9</v>
      </c>
      <c r="AY99" s="4">
        <v>1</v>
      </c>
      <c r="AZ99" s="4">
        <v>2.7</v>
      </c>
      <c r="BA99" s="4">
        <v>14.186999999999999</v>
      </c>
      <c r="BB99" s="4">
        <v>29.75</v>
      </c>
      <c r="BC99" s="4">
        <v>2.1</v>
      </c>
      <c r="BD99" s="4">
        <v>5.9429999999999996</v>
      </c>
      <c r="BE99" s="4">
        <v>3179.81</v>
      </c>
      <c r="BF99" s="4">
        <v>2.2650000000000001</v>
      </c>
      <c r="BG99" s="4">
        <v>18.125</v>
      </c>
      <c r="BH99" s="4">
        <v>3.552</v>
      </c>
      <c r="BI99" s="4">
        <v>21.677</v>
      </c>
      <c r="BJ99" s="4">
        <v>14.502000000000001</v>
      </c>
      <c r="BK99" s="4">
        <v>2.8420000000000001</v>
      </c>
      <c r="BL99" s="4">
        <v>17.344000000000001</v>
      </c>
      <c r="BM99" s="4">
        <v>0</v>
      </c>
      <c r="BQ99" s="4">
        <v>3334.529</v>
      </c>
      <c r="BR99" s="4">
        <v>0.19509399999999999</v>
      </c>
      <c r="BS99" s="4">
        <v>-5</v>
      </c>
      <c r="BT99" s="4">
        <v>8.0000000000000002E-3</v>
      </c>
      <c r="BU99" s="4">
        <v>4.7676100000000003</v>
      </c>
      <c r="BV99" s="4">
        <v>21</v>
      </c>
      <c r="BW99" s="4">
        <f t="shared" si="10"/>
        <v>1.259602562</v>
      </c>
      <c r="BY99" s="4">
        <f>BE99*$BU99*VLOOKUP("Fuel Specific Gravity",'Raw Data'!$A$1:$B$2000,2,FALSE)</f>
        <v>12946.7202368014</v>
      </c>
      <c r="BZ99" s="4">
        <f>BF99*$BU99*VLOOKUP("Fuel Specific Gravity",'Raw Data'!$A$1:$B$2000,2,FALSE)</f>
        <v>9.222035699100001</v>
      </c>
      <c r="CA99" s="4">
        <f>BJ99*$BU99*VLOOKUP("Fuel Specific Gravity",'Raw Data'!$A$1:$B$2000,2,FALSE)</f>
        <v>59.045457707880004</v>
      </c>
      <c r="CB99" s="4">
        <f>BM99*$BU99*VLOOKUP("Fuel Specific Gravity",'Raw Data'!$A$1:$B$2000,2,FALSE)</f>
        <v>0</v>
      </c>
    </row>
    <row r="100" spans="1:80" x14ac:dyDescent="0.25">
      <c r="A100" s="2">
        <v>43165</v>
      </c>
      <c r="B100" s="38">
        <v>0.4094359027777778</v>
      </c>
      <c r="C100" s="4">
        <v>6.3559999999999999</v>
      </c>
      <c r="D100" s="4">
        <v>4.8999999999999998E-3</v>
      </c>
      <c r="E100" s="4">
        <v>49.205526999999996</v>
      </c>
      <c r="F100" s="4">
        <v>390.2</v>
      </c>
      <c r="G100" s="4">
        <v>77</v>
      </c>
      <c r="H100" s="4">
        <v>-10</v>
      </c>
      <c r="J100" s="4">
        <v>10.4</v>
      </c>
      <c r="K100" s="4">
        <v>0.95050000000000001</v>
      </c>
      <c r="L100" s="4">
        <v>6.0419999999999998</v>
      </c>
      <c r="M100" s="4">
        <v>4.7000000000000002E-3</v>
      </c>
      <c r="N100" s="4">
        <v>370.88909999999998</v>
      </c>
      <c r="O100" s="4">
        <v>73.190399999999997</v>
      </c>
      <c r="P100" s="4">
        <v>444.1</v>
      </c>
      <c r="Q100" s="4">
        <v>296.74639999999999</v>
      </c>
      <c r="R100" s="4">
        <v>58.5593</v>
      </c>
      <c r="S100" s="4">
        <v>355.3</v>
      </c>
      <c r="T100" s="4">
        <v>0</v>
      </c>
      <c r="W100" s="4">
        <v>0</v>
      </c>
      <c r="X100" s="4">
        <v>9.8855000000000004</v>
      </c>
      <c r="Y100" s="4">
        <v>11.9</v>
      </c>
      <c r="Z100" s="4">
        <v>847</v>
      </c>
      <c r="AA100" s="4">
        <v>850</v>
      </c>
      <c r="AB100" s="4">
        <v>885</v>
      </c>
      <c r="AC100" s="4">
        <v>80</v>
      </c>
      <c r="AD100" s="4">
        <v>21.84</v>
      </c>
      <c r="AE100" s="4">
        <v>0.5</v>
      </c>
      <c r="AF100" s="4">
        <v>978</v>
      </c>
      <c r="AG100" s="4">
        <v>0</v>
      </c>
      <c r="AH100" s="4">
        <v>41</v>
      </c>
      <c r="AI100" s="4">
        <v>35</v>
      </c>
      <c r="AJ100" s="4">
        <v>190</v>
      </c>
      <c r="AK100" s="4">
        <v>168.9</v>
      </c>
      <c r="AL100" s="4">
        <v>4.3</v>
      </c>
      <c r="AM100" s="4">
        <v>174</v>
      </c>
      <c r="AN100" s="4" t="s">
        <v>155</v>
      </c>
      <c r="AO100" s="4">
        <v>2</v>
      </c>
      <c r="AP100" s="5">
        <v>0.61856481481481485</v>
      </c>
      <c r="AQ100" s="4">
        <v>47.164200000000001</v>
      </c>
      <c r="AR100" s="4">
        <v>-88.485635000000002</v>
      </c>
      <c r="AS100" s="4">
        <v>319.7</v>
      </c>
      <c r="AT100" s="4">
        <v>35.200000000000003</v>
      </c>
      <c r="AU100" s="4">
        <v>12</v>
      </c>
      <c r="AV100" s="4">
        <v>11</v>
      </c>
      <c r="AW100" s="4" t="s">
        <v>205</v>
      </c>
      <c r="AX100" s="4">
        <v>1.9</v>
      </c>
      <c r="AY100" s="4">
        <v>1</v>
      </c>
      <c r="AZ100" s="4">
        <v>2.7</v>
      </c>
      <c r="BA100" s="4">
        <v>14.186999999999999</v>
      </c>
      <c r="BB100" s="4">
        <v>33.64</v>
      </c>
      <c r="BC100" s="4">
        <v>2.37</v>
      </c>
      <c r="BD100" s="4">
        <v>5.2050000000000001</v>
      </c>
      <c r="BE100" s="4">
        <v>3183.2809999999999</v>
      </c>
      <c r="BF100" s="4">
        <v>1.5680000000000001</v>
      </c>
      <c r="BG100" s="4">
        <v>20.463000000000001</v>
      </c>
      <c r="BH100" s="4">
        <v>4.0380000000000003</v>
      </c>
      <c r="BI100" s="4">
        <v>24.501000000000001</v>
      </c>
      <c r="BJ100" s="4">
        <v>16.373000000000001</v>
      </c>
      <c r="BK100" s="4">
        <v>3.2309999999999999</v>
      </c>
      <c r="BL100" s="4">
        <v>19.603000000000002</v>
      </c>
      <c r="BM100" s="4">
        <v>0</v>
      </c>
      <c r="BQ100" s="4">
        <v>3786.9490000000001</v>
      </c>
      <c r="BR100" s="4">
        <v>0.20134199999999999</v>
      </c>
      <c r="BS100" s="4">
        <v>-5</v>
      </c>
      <c r="BT100" s="4">
        <v>8.9060000000000007E-3</v>
      </c>
      <c r="BU100" s="4">
        <v>4.9202950000000003</v>
      </c>
      <c r="BV100" s="4">
        <v>21</v>
      </c>
      <c r="BW100" s="4">
        <f t="shared" si="10"/>
        <v>1.299941939</v>
      </c>
      <c r="BY100" s="4">
        <f>BE100*$BU100*VLOOKUP("Fuel Specific Gravity",'Raw Data'!$A$1:$B$2000,2,FALSE)</f>
        <v>13375.93007606233</v>
      </c>
      <c r="BZ100" s="4">
        <f>BF100*$BU100*VLOOKUP("Fuel Specific Gravity",'Raw Data'!$A$1:$B$2000,2,FALSE)</f>
        <v>6.5886292662399999</v>
      </c>
      <c r="CA100" s="4">
        <f>BJ100*$BU100*VLOOKUP("Fuel Specific Gravity",'Raw Data'!$A$1:$B$2000,2,FALSE)</f>
        <v>68.798231489890014</v>
      </c>
      <c r="CB100" s="4">
        <f>BM100*$BU100*VLOOKUP("Fuel Specific Gravity",'Raw Data'!$A$1:$B$2000,2,FALSE)</f>
        <v>0</v>
      </c>
    </row>
    <row r="101" spans="1:80" x14ac:dyDescent="0.25">
      <c r="A101" s="2">
        <v>43165</v>
      </c>
      <c r="B101" s="38">
        <v>0.40944747685185184</v>
      </c>
      <c r="C101" s="4">
        <v>4.6520000000000001</v>
      </c>
      <c r="D101" s="4">
        <v>8.9999999999999998E-4</v>
      </c>
      <c r="E101" s="4">
        <v>8.9638550000000006</v>
      </c>
      <c r="F101" s="4">
        <v>368.4</v>
      </c>
      <c r="G101" s="4">
        <v>77.099999999999994</v>
      </c>
      <c r="H101" s="4">
        <v>0</v>
      </c>
      <c r="J101" s="4">
        <v>10.49</v>
      </c>
      <c r="K101" s="4">
        <v>0.96399999999999997</v>
      </c>
      <c r="L101" s="4">
        <v>4.4851999999999999</v>
      </c>
      <c r="M101" s="4">
        <v>8.9999999999999998E-4</v>
      </c>
      <c r="N101" s="4">
        <v>355.16480000000001</v>
      </c>
      <c r="O101" s="4">
        <v>74.328199999999995</v>
      </c>
      <c r="P101" s="4">
        <v>429.5</v>
      </c>
      <c r="Q101" s="4">
        <v>284.16539999999998</v>
      </c>
      <c r="R101" s="4">
        <v>59.4696</v>
      </c>
      <c r="S101" s="4">
        <v>343.6</v>
      </c>
      <c r="T101" s="4">
        <v>0</v>
      </c>
      <c r="W101" s="4">
        <v>0</v>
      </c>
      <c r="X101" s="4">
        <v>10.109500000000001</v>
      </c>
      <c r="Y101" s="4">
        <v>12</v>
      </c>
      <c r="Z101" s="4">
        <v>845</v>
      </c>
      <c r="AA101" s="4">
        <v>847</v>
      </c>
      <c r="AB101" s="4">
        <v>884</v>
      </c>
      <c r="AC101" s="4">
        <v>80</v>
      </c>
      <c r="AD101" s="4">
        <v>21.84</v>
      </c>
      <c r="AE101" s="4">
        <v>0.5</v>
      </c>
      <c r="AF101" s="4">
        <v>978</v>
      </c>
      <c r="AG101" s="4">
        <v>0</v>
      </c>
      <c r="AH101" s="4">
        <v>41</v>
      </c>
      <c r="AI101" s="4">
        <v>35</v>
      </c>
      <c r="AJ101" s="4">
        <v>190</v>
      </c>
      <c r="AK101" s="4">
        <v>169</v>
      </c>
      <c r="AL101" s="4">
        <v>4.3</v>
      </c>
      <c r="AM101" s="4">
        <v>174.4</v>
      </c>
      <c r="AN101" s="4" t="s">
        <v>155</v>
      </c>
      <c r="AO101" s="4">
        <v>2</v>
      </c>
      <c r="AP101" s="5">
        <v>0.61857638888888888</v>
      </c>
      <c r="AQ101" s="4">
        <v>47.164270000000002</v>
      </c>
      <c r="AR101" s="4">
        <v>-88.485817999999995</v>
      </c>
      <c r="AS101" s="4">
        <v>319.7</v>
      </c>
      <c r="AT101" s="4">
        <v>35.299999999999997</v>
      </c>
      <c r="AU101" s="4">
        <v>12</v>
      </c>
      <c r="AV101" s="4">
        <v>11</v>
      </c>
      <c r="AW101" s="4" t="s">
        <v>205</v>
      </c>
      <c r="AX101" s="4">
        <v>2.1052</v>
      </c>
      <c r="AY101" s="4">
        <v>1</v>
      </c>
      <c r="AZ101" s="4">
        <v>2.8368000000000002</v>
      </c>
      <c r="BA101" s="4">
        <v>14.186999999999999</v>
      </c>
      <c r="BB101" s="4">
        <v>45.66</v>
      </c>
      <c r="BC101" s="4">
        <v>3.22</v>
      </c>
      <c r="BD101" s="4">
        <v>3.7290000000000001</v>
      </c>
      <c r="BE101" s="4">
        <v>3192.491</v>
      </c>
      <c r="BF101" s="4">
        <v>0.39100000000000001</v>
      </c>
      <c r="BG101" s="4">
        <v>26.474</v>
      </c>
      <c r="BH101" s="4">
        <v>5.54</v>
      </c>
      <c r="BI101" s="4">
        <v>32.014000000000003</v>
      </c>
      <c r="BJ101" s="4">
        <v>21.181999999999999</v>
      </c>
      <c r="BK101" s="4">
        <v>4.4329999999999998</v>
      </c>
      <c r="BL101" s="4">
        <v>25.614000000000001</v>
      </c>
      <c r="BM101" s="4">
        <v>0</v>
      </c>
      <c r="BQ101" s="4">
        <v>5232.1480000000001</v>
      </c>
      <c r="BR101" s="4">
        <v>0.16575999999999999</v>
      </c>
      <c r="BS101" s="4">
        <v>-5</v>
      </c>
      <c r="BT101" s="4">
        <v>8.0940000000000005E-3</v>
      </c>
      <c r="BU101" s="4">
        <v>4.0507600000000004</v>
      </c>
      <c r="BV101" s="4">
        <v>21</v>
      </c>
      <c r="BW101" s="4">
        <f t="shared" si="10"/>
        <v>1.0702107920000001</v>
      </c>
      <c r="BY101" s="4">
        <f>BE101*$BU101*VLOOKUP("Fuel Specific Gravity",'Raw Data'!$A$1:$B$2000,2,FALSE)</f>
        <v>11043.940676058641</v>
      </c>
      <c r="BZ101" s="4">
        <f>BF101*$BU101*VLOOKUP("Fuel Specific Gravity",'Raw Data'!$A$1:$B$2000,2,FALSE)</f>
        <v>1.35260547464</v>
      </c>
      <c r="CA101" s="4">
        <f>BJ101*$BU101*VLOOKUP("Fuel Specific Gravity",'Raw Data'!$A$1:$B$2000,2,FALSE)</f>
        <v>73.275931365280002</v>
      </c>
      <c r="CB101" s="4">
        <f>BM101*$BU101*VLOOKUP("Fuel Specific Gravity",'Raw Data'!$A$1:$B$2000,2,FALSE)</f>
        <v>0</v>
      </c>
    </row>
    <row r="102" spans="1:80" x14ac:dyDescent="0.25">
      <c r="A102" s="2">
        <v>43165</v>
      </c>
      <c r="B102" s="38">
        <v>0.40945905092592594</v>
      </c>
      <c r="C102" s="4">
        <v>3.6320000000000001</v>
      </c>
      <c r="D102" s="4">
        <v>5.7000000000000002E-3</v>
      </c>
      <c r="E102" s="4">
        <v>57.156627</v>
      </c>
      <c r="F102" s="4">
        <v>336.6</v>
      </c>
      <c r="G102" s="4">
        <v>77.099999999999994</v>
      </c>
      <c r="H102" s="4">
        <v>-10</v>
      </c>
      <c r="J102" s="4">
        <v>11.24</v>
      </c>
      <c r="K102" s="4">
        <v>0.97230000000000005</v>
      </c>
      <c r="L102" s="4">
        <v>3.5314999999999999</v>
      </c>
      <c r="M102" s="4">
        <v>5.5999999999999999E-3</v>
      </c>
      <c r="N102" s="4">
        <v>327.24779999999998</v>
      </c>
      <c r="O102" s="4">
        <v>74.962100000000007</v>
      </c>
      <c r="P102" s="4">
        <v>402.2</v>
      </c>
      <c r="Q102" s="4">
        <v>261.82920000000001</v>
      </c>
      <c r="R102" s="4">
        <v>59.976799999999997</v>
      </c>
      <c r="S102" s="4">
        <v>321.8</v>
      </c>
      <c r="T102" s="4">
        <v>0</v>
      </c>
      <c r="W102" s="4">
        <v>0</v>
      </c>
      <c r="X102" s="4">
        <v>10.930300000000001</v>
      </c>
      <c r="Y102" s="4">
        <v>12</v>
      </c>
      <c r="Z102" s="4">
        <v>845</v>
      </c>
      <c r="AA102" s="4">
        <v>847</v>
      </c>
      <c r="AB102" s="4">
        <v>884</v>
      </c>
      <c r="AC102" s="4">
        <v>80</v>
      </c>
      <c r="AD102" s="4">
        <v>21.84</v>
      </c>
      <c r="AE102" s="4">
        <v>0.5</v>
      </c>
      <c r="AF102" s="4">
        <v>978</v>
      </c>
      <c r="AG102" s="4">
        <v>0</v>
      </c>
      <c r="AH102" s="4">
        <v>41</v>
      </c>
      <c r="AI102" s="4">
        <v>35</v>
      </c>
      <c r="AJ102" s="4">
        <v>190</v>
      </c>
      <c r="AK102" s="4">
        <v>169</v>
      </c>
      <c r="AL102" s="4">
        <v>4.3</v>
      </c>
      <c r="AM102" s="4">
        <v>174.8</v>
      </c>
      <c r="AN102" s="4" t="s">
        <v>155</v>
      </c>
      <c r="AO102" s="4">
        <v>2</v>
      </c>
      <c r="AP102" s="5">
        <v>0.61858796296296303</v>
      </c>
      <c r="AQ102" s="4">
        <v>47.164318000000002</v>
      </c>
      <c r="AR102" s="4">
        <v>-88.486023000000003</v>
      </c>
      <c r="AS102" s="4">
        <v>319.7</v>
      </c>
      <c r="AT102" s="4">
        <v>35.6</v>
      </c>
      <c r="AU102" s="4">
        <v>12</v>
      </c>
      <c r="AV102" s="4">
        <v>11</v>
      </c>
      <c r="AW102" s="4" t="s">
        <v>205</v>
      </c>
      <c r="AX102" s="4">
        <v>2.1316000000000002</v>
      </c>
      <c r="AY102" s="4">
        <v>1.1368</v>
      </c>
      <c r="AZ102" s="4">
        <v>2.9683999999999999</v>
      </c>
      <c r="BA102" s="4">
        <v>14.186999999999999</v>
      </c>
      <c r="BB102" s="4">
        <v>58.16</v>
      </c>
      <c r="BC102" s="4">
        <v>4.0999999999999996</v>
      </c>
      <c r="BD102" s="4">
        <v>2.8519999999999999</v>
      </c>
      <c r="BE102" s="4">
        <v>3195.7629999999999</v>
      </c>
      <c r="BF102" s="4">
        <v>3.2010000000000001</v>
      </c>
      <c r="BG102" s="4">
        <v>31.012</v>
      </c>
      <c r="BH102" s="4">
        <v>7.1040000000000001</v>
      </c>
      <c r="BI102" s="4">
        <v>38.116</v>
      </c>
      <c r="BJ102" s="4">
        <v>24.812999999999999</v>
      </c>
      <c r="BK102" s="4">
        <v>5.6840000000000002</v>
      </c>
      <c r="BL102" s="4">
        <v>30.497</v>
      </c>
      <c r="BM102" s="4">
        <v>0</v>
      </c>
      <c r="BQ102" s="4">
        <v>7192.0159999999996</v>
      </c>
      <c r="BR102" s="4">
        <v>9.2238000000000001E-2</v>
      </c>
      <c r="BS102" s="4">
        <v>-5</v>
      </c>
      <c r="BT102" s="4">
        <v>8.0000000000000002E-3</v>
      </c>
      <c r="BU102" s="4">
        <v>2.254067</v>
      </c>
      <c r="BV102" s="4">
        <v>21</v>
      </c>
      <c r="BW102" s="4">
        <f t="shared" si="10"/>
        <v>0.59552450140000002</v>
      </c>
      <c r="BY102" s="4">
        <f>BE102*$BU102*VLOOKUP("Fuel Specific Gravity",'Raw Data'!$A$1:$B$2000,2,FALSE)</f>
        <v>6151.7581860753335</v>
      </c>
      <c r="BZ102" s="4">
        <f>BF102*$BU102*VLOOKUP("Fuel Specific Gravity",'Raw Data'!$A$1:$B$2000,2,FALSE)</f>
        <v>6.1618392708180005</v>
      </c>
      <c r="CA102" s="4">
        <f>BJ102*$BU102*VLOOKUP("Fuel Specific Gravity",'Raw Data'!$A$1:$B$2000,2,FALSE)</f>
        <v>47.764360458233995</v>
      </c>
      <c r="CB102" s="4">
        <f>BM102*$BU102*VLOOKUP("Fuel Specific Gravity",'Raw Data'!$A$1:$B$2000,2,FALSE)</f>
        <v>0</v>
      </c>
    </row>
    <row r="103" spans="1:80" x14ac:dyDescent="0.25">
      <c r="A103" s="2">
        <v>43165</v>
      </c>
      <c r="B103" s="38">
        <v>0.40947062499999998</v>
      </c>
      <c r="C103" s="4">
        <v>3.2040000000000002</v>
      </c>
      <c r="D103" s="4">
        <v>6.7999999999999996E-3</v>
      </c>
      <c r="E103" s="4">
        <v>67.848207000000002</v>
      </c>
      <c r="F103" s="4">
        <v>303.89999999999998</v>
      </c>
      <c r="G103" s="4">
        <v>77</v>
      </c>
      <c r="H103" s="4">
        <v>-3</v>
      </c>
      <c r="J103" s="4">
        <v>12.61</v>
      </c>
      <c r="K103" s="4">
        <v>0.9758</v>
      </c>
      <c r="L103" s="4">
        <v>3.1267</v>
      </c>
      <c r="M103" s="4">
        <v>6.6E-3</v>
      </c>
      <c r="N103" s="4">
        <v>296.54899999999998</v>
      </c>
      <c r="O103" s="4">
        <v>75.112399999999994</v>
      </c>
      <c r="P103" s="4">
        <v>371.7</v>
      </c>
      <c r="Q103" s="4">
        <v>237.26730000000001</v>
      </c>
      <c r="R103" s="4">
        <v>60.097000000000001</v>
      </c>
      <c r="S103" s="4">
        <v>297.39999999999998</v>
      </c>
      <c r="T103" s="4">
        <v>0</v>
      </c>
      <c r="W103" s="4">
        <v>0</v>
      </c>
      <c r="X103" s="4">
        <v>12.303900000000001</v>
      </c>
      <c r="Y103" s="4">
        <v>12</v>
      </c>
      <c r="Z103" s="4">
        <v>844</v>
      </c>
      <c r="AA103" s="4">
        <v>847</v>
      </c>
      <c r="AB103" s="4">
        <v>883</v>
      </c>
      <c r="AC103" s="4">
        <v>80</v>
      </c>
      <c r="AD103" s="4">
        <v>21.84</v>
      </c>
      <c r="AE103" s="4">
        <v>0.5</v>
      </c>
      <c r="AF103" s="4">
        <v>978</v>
      </c>
      <c r="AG103" s="4">
        <v>0</v>
      </c>
      <c r="AH103" s="4">
        <v>41</v>
      </c>
      <c r="AI103" s="4">
        <v>35</v>
      </c>
      <c r="AJ103" s="4">
        <v>190</v>
      </c>
      <c r="AK103" s="4">
        <v>169</v>
      </c>
      <c r="AL103" s="4">
        <v>4.3</v>
      </c>
      <c r="AM103" s="4">
        <v>175</v>
      </c>
      <c r="AN103" s="4" t="s">
        <v>155</v>
      </c>
      <c r="AO103" s="4">
        <v>2</v>
      </c>
      <c r="AP103" s="5">
        <v>0.61859953703703707</v>
      </c>
      <c r="AQ103" s="4">
        <v>47.164327999999998</v>
      </c>
      <c r="AR103" s="4">
        <v>-88.486091999999999</v>
      </c>
      <c r="AS103" s="4">
        <v>319.7</v>
      </c>
      <c r="AT103" s="4">
        <v>35.700000000000003</v>
      </c>
      <c r="AU103" s="4">
        <v>12</v>
      </c>
      <c r="AV103" s="4">
        <v>11</v>
      </c>
      <c r="AW103" s="4" t="s">
        <v>205</v>
      </c>
      <c r="AX103" s="4">
        <v>2.1</v>
      </c>
      <c r="AY103" s="4">
        <v>1.2</v>
      </c>
      <c r="AZ103" s="4">
        <v>3</v>
      </c>
      <c r="BA103" s="4">
        <v>14.186999999999999</v>
      </c>
      <c r="BB103" s="4">
        <v>65.77</v>
      </c>
      <c r="BC103" s="4">
        <v>4.6399999999999997</v>
      </c>
      <c r="BD103" s="4">
        <v>2.4830000000000001</v>
      </c>
      <c r="BE103" s="4">
        <v>3198.7190000000001</v>
      </c>
      <c r="BF103" s="4">
        <v>4.3109999999999999</v>
      </c>
      <c r="BG103" s="4">
        <v>31.77</v>
      </c>
      <c r="BH103" s="4">
        <v>8.0470000000000006</v>
      </c>
      <c r="BI103" s="4">
        <v>39.817</v>
      </c>
      <c r="BJ103" s="4">
        <v>25.419</v>
      </c>
      <c r="BK103" s="4">
        <v>6.4379999999999997</v>
      </c>
      <c r="BL103" s="4">
        <v>31.858000000000001</v>
      </c>
      <c r="BM103" s="4">
        <v>0</v>
      </c>
      <c r="BQ103" s="4">
        <v>9152.2929999999997</v>
      </c>
      <c r="BR103" s="4">
        <v>5.2416999999999998E-2</v>
      </c>
      <c r="BS103" s="4">
        <v>-5</v>
      </c>
      <c r="BT103" s="4">
        <v>8.9049999999999997E-3</v>
      </c>
      <c r="BU103" s="4">
        <v>1.280931</v>
      </c>
      <c r="BV103" s="4">
        <v>21</v>
      </c>
      <c r="BW103" s="4">
        <f t="shared" si="10"/>
        <v>0.33842197019999998</v>
      </c>
      <c r="BY103" s="4">
        <f>BE103*$BU103*VLOOKUP("Fuel Specific Gravity",'Raw Data'!$A$1:$B$2000,2,FALSE)</f>
        <v>3499.1269315902064</v>
      </c>
      <c r="BZ103" s="4">
        <f>BF103*$BU103*VLOOKUP("Fuel Specific Gravity",'Raw Data'!$A$1:$B$2000,2,FALSE)</f>
        <v>4.715867884014</v>
      </c>
      <c r="CA103" s="4">
        <f>BJ103*$BU103*VLOOKUP("Fuel Specific Gravity",'Raw Data'!$A$1:$B$2000,2,FALSE)</f>
        <v>27.806227266006001</v>
      </c>
      <c r="CB103" s="4">
        <f>BM103*$BU103*VLOOKUP("Fuel Specific Gravity",'Raw Data'!$A$1:$B$2000,2,FALSE)</f>
        <v>0</v>
      </c>
    </row>
    <row r="104" spans="1:80" x14ac:dyDescent="0.25">
      <c r="A104" s="2">
        <v>43165</v>
      </c>
      <c r="B104" s="38">
        <v>0.40948219907407407</v>
      </c>
      <c r="C104" s="4">
        <v>3.2330000000000001</v>
      </c>
      <c r="D104" s="4">
        <v>8.2000000000000007E-3</v>
      </c>
      <c r="E104" s="4">
        <v>82.366667000000007</v>
      </c>
      <c r="F104" s="4">
        <v>293.8</v>
      </c>
      <c r="G104" s="4">
        <v>76.900000000000006</v>
      </c>
      <c r="H104" s="4">
        <v>0</v>
      </c>
      <c r="J104" s="4">
        <v>13.67</v>
      </c>
      <c r="K104" s="4">
        <v>0.97560000000000002</v>
      </c>
      <c r="L104" s="4">
        <v>3.1539000000000001</v>
      </c>
      <c r="M104" s="4">
        <v>8.0000000000000002E-3</v>
      </c>
      <c r="N104" s="4">
        <v>286.59690000000001</v>
      </c>
      <c r="O104" s="4">
        <v>75.042500000000004</v>
      </c>
      <c r="P104" s="4">
        <v>361.6</v>
      </c>
      <c r="Q104" s="4">
        <v>229.3047</v>
      </c>
      <c r="R104" s="4">
        <v>60.0411</v>
      </c>
      <c r="S104" s="4">
        <v>289.3</v>
      </c>
      <c r="T104" s="4">
        <v>0</v>
      </c>
      <c r="W104" s="4">
        <v>0</v>
      </c>
      <c r="X104" s="4">
        <v>13.339600000000001</v>
      </c>
      <c r="Y104" s="4">
        <v>12</v>
      </c>
      <c r="Z104" s="4">
        <v>844</v>
      </c>
      <c r="AA104" s="4">
        <v>847</v>
      </c>
      <c r="AB104" s="4">
        <v>883</v>
      </c>
      <c r="AC104" s="4">
        <v>80</v>
      </c>
      <c r="AD104" s="4">
        <v>21.84</v>
      </c>
      <c r="AE104" s="4">
        <v>0.5</v>
      </c>
      <c r="AF104" s="4">
        <v>978</v>
      </c>
      <c r="AG104" s="4">
        <v>0</v>
      </c>
      <c r="AH104" s="4">
        <v>41</v>
      </c>
      <c r="AI104" s="4">
        <v>35</v>
      </c>
      <c r="AJ104" s="4">
        <v>190</v>
      </c>
      <c r="AK104" s="4">
        <v>169</v>
      </c>
      <c r="AL104" s="4">
        <v>4.4000000000000004</v>
      </c>
      <c r="AM104" s="4">
        <v>175</v>
      </c>
      <c r="AN104" s="4" t="s">
        <v>155</v>
      </c>
      <c r="AO104" s="4">
        <v>2</v>
      </c>
      <c r="AP104" s="5">
        <v>0.61859953703703707</v>
      </c>
      <c r="AQ104" s="4">
        <v>47.164413000000003</v>
      </c>
      <c r="AR104" s="4">
        <v>-88.486350999999999</v>
      </c>
      <c r="AS104" s="4">
        <v>319.8</v>
      </c>
      <c r="AT104" s="4">
        <v>35.700000000000003</v>
      </c>
      <c r="AU104" s="4">
        <v>12</v>
      </c>
      <c r="AV104" s="4">
        <v>11</v>
      </c>
      <c r="AW104" s="4" t="s">
        <v>205</v>
      </c>
      <c r="AX104" s="4">
        <v>2.1</v>
      </c>
      <c r="AY104" s="4">
        <v>1.2</v>
      </c>
      <c r="AZ104" s="4">
        <v>3</v>
      </c>
      <c r="BA104" s="4">
        <v>14.186999999999999</v>
      </c>
      <c r="BB104" s="4">
        <v>65.17</v>
      </c>
      <c r="BC104" s="4">
        <v>4.59</v>
      </c>
      <c r="BD104" s="4">
        <v>2.5049999999999999</v>
      </c>
      <c r="BE104" s="4">
        <v>3196.973</v>
      </c>
      <c r="BF104" s="4">
        <v>5.1840000000000002</v>
      </c>
      <c r="BG104" s="4">
        <v>30.422999999999998</v>
      </c>
      <c r="BH104" s="4">
        <v>7.9660000000000002</v>
      </c>
      <c r="BI104" s="4">
        <v>38.389000000000003</v>
      </c>
      <c r="BJ104" s="4">
        <v>24.341000000000001</v>
      </c>
      <c r="BK104" s="4">
        <v>6.3730000000000002</v>
      </c>
      <c r="BL104" s="4">
        <v>30.713999999999999</v>
      </c>
      <c r="BM104" s="4">
        <v>0</v>
      </c>
      <c r="BQ104" s="4">
        <v>9831.77</v>
      </c>
      <c r="BR104" s="4">
        <v>3.9035E-2</v>
      </c>
      <c r="BS104" s="4">
        <v>-5</v>
      </c>
      <c r="BT104" s="4">
        <v>8.0940000000000005E-3</v>
      </c>
      <c r="BU104" s="4">
        <v>0.95391899999999996</v>
      </c>
      <c r="BV104" s="4">
        <v>21</v>
      </c>
      <c r="BW104" s="4">
        <f t="shared" si="10"/>
        <v>0.25202539979999999</v>
      </c>
      <c r="BY104" s="4">
        <f>BE104*$BU104*VLOOKUP("Fuel Specific Gravity",'Raw Data'!$A$1:$B$2000,2,FALSE)</f>
        <v>2604.4039072576979</v>
      </c>
      <c r="BZ104" s="4">
        <f>BF104*$BU104*VLOOKUP("Fuel Specific Gravity",'Raw Data'!$A$1:$B$2000,2,FALSE)</f>
        <v>4.2231291459839992</v>
      </c>
      <c r="CA104" s="4">
        <f>BJ104*$BU104*VLOOKUP("Fuel Specific Gravity",'Raw Data'!$A$1:$B$2000,2,FALSE)</f>
        <v>19.829318391666</v>
      </c>
      <c r="CB104" s="4">
        <f>BM104*$BU104*VLOOKUP("Fuel Specific Gravity",'Raw Data'!$A$1:$B$2000,2,FALSE)</f>
        <v>0</v>
      </c>
    </row>
    <row r="105" spans="1:80" x14ac:dyDescent="0.25">
      <c r="A105" s="2">
        <v>43165</v>
      </c>
      <c r="B105" s="38">
        <v>0.40949377314814811</v>
      </c>
      <c r="C105" s="4">
        <v>3.4830000000000001</v>
      </c>
      <c r="D105" s="4">
        <v>8.5000000000000006E-3</v>
      </c>
      <c r="E105" s="4">
        <v>85.319515999999993</v>
      </c>
      <c r="F105" s="4">
        <v>301</v>
      </c>
      <c r="G105" s="4">
        <v>78</v>
      </c>
      <c r="H105" s="4">
        <v>0</v>
      </c>
      <c r="J105" s="4">
        <v>14.38</v>
      </c>
      <c r="K105" s="4">
        <v>0.97350000000000003</v>
      </c>
      <c r="L105" s="4">
        <v>3.3904999999999998</v>
      </c>
      <c r="M105" s="4">
        <v>8.3000000000000001E-3</v>
      </c>
      <c r="N105" s="4">
        <v>292.99669999999998</v>
      </c>
      <c r="O105" s="4">
        <v>75.950900000000004</v>
      </c>
      <c r="P105" s="4">
        <v>368.9</v>
      </c>
      <c r="Q105" s="4">
        <v>234.42509999999999</v>
      </c>
      <c r="R105" s="4">
        <v>60.767899999999997</v>
      </c>
      <c r="S105" s="4">
        <v>295.2</v>
      </c>
      <c r="T105" s="4">
        <v>0</v>
      </c>
      <c r="W105" s="4">
        <v>0</v>
      </c>
      <c r="X105" s="4">
        <v>14.002800000000001</v>
      </c>
      <c r="Y105" s="4">
        <v>11.9</v>
      </c>
      <c r="Z105" s="4">
        <v>844</v>
      </c>
      <c r="AA105" s="4">
        <v>848</v>
      </c>
      <c r="AB105" s="4">
        <v>883</v>
      </c>
      <c r="AC105" s="4">
        <v>80</v>
      </c>
      <c r="AD105" s="4">
        <v>21.84</v>
      </c>
      <c r="AE105" s="4">
        <v>0.5</v>
      </c>
      <c r="AF105" s="4">
        <v>978</v>
      </c>
      <c r="AG105" s="4">
        <v>0</v>
      </c>
      <c r="AH105" s="4">
        <v>41</v>
      </c>
      <c r="AI105" s="4">
        <v>35</v>
      </c>
      <c r="AJ105" s="4">
        <v>190</v>
      </c>
      <c r="AK105" s="4">
        <v>169</v>
      </c>
      <c r="AL105" s="4">
        <v>4.3</v>
      </c>
      <c r="AM105" s="4">
        <v>175</v>
      </c>
      <c r="AN105" s="4" t="s">
        <v>155</v>
      </c>
      <c r="AO105" s="4">
        <v>2</v>
      </c>
      <c r="AP105" s="5">
        <v>0.61862268518518515</v>
      </c>
      <c r="AQ105" s="4">
        <v>47.164447000000003</v>
      </c>
      <c r="AR105" s="4">
        <v>-88.486598000000001</v>
      </c>
      <c r="AS105" s="4">
        <v>319.7</v>
      </c>
      <c r="AT105" s="4">
        <v>34.5</v>
      </c>
      <c r="AU105" s="4">
        <v>12</v>
      </c>
      <c r="AV105" s="4">
        <v>11</v>
      </c>
      <c r="AW105" s="4" t="s">
        <v>205</v>
      </c>
      <c r="AX105" s="4">
        <v>2.1</v>
      </c>
      <c r="AY105" s="4">
        <v>1.2684</v>
      </c>
      <c r="AZ105" s="4">
        <v>3</v>
      </c>
      <c r="BA105" s="4">
        <v>14.186999999999999</v>
      </c>
      <c r="BB105" s="4">
        <v>60.56</v>
      </c>
      <c r="BC105" s="4">
        <v>4.2699999999999996</v>
      </c>
      <c r="BD105" s="4">
        <v>2.7250000000000001</v>
      </c>
      <c r="BE105" s="4">
        <v>3194.4479999999999</v>
      </c>
      <c r="BF105" s="4">
        <v>4.9809999999999999</v>
      </c>
      <c r="BG105" s="4">
        <v>28.908999999999999</v>
      </c>
      <c r="BH105" s="4">
        <v>7.4939999999999998</v>
      </c>
      <c r="BI105" s="4">
        <v>36.402000000000001</v>
      </c>
      <c r="BJ105" s="4">
        <v>23.13</v>
      </c>
      <c r="BK105" s="4">
        <v>5.9960000000000004</v>
      </c>
      <c r="BL105" s="4">
        <v>29.125</v>
      </c>
      <c r="BM105" s="4">
        <v>0</v>
      </c>
      <c r="BQ105" s="4">
        <v>9592.7090000000007</v>
      </c>
      <c r="BR105" s="4">
        <v>2.6221999999999999E-2</v>
      </c>
      <c r="BS105" s="4">
        <v>-5</v>
      </c>
      <c r="BT105" s="4">
        <v>8.0000000000000002E-3</v>
      </c>
      <c r="BU105" s="4">
        <v>0.64080099999999995</v>
      </c>
      <c r="BV105" s="4">
        <v>21</v>
      </c>
      <c r="BW105" s="4">
        <f t="shared" si="10"/>
        <v>0.16929962419999997</v>
      </c>
      <c r="BY105" s="4">
        <f>BE105*$BU105*VLOOKUP("Fuel Specific Gravity",'Raw Data'!$A$1:$B$2000,2,FALSE)</f>
        <v>1748.1426738121918</v>
      </c>
      <c r="BZ105" s="4">
        <f>BF105*$BU105*VLOOKUP("Fuel Specific Gravity",'Raw Data'!$A$1:$B$2000,2,FALSE)</f>
        <v>2.7258226329739994</v>
      </c>
      <c r="CA105" s="4">
        <f>BJ105*$BU105*VLOOKUP("Fuel Specific Gravity",'Raw Data'!$A$1:$B$2000,2,FALSE)</f>
        <v>12.657754969019997</v>
      </c>
      <c r="CB105" s="4">
        <f>BM105*$BU105*VLOOKUP("Fuel Specific Gravity",'Raw Data'!$A$1:$B$2000,2,FALSE)</f>
        <v>0</v>
      </c>
    </row>
    <row r="106" spans="1:80" x14ac:dyDescent="0.25">
      <c r="A106" s="2">
        <v>43165</v>
      </c>
      <c r="B106" s="38">
        <v>0.40950534722222226</v>
      </c>
      <c r="C106" s="4">
        <v>3.66</v>
      </c>
      <c r="D106" s="4">
        <v>8.9999999999999993E-3</v>
      </c>
      <c r="E106" s="4">
        <v>89.616027000000003</v>
      </c>
      <c r="F106" s="4">
        <v>313.3</v>
      </c>
      <c r="G106" s="4">
        <v>79.8</v>
      </c>
      <c r="H106" s="4">
        <v>0</v>
      </c>
      <c r="J106" s="4">
        <v>14.69</v>
      </c>
      <c r="K106" s="4">
        <v>0.97209999999999996</v>
      </c>
      <c r="L106" s="4">
        <v>3.5575999999999999</v>
      </c>
      <c r="M106" s="4">
        <v>8.6999999999999994E-3</v>
      </c>
      <c r="N106" s="4">
        <v>304.52890000000002</v>
      </c>
      <c r="O106" s="4">
        <v>77.524299999999997</v>
      </c>
      <c r="P106" s="4">
        <v>382.1</v>
      </c>
      <c r="Q106" s="4">
        <v>243.65199999999999</v>
      </c>
      <c r="R106" s="4">
        <v>62.026800000000001</v>
      </c>
      <c r="S106" s="4">
        <v>305.7</v>
      </c>
      <c r="T106" s="4">
        <v>0</v>
      </c>
      <c r="W106" s="4">
        <v>0</v>
      </c>
      <c r="X106" s="4">
        <v>14.2766</v>
      </c>
      <c r="Y106" s="4">
        <v>12</v>
      </c>
      <c r="Z106" s="4">
        <v>844</v>
      </c>
      <c r="AA106" s="4">
        <v>848</v>
      </c>
      <c r="AB106" s="4">
        <v>883</v>
      </c>
      <c r="AC106" s="4">
        <v>80</v>
      </c>
      <c r="AD106" s="4">
        <v>21.84</v>
      </c>
      <c r="AE106" s="4">
        <v>0.5</v>
      </c>
      <c r="AF106" s="4">
        <v>978</v>
      </c>
      <c r="AG106" s="4">
        <v>0</v>
      </c>
      <c r="AH106" s="4">
        <v>41</v>
      </c>
      <c r="AI106" s="4">
        <v>35</v>
      </c>
      <c r="AJ106" s="4">
        <v>190</v>
      </c>
      <c r="AK106" s="4">
        <v>169</v>
      </c>
      <c r="AL106" s="4">
        <v>4.4000000000000004</v>
      </c>
      <c r="AM106" s="4">
        <v>174.8</v>
      </c>
      <c r="AN106" s="4" t="s">
        <v>155</v>
      </c>
      <c r="AO106" s="4">
        <v>2</v>
      </c>
      <c r="AP106" s="5">
        <v>0.61863425925925919</v>
      </c>
      <c r="AQ106" s="4">
        <v>47.164422999999999</v>
      </c>
      <c r="AR106" s="4">
        <v>-88.486757999999995</v>
      </c>
      <c r="AS106" s="4">
        <v>319.3</v>
      </c>
      <c r="AT106" s="4">
        <v>31.2</v>
      </c>
      <c r="AU106" s="4">
        <v>12</v>
      </c>
      <c r="AV106" s="4">
        <v>11</v>
      </c>
      <c r="AW106" s="4" t="s">
        <v>205</v>
      </c>
      <c r="AX106" s="4">
        <v>2.1684000000000001</v>
      </c>
      <c r="AY106" s="4">
        <v>1.4368000000000001</v>
      </c>
      <c r="AZ106" s="4">
        <v>3.1368</v>
      </c>
      <c r="BA106" s="4">
        <v>14.186999999999999</v>
      </c>
      <c r="BB106" s="4">
        <v>57.67</v>
      </c>
      <c r="BC106" s="4">
        <v>4.07</v>
      </c>
      <c r="BD106" s="4">
        <v>2.875</v>
      </c>
      <c r="BE106" s="4">
        <v>3192.6750000000002</v>
      </c>
      <c r="BF106" s="4">
        <v>4.976</v>
      </c>
      <c r="BG106" s="4">
        <v>28.619</v>
      </c>
      <c r="BH106" s="4">
        <v>7.2859999999999996</v>
      </c>
      <c r="BI106" s="4">
        <v>35.905000000000001</v>
      </c>
      <c r="BJ106" s="4">
        <v>22.898</v>
      </c>
      <c r="BK106" s="4">
        <v>5.8289999999999997</v>
      </c>
      <c r="BL106" s="4">
        <v>28.727</v>
      </c>
      <c r="BM106" s="4">
        <v>0</v>
      </c>
      <c r="BQ106" s="4">
        <v>9315.7540000000008</v>
      </c>
      <c r="BR106" s="4">
        <v>3.9496000000000003E-2</v>
      </c>
      <c r="BS106" s="4">
        <v>-5</v>
      </c>
      <c r="BT106" s="4">
        <v>8.0000000000000002E-3</v>
      </c>
      <c r="BU106" s="4">
        <v>0.96518400000000004</v>
      </c>
      <c r="BV106" s="4">
        <v>21</v>
      </c>
      <c r="BW106" s="4">
        <f t="shared" si="10"/>
        <v>0.2550016128</v>
      </c>
      <c r="BY106" s="4">
        <f>BE106*$BU106*VLOOKUP("Fuel Specific Gravity",'Raw Data'!$A$1:$B$2000,2,FALSE)</f>
        <v>2631.6170784288001</v>
      </c>
      <c r="BZ106" s="4">
        <f>BF106*$BU106*VLOOKUP("Fuel Specific Gravity",'Raw Data'!$A$1:$B$2000,2,FALSE)</f>
        <v>4.1015532687359997</v>
      </c>
      <c r="CA106" s="4">
        <f>BJ106*$BU106*VLOOKUP("Fuel Specific Gravity",'Raw Data'!$A$1:$B$2000,2,FALSE)</f>
        <v>18.874068880128</v>
      </c>
      <c r="CB106" s="4">
        <f>BM106*$BU106*VLOOKUP("Fuel Specific Gravity",'Raw Data'!$A$1:$B$2000,2,FALSE)</f>
        <v>0</v>
      </c>
    </row>
    <row r="107" spans="1:80" x14ac:dyDescent="0.25">
      <c r="A107" s="2">
        <v>43165</v>
      </c>
      <c r="B107" s="38">
        <v>0.4095169212962963</v>
      </c>
      <c r="C107" s="4">
        <v>3.992</v>
      </c>
      <c r="D107" s="4">
        <v>1.06E-2</v>
      </c>
      <c r="E107" s="4">
        <v>105.521669</v>
      </c>
      <c r="F107" s="4">
        <v>327.9</v>
      </c>
      <c r="G107" s="4">
        <v>80.900000000000006</v>
      </c>
      <c r="H107" s="4">
        <v>-6.7</v>
      </c>
      <c r="J107" s="4">
        <v>14.8</v>
      </c>
      <c r="K107" s="4">
        <v>0.96930000000000005</v>
      </c>
      <c r="L107" s="4">
        <v>3.8693</v>
      </c>
      <c r="M107" s="4">
        <v>1.0200000000000001E-2</v>
      </c>
      <c r="N107" s="4">
        <v>317.80669999999998</v>
      </c>
      <c r="O107" s="4">
        <v>78.441199999999995</v>
      </c>
      <c r="P107" s="4">
        <v>396.2</v>
      </c>
      <c r="Q107" s="4">
        <v>254.27539999999999</v>
      </c>
      <c r="R107" s="4">
        <v>62.760399999999997</v>
      </c>
      <c r="S107" s="4">
        <v>317</v>
      </c>
      <c r="T107" s="4">
        <v>0</v>
      </c>
      <c r="W107" s="4">
        <v>0</v>
      </c>
      <c r="X107" s="4">
        <v>14.346299999999999</v>
      </c>
      <c r="Y107" s="4">
        <v>12</v>
      </c>
      <c r="Z107" s="4">
        <v>844</v>
      </c>
      <c r="AA107" s="4">
        <v>847</v>
      </c>
      <c r="AB107" s="4">
        <v>883</v>
      </c>
      <c r="AC107" s="4">
        <v>80</v>
      </c>
      <c r="AD107" s="4">
        <v>21.84</v>
      </c>
      <c r="AE107" s="4">
        <v>0.5</v>
      </c>
      <c r="AF107" s="4">
        <v>978</v>
      </c>
      <c r="AG107" s="4">
        <v>0</v>
      </c>
      <c r="AH107" s="4">
        <v>41</v>
      </c>
      <c r="AI107" s="4">
        <v>35</v>
      </c>
      <c r="AJ107" s="4">
        <v>190</v>
      </c>
      <c r="AK107" s="4">
        <v>169</v>
      </c>
      <c r="AL107" s="4">
        <v>4.4000000000000004</v>
      </c>
      <c r="AM107" s="4">
        <v>174.4</v>
      </c>
      <c r="AN107" s="4" t="s">
        <v>155</v>
      </c>
      <c r="AO107" s="4">
        <v>2</v>
      </c>
      <c r="AP107" s="5">
        <v>0.61864583333333334</v>
      </c>
      <c r="AQ107" s="4">
        <v>47.164399000000003</v>
      </c>
      <c r="AR107" s="4">
        <v>-88.486903999999996</v>
      </c>
      <c r="AS107" s="4">
        <v>319.3</v>
      </c>
      <c r="AT107" s="4">
        <v>27.9</v>
      </c>
      <c r="AU107" s="4">
        <v>12</v>
      </c>
      <c r="AV107" s="4">
        <v>11</v>
      </c>
      <c r="AW107" s="4" t="s">
        <v>205</v>
      </c>
      <c r="AX107" s="4">
        <v>1.9263999999999999</v>
      </c>
      <c r="AY107" s="4">
        <v>1.6368</v>
      </c>
      <c r="AZ107" s="4">
        <v>3.2</v>
      </c>
      <c r="BA107" s="4">
        <v>14.186999999999999</v>
      </c>
      <c r="BB107" s="4">
        <v>52.94</v>
      </c>
      <c r="BC107" s="4">
        <v>3.73</v>
      </c>
      <c r="BD107" s="4">
        <v>3.1629999999999998</v>
      </c>
      <c r="BE107" s="4">
        <v>3189.1480000000001</v>
      </c>
      <c r="BF107" s="4">
        <v>5.3659999999999997</v>
      </c>
      <c r="BG107" s="4">
        <v>27.431000000000001</v>
      </c>
      <c r="BH107" s="4">
        <v>6.7709999999999999</v>
      </c>
      <c r="BI107" s="4">
        <v>34.201999999999998</v>
      </c>
      <c r="BJ107" s="4">
        <v>21.946999999999999</v>
      </c>
      <c r="BK107" s="4">
        <v>5.4169999999999998</v>
      </c>
      <c r="BL107" s="4">
        <v>27.364999999999998</v>
      </c>
      <c r="BM107" s="4">
        <v>0</v>
      </c>
      <c r="BQ107" s="4">
        <v>8597.6939999999995</v>
      </c>
      <c r="BR107" s="4">
        <v>2.4691999999999999E-2</v>
      </c>
      <c r="BS107" s="4">
        <v>-5</v>
      </c>
      <c r="BT107" s="4">
        <v>8.0000000000000002E-3</v>
      </c>
      <c r="BU107" s="4">
        <v>0.60341100000000003</v>
      </c>
      <c r="BV107" s="4">
        <v>21</v>
      </c>
      <c r="BW107" s="4">
        <f t="shared" si="10"/>
        <v>0.15942118620000001</v>
      </c>
      <c r="BY107" s="4">
        <f>BE107*$BU107*VLOOKUP("Fuel Specific Gravity",'Raw Data'!$A$1:$B$2000,2,FALSE)</f>
        <v>1643.4094041891121</v>
      </c>
      <c r="BZ107" s="4">
        <f>BF107*$BU107*VLOOKUP("Fuel Specific Gravity",'Raw Data'!$A$1:$B$2000,2,FALSE)</f>
        <v>2.7651695258039997</v>
      </c>
      <c r="CA107" s="4">
        <f>BJ107*$BU107*VLOOKUP("Fuel Specific Gravity",'Raw Data'!$A$1:$B$2000,2,FALSE)</f>
        <v>11.309574279318001</v>
      </c>
      <c r="CB107" s="4">
        <f>BM107*$BU107*VLOOKUP("Fuel Specific Gravity",'Raw Data'!$A$1:$B$2000,2,FALSE)</f>
        <v>0</v>
      </c>
    </row>
    <row r="108" spans="1:80" x14ac:dyDescent="0.25">
      <c r="A108" s="2">
        <v>43165</v>
      </c>
      <c r="B108" s="38">
        <v>0.40952849537037039</v>
      </c>
      <c r="C108" s="4">
        <v>4.1539999999999999</v>
      </c>
      <c r="D108" s="4">
        <v>8.0999999999999996E-3</v>
      </c>
      <c r="E108" s="4">
        <v>81.444623000000007</v>
      </c>
      <c r="F108" s="4">
        <v>343.7</v>
      </c>
      <c r="G108" s="4">
        <v>81.099999999999994</v>
      </c>
      <c r="H108" s="4">
        <v>-3.9</v>
      </c>
      <c r="J108" s="4">
        <v>14.8</v>
      </c>
      <c r="K108" s="4">
        <v>0.96799999999999997</v>
      </c>
      <c r="L108" s="4">
        <v>4.0212000000000003</v>
      </c>
      <c r="M108" s="4">
        <v>7.9000000000000008E-3</v>
      </c>
      <c r="N108" s="4">
        <v>332.74419999999998</v>
      </c>
      <c r="O108" s="4">
        <v>78.505600000000001</v>
      </c>
      <c r="P108" s="4">
        <v>411.2</v>
      </c>
      <c r="Q108" s="4">
        <v>266.2269</v>
      </c>
      <c r="R108" s="4">
        <v>62.811900000000001</v>
      </c>
      <c r="S108" s="4">
        <v>329</v>
      </c>
      <c r="T108" s="4">
        <v>0</v>
      </c>
      <c r="W108" s="4">
        <v>0</v>
      </c>
      <c r="X108" s="4">
        <v>14.326599999999999</v>
      </c>
      <c r="Y108" s="4">
        <v>12</v>
      </c>
      <c r="Z108" s="4">
        <v>845</v>
      </c>
      <c r="AA108" s="4">
        <v>848</v>
      </c>
      <c r="AB108" s="4">
        <v>883</v>
      </c>
      <c r="AC108" s="4">
        <v>80</v>
      </c>
      <c r="AD108" s="4">
        <v>21.84</v>
      </c>
      <c r="AE108" s="4">
        <v>0.5</v>
      </c>
      <c r="AF108" s="4">
        <v>978</v>
      </c>
      <c r="AG108" s="4">
        <v>0</v>
      </c>
      <c r="AH108" s="4">
        <v>41</v>
      </c>
      <c r="AI108" s="4">
        <v>35</v>
      </c>
      <c r="AJ108" s="4">
        <v>190</v>
      </c>
      <c r="AK108" s="4">
        <v>169</v>
      </c>
      <c r="AL108" s="4">
        <v>4.3</v>
      </c>
      <c r="AM108" s="4">
        <v>174.1</v>
      </c>
      <c r="AN108" s="4" t="s">
        <v>155</v>
      </c>
      <c r="AO108" s="4">
        <v>2</v>
      </c>
      <c r="AP108" s="5">
        <v>0.61865740740740738</v>
      </c>
      <c r="AQ108" s="4">
        <v>47.164375999999997</v>
      </c>
      <c r="AR108" s="4">
        <v>-88.487046000000007</v>
      </c>
      <c r="AS108" s="4">
        <v>319.39999999999998</v>
      </c>
      <c r="AT108" s="4">
        <v>25.9</v>
      </c>
      <c r="AU108" s="4">
        <v>12</v>
      </c>
      <c r="AV108" s="4">
        <v>11</v>
      </c>
      <c r="AW108" s="4" t="s">
        <v>205</v>
      </c>
      <c r="AX108" s="4">
        <v>1.8</v>
      </c>
      <c r="AY108" s="4">
        <v>1.2212000000000001</v>
      </c>
      <c r="AZ108" s="4">
        <v>2.4476</v>
      </c>
      <c r="BA108" s="4">
        <v>14.186999999999999</v>
      </c>
      <c r="BB108" s="4">
        <v>50.94</v>
      </c>
      <c r="BC108" s="4">
        <v>3.59</v>
      </c>
      <c r="BD108" s="4">
        <v>3.3050000000000002</v>
      </c>
      <c r="BE108" s="4">
        <v>3190.0949999999998</v>
      </c>
      <c r="BF108" s="4">
        <v>3.9809999999999999</v>
      </c>
      <c r="BG108" s="4">
        <v>27.643999999999998</v>
      </c>
      <c r="BH108" s="4">
        <v>6.5220000000000002</v>
      </c>
      <c r="BI108" s="4">
        <v>34.165999999999997</v>
      </c>
      <c r="BJ108" s="4">
        <v>22.117000000000001</v>
      </c>
      <c r="BK108" s="4">
        <v>5.218</v>
      </c>
      <c r="BL108" s="4">
        <v>27.335999999999999</v>
      </c>
      <c r="BM108" s="4">
        <v>0</v>
      </c>
      <c r="BQ108" s="4">
        <v>8263.9369999999999</v>
      </c>
      <c r="BR108" s="4">
        <v>3.9308000000000003E-2</v>
      </c>
      <c r="BS108" s="4">
        <v>-5</v>
      </c>
      <c r="BT108" s="4">
        <v>8.0000000000000002E-3</v>
      </c>
      <c r="BU108" s="4">
        <v>0.96059000000000005</v>
      </c>
      <c r="BV108" s="4">
        <v>21</v>
      </c>
      <c r="BW108" s="4">
        <f t="shared" si="10"/>
        <v>0.25378787800000002</v>
      </c>
      <c r="BY108" s="4">
        <f>BE108*$BU108*VLOOKUP("Fuel Specific Gravity",'Raw Data'!$A$1:$B$2000,2,FALSE)</f>
        <v>2616.9748460667001</v>
      </c>
      <c r="BZ108" s="4">
        <f>BF108*$BU108*VLOOKUP("Fuel Specific Gravity",'Raw Data'!$A$1:$B$2000,2,FALSE)</f>
        <v>3.2657889066599997</v>
      </c>
      <c r="CA108" s="4">
        <f>BJ108*$BU108*VLOOKUP("Fuel Specific Gravity",'Raw Data'!$A$1:$B$2000,2,FALSE)</f>
        <v>18.143545151620003</v>
      </c>
      <c r="CB108" s="4">
        <f>BM108*$BU108*VLOOKUP("Fuel Specific Gravity",'Raw Data'!$A$1:$B$2000,2,FALSE)</f>
        <v>0</v>
      </c>
    </row>
    <row r="109" spans="1:80" x14ac:dyDescent="0.25">
      <c r="A109" s="2">
        <v>43165</v>
      </c>
      <c r="B109" s="38">
        <v>0.40954006944444443</v>
      </c>
      <c r="C109" s="4">
        <v>4.2279999999999998</v>
      </c>
      <c r="D109" s="4">
        <v>7.1999999999999998E-3</v>
      </c>
      <c r="E109" s="4">
        <v>71.854418999999993</v>
      </c>
      <c r="F109" s="4">
        <v>351</v>
      </c>
      <c r="G109" s="4">
        <v>81.099999999999994</v>
      </c>
      <c r="H109" s="4">
        <v>0</v>
      </c>
      <c r="J109" s="4">
        <v>14.75</v>
      </c>
      <c r="K109" s="4">
        <v>0.96750000000000003</v>
      </c>
      <c r="L109" s="4">
        <v>4.0906000000000002</v>
      </c>
      <c r="M109" s="4">
        <v>7.0000000000000001E-3</v>
      </c>
      <c r="N109" s="4">
        <v>339.55619999999999</v>
      </c>
      <c r="O109" s="4">
        <v>78.439300000000003</v>
      </c>
      <c r="P109" s="4">
        <v>418</v>
      </c>
      <c r="Q109" s="4">
        <v>271.6771</v>
      </c>
      <c r="R109" s="4">
        <v>62.758899999999997</v>
      </c>
      <c r="S109" s="4">
        <v>334.4</v>
      </c>
      <c r="T109" s="4">
        <v>0</v>
      </c>
      <c r="W109" s="4">
        <v>0</v>
      </c>
      <c r="X109" s="4">
        <v>14.273300000000001</v>
      </c>
      <c r="Y109" s="4">
        <v>12</v>
      </c>
      <c r="Z109" s="4">
        <v>844</v>
      </c>
      <c r="AA109" s="4">
        <v>847</v>
      </c>
      <c r="AB109" s="4">
        <v>882</v>
      </c>
      <c r="AC109" s="4">
        <v>80</v>
      </c>
      <c r="AD109" s="4">
        <v>21.84</v>
      </c>
      <c r="AE109" s="4">
        <v>0.5</v>
      </c>
      <c r="AF109" s="4">
        <v>978</v>
      </c>
      <c r="AG109" s="4">
        <v>0</v>
      </c>
      <c r="AH109" s="4">
        <v>41</v>
      </c>
      <c r="AI109" s="4">
        <v>35</v>
      </c>
      <c r="AJ109" s="4">
        <v>190</v>
      </c>
      <c r="AK109" s="4">
        <v>169</v>
      </c>
      <c r="AL109" s="4">
        <v>4.4000000000000004</v>
      </c>
      <c r="AM109" s="4">
        <v>174.3</v>
      </c>
      <c r="AN109" s="4" t="s">
        <v>155</v>
      </c>
      <c r="AO109" s="4">
        <v>2</v>
      </c>
      <c r="AP109" s="5">
        <v>0.61866898148148153</v>
      </c>
      <c r="AQ109" s="4">
        <v>47.164346999999999</v>
      </c>
      <c r="AR109" s="4">
        <v>-88.487178</v>
      </c>
      <c r="AS109" s="4">
        <v>319.3</v>
      </c>
      <c r="AT109" s="4">
        <v>24.6</v>
      </c>
      <c r="AU109" s="4">
        <v>12</v>
      </c>
      <c r="AV109" s="4">
        <v>11</v>
      </c>
      <c r="AW109" s="4" t="s">
        <v>205</v>
      </c>
      <c r="AX109" s="4">
        <v>1.458</v>
      </c>
      <c r="AY109" s="4">
        <v>1.2052</v>
      </c>
      <c r="AZ109" s="4">
        <v>2.2368000000000001</v>
      </c>
      <c r="BA109" s="4">
        <v>14.186999999999999</v>
      </c>
      <c r="BB109" s="4">
        <v>50.08</v>
      </c>
      <c r="BC109" s="4">
        <v>3.53</v>
      </c>
      <c r="BD109" s="4">
        <v>3.3639999999999999</v>
      </c>
      <c r="BE109" s="4">
        <v>3190.395</v>
      </c>
      <c r="BF109" s="4">
        <v>3.4510000000000001</v>
      </c>
      <c r="BG109" s="4">
        <v>27.734000000000002</v>
      </c>
      <c r="BH109" s="4">
        <v>6.407</v>
      </c>
      <c r="BI109" s="4">
        <v>34.140999999999998</v>
      </c>
      <c r="BJ109" s="4">
        <v>22.19</v>
      </c>
      <c r="BK109" s="4">
        <v>5.1260000000000003</v>
      </c>
      <c r="BL109" s="4">
        <v>27.315999999999999</v>
      </c>
      <c r="BM109" s="4">
        <v>0</v>
      </c>
      <c r="BQ109" s="4">
        <v>8094.4059999999999</v>
      </c>
      <c r="BR109" s="4">
        <v>5.2777999999999999E-2</v>
      </c>
      <c r="BS109" s="4">
        <v>-5</v>
      </c>
      <c r="BT109" s="4">
        <v>7.0939999999999996E-3</v>
      </c>
      <c r="BU109" s="4">
        <v>1.2897620000000001</v>
      </c>
      <c r="BV109" s="4">
        <v>21</v>
      </c>
      <c r="BW109" s="4">
        <f t="shared" si="10"/>
        <v>0.3407551204</v>
      </c>
      <c r="BY109" s="4">
        <f>BE109*$BU109*VLOOKUP("Fuel Specific Gravity",'Raw Data'!$A$1:$B$2000,2,FALSE)</f>
        <v>3514.0821015354604</v>
      </c>
      <c r="BZ109" s="4">
        <f>BF109*$BU109*VLOOKUP("Fuel Specific Gravity",'Raw Data'!$A$1:$B$2000,2,FALSE)</f>
        <v>3.8011272373480001</v>
      </c>
      <c r="CA109" s="4">
        <f>BJ109*$BU109*VLOOKUP("Fuel Specific Gravity",'Raw Data'!$A$1:$B$2000,2,FALSE)</f>
        <v>24.441325238120001</v>
      </c>
      <c r="CB109" s="4">
        <f>BM109*$BU109*VLOOKUP("Fuel Specific Gravity",'Raw Data'!$A$1:$B$2000,2,FALSE)</f>
        <v>0</v>
      </c>
    </row>
    <row r="110" spans="1:80" x14ac:dyDescent="0.25">
      <c r="A110" s="2">
        <v>43165</v>
      </c>
      <c r="B110" s="38">
        <v>0.40955164351851853</v>
      </c>
      <c r="C110" s="4">
        <v>4.3090000000000002</v>
      </c>
      <c r="D110" s="4">
        <v>7.0000000000000001E-3</v>
      </c>
      <c r="E110" s="4">
        <v>70</v>
      </c>
      <c r="F110" s="4">
        <v>358.5</v>
      </c>
      <c r="G110" s="4">
        <v>80.7</v>
      </c>
      <c r="H110" s="4">
        <v>0</v>
      </c>
      <c r="J110" s="4">
        <v>14.7</v>
      </c>
      <c r="K110" s="4">
        <v>0.96679999999999999</v>
      </c>
      <c r="L110" s="4">
        <v>4.1653000000000002</v>
      </c>
      <c r="M110" s="4">
        <v>6.7999999999999996E-3</v>
      </c>
      <c r="N110" s="4">
        <v>346.57330000000002</v>
      </c>
      <c r="O110" s="4">
        <v>78.052999999999997</v>
      </c>
      <c r="P110" s="4">
        <v>424.6</v>
      </c>
      <c r="Q110" s="4">
        <v>277.29149999999998</v>
      </c>
      <c r="R110" s="4">
        <v>62.449800000000003</v>
      </c>
      <c r="S110" s="4">
        <v>339.7</v>
      </c>
      <c r="T110" s="4">
        <v>0</v>
      </c>
      <c r="W110" s="4">
        <v>0</v>
      </c>
      <c r="X110" s="4">
        <v>14.211499999999999</v>
      </c>
      <c r="Y110" s="4">
        <v>12</v>
      </c>
      <c r="Z110" s="4">
        <v>845</v>
      </c>
      <c r="AA110" s="4">
        <v>848</v>
      </c>
      <c r="AB110" s="4">
        <v>883</v>
      </c>
      <c r="AC110" s="4">
        <v>80</v>
      </c>
      <c r="AD110" s="4">
        <v>21.84</v>
      </c>
      <c r="AE110" s="4">
        <v>0.5</v>
      </c>
      <c r="AF110" s="4">
        <v>978</v>
      </c>
      <c r="AG110" s="4">
        <v>0</v>
      </c>
      <c r="AH110" s="4">
        <v>41</v>
      </c>
      <c r="AI110" s="4">
        <v>35</v>
      </c>
      <c r="AJ110" s="4">
        <v>190</v>
      </c>
      <c r="AK110" s="4">
        <v>169</v>
      </c>
      <c r="AL110" s="4">
        <v>4.3</v>
      </c>
      <c r="AM110" s="4">
        <v>174.7</v>
      </c>
      <c r="AN110" s="4" t="s">
        <v>155</v>
      </c>
      <c r="AO110" s="4">
        <v>2</v>
      </c>
      <c r="AP110" s="5">
        <v>0.61868055555555557</v>
      </c>
      <c r="AQ110" s="4">
        <v>47.164338000000001</v>
      </c>
      <c r="AR110" s="4">
        <v>-88.487217999999999</v>
      </c>
      <c r="AS110" s="4">
        <v>319.3</v>
      </c>
      <c r="AT110" s="4">
        <v>24.2</v>
      </c>
      <c r="AU110" s="4">
        <v>12</v>
      </c>
      <c r="AV110" s="4">
        <v>11</v>
      </c>
      <c r="AW110" s="4" t="s">
        <v>205</v>
      </c>
      <c r="AX110" s="4">
        <v>1.3</v>
      </c>
      <c r="AY110" s="4">
        <v>1.3</v>
      </c>
      <c r="AZ110" s="4">
        <v>2.2999999999999998</v>
      </c>
      <c r="BA110" s="4">
        <v>14.186999999999999</v>
      </c>
      <c r="BB110" s="4">
        <v>49.17</v>
      </c>
      <c r="BC110" s="4">
        <v>3.47</v>
      </c>
      <c r="BD110" s="4">
        <v>3.4369999999999998</v>
      </c>
      <c r="BE110" s="4">
        <v>3190.0740000000001</v>
      </c>
      <c r="BF110" s="4">
        <v>3.2989999999999999</v>
      </c>
      <c r="BG110" s="4">
        <v>27.795999999999999</v>
      </c>
      <c r="BH110" s="4">
        <v>6.26</v>
      </c>
      <c r="BI110" s="4">
        <v>34.055999999999997</v>
      </c>
      <c r="BJ110" s="4">
        <v>22.239000000000001</v>
      </c>
      <c r="BK110" s="4">
        <v>5.0090000000000003</v>
      </c>
      <c r="BL110" s="4">
        <v>27.248000000000001</v>
      </c>
      <c r="BM110" s="4">
        <v>0</v>
      </c>
      <c r="BQ110" s="4">
        <v>7913.8940000000002</v>
      </c>
      <c r="BR110" s="4">
        <v>5.4906000000000003E-2</v>
      </c>
      <c r="BS110" s="4">
        <v>-5</v>
      </c>
      <c r="BT110" s="4">
        <v>8.8120000000000004E-3</v>
      </c>
      <c r="BU110" s="4">
        <v>1.3417650000000001</v>
      </c>
      <c r="BV110" s="4">
        <v>21</v>
      </c>
      <c r="BW110" s="4">
        <f t="shared" si="10"/>
        <v>0.35449431300000001</v>
      </c>
      <c r="BY110" s="4">
        <f>BE110*$BU110*VLOOKUP("Fuel Specific Gravity",'Raw Data'!$A$1:$B$2000,2,FALSE)</f>
        <v>3655.4015130809407</v>
      </c>
      <c r="BZ110" s="4">
        <f>BF110*$BU110*VLOOKUP("Fuel Specific Gravity",'Raw Data'!$A$1:$B$2000,2,FALSE)</f>
        <v>3.7802162556900001</v>
      </c>
      <c r="CA110" s="4">
        <f>BJ110*$BU110*VLOOKUP("Fuel Specific Gravity",'Raw Data'!$A$1:$B$2000,2,FALSE)</f>
        <v>25.482943107090001</v>
      </c>
      <c r="CB110" s="4">
        <f>BM110*$BU110*VLOOKUP("Fuel Specific Gravity",'Raw Data'!$A$1:$B$2000,2,FALSE)</f>
        <v>0</v>
      </c>
    </row>
    <row r="111" spans="1:80" x14ac:dyDescent="0.25">
      <c r="A111" s="2">
        <v>43165</v>
      </c>
      <c r="B111" s="38">
        <v>0.40956321759259257</v>
      </c>
      <c r="C111" s="4">
        <v>4.4329999999999998</v>
      </c>
      <c r="D111" s="4">
        <v>6.4999999999999997E-3</v>
      </c>
      <c r="E111" s="4">
        <v>65.256849000000003</v>
      </c>
      <c r="F111" s="4">
        <v>364.3</v>
      </c>
      <c r="G111" s="4">
        <v>79.900000000000006</v>
      </c>
      <c r="H111" s="4">
        <v>0</v>
      </c>
      <c r="J111" s="4">
        <v>14.6</v>
      </c>
      <c r="K111" s="4">
        <v>0.96579999999999999</v>
      </c>
      <c r="L111" s="4">
        <v>4.2813999999999997</v>
      </c>
      <c r="M111" s="4">
        <v>6.3E-3</v>
      </c>
      <c r="N111" s="4">
        <v>351.79930000000002</v>
      </c>
      <c r="O111" s="4">
        <v>77.159599999999998</v>
      </c>
      <c r="P111" s="4">
        <v>429</v>
      </c>
      <c r="Q111" s="4">
        <v>281.47280000000001</v>
      </c>
      <c r="R111" s="4">
        <v>61.734999999999999</v>
      </c>
      <c r="S111" s="4">
        <v>343.2</v>
      </c>
      <c r="T111" s="4">
        <v>0</v>
      </c>
      <c r="W111" s="4">
        <v>0</v>
      </c>
      <c r="X111" s="4">
        <v>14.1007</v>
      </c>
      <c r="Y111" s="4">
        <v>12</v>
      </c>
      <c r="Z111" s="4">
        <v>844</v>
      </c>
      <c r="AA111" s="4">
        <v>847</v>
      </c>
      <c r="AB111" s="4">
        <v>883</v>
      </c>
      <c r="AC111" s="4">
        <v>80</v>
      </c>
      <c r="AD111" s="4">
        <v>21.84</v>
      </c>
      <c r="AE111" s="4">
        <v>0.5</v>
      </c>
      <c r="AF111" s="4">
        <v>978</v>
      </c>
      <c r="AG111" s="4">
        <v>0</v>
      </c>
      <c r="AH111" s="4">
        <v>41</v>
      </c>
      <c r="AI111" s="4">
        <v>35</v>
      </c>
      <c r="AJ111" s="4">
        <v>190</v>
      </c>
      <c r="AK111" s="4">
        <v>169</v>
      </c>
      <c r="AL111" s="4">
        <v>4.4000000000000004</v>
      </c>
      <c r="AM111" s="4">
        <v>175</v>
      </c>
      <c r="AN111" s="4" t="s">
        <v>155</v>
      </c>
      <c r="AO111" s="4">
        <v>2</v>
      </c>
      <c r="AP111" s="5">
        <v>0.61868055555555557</v>
      </c>
      <c r="AQ111" s="4">
        <v>47.164301999999999</v>
      </c>
      <c r="AR111" s="4">
        <v>-88.487392</v>
      </c>
      <c r="AS111" s="4">
        <v>319.60000000000002</v>
      </c>
      <c r="AT111" s="4">
        <v>23.4</v>
      </c>
      <c r="AU111" s="4">
        <v>12</v>
      </c>
      <c r="AV111" s="4">
        <v>11</v>
      </c>
      <c r="AW111" s="4" t="s">
        <v>205</v>
      </c>
      <c r="AX111" s="4">
        <v>1.5734729999999999</v>
      </c>
      <c r="AY111" s="4">
        <v>1.5051049999999999</v>
      </c>
      <c r="AZ111" s="4">
        <v>2.5734729999999999</v>
      </c>
      <c r="BA111" s="4">
        <v>14.186999999999999</v>
      </c>
      <c r="BB111" s="4">
        <v>47.82</v>
      </c>
      <c r="BC111" s="4">
        <v>3.37</v>
      </c>
      <c r="BD111" s="4">
        <v>3.5409999999999999</v>
      </c>
      <c r="BE111" s="4">
        <v>3189.732</v>
      </c>
      <c r="BF111" s="4">
        <v>2.9889999999999999</v>
      </c>
      <c r="BG111" s="4">
        <v>27.446999999999999</v>
      </c>
      <c r="BH111" s="4">
        <v>6.02</v>
      </c>
      <c r="BI111" s="4">
        <v>33.466999999999999</v>
      </c>
      <c r="BJ111" s="4">
        <v>21.96</v>
      </c>
      <c r="BK111" s="4">
        <v>4.8159999999999998</v>
      </c>
      <c r="BL111" s="4">
        <v>26.777000000000001</v>
      </c>
      <c r="BM111" s="4">
        <v>0</v>
      </c>
      <c r="BQ111" s="4">
        <v>7638.43</v>
      </c>
      <c r="BR111" s="4">
        <v>5.7717999999999998E-2</v>
      </c>
      <c r="BS111" s="4">
        <v>-5</v>
      </c>
      <c r="BT111" s="4">
        <v>7.1879999999999999E-3</v>
      </c>
      <c r="BU111" s="4">
        <v>1.4104840000000001</v>
      </c>
      <c r="BV111" s="4">
        <v>21</v>
      </c>
      <c r="BW111" s="4">
        <f t="shared" si="10"/>
        <v>0.3726498728</v>
      </c>
      <c r="BY111" s="4">
        <f>BE111*$BU111*VLOOKUP("Fuel Specific Gravity",'Raw Data'!$A$1:$B$2000,2,FALSE)</f>
        <v>3842.2023215459517</v>
      </c>
      <c r="BZ111" s="4">
        <f>BF111*$BU111*VLOOKUP("Fuel Specific Gravity",'Raw Data'!$A$1:$B$2000,2,FALSE)</f>
        <v>3.6004099213040002</v>
      </c>
      <c r="CA111" s="4">
        <f>BJ111*$BU111*VLOOKUP("Fuel Specific Gravity",'Raw Data'!$A$1:$B$2000,2,FALSE)</f>
        <v>26.451991258560003</v>
      </c>
      <c r="CB111" s="4">
        <f>BM111*$BU111*VLOOKUP("Fuel Specific Gravity",'Raw Data'!$A$1:$B$2000,2,FALSE)</f>
        <v>0</v>
      </c>
    </row>
    <row r="112" spans="1:80" x14ac:dyDescent="0.25">
      <c r="A112" s="2">
        <v>43165</v>
      </c>
      <c r="B112" s="38">
        <v>0.40957479166666672</v>
      </c>
      <c r="C112" s="4">
        <v>4.5570000000000004</v>
      </c>
      <c r="D112" s="4">
        <v>6.3E-3</v>
      </c>
      <c r="E112" s="4">
        <v>63.216667000000001</v>
      </c>
      <c r="F112" s="4">
        <v>369.2</v>
      </c>
      <c r="G112" s="4">
        <v>78.8</v>
      </c>
      <c r="H112" s="4">
        <v>-6.6</v>
      </c>
      <c r="J112" s="4">
        <v>14.6</v>
      </c>
      <c r="K112" s="4">
        <v>0.96479999999999999</v>
      </c>
      <c r="L112" s="4">
        <v>4.3966000000000003</v>
      </c>
      <c r="M112" s="4">
        <v>6.1000000000000004E-3</v>
      </c>
      <c r="N112" s="4">
        <v>356.22739999999999</v>
      </c>
      <c r="O112" s="4">
        <v>76.040199999999999</v>
      </c>
      <c r="P112" s="4">
        <v>432.3</v>
      </c>
      <c r="Q112" s="4">
        <v>285.01569999999998</v>
      </c>
      <c r="R112" s="4">
        <v>60.839300000000001</v>
      </c>
      <c r="S112" s="4">
        <v>345.9</v>
      </c>
      <c r="T112" s="4">
        <v>0</v>
      </c>
      <c r="W112" s="4">
        <v>0</v>
      </c>
      <c r="X112" s="4">
        <v>14.0863</v>
      </c>
      <c r="Y112" s="4">
        <v>12</v>
      </c>
      <c r="Z112" s="4">
        <v>844</v>
      </c>
      <c r="AA112" s="4">
        <v>847</v>
      </c>
      <c r="AB112" s="4">
        <v>883</v>
      </c>
      <c r="AC112" s="4">
        <v>80</v>
      </c>
      <c r="AD112" s="4">
        <v>21.84</v>
      </c>
      <c r="AE112" s="4">
        <v>0.5</v>
      </c>
      <c r="AF112" s="4">
        <v>978</v>
      </c>
      <c r="AG112" s="4">
        <v>0</v>
      </c>
      <c r="AH112" s="4">
        <v>41</v>
      </c>
      <c r="AI112" s="4">
        <v>35</v>
      </c>
      <c r="AJ112" s="4">
        <v>190</v>
      </c>
      <c r="AK112" s="4">
        <v>169</v>
      </c>
      <c r="AL112" s="4">
        <v>4.4000000000000004</v>
      </c>
      <c r="AM112" s="4">
        <v>175</v>
      </c>
      <c r="AN112" s="4" t="s">
        <v>155</v>
      </c>
      <c r="AO112" s="4">
        <v>2</v>
      </c>
      <c r="AP112" s="5">
        <v>0.61870370370370364</v>
      </c>
      <c r="AQ112" s="4">
        <v>47.164285</v>
      </c>
      <c r="AR112" s="4">
        <v>-88.487471999999997</v>
      </c>
      <c r="AS112" s="4">
        <v>319.7</v>
      </c>
      <c r="AT112" s="4">
        <v>22.4</v>
      </c>
      <c r="AU112" s="4">
        <v>12</v>
      </c>
      <c r="AV112" s="4">
        <v>11</v>
      </c>
      <c r="AW112" s="4" t="s">
        <v>205</v>
      </c>
      <c r="AX112" s="4">
        <v>1.7</v>
      </c>
      <c r="AY112" s="4">
        <v>1.6</v>
      </c>
      <c r="AZ112" s="4">
        <v>2.7</v>
      </c>
      <c r="BA112" s="4">
        <v>14.186999999999999</v>
      </c>
      <c r="BB112" s="4">
        <v>46.55</v>
      </c>
      <c r="BC112" s="4">
        <v>3.28</v>
      </c>
      <c r="BD112" s="4">
        <v>3.6469999999999998</v>
      </c>
      <c r="BE112" s="4">
        <v>3189.2220000000002</v>
      </c>
      <c r="BF112" s="4">
        <v>2.8159999999999998</v>
      </c>
      <c r="BG112" s="4">
        <v>27.061</v>
      </c>
      <c r="BH112" s="4">
        <v>5.7759999999999998</v>
      </c>
      <c r="BI112" s="4">
        <v>32.837000000000003</v>
      </c>
      <c r="BJ112" s="4">
        <v>21.651</v>
      </c>
      <c r="BK112" s="4">
        <v>4.6219999999999999</v>
      </c>
      <c r="BL112" s="4">
        <v>26.273</v>
      </c>
      <c r="BM112" s="4">
        <v>0</v>
      </c>
      <c r="BQ112" s="4">
        <v>7429.616</v>
      </c>
      <c r="BR112" s="4">
        <v>4.8939999999999997E-2</v>
      </c>
      <c r="BS112" s="4">
        <v>-5</v>
      </c>
      <c r="BT112" s="4">
        <v>7.0000000000000001E-3</v>
      </c>
      <c r="BU112" s="4">
        <v>1.1959709999999999</v>
      </c>
      <c r="BV112" s="4">
        <v>21</v>
      </c>
      <c r="BW112" s="4">
        <f t="shared" si="10"/>
        <v>0.31597553819999996</v>
      </c>
      <c r="BY112" s="4">
        <f>BE112*$BU112*VLOOKUP("Fuel Specific Gravity",'Raw Data'!$A$1:$B$2000,2,FALSE)</f>
        <v>3257.341338975948</v>
      </c>
      <c r="BZ112" s="4">
        <f>BF112*$BU112*VLOOKUP("Fuel Specific Gravity",'Raw Data'!$A$1:$B$2000,2,FALSE)</f>
        <v>2.8761476029439996</v>
      </c>
      <c r="CA112" s="4">
        <f>BJ112*$BU112*VLOOKUP("Fuel Specific Gravity",'Raw Data'!$A$1:$B$2000,2,FALSE)</f>
        <v>22.113448775333996</v>
      </c>
      <c r="CB112" s="4">
        <f>BM112*$BU112*VLOOKUP("Fuel Specific Gravity",'Raw Data'!$A$1:$B$2000,2,FALSE)</f>
        <v>0</v>
      </c>
    </row>
    <row r="113" spans="1:80" x14ac:dyDescent="0.25">
      <c r="A113" s="2">
        <v>43165</v>
      </c>
      <c r="B113" s="38">
        <v>0.40958636574074075</v>
      </c>
      <c r="C113" s="4">
        <v>4.4489999999999998</v>
      </c>
      <c r="D113" s="4">
        <v>7.1999999999999998E-3</v>
      </c>
      <c r="E113" s="4">
        <v>71.515891999999994</v>
      </c>
      <c r="F113" s="4">
        <v>372.4</v>
      </c>
      <c r="G113" s="4">
        <v>77.900000000000006</v>
      </c>
      <c r="H113" s="4">
        <v>-10</v>
      </c>
      <c r="J113" s="4">
        <v>14.5</v>
      </c>
      <c r="K113" s="4">
        <v>0.96560000000000001</v>
      </c>
      <c r="L113" s="4">
        <v>4.2965</v>
      </c>
      <c r="M113" s="4">
        <v>6.8999999999999999E-3</v>
      </c>
      <c r="N113" s="4">
        <v>359.63600000000002</v>
      </c>
      <c r="O113" s="4">
        <v>75.188900000000004</v>
      </c>
      <c r="P113" s="4">
        <v>434.8</v>
      </c>
      <c r="Q113" s="4">
        <v>287.74279999999999</v>
      </c>
      <c r="R113" s="4">
        <v>60.158200000000001</v>
      </c>
      <c r="S113" s="4">
        <v>347.9</v>
      </c>
      <c r="T113" s="4">
        <v>0</v>
      </c>
      <c r="W113" s="4">
        <v>0</v>
      </c>
      <c r="X113" s="4">
        <v>14.0017</v>
      </c>
      <c r="Y113" s="4">
        <v>12</v>
      </c>
      <c r="Z113" s="4">
        <v>845</v>
      </c>
      <c r="AA113" s="4">
        <v>849</v>
      </c>
      <c r="AB113" s="4">
        <v>883</v>
      </c>
      <c r="AC113" s="4">
        <v>80</v>
      </c>
      <c r="AD113" s="4">
        <v>21.84</v>
      </c>
      <c r="AE113" s="4">
        <v>0.5</v>
      </c>
      <c r="AF113" s="4">
        <v>978</v>
      </c>
      <c r="AG113" s="4">
        <v>0</v>
      </c>
      <c r="AH113" s="4">
        <v>41</v>
      </c>
      <c r="AI113" s="4">
        <v>35</v>
      </c>
      <c r="AJ113" s="4">
        <v>190</v>
      </c>
      <c r="AK113" s="4">
        <v>169</v>
      </c>
      <c r="AL113" s="4">
        <v>4.3</v>
      </c>
      <c r="AM113" s="4">
        <v>175</v>
      </c>
      <c r="AN113" s="4" t="s">
        <v>155</v>
      </c>
      <c r="AO113" s="4">
        <v>2</v>
      </c>
      <c r="AP113" s="5">
        <v>0.61870370370370364</v>
      </c>
      <c r="AQ113" s="4">
        <v>47.164265999999998</v>
      </c>
      <c r="AR113" s="4">
        <v>-88.487548000000004</v>
      </c>
      <c r="AS113" s="4">
        <v>319.8</v>
      </c>
      <c r="AT113" s="4">
        <v>22.1</v>
      </c>
      <c r="AU113" s="4">
        <v>12</v>
      </c>
      <c r="AV113" s="4">
        <v>11</v>
      </c>
      <c r="AW113" s="4" t="s">
        <v>205</v>
      </c>
      <c r="AX113" s="4">
        <v>1.9052</v>
      </c>
      <c r="AY113" s="4">
        <v>1.8735999999999999</v>
      </c>
      <c r="AZ113" s="4">
        <v>3.0419999999999998</v>
      </c>
      <c r="BA113" s="4">
        <v>14.186999999999999</v>
      </c>
      <c r="BB113" s="4">
        <v>47.64</v>
      </c>
      <c r="BC113" s="4">
        <v>3.36</v>
      </c>
      <c r="BD113" s="4">
        <v>3.5590000000000002</v>
      </c>
      <c r="BE113" s="4">
        <v>3189.192</v>
      </c>
      <c r="BF113" s="4">
        <v>3.2629999999999999</v>
      </c>
      <c r="BG113" s="4">
        <v>27.956</v>
      </c>
      <c r="BH113" s="4">
        <v>5.8449999999999998</v>
      </c>
      <c r="BI113" s="4">
        <v>33.799999999999997</v>
      </c>
      <c r="BJ113" s="4">
        <v>22.367000000000001</v>
      </c>
      <c r="BK113" s="4">
        <v>4.6760000000000002</v>
      </c>
      <c r="BL113" s="4">
        <v>27.042999999999999</v>
      </c>
      <c r="BM113" s="4">
        <v>0</v>
      </c>
      <c r="BQ113" s="4">
        <v>7556.9650000000001</v>
      </c>
      <c r="BR113" s="4">
        <v>4.5282000000000003E-2</v>
      </c>
      <c r="BS113" s="4">
        <v>-5</v>
      </c>
      <c r="BT113" s="4">
        <v>7.9059999999999998E-3</v>
      </c>
      <c r="BU113" s="4">
        <v>1.1065780000000001</v>
      </c>
      <c r="BV113" s="4">
        <v>21</v>
      </c>
      <c r="BW113" s="4">
        <f t="shared" si="10"/>
        <v>0.29235790760000002</v>
      </c>
      <c r="BY113" s="4">
        <f>BE113*$BU113*VLOOKUP("Fuel Specific Gravity",'Raw Data'!$A$1:$B$2000,2,FALSE)</f>
        <v>3013.8426080495042</v>
      </c>
      <c r="BZ113" s="4">
        <f>BF113*$BU113*VLOOKUP("Fuel Specific Gravity",'Raw Data'!$A$1:$B$2000,2,FALSE)</f>
        <v>3.0835924679560001</v>
      </c>
      <c r="CA113" s="4">
        <f>BJ113*$BU113*VLOOKUP("Fuel Specific Gravity",'Raw Data'!$A$1:$B$2000,2,FALSE)</f>
        <v>21.137208927604004</v>
      </c>
      <c r="CB113" s="4">
        <f>BM113*$BU113*VLOOKUP("Fuel Specific Gravity",'Raw Data'!$A$1:$B$2000,2,FALSE)</f>
        <v>0</v>
      </c>
    </row>
    <row r="114" spans="1:80" x14ac:dyDescent="0.25">
      <c r="A114" s="2">
        <v>43165</v>
      </c>
      <c r="B114" s="38">
        <v>0.40959793981481485</v>
      </c>
      <c r="C114" s="4">
        <v>4.4139999999999997</v>
      </c>
      <c r="D114" s="4">
        <v>8.0000000000000002E-3</v>
      </c>
      <c r="E114" s="4">
        <v>79.665852000000001</v>
      </c>
      <c r="F114" s="4">
        <v>373.1</v>
      </c>
      <c r="G114" s="4">
        <v>76.8</v>
      </c>
      <c r="H114" s="4">
        <v>0</v>
      </c>
      <c r="J114" s="4">
        <v>14.4</v>
      </c>
      <c r="K114" s="4">
        <v>0.96589999999999998</v>
      </c>
      <c r="L114" s="4">
        <v>4.2634999999999996</v>
      </c>
      <c r="M114" s="4">
        <v>7.7000000000000002E-3</v>
      </c>
      <c r="N114" s="4">
        <v>360.3947</v>
      </c>
      <c r="O114" s="4">
        <v>74.173400000000001</v>
      </c>
      <c r="P114" s="4">
        <v>434.6</v>
      </c>
      <c r="Q114" s="4">
        <v>288.34989999999999</v>
      </c>
      <c r="R114" s="4">
        <v>59.345799999999997</v>
      </c>
      <c r="S114" s="4">
        <v>347.7</v>
      </c>
      <c r="T114" s="4">
        <v>0</v>
      </c>
      <c r="W114" s="4">
        <v>0</v>
      </c>
      <c r="X114" s="4">
        <v>13.909599999999999</v>
      </c>
      <c r="Y114" s="4">
        <v>12</v>
      </c>
      <c r="Z114" s="4">
        <v>845</v>
      </c>
      <c r="AA114" s="4">
        <v>849</v>
      </c>
      <c r="AB114" s="4">
        <v>883</v>
      </c>
      <c r="AC114" s="4">
        <v>80</v>
      </c>
      <c r="AD114" s="4">
        <v>21.84</v>
      </c>
      <c r="AE114" s="4">
        <v>0.5</v>
      </c>
      <c r="AF114" s="4">
        <v>978</v>
      </c>
      <c r="AG114" s="4">
        <v>0</v>
      </c>
      <c r="AH114" s="4">
        <v>41</v>
      </c>
      <c r="AI114" s="4">
        <v>35</v>
      </c>
      <c r="AJ114" s="4">
        <v>190</v>
      </c>
      <c r="AK114" s="4">
        <v>169</v>
      </c>
      <c r="AL114" s="4">
        <v>4.4000000000000004</v>
      </c>
      <c r="AM114" s="4">
        <v>175.1</v>
      </c>
      <c r="AN114" s="4" t="s">
        <v>155</v>
      </c>
      <c r="AO114" s="4">
        <v>2</v>
      </c>
      <c r="AP114" s="5">
        <v>0.61871527777777779</v>
      </c>
      <c r="AQ114" s="4">
        <v>47.164240999999997</v>
      </c>
      <c r="AR114" s="4">
        <v>-88.487654000000006</v>
      </c>
      <c r="AS114" s="4">
        <v>319.8</v>
      </c>
      <c r="AT114" s="4">
        <v>21.2</v>
      </c>
      <c r="AU114" s="4">
        <v>12</v>
      </c>
      <c r="AV114" s="4">
        <v>11</v>
      </c>
      <c r="AW114" s="4" t="s">
        <v>205</v>
      </c>
      <c r="AX114" s="4">
        <v>2</v>
      </c>
      <c r="AY114" s="4">
        <v>2</v>
      </c>
      <c r="AZ114" s="4">
        <v>3.2</v>
      </c>
      <c r="BA114" s="4">
        <v>14.186999999999999</v>
      </c>
      <c r="BB114" s="4">
        <v>48</v>
      </c>
      <c r="BC114" s="4">
        <v>3.38</v>
      </c>
      <c r="BD114" s="4">
        <v>3.5249999999999999</v>
      </c>
      <c r="BE114" s="4">
        <v>3188.7869999999998</v>
      </c>
      <c r="BF114" s="4">
        <v>3.6629999999999998</v>
      </c>
      <c r="BG114" s="4">
        <v>28.227</v>
      </c>
      <c r="BH114" s="4">
        <v>5.81</v>
      </c>
      <c r="BI114" s="4">
        <v>34.036999999999999</v>
      </c>
      <c r="BJ114" s="4">
        <v>22.585000000000001</v>
      </c>
      <c r="BK114" s="4">
        <v>4.6479999999999997</v>
      </c>
      <c r="BL114" s="4">
        <v>27.233000000000001</v>
      </c>
      <c r="BM114" s="4">
        <v>0</v>
      </c>
      <c r="BQ114" s="4">
        <v>7564.3490000000002</v>
      </c>
      <c r="BR114" s="4">
        <v>4.4094000000000001E-2</v>
      </c>
      <c r="BS114" s="4">
        <v>-5</v>
      </c>
      <c r="BT114" s="4">
        <v>7.0939999999999996E-3</v>
      </c>
      <c r="BU114" s="4">
        <v>1.077547</v>
      </c>
      <c r="BV114" s="4">
        <v>21</v>
      </c>
      <c r="BW114" s="4">
        <f t="shared" si="10"/>
        <v>0.28468791739999999</v>
      </c>
      <c r="BY114" s="4">
        <f>BE114*$BU114*VLOOKUP("Fuel Specific Gravity",'Raw Data'!$A$1:$B$2000,2,FALSE)</f>
        <v>2934.4019571276058</v>
      </c>
      <c r="BZ114" s="4">
        <f>BF114*$BU114*VLOOKUP("Fuel Specific Gravity",'Raw Data'!$A$1:$B$2000,2,FALSE)</f>
        <v>3.3707846804939998</v>
      </c>
      <c r="CA114" s="4">
        <f>BJ114*$BU114*VLOOKUP("Fuel Specific Gravity",'Raw Data'!$A$1:$B$2000,2,FALSE)</f>
        <v>20.783284741730004</v>
      </c>
      <c r="CB114" s="4">
        <f>BM114*$BU114*VLOOKUP("Fuel Specific Gravity",'Raw Data'!$A$1:$B$2000,2,FALSE)</f>
        <v>0</v>
      </c>
    </row>
    <row r="115" spans="1:80" x14ac:dyDescent="0.25">
      <c r="A115" s="2">
        <v>43165</v>
      </c>
      <c r="B115" s="38">
        <v>0.40960951388888889</v>
      </c>
      <c r="C115" s="4">
        <v>4.41</v>
      </c>
      <c r="D115" s="4">
        <v>9.5999999999999992E-3</v>
      </c>
      <c r="E115" s="4">
        <v>96.351236</v>
      </c>
      <c r="F115" s="4">
        <v>372.8</v>
      </c>
      <c r="G115" s="4">
        <v>76.2</v>
      </c>
      <c r="H115" s="4">
        <v>-6.6</v>
      </c>
      <c r="J115" s="4">
        <v>14.4</v>
      </c>
      <c r="K115" s="4">
        <v>0.96599999999999997</v>
      </c>
      <c r="L115" s="4">
        <v>4.2599</v>
      </c>
      <c r="M115" s="4">
        <v>9.2999999999999992E-3</v>
      </c>
      <c r="N115" s="4">
        <v>360.08319999999998</v>
      </c>
      <c r="O115" s="4">
        <v>73.606700000000004</v>
      </c>
      <c r="P115" s="4">
        <v>433.7</v>
      </c>
      <c r="Q115" s="4">
        <v>288.10070000000002</v>
      </c>
      <c r="R115" s="4">
        <v>58.892299999999999</v>
      </c>
      <c r="S115" s="4">
        <v>347</v>
      </c>
      <c r="T115" s="4">
        <v>0</v>
      </c>
      <c r="W115" s="4">
        <v>0</v>
      </c>
      <c r="X115" s="4">
        <v>13.9099</v>
      </c>
      <c r="Y115" s="4">
        <v>12</v>
      </c>
      <c r="Z115" s="4">
        <v>845</v>
      </c>
      <c r="AA115" s="4">
        <v>849</v>
      </c>
      <c r="AB115" s="4">
        <v>883</v>
      </c>
      <c r="AC115" s="4">
        <v>80</v>
      </c>
      <c r="AD115" s="4">
        <v>21.84</v>
      </c>
      <c r="AE115" s="4">
        <v>0.5</v>
      </c>
      <c r="AF115" s="4">
        <v>978</v>
      </c>
      <c r="AG115" s="4">
        <v>0</v>
      </c>
      <c r="AH115" s="4">
        <v>41</v>
      </c>
      <c r="AI115" s="4">
        <v>35</v>
      </c>
      <c r="AJ115" s="4">
        <v>190</v>
      </c>
      <c r="AK115" s="4">
        <v>169</v>
      </c>
      <c r="AL115" s="4">
        <v>4.4000000000000004</v>
      </c>
      <c r="AM115" s="4">
        <v>175.5</v>
      </c>
      <c r="AN115" s="4" t="s">
        <v>155</v>
      </c>
      <c r="AO115" s="4">
        <v>2</v>
      </c>
      <c r="AP115" s="5">
        <v>0.61872685185185183</v>
      </c>
      <c r="AQ115" s="4">
        <v>47.164199000000004</v>
      </c>
      <c r="AR115" s="4">
        <v>-88.487848</v>
      </c>
      <c r="AS115" s="4">
        <v>319.89999999999998</v>
      </c>
      <c r="AT115" s="4">
        <v>20.8</v>
      </c>
      <c r="AU115" s="4">
        <v>12</v>
      </c>
      <c r="AV115" s="4">
        <v>11</v>
      </c>
      <c r="AW115" s="4" t="s">
        <v>205</v>
      </c>
      <c r="AX115" s="4">
        <v>2</v>
      </c>
      <c r="AY115" s="4">
        <v>2</v>
      </c>
      <c r="AZ115" s="4">
        <v>3.2</v>
      </c>
      <c r="BA115" s="4">
        <v>14.186999999999999</v>
      </c>
      <c r="BB115" s="4">
        <v>48.03</v>
      </c>
      <c r="BC115" s="4">
        <v>3.39</v>
      </c>
      <c r="BD115" s="4">
        <v>3.5230000000000001</v>
      </c>
      <c r="BE115" s="4">
        <v>3187.5920000000001</v>
      </c>
      <c r="BF115" s="4">
        <v>4.4329999999999998</v>
      </c>
      <c r="BG115" s="4">
        <v>28.216000000000001</v>
      </c>
      <c r="BH115" s="4">
        <v>5.7679999999999998</v>
      </c>
      <c r="BI115" s="4">
        <v>33.984000000000002</v>
      </c>
      <c r="BJ115" s="4">
        <v>22.576000000000001</v>
      </c>
      <c r="BK115" s="4">
        <v>4.6150000000000002</v>
      </c>
      <c r="BL115" s="4">
        <v>27.190999999999999</v>
      </c>
      <c r="BM115" s="4">
        <v>0</v>
      </c>
      <c r="BQ115" s="4">
        <v>7568.0720000000001</v>
      </c>
      <c r="BR115" s="4">
        <v>5.0341999999999998E-2</v>
      </c>
      <c r="BS115" s="4">
        <v>-5</v>
      </c>
      <c r="BT115" s="4">
        <v>7.9059999999999998E-3</v>
      </c>
      <c r="BU115" s="4">
        <v>1.230232</v>
      </c>
      <c r="BV115" s="4">
        <v>21</v>
      </c>
      <c r="BW115" s="4">
        <f t="shared" si="10"/>
        <v>0.3250272944</v>
      </c>
      <c r="BY115" s="4">
        <f>BE115*$BU115*VLOOKUP("Fuel Specific Gravity",'Raw Data'!$A$1:$B$2000,2,FALSE)</f>
        <v>3348.941939867776</v>
      </c>
      <c r="BZ115" s="4">
        <f>BF115*$BU115*VLOOKUP("Fuel Specific Gravity",'Raw Data'!$A$1:$B$2000,2,FALSE)</f>
        <v>4.6573901614239999</v>
      </c>
      <c r="CA115" s="4">
        <f>BJ115*$BU115*VLOOKUP("Fuel Specific Gravity",'Raw Data'!$A$1:$B$2000,2,FALSE)</f>
        <v>23.718754857728001</v>
      </c>
      <c r="CB115" s="4">
        <f>BM115*$BU115*VLOOKUP("Fuel Specific Gravity",'Raw Data'!$A$1:$B$2000,2,FALSE)</f>
        <v>0</v>
      </c>
    </row>
    <row r="116" spans="1:80" x14ac:dyDescent="0.25">
      <c r="A116" s="2">
        <v>43165</v>
      </c>
      <c r="B116" s="38">
        <v>0.40962108796296293</v>
      </c>
      <c r="C116" s="4">
        <v>4.4420000000000002</v>
      </c>
      <c r="D116" s="4">
        <v>9.4000000000000004E-3</v>
      </c>
      <c r="E116" s="4">
        <v>93.686746999999997</v>
      </c>
      <c r="F116" s="4">
        <v>371.3</v>
      </c>
      <c r="G116" s="4">
        <v>76.099999999999994</v>
      </c>
      <c r="H116" s="4">
        <v>0</v>
      </c>
      <c r="J116" s="4">
        <v>14.4</v>
      </c>
      <c r="K116" s="4">
        <v>0.9657</v>
      </c>
      <c r="L116" s="4">
        <v>4.2900999999999998</v>
      </c>
      <c r="M116" s="4">
        <v>8.9999999999999993E-3</v>
      </c>
      <c r="N116" s="4">
        <v>358.54820000000001</v>
      </c>
      <c r="O116" s="4">
        <v>73.469099999999997</v>
      </c>
      <c r="P116" s="4">
        <v>432</v>
      </c>
      <c r="Q116" s="4">
        <v>286.8725</v>
      </c>
      <c r="R116" s="4">
        <v>58.782299999999999</v>
      </c>
      <c r="S116" s="4">
        <v>345.7</v>
      </c>
      <c r="T116" s="4">
        <v>0</v>
      </c>
      <c r="W116" s="4">
        <v>0</v>
      </c>
      <c r="X116" s="4">
        <v>13.9062</v>
      </c>
      <c r="Y116" s="4">
        <v>12</v>
      </c>
      <c r="Z116" s="4">
        <v>845</v>
      </c>
      <c r="AA116" s="4">
        <v>848</v>
      </c>
      <c r="AB116" s="4">
        <v>883</v>
      </c>
      <c r="AC116" s="4">
        <v>80</v>
      </c>
      <c r="AD116" s="4">
        <v>21.84</v>
      </c>
      <c r="AE116" s="4">
        <v>0.5</v>
      </c>
      <c r="AF116" s="4">
        <v>978</v>
      </c>
      <c r="AG116" s="4">
        <v>0</v>
      </c>
      <c r="AH116" s="4">
        <v>41</v>
      </c>
      <c r="AI116" s="4">
        <v>35</v>
      </c>
      <c r="AJ116" s="4">
        <v>190</v>
      </c>
      <c r="AK116" s="4">
        <v>169</v>
      </c>
      <c r="AL116" s="4">
        <v>4.4000000000000004</v>
      </c>
      <c r="AM116" s="4">
        <v>175.8</v>
      </c>
      <c r="AN116" s="4" t="s">
        <v>155</v>
      </c>
      <c r="AO116" s="4">
        <v>2</v>
      </c>
      <c r="AP116" s="5">
        <v>0.61875000000000002</v>
      </c>
      <c r="AQ116" s="4">
        <v>47.164175</v>
      </c>
      <c r="AR116" s="4">
        <v>-88.487988999999999</v>
      </c>
      <c r="AS116" s="4">
        <v>320.10000000000002</v>
      </c>
      <c r="AT116" s="4">
        <v>20.100000000000001</v>
      </c>
      <c r="AU116" s="4">
        <v>12</v>
      </c>
      <c r="AV116" s="4">
        <v>11</v>
      </c>
      <c r="AW116" s="4" t="s">
        <v>205</v>
      </c>
      <c r="AX116" s="4">
        <v>2</v>
      </c>
      <c r="AY116" s="4">
        <v>2</v>
      </c>
      <c r="AZ116" s="4">
        <v>3.2</v>
      </c>
      <c r="BA116" s="4">
        <v>14.186999999999999</v>
      </c>
      <c r="BB116" s="4">
        <v>47.69</v>
      </c>
      <c r="BC116" s="4">
        <v>3.36</v>
      </c>
      <c r="BD116" s="4">
        <v>3.5510000000000002</v>
      </c>
      <c r="BE116" s="4">
        <v>3187.625</v>
      </c>
      <c r="BF116" s="4">
        <v>4.2789999999999999</v>
      </c>
      <c r="BG116" s="4">
        <v>27.898</v>
      </c>
      <c r="BH116" s="4">
        <v>5.7169999999999996</v>
      </c>
      <c r="BI116" s="4">
        <v>33.615000000000002</v>
      </c>
      <c r="BJ116" s="4">
        <v>22.321000000000002</v>
      </c>
      <c r="BK116" s="4">
        <v>4.5739999999999998</v>
      </c>
      <c r="BL116" s="4">
        <v>26.895</v>
      </c>
      <c r="BM116" s="4">
        <v>0</v>
      </c>
      <c r="BQ116" s="4">
        <v>7512.8239999999996</v>
      </c>
      <c r="BR116" s="4">
        <v>6.0060000000000002E-2</v>
      </c>
      <c r="BS116" s="4">
        <v>-5</v>
      </c>
      <c r="BT116" s="4">
        <v>8.0000000000000002E-3</v>
      </c>
      <c r="BU116" s="4">
        <v>1.467716</v>
      </c>
      <c r="BV116" s="4">
        <v>21</v>
      </c>
      <c r="BW116" s="4">
        <f t="shared" si="10"/>
        <v>0.38777056719999997</v>
      </c>
      <c r="BY116" s="4">
        <f>BE116*$BU116*VLOOKUP("Fuel Specific Gravity",'Raw Data'!$A$1:$B$2000,2,FALSE)</f>
        <v>3995.463095183</v>
      </c>
      <c r="BZ116" s="4">
        <f>BF116*$BU116*VLOOKUP("Fuel Specific Gravity",'Raw Data'!$A$1:$B$2000,2,FALSE)</f>
        <v>5.3634246764559999</v>
      </c>
      <c r="CA116" s="4">
        <f>BJ116*$BU116*VLOOKUP("Fuel Specific Gravity",'Raw Data'!$A$1:$B$2000,2,FALSE)</f>
        <v>27.977799065943998</v>
      </c>
      <c r="CB116" s="4">
        <f>BM116*$BU116*VLOOKUP("Fuel Specific Gravity",'Raw Data'!$A$1:$B$2000,2,FALSE)</f>
        <v>0</v>
      </c>
    </row>
    <row r="117" spans="1:80" x14ac:dyDescent="0.25">
      <c r="A117" s="2">
        <v>43165</v>
      </c>
      <c r="B117" s="38">
        <v>0.40963266203703702</v>
      </c>
      <c r="C117" s="4">
        <v>4.5199999999999996</v>
      </c>
      <c r="D117" s="4">
        <v>8.5000000000000006E-3</v>
      </c>
      <c r="E117" s="4">
        <v>85.320069000000004</v>
      </c>
      <c r="F117" s="4">
        <v>370.2</v>
      </c>
      <c r="G117" s="4">
        <v>75.7</v>
      </c>
      <c r="H117" s="4">
        <v>-7.8</v>
      </c>
      <c r="J117" s="4">
        <v>14.4</v>
      </c>
      <c r="K117" s="4">
        <v>0.96499999999999997</v>
      </c>
      <c r="L117" s="4">
        <v>4.3620000000000001</v>
      </c>
      <c r="M117" s="4">
        <v>8.2000000000000007E-3</v>
      </c>
      <c r="N117" s="4">
        <v>357.27780000000001</v>
      </c>
      <c r="O117" s="4">
        <v>73.086399999999998</v>
      </c>
      <c r="P117" s="4">
        <v>430.4</v>
      </c>
      <c r="Q117" s="4">
        <v>286.12349999999998</v>
      </c>
      <c r="R117" s="4">
        <v>58.530700000000003</v>
      </c>
      <c r="S117" s="4">
        <v>344.7</v>
      </c>
      <c r="T117" s="4">
        <v>0</v>
      </c>
      <c r="W117" s="4">
        <v>0</v>
      </c>
      <c r="X117" s="4">
        <v>13.8965</v>
      </c>
      <c r="Y117" s="4">
        <v>12</v>
      </c>
      <c r="Z117" s="4">
        <v>844</v>
      </c>
      <c r="AA117" s="4">
        <v>847</v>
      </c>
      <c r="AB117" s="4">
        <v>882</v>
      </c>
      <c r="AC117" s="4">
        <v>80.900000000000006</v>
      </c>
      <c r="AD117" s="4">
        <v>22.09</v>
      </c>
      <c r="AE117" s="4">
        <v>0.51</v>
      </c>
      <c r="AF117" s="4">
        <v>978</v>
      </c>
      <c r="AG117" s="4">
        <v>0</v>
      </c>
      <c r="AH117" s="4">
        <v>41</v>
      </c>
      <c r="AI117" s="4">
        <v>35</v>
      </c>
      <c r="AJ117" s="4">
        <v>190</v>
      </c>
      <c r="AK117" s="4">
        <v>169</v>
      </c>
      <c r="AL117" s="4">
        <v>4.4000000000000004</v>
      </c>
      <c r="AM117" s="4">
        <v>176</v>
      </c>
      <c r="AN117" s="4" t="s">
        <v>155</v>
      </c>
      <c r="AO117" s="4">
        <v>2</v>
      </c>
      <c r="AP117" s="5">
        <v>0.61876157407407406</v>
      </c>
      <c r="AQ117" s="4">
        <v>47.164166000000002</v>
      </c>
      <c r="AR117" s="4">
        <v>-88.48809</v>
      </c>
      <c r="AS117" s="4">
        <v>320.3</v>
      </c>
      <c r="AT117" s="4">
        <v>18.2</v>
      </c>
      <c r="AU117" s="4">
        <v>12</v>
      </c>
      <c r="AV117" s="4">
        <v>11</v>
      </c>
      <c r="AW117" s="4" t="s">
        <v>205</v>
      </c>
      <c r="AX117" s="4">
        <v>1.3160000000000001</v>
      </c>
      <c r="AY117" s="4">
        <v>1.9316</v>
      </c>
      <c r="AZ117" s="4">
        <v>2.4476</v>
      </c>
      <c r="BA117" s="4">
        <v>14.186999999999999</v>
      </c>
      <c r="BB117" s="4">
        <v>46.89</v>
      </c>
      <c r="BC117" s="4">
        <v>3.31</v>
      </c>
      <c r="BD117" s="4">
        <v>3.6230000000000002</v>
      </c>
      <c r="BE117" s="4">
        <v>3187.8429999999998</v>
      </c>
      <c r="BF117" s="4">
        <v>3.83</v>
      </c>
      <c r="BG117" s="4">
        <v>27.344000000000001</v>
      </c>
      <c r="BH117" s="4">
        <v>5.5940000000000003</v>
      </c>
      <c r="BI117" s="4">
        <v>32.936999999999998</v>
      </c>
      <c r="BJ117" s="4">
        <v>21.898</v>
      </c>
      <c r="BK117" s="4">
        <v>4.4800000000000004</v>
      </c>
      <c r="BL117" s="4">
        <v>26.378</v>
      </c>
      <c r="BM117" s="4">
        <v>0</v>
      </c>
      <c r="BQ117" s="4">
        <v>7384.4750000000004</v>
      </c>
      <c r="BR117" s="4">
        <v>5.9187999999999998E-2</v>
      </c>
      <c r="BS117" s="4">
        <v>-5</v>
      </c>
      <c r="BT117" s="4">
        <v>8.0000000000000002E-3</v>
      </c>
      <c r="BU117" s="4">
        <v>1.4464060000000001</v>
      </c>
      <c r="BV117" s="4">
        <v>21</v>
      </c>
      <c r="BW117" s="4">
        <f t="shared" si="10"/>
        <v>0.3821404652</v>
      </c>
      <c r="BY117" s="4">
        <f>BE117*$BU117*VLOOKUP("Fuel Specific Gravity",'Raw Data'!$A$1:$B$2000,2,FALSE)</f>
        <v>3937.7216168883319</v>
      </c>
      <c r="BZ117" s="4">
        <f>BF117*$BU117*VLOOKUP("Fuel Specific Gravity",'Raw Data'!$A$1:$B$2000,2,FALSE)</f>
        <v>4.73093367292</v>
      </c>
      <c r="CA117" s="4">
        <f>BJ117*$BU117*VLOOKUP("Fuel Specific Gravity",'Raw Data'!$A$1:$B$2000,2,FALSE)</f>
        <v>27.049082394152002</v>
      </c>
      <c r="CB117" s="4">
        <f>BM117*$BU117*VLOOKUP("Fuel Specific Gravity",'Raw Data'!$A$1:$B$2000,2,FALSE)</f>
        <v>0</v>
      </c>
    </row>
    <row r="118" spans="1:80" x14ac:dyDescent="0.25">
      <c r="A118" s="2">
        <v>43165</v>
      </c>
      <c r="B118" s="38">
        <v>0.40964423611111106</v>
      </c>
      <c r="C118" s="4">
        <v>4.5199999999999996</v>
      </c>
      <c r="D118" s="4">
        <v>8.3000000000000001E-3</v>
      </c>
      <c r="E118" s="4">
        <v>83.211009000000004</v>
      </c>
      <c r="F118" s="4">
        <v>372.4</v>
      </c>
      <c r="G118" s="4">
        <v>75.3</v>
      </c>
      <c r="H118" s="4">
        <v>-6.6</v>
      </c>
      <c r="J118" s="4">
        <v>14.4</v>
      </c>
      <c r="K118" s="4">
        <v>0.96499999999999997</v>
      </c>
      <c r="L118" s="4">
        <v>4.3619000000000003</v>
      </c>
      <c r="M118" s="4">
        <v>8.0000000000000002E-3</v>
      </c>
      <c r="N118" s="4">
        <v>359.38630000000001</v>
      </c>
      <c r="O118" s="4">
        <v>72.667000000000002</v>
      </c>
      <c r="P118" s="4">
        <v>432.1</v>
      </c>
      <c r="Q118" s="4">
        <v>287.83999999999997</v>
      </c>
      <c r="R118" s="4">
        <v>58.200499999999998</v>
      </c>
      <c r="S118" s="4">
        <v>346</v>
      </c>
      <c r="T118" s="4">
        <v>0</v>
      </c>
      <c r="W118" s="4">
        <v>0</v>
      </c>
      <c r="X118" s="4">
        <v>13.8965</v>
      </c>
      <c r="Y118" s="4">
        <v>11.9</v>
      </c>
      <c r="Z118" s="4">
        <v>845</v>
      </c>
      <c r="AA118" s="4">
        <v>849</v>
      </c>
      <c r="AB118" s="4">
        <v>883</v>
      </c>
      <c r="AC118" s="4">
        <v>81</v>
      </c>
      <c r="AD118" s="4">
        <v>22.11</v>
      </c>
      <c r="AE118" s="4">
        <v>0.51</v>
      </c>
      <c r="AF118" s="4">
        <v>978</v>
      </c>
      <c r="AG118" s="4">
        <v>0</v>
      </c>
      <c r="AH118" s="4">
        <v>41</v>
      </c>
      <c r="AI118" s="4">
        <v>35</v>
      </c>
      <c r="AJ118" s="4">
        <v>190</v>
      </c>
      <c r="AK118" s="4">
        <v>169</v>
      </c>
      <c r="AL118" s="4">
        <v>4.4000000000000004</v>
      </c>
      <c r="AM118" s="4">
        <v>176</v>
      </c>
      <c r="AN118" s="4" t="s">
        <v>155</v>
      </c>
      <c r="AO118" s="4">
        <v>2</v>
      </c>
      <c r="AP118" s="5">
        <v>0.6187731481481481</v>
      </c>
      <c r="AQ118" s="4">
        <v>47.164169000000001</v>
      </c>
      <c r="AR118" s="4">
        <v>-88.488190000000003</v>
      </c>
      <c r="AS118" s="4">
        <v>320.3</v>
      </c>
      <c r="AT118" s="4">
        <v>17.100000000000001</v>
      </c>
      <c r="AU118" s="4">
        <v>12</v>
      </c>
      <c r="AV118" s="4">
        <v>11</v>
      </c>
      <c r="AW118" s="4" t="s">
        <v>205</v>
      </c>
      <c r="AX118" s="4">
        <v>1.0684</v>
      </c>
      <c r="AY118" s="4">
        <v>1.9</v>
      </c>
      <c r="AZ118" s="4">
        <v>2.1684000000000001</v>
      </c>
      <c r="BA118" s="4">
        <v>14.186999999999999</v>
      </c>
      <c r="BB118" s="4">
        <v>46.9</v>
      </c>
      <c r="BC118" s="4">
        <v>3.31</v>
      </c>
      <c r="BD118" s="4">
        <v>3.6230000000000002</v>
      </c>
      <c r="BE118" s="4">
        <v>3187.9929999999999</v>
      </c>
      <c r="BF118" s="4">
        <v>3.7349999999999999</v>
      </c>
      <c r="BG118" s="4">
        <v>27.506</v>
      </c>
      <c r="BH118" s="4">
        <v>5.5620000000000003</v>
      </c>
      <c r="BI118" s="4">
        <v>33.067999999999998</v>
      </c>
      <c r="BJ118" s="4">
        <v>22.030999999999999</v>
      </c>
      <c r="BK118" s="4">
        <v>4.4550000000000001</v>
      </c>
      <c r="BL118" s="4">
        <v>26.484999999999999</v>
      </c>
      <c r="BM118" s="4">
        <v>0</v>
      </c>
      <c r="BQ118" s="4">
        <v>7384.8220000000001</v>
      </c>
      <c r="BR118" s="4">
        <v>5.7188000000000003E-2</v>
      </c>
      <c r="BS118" s="4">
        <v>-5</v>
      </c>
      <c r="BT118" s="4">
        <v>8.0000000000000002E-3</v>
      </c>
      <c r="BU118" s="4">
        <v>1.3975310000000001</v>
      </c>
      <c r="BV118" s="4">
        <v>21</v>
      </c>
      <c r="BW118" s="4">
        <f t="shared" si="10"/>
        <v>0.36922769020000001</v>
      </c>
      <c r="BY118" s="4">
        <f>BE118*$BU118*VLOOKUP("Fuel Specific Gravity",'Raw Data'!$A$1:$B$2000,2,FALSE)</f>
        <v>3804.8424646716821</v>
      </c>
      <c r="BZ118" s="4">
        <f>BF118*$BU118*VLOOKUP("Fuel Specific Gravity",'Raw Data'!$A$1:$B$2000,2,FALSE)</f>
        <v>4.4576906553900004</v>
      </c>
      <c r="CA118" s="4">
        <f>BJ118*$BU118*VLOOKUP("Fuel Specific Gravity",'Raw Data'!$A$1:$B$2000,2,FALSE)</f>
        <v>26.293810663694</v>
      </c>
      <c r="CB118" s="4">
        <f>BM118*$BU118*VLOOKUP("Fuel Specific Gravity",'Raw Data'!$A$1:$B$2000,2,FALSE)</f>
        <v>0</v>
      </c>
    </row>
    <row r="119" spans="1:80" x14ac:dyDescent="0.25">
      <c r="A119" s="2">
        <v>43165</v>
      </c>
      <c r="B119" s="38">
        <v>0.40965581018518521</v>
      </c>
      <c r="C119" s="4">
        <v>4.5519999999999996</v>
      </c>
      <c r="D119" s="4">
        <v>8.8999999999999999E-3</v>
      </c>
      <c r="E119" s="4">
        <v>88.508420000000001</v>
      </c>
      <c r="F119" s="4">
        <v>374</v>
      </c>
      <c r="G119" s="4">
        <v>75.2</v>
      </c>
      <c r="H119" s="4">
        <v>0</v>
      </c>
      <c r="J119" s="4">
        <v>14.4</v>
      </c>
      <c r="K119" s="4">
        <v>0.96479999999999999</v>
      </c>
      <c r="L119" s="4">
        <v>4.3914</v>
      </c>
      <c r="M119" s="4">
        <v>8.5000000000000006E-3</v>
      </c>
      <c r="N119" s="4">
        <v>360.846</v>
      </c>
      <c r="O119" s="4">
        <v>72.584599999999995</v>
      </c>
      <c r="P119" s="4">
        <v>433.4</v>
      </c>
      <c r="Q119" s="4">
        <v>289.00909999999999</v>
      </c>
      <c r="R119" s="4">
        <v>58.134599999999999</v>
      </c>
      <c r="S119" s="4">
        <v>347.1</v>
      </c>
      <c r="T119" s="4">
        <v>0</v>
      </c>
      <c r="W119" s="4">
        <v>0</v>
      </c>
      <c r="X119" s="4">
        <v>13.8927</v>
      </c>
      <c r="Y119" s="4">
        <v>12</v>
      </c>
      <c r="Z119" s="4">
        <v>844</v>
      </c>
      <c r="AA119" s="4">
        <v>848</v>
      </c>
      <c r="AB119" s="4">
        <v>883</v>
      </c>
      <c r="AC119" s="4">
        <v>81</v>
      </c>
      <c r="AD119" s="4">
        <v>22.11</v>
      </c>
      <c r="AE119" s="4">
        <v>0.51</v>
      </c>
      <c r="AF119" s="4">
        <v>978</v>
      </c>
      <c r="AG119" s="4">
        <v>0</v>
      </c>
      <c r="AH119" s="4">
        <v>41</v>
      </c>
      <c r="AI119" s="4">
        <v>35</v>
      </c>
      <c r="AJ119" s="4">
        <v>190</v>
      </c>
      <c r="AK119" s="4">
        <v>169</v>
      </c>
      <c r="AL119" s="4">
        <v>4.4000000000000004</v>
      </c>
      <c r="AM119" s="4">
        <v>176</v>
      </c>
      <c r="AN119" s="4" t="s">
        <v>155</v>
      </c>
      <c r="AO119" s="4">
        <v>2</v>
      </c>
      <c r="AP119" s="5">
        <v>0.61878472222222225</v>
      </c>
      <c r="AQ119" s="4">
        <v>47.164181999999997</v>
      </c>
      <c r="AR119" s="4">
        <v>-88.488283999999993</v>
      </c>
      <c r="AS119" s="4">
        <v>320.39999999999998</v>
      </c>
      <c r="AT119" s="4">
        <v>16.7</v>
      </c>
      <c r="AU119" s="4">
        <v>12</v>
      </c>
      <c r="AV119" s="4">
        <v>11</v>
      </c>
      <c r="AW119" s="4" t="s">
        <v>205</v>
      </c>
      <c r="AX119" s="4">
        <v>1.1684000000000001</v>
      </c>
      <c r="AY119" s="4">
        <v>1.2844</v>
      </c>
      <c r="AZ119" s="4">
        <v>2.2000000000000002</v>
      </c>
      <c r="BA119" s="4">
        <v>14.186999999999999</v>
      </c>
      <c r="BB119" s="4">
        <v>46.57</v>
      </c>
      <c r="BC119" s="4">
        <v>3.28</v>
      </c>
      <c r="BD119" s="4">
        <v>3.6509999999999998</v>
      </c>
      <c r="BE119" s="4">
        <v>3187.4639999999999</v>
      </c>
      <c r="BF119" s="4">
        <v>3.9449999999999998</v>
      </c>
      <c r="BG119" s="4">
        <v>27.428000000000001</v>
      </c>
      <c r="BH119" s="4">
        <v>5.5170000000000003</v>
      </c>
      <c r="BI119" s="4">
        <v>32.945</v>
      </c>
      <c r="BJ119" s="4">
        <v>21.968</v>
      </c>
      <c r="BK119" s="4">
        <v>4.4189999999999996</v>
      </c>
      <c r="BL119" s="4">
        <v>26.387</v>
      </c>
      <c r="BM119" s="4">
        <v>0</v>
      </c>
      <c r="BQ119" s="4">
        <v>7332.0379999999996</v>
      </c>
      <c r="BR119" s="4">
        <v>6.062E-2</v>
      </c>
      <c r="BS119" s="4">
        <v>-5</v>
      </c>
      <c r="BT119" s="4">
        <v>8.0000000000000002E-3</v>
      </c>
      <c r="BU119" s="4">
        <v>1.4814099999999999</v>
      </c>
      <c r="BV119" s="4">
        <v>21</v>
      </c>
      <c r="BW119" s="4">
        <f t="shared" si="10"/>
        <v>0.39138852199999996</v>
      </c>
      <c r="BY119" s="4">
        <f>BE119*$BU119*VLOOKUP("Fuel Specific Gravity",'Raw Data'!$A$1:$B$2000,2,FALSE)</f>
        <v>4032.5376517809595</v>
      </c>
      <c r="BZ119" s="4">
        <f>BF119*$BU119*VLOOKUP("Fuel Specific Gravity",'Raw Data'!$A$1:$B$2000,2,FALSE)</f>
        <v>4.9909147322999994</v>
      </c>
      <c r="CA119" s="4">
        <f>BJ119*$BU119*VLOOKUP("Fuel Specific Gravity",'Raw Data'!$A$1:$B$2000,2,FALSE)</f>
        <v>27.792247107519998</v>
      </c>
      <c r="CB119" s="4">
        <f>BM119*$BU119*VLOOKUP("Fuel Specific Gravity",'Raw Data'!$A$1:$B$2000,2,FALSE)</f>
        <v>0</v>
      </c>
    </row>
    <row r="120" spans="1:80" x14ac:dyDescent="0.25">
      <c r="A120" s="2">
        <v>43165</v>
      </c>
      <c r="B120" s="38">
        <v>0.40966738425925925</v>
      </c>
      <c r="C120" s="4">
        <v>4.4729999999999999</v>
      </c>
      <c r="D120" s="4">
        <v>8.0000000000000002E-3</v>
      </c>
      <c r="E120" s="4">
        <v>80.489174000000006</v>
      </c>
      <c r="F120" s="4">
        <v>373.2</v>
      </c>
      <c r="G120" s="4">
        <v>74.599999999999994</v>
      </c>
      <c r="H120" s="4">
        <v>-6.6</v>
      </c>
      <c r="J120" s="4">
        <v>14.4</v>
      </c>
      <c r="K120" s="4">
        <v>0.96540000000000004</v>
      </c>
      <c r="L120" s="4">
        <v>4.3183999999999996</v>
      </c>
      <c r="M120" s="4">
        <v>7.7999999999999996E-3</v>
      </c>
      <c r="N120" s="4">
        <v>360.27679999999998</v>
      </c>
      <c r="O120" s="4">
        <v>72.008300000000006</v>
      </c>
      <c r="P120" s="4">
        <v>432.3</v>
      </c>
      <c r="Q120" s="4">
        <v>288.55329999999998</v>
      </c>
      <c r="R120" s="4">
        <v>57.673000000000002</v>
      </c>
      <c r="S120" s="4">
        <v>346.2</v>
      </c>
      <c r="T120" s="4">
        <v>0</v>
      </c>
      <c r="W120" s="4">
        <v>0</v>
      </c>
      <c r="X120" s="4">
        <v>13.901400000000001</v>
      </c>
      <c r="Y120" s="4">
        <v>12</v>
      </c>
      <c r="Z120" s="4">
        <v>846</v>
      </c>
      <c r="AA120" s="4">
        <v>848</v>
      </c>
      <c r="AB120" s="4">
        <v>883</v>
      </c>
      <c r="AC120" s="4">
        <v>81</v>
      </c>
      <c r="AD120" s="4">
        <v>22.11</v>
      </c>
      <c r="AE120" s="4">
        <v>0.51</v>
      </c>
      <c r="AF120" s="4">
        <v>978</v>
      </c>
      <c r="AG120" s="4">
        <v>0</v>
      </c>
      <c r="AH120" s="4">
        <v>40.094093999999998</v>
      </c>
      <c r="AI120" s="4">
        <v>35</v>
      </c>
      <c r="AJ120" s="4">
        <v>190</v>
      </c>
      <c r="AK120" s="4">
        <v>169</v>
      </c>
      <c r="AL120" s="4">
        <v>4.3</v>
      </c>
      <c r="AM120" s="4">
        <v>175.7</v>
      </c>
      <c r="AN120" s="4" t="s">
        <v>155</v>
      </c>
      <c r="AO120" s="4">
        <v>2</v>
      </c>
      <c r="AP120" s="5">
        <v>0.61879629629629629</v>
      </c>
      <c r="AQ120" s="4">
        <v>47.164203999999998</v>
      </c>
      <c r="AR120" s="4">
        <v>-88.488373999999993</v>
      </c>
      <c r="AS120" s="4">
        <v>320.3</v>
      </c>
      <c r="AT120" s="4">
        <v>16.3</v>
      </c>
      <c r="AU120" s="4">
        <v>12</v>
      </c>
      <c r="AV120" s="4">
        <v>11</v>
      </c>
      <c r="AW120" s="4" t="s">
        <v>205</v>
      </c>
      <c r="AX120" s="4">
        <v>1.3368</v>
      </c>
      <c r="AY120" s="4">
        <v>1.2052</v>
      </c>
      <c r="AZ120" s="4">
        <v>2.4051999999999998</v>
      </c>
      <c r="BA120" s="4">
        <v>14.186999999999999</v>
      </c>
      <c r="BB120" s="4">
        <v>47.38</v>
      </c>
      <c r="BC120" s="4">
        <v>3.34</v>
      </c>
      <c r="BD120" s="4">
        <v>3.5870000000000002</v>
      </c>
      <c r="BE120" s="4">
        <v>3188.422</v>
      </c>
      <c r="BF120" s="4">
        <v>3.6509999999999998</v>
      </c>
      <c r="BG120" s="4">
        <v>27.856000000000002</v>
      </c>
      <c r="BH120" s="4">
        <v>5.5679999999999996</v>
      </c>
      <c r="BI120" s="4">
        <v>33.423999999999999</v>
      </c>
      <c r="BJ120" s="4">
        <v>22.311</v>
      </c>
      <c r="BK120" s="4">
        <v>4.4589999999999996</v>
      </c>
      <c r="BL120" s="4">
        <v>26.77</v>
      </c>
      <c r="BM120" s="4">
        <v>0</v>
      </c>
      <c r="BQ120" s="4">
        <v>7462.857</v>
      </c>
      <c r="BR120" s="4">
        <v>4.3788000000000001E-2</v>
      </c>
      <c r="BS120" s="4">
        <v>-5</v>
      </c>
      <c r="BT120" s="4">
        <v>8.0000000000000002E-3</v>
      </c>
      <c r="BU120" s="4">
        <v>1.0700639999999999</v>
      </c>
      <c r="BV120" s="4">
        <v>21</v>
      </c>
      <c r="BW120" s="4">
        <f t="shared" si="10"/>
        <v>0.28271090879999994</v>
      </c>
      <c r="BY120" s="4">
        <f>BE120*$BU120*VLOOKUP("Fuel Specific Gravity",'Raw Data'!$A$1:$B$2000,2,FALSE)</f>
        <v>2913.6905215528318</v>
      </c>
      <c r="BZ120" s="4">
        <f>BF120*$BU120*VLOOKUP("Fuel Specific Gravity",'Raw Data'!$A$1:$B$2000,2,FALSE)</f>
        <v>3.3364103290559997</v>
      </c>
      <c r="CA120" s="4">
        <f>BJ120*$BU120*VLOOKUP("Fuel Specific Gravity",'Raw Data'!$A$1:$B$2000,2,FALSE)</f>
        <v>20.388565010015999</v>
      </c>
      <c r="CB120" s="4">
        <f>BM120*$BU120*VLOOKUP("Fuel Specific Gravity",'Raw Data'!$A$1:$B$2000,2,FALSE)</f>
        <v>0</v>
      </c>
    </row>
    <row r="121" spans="1:80" x14ac:dyDescent="0.25">
      <c r="A121" s="2">
        <v>43165</v>
      </c>
      <c r="B121" s="38">
        <v>0.40967895833333334</v>
      </c>
      <c r="C121" s="4">
        <v>4.3840000000000003</v>
      </c>
      <c r="D121" s="4">
        <v>8.8000000000000005E-3</v>
      </c>
      <c r="E121" s="4">
        <v>87.811980000000005</v>
      </c>
      <c r="F121" s="4">
        <v>369.3</v>
      </c>
      <c r="G121" s="4">
        <v>73.599999999999994</v>
      </c>
      <c r="H121" s="4">
        <v>-3.3</v>
      </c>
      <c r="J121" s="4">
        <v>14.4</v>
      </c>
      <c r="K121" s="4">
        <v>0.96609999999999996</v>
      </c>
      <c r="L121" s="4">
        <v>4.2348999999999997</v>
      </c>
      <c r="M121" s="4">
        <v>8.5000000000000006E-3</v>
      </c>
      <c r="N121" s="4">
        <v>356.8057</v>
      </c>
      <c r="O121" s="4">
        <v>71.137699999999995</v>
      </c>
      <c r="P121" s="4">
        <v>427.9</v>
      </c>
      <c r="Q121" s="4">
        <v>285.77319999999997</v>
      </c>
      <c r="R121" s="4">
        <v>56.975700000000003</v>
      </c>
      <c r="S121" s="4">
        <v>342.7</v>
      </c>
      <c r="T121" s="4">
        <v>0</v>
      </c>
      <c r="W121" s="4">
        <v>0</v>
      </c>
      <c r="X121" s="4">
        <v>13.9117</v>
      </c>
      <c r="Y121" s="4">
        <v>11.9</v>
      </c>
      <c r="Z121" s="4">
        <v>846</v>
      </c>
      <c r="AA121" s="4">
        <v>849</v>
      </c>
      <c r="AB121" s="4">
        <v>883</v>
      </c>
      <c r="AC121" s="4">
        <v>81</v>
      </c>
      <c r="AD121" s="4">
        <v>22.11</v>
      </c>
      <c r="AE121" s="4">
        <v>0.51</v>
      </c>
      <c r="AF121" s="4">
        <v>978</v>
      </c>
      <c r="AG121" s="4">
        <v>0</v>
      </c>
      <c r="AH121" s="4">
        <v>40</v>
      </c>
      <c r="AI121" s="4">
        <v>35</v>
      </c>
      <c r="AJ121" s="4">
        <v>190</v>
      </c>
      <c r="AK121" s="4">
        <v>169</v>
      </c>
      <c r="AL121" s="4">
        <v>4.3</v>
      </c>
      <c r="AM121" s="4">
        <v>175.3</v>
      </c>
      <c r="AN121" s="4" t="s">
        <v>155</v>
      </c>
      <c r="AO121" s="4">
        <v>2</v>
      </c>
      <c r="AP121" s="5">
        <v>0.61880787037037044</v>
      </c>
      <c r="AQ121" s="4">
        <v>47.164230000000003</v>
      </c>
      <c r="AR121" s="4">
        <v>-88.488461999999998</v>
      </c>
      <c r="AS121" s="4">
        <v>320.3</v>
      </c>
      <c r="AT121" s="4">
        <v>16.3</v>
      </c>
      <c r="AU121" s="4">
        <v>12</v>
      </c>
      <c r="AV121" s="4">
        <v>11</v>
      </c>
      <c r="AW121" s="4" t="s">
        <v>205</v>
      </c>
      <c r="AX121" s="4">
        <v>1.5367999999999999</v>
      </c>
      <c r="AY121" s="4">
        <v>1.6419999999999999</v>
      </c>
      <c r="AZ121" s="4">
        <v>2.8420000000000001</v>
      </c>
      <c r="BA121" s="4">
        <v>14.186999999999999</v>
      </c>
      <c r="BB121" s="4">
        <v>48.32</v>
      </c>
      <c r="BC121" s="4">
        <v>3.41</v>
      </c>
      <c r="BD121" s="4">
        <v>3.51</v>
      </c>
      <c r="BE121" s="4">
        <v>3188.3510000000001</v>
      </c>
      <c r="BF121" s="4">
        <v>4.0650000000000004</v>
      </c>
      <c r="BG121" s="4">
        <v>28.131</v>
      </c>
      <c r="BH121" s="4">
        <v>5.609</v>
      </c>
      <c r="BI121" s="4">
        <v>33.74</v>
      </c>
      <c r="BJ121" s="4">
        <v>22.530999999999999</v>
      </c>
      <c r="BK121" s="4">
        <v>4.492</v>
      </c>
      <c r="BL121" s="4">
        <v>27.023</v>
      </c>
      <c r="BM121" s="4">
        <v>0</v>
      </c>
      <c r="BQ121" s="4">
        <v>7615.549</v>
      </c>
      <c r="BR121" s="4">
        <v>5.1965999999999998E-2</v>
      </c>
      <c r="BS121" s="4">
        <v>-5</v>
      </c>
      <c r="BT121" s="4">
        <v>8.9060000000000007E-3</v>
      </c>
      <c r="BU121" s="4">
        <v>1.269919</v>
      </c>
      <c r="BV121" s="4">
        <v>21</v>
      </c>
      <c r="BW121" s="4">
        <f t="shared" si="10"/>
        <v>0.33551259979999998</v>
      </c>
      <c r="BY121" s="4">
        <f>BE121*$BU121*VLOOKUP("Fuel Specific Gravity",'Raw Data'!$A$1:$B$2000,2,FALSE)</f>
        <v>3457.8011765879264</v>
      </c>
      <c r="BZ121" s="4">
        <f>BF121*$BU121*VLOOKUP("Fuel Specific Gravity",'Raw Data'!$A$1:$B$2000,2,FALSE)</f>
        <v>4.4085365076900009</v>
      </c>
      <c r="CA121" s="4">
        <f>BJ121*$BU121*VLOOKUP("Fuel Specific Gravity",'Raw Data'!$A$1:$B$2000,2,FALSE)</f>
        <v>24.435113420606001</v>
      </c>
      <c r="CB121" s="4">
        <f>BM121*$BU121*VLOOKUP("Fuel Specific Gravity",'Raw Data'!$A$1:$B$2000,2,FALSE)</f>
        <v>0</v>
      </c>
    </row>
    <row r="122" spans="1:80" x14ac:dyDescent="0.25">
      <c r="A122" s="2">
        <v>43165</v>
      </c>
      <c r="B122" s="38">
        <v>0.40969053240740738</v>
      </c>
      <c r="C122" s="4">
        <v>4.2640000000000002</v>
      </c>
      <c r="D122" s="4">
        <v>8.9999999999999993E-3</v>
      </c>
      <c r="E122" s="4">
        <v>90</v>
      </c>
      <c r="F122" s="4">
        <v>366.4</v>
      </c>
      <c r="G122" s="4">
        <v>73.099999999999994</v>
      </c>
      <c r="H122" s="4">
        <v>0</v>
      </c>
      <c r="J122" s="4">
        <v>14.4</v>
      </c>
      <c r="K122" s="4">
        <v>0.96709999999999996</v>
      </c>
      <c r="L122" s="4">
        <v>4.1233000000000004</v>
      </c>
      <c r="M122" s="4">
        <v>8.6999999999999994E-3</v>
      </c>
      <c r="N122" s="4">
        <v>354.38049999999998</v>
      </c>
      <c r="O122" s="4">
        <v>70.686199999999999</v>
      </c>
      <c r="P122" s="4">
        <v>425.1</v>
      </c>
      <c r="Q122" s="4">
        <v>283.83080000000001</v>
      </c>
      <c r="R122" s="4">
        <v>56.614100000000001</v>
      </c>
      <c r="S122" s="4">
        <v>340.4</v>
      </c>
      <c r="T122" s="4">
        <v>0</v>
      </c>
      <c r="W122" s="4">
        <v>0</v>
      </c>
      <c r="X122" s="4">
        <v>13.9261</v>
      </c>
      <c r="Y122" s="4">
        <v>12</v>
      </c>
      <c r="Z122" s="4">
        <v>845</v>
      </c>
      <c r="AA122" s="4">
        <v>848</v>
      </c>
      <c r="AB122" s="4">
        <v>883</v>
      </c>
      <c r="AC122" s="4">
        <v>81</v>
      </c>
      <c r="AD122" s="4">
        <v>22.11</v>
      </c>
      <c r="AE122" s="4">
        <v>0.51</v>
      </c>
      <c r="AF122" s="4">
        <v>978</v>
      </c>
      <c r="AG122" s="4">
        <v>0</v>
      </c>
      <c r="AH122" s="4">
        <v>40</v>
      </c>
      <c r="AI122" s="4">
        <v>35</v>
      </c>
      <c r="AJ122" s="4">
        <v>190</v>
      </c>
      <c r="AK122" s="4">
        <v>169</v>
      </c>
      <c r="AL122" s="4">
        <v>4.4000000000000004</v>
      </c>
      <c r="AM122" s="4">
        <v>175</v>
      </c>
      <c r="AN122" s="4" t="s">
        <v>155</v>
      </c>
      <c r="AO122" s="4">
        <v>2</v>
      </c>
      <c r="AP122" s="5">
        <v>0.61881944444444448</v>
      </c>
      <c r="AQ122" s="4">
        <v>47.164237999999997</v>
      </c>
      <c r="AR122" s="4">
        <v>-88.488489999999999</v>
      </c>
      <c r="AS122" s="4">
        <v>320.39999999999998</v>
      </c>
      <c r="AT122" s="4">
        <v>16.3</v>
      </c>
      <c r="AU122" s="4">
        <v>12</v>
      </c>
      <c r="AV122" s="4">
        <v>11</v>
      </c>
      <c r="AW122" s="4" t="s">
        <v>205</v>
      </c>
      <c r="AX122" s="4">
        <v>1.6</v>
      </c>
      <c r="AY122" s="4">
        <v>1.8</v>
      </c>
      <c r="AZ122" s="4">
        <v>3</v>
      </c>
      <c r="BA122" s="4">
        <v>14.186999999999999</v>
      </c>
      <c r="BB122" s="4">
        <v>49.65</v>
      </c>
      <c r="BC122" s="4">
        <v>3.5</v>
      </c>
      <c r="BD122" s="4">
        <v>3.403</v>
      </c>
      <c r="BE122" s="4">
        <v>3188.8220000000001</v>
      </c>
      <c r="BF122" s="4">
        <v>4.2839999999999998</v>
      </c>
      <c r="BG122" s="4">
        <v>28.701000000000001</v>
      </c>
      <c r="BH122" s="4">
        <v>5.7249999999999996</v>
      </c>
      <c r="BI122" s="4">
        <v>34.424999999999997</v>
      </c>
      <c r="BJ122" s="4">
        <v>22.986999999999998</v>
      </c>
      <c r="BK122" s="4">
        <v>4.585</v>
      </c>
      <c r="BL122" s="4">
        <v>27.571999999999999</v>
      </c>
      <c r="BM122" s="4">
        <v>0</v>
      </c>
      <c r="BQ122" s="4">
        <v>7830.9030000000002</v>
      </c>
      <c r="BR122" s="4">
        <v>4.5752000000000001E-2</v>
      </c>
      <c r="BS122" s="4">
        <v>-5</v>
      </c>
      <c r="BT122" s="4">
        <v>8.9999999999999993E-3</v>
      </c>
      <c r="BU122" s="4">
        <v>1.1180639999999999</v>
      </c>
      <c r="BV122" s="4">
        <v>21</v>
      </c>
      <c r="BW122" s="4">
        <f t="shared" si="10"/>
        <v>0.29539250879999995</v>
      </c>
      <c r="BY122" s="4">
        <f>BE122*$BU122*VLOOKUP("Fuel Specific Gravity",'Raw Data'!$A$1:$B$2000,2,FALSE)</f>
        <v>3044.7722468392321</v>
      </c>
      <c r="BZ122" s="4">
        <f>BF122*$BU122*VLOOKUP("Fuel Specific Gravity",'Raw Data'!$A$1:$B$2000,2,FALSE)</f>
        <v>4.090477394304</v>
      </c>
      <c r="CA122" s="4">
        <f>BJ122*$BU122*VLOOKUP("Fuel Specific Gravity",'Raw Data'!$A$1:$B$2000,2,FALSE)</f>
        <v>21.948600341471995</v>
      </c>
      <c r="CB122" s="4">
        <f>BM122*$BU122*VLOOKUP("Fuel Specific Gravity",'Raw Data'!$A$1:$B$2000,2,FALSE)</f>
        <v>0</v>
      </c>
    </row>
    <row r="123" spans="1:80" x14ac:dyDescent="0.25">
      <c r="A123" s="2">
        <v>43165</v>
      </c>
      <c r="B123" s="38">
        <v>0.40970210648148148</v>
      </c>
      <c r="C123" s="4">
        <v>4.0819999999999999</v>
      </c>
      <c r="D123" s="4">
        <v>9.4999999999999998E-3</v>
      </c>
      <c r="E123" s="4">
        <v>94.633305000000007</v>
      </c>
      <c r="F123" s="4">
        <v>363</v>
      </c>
      <c r="G123" s="4">
        <v>72.5</v>
      </c>
      <c r="H123" s="4">
        <v>0</v>
      </c>
      <c r="J123" s="4">
        <v>14.44</v>
      </c>
      <c r="K123" s="4">
        <v>0.96850000000000003</v>
      </c>
      <c r="L123" s="4">
        <v>3.9539</v>
      </c>
      <c r="M123" s="4">
        <v>9.1999999999999998E-3</v>
      </c>
      <c r="N123" s="4">
        <v>351.59640000000002</v>
      </c>
      <c r="O123" s="4">
        <v>70.1755</v>
      </c>
      <c r="P123" s="4">
        <v>421.8</v>
      </c>
      <c r="Q123" s="4">
        <v>281.60090000000002</v>
      </c>
      <c r="R123" s="4">
        <v>56.204999999999998</v>
      </c>
      <c r="S123" s="4">
        <v>337.8</v>
      </c>
      <c r="T123" s="4">
        <v>0</v>
      </c>
      <c r="W123" s="4">
        <v>0</v>
      </c>
      <c r="X123" s="4">
        <v>13.985799999999999</v>
      </c>
      <c r="Y123" s="4">
        <v>12</v>
      </c>
      <c r="Z123" s="4">
        <v>845</v>
      </c>
      <c r="AA123" s="4">
        <v>848</v>
      </c>
      <c r="AB123" s="4">
        <v>883</v>
      </c>
      <c r="AC123" s="4">
        <v>81</v>
      </c>
      <c r="AD123" s="4">
        <v>22.11</v>
      </c>
      <c r="AE123" s="4">
        <v>0.51</v>
      </c>
      <c r="AF123" s="4">
        <v>978</v>
      </c>
      <c r="AG123" s="4">
        <v>0</v>
      </c>
      <c r="AH123" s="4">
        <v>40</v>
      </c>
      <c r="AI123" s="4">
        <v>35</v>
      </c>
      <c r="AJ123" s="4">
        <v>190.9</v>
      </c>
      <c r="AK123" s="4">
        <v>169</v>
      </c>
      <c r="AL123" s="4">
        <v>4.3</v>
      </c>
      <c r="AM123" s="4">
        <v>175</v>
      </c>
      <c r="AN123" s="4" t="s">
        <v>155</v>
      </c>
      <c r="AO123" s="4">
        <v>2</v>
      </c>
      <c r="AP123" s="5">
        <v>0.61881944444444448</v>
      </c>
      <c r="AQ123" s="4">
        <v>47.164265</v>
      </c>
      <c r="AR123" s="4">
        <v>-88.488614999999996</v>
      </c>
      <c r="AS123" s="4">
        <v>320.3</v>
      </c>
      <c r="AT123" s="4">
        <v>16.3</v>
      </c>
      <c r="AU123" s="4">
        <v>12</v>
      </c>
      <c r="AV123" s="4">
        <v>11</v>
      </c>
      <c r="AW123" s="4" t="s">
        <v>205</v>
      </c>
      <c r="AX123" s="4">
        <v>1.7367999999999999</v>
      </c>
      <c r="AY123" s="4">
        <v>2.3472</v>
      </c>
      <c r="AZ123" s="4">
        <v>3.4788000000000001</v>
      </c>
      <c r="BA123" s="4">
        <v>14.186999999999999</v>
      </c>
      <c r="BB123" s="4">
        <v>51.8</v>
      </c>
      <c r="BC123" s="4">
        <v>3.65</v>
      </c>
      <c r="BD123" s="4">
        <v>3.25</v>
      </c>
      <c r="BE123" s="4">
        <v>3189.4850000000001</v>
      </c>
      <c r="BF123" s="4">
        <v>4.7060000000000004</v>
      </c>
      <c r="BG123" s="4">
        <v>29.701000000000001</v>
      </c>
      <c r="BH123" s="4">
        <v>5.9279999999999999</v>
      </c>
      <c r="BI123" s="4">
        <v>35.630000000000003</v>
      </c>
      <c r="BJ123" s="4">
        <v>23.789000000000001</v>
      </c>
      <c r="BK123" s="4">
        <v>4.7480000000000002</v>
      </c>
      <c r="BL123" s="4">
        <v>28.536999999999999</v>
      </c>
      <c r="BM123" s="4">
        <v>0</v>
      </c>
      <c r="BQ123" s="4">
        <v>8203.1759999999995</v>
      </c>
      <c r="BR123" s="4">
        <v>5.7683999999999999E-2</v>
      </c>
      <c r="BS123" s="4">
        <v>-5</v>
      </c>
      <c r="BT123" s="4">
        <v>8.9999999999999993E-3</v>
      </c>
      <c r="BU123" s="4">
        <v>1.4096519999999999</v>
      </c>
      <c r="BV123" s="4">
        <v>21</v>
      </c>
      <c r="BW123" s="4">
        <f t="shared" si="10"/>
        <v>0.37243005839999999</v>
      </c>
      <c r="BY123" s="4">
        <f>BE123*$BU123*VLOOKUP("Fuel Specific Gravity",'Raw Data'!$A$1:$B$2000,2,FALSE)</f>
        <v>3839.63857847388</v>
      </c>
      <c r="BZ123" s="4">
        <f>BF123*$BU123*VLOOKUP("Fuel Specific Gravity",'Raw Data'!$A$1:$B$2000,2,FALSE)</f>
        <v>5.6652842544480002</v>
      </c>
      <c r="CA123" s="4">
        <f>BJ123*$BU123*VLOOKUP("Fuel Specific Gravity",'Raw Data'!$A$1:$B$2000,2,FALSE)</f>
        <v>28.638216559511999</v>
      </c>
      <c r="CB123" s="4">
        <f>BM123*$BU123*VLOOKUP("Fuel Specific Gravity",'Raw Data'!$A$1:$B$2000,2,FALSE)</f>
        <v>0</v>
      </c>
    </row>
    <row r="124" spans="1:80" x14ac:dyDescent="0.25">
      <c r="A124" s="2">
        <v>43165</v>
      </c>
      <c r="B124" s="38">
        <v>0.40971368055555552</v>
      </c>
      <c r="C124" s="4">
        <v>4.0990000000000002</v>
      </c>
      <c r="D124" s="4">
        <v>0.01</v>
      </c>
      <c r="E124" s="4">
        <v>100</v>
      </c>
      <c r="F124" s="4">
        <v>358.9</v>
      </c>
      <c r="G124" s="4">
        <v>72</v>
      </c>
      <c r="H124" s="4">
        <v>0</v>
      </c>
      <c r="J124" s="4">
        <v>14.59</v>
      </c>
      <c r="K124" s="4">
        <v>0.96840000000000004</v>
      </c>
      <c r="L124" s="4">
        <v>3.9695</v>
      </c>
      <c r="M124" s="4">
        <v>9.7000000000000003E-3</v>
      </c>
      <c r="N124" s="4">
        <v>347.57780000000002</v>
      </c>
      <c r="O124" s="4">
        <v>69.739599999999996</v>
      </c>
      <c r="P124" s="4">
        <v>417.3</v>
      </c>
      <c r="Q124" s="4">
        <v>278.38240000000002</v>
      </c>
      <c r="R124" s="4">
        <v>55.855899999999998</v>
      </c>
      <c r="S124" s="4">
        <v>334.2</v>
      </c>
      <c r="T124" s="4">
        <v>0</v>
      </c>
      <c r="W124" s="4">
        <v>0</v>
      </c>
      <c r="X124" s="4">
        <v>14.125400000000001</v>
      </c>
      <c r="Y124" s="4">
        <v>12</v>
      </c>
      <c r="Z124" s="4">
        <v>845</v>
      </c>
      <c r="AA124" s="4">
        <v>848</v>
      </c>
      <c r="AB124" s="4">
        <v>883</v>
      </c>
      <c r="AC124" s="4">
        <v>81</v>
      </c>
      <c r="AD124" s="4">
        <v>22.11</v>
      </c>
      <c r="AE124" s="4">
        <v>0.51</v>
      </c>
      <c r="AF124" s="4">
        <v>978</v>
      </c>
      <c r="AG124" s="4">
        <v>0</v>
      </c>
      <c r="AH124" s="4">
        <v>40</v>
      </c>
      <c r="AI124" s="4">
        <v>35</v>
      </c>
      <c r="AJ124" s="4">
        <v>191</v>
      </c>
      <c r="AK124" s="4">
        <v>169</v>
      </c>
      <c r="AL124" s="4">
        <v>4.4000000000000004</v>
      </c>
      <c r="AM124" s="4">
        <v>175</v>
      </c>
      <c r="AN124" s="4" t="s">
        <v>155</v>
      </c>
      <c r="AO124" s="4">
        <v>2</v>
      </c>
      <c r="AP124" s="5">
        <v>0.61884259259259256</v>
      </c>
      <c r="AQ124" s="4">
        <v>47.164285</v>
      </c>
      <c r="AR124" s="4">
        <v>-88.488738999999995</v>
      </c>
      <c r="AS124" s="4">
        <v>320.10000000000002</v>
      </c>
      <c r="AT124" s="4">
        <v>16.3</v>
      </c>
      <c r="AU124" s="4">
        <v>12</v>
      </c>
      <c r="AV124" s="4">
        <v>11</v>
      </c>
      <c r="AW124" s="4" t="s">
        <v>205</v>
      </c>
      <c r="AX124" s="4">
        <v>1.9368000000000001</v>
      </c>
      <c r="AY124" s="4">
        <v>1.5056</v>
      </c>
      <c r="AZ124" s="4">
        <v>3.7</v>
      </c>
      <c r="BA124" s="4">
        <v>14.186999999999999</v>
      </c>
      <c r="BB124" s="4">
        <v>51.59</v>
      </c>
      <c r="BC124" s="4">
        <v>3.64</v>
      </c>
      <c r="BD124" s="4">
        <v>3.262</v>
      </c>
      <c r="BE124" s="4">
        <v>3188.9670000000001</v>
      </c>
      <c r="BF124" s="4">
        <v>4.952</v>
      </c>
      <c r="BG124" s="4">
        <v>29.242000000000001</v>
      </c>
      <c r="BH124" s="4">
        <v>5.867</v>
      </c>
      <c r="BI124" s="4">
        <v>35.109000000000002</v>
      </c>
      <c r="BJ124" s="4">
        <v>23.42</v>
      </c>
      <c r="BK124" s="4">
        <v>4.6989999999999998</v>
      </c>
      <c r="BL124" s="4">
        <v>28.119</v>
      </c>
      <c r="BM124" s="4">
        <v>0</v>
      </c>
      <c r="BQ124" s="4">
        <v>8251.0910000000003</v>
      </c>
      <c r="BR124" s="4">
        <v>3.9974000000000003E-2</v>
      </c>
      <c r="BS124" s="4">
        <v>-5</v>
      </c>
      <c r="BT124" s="4">
        <v>8.9999999999999993E-3</v>
      </c>
      <c r="BU124" s="4">
        <v>0.97686499999999998</v>
      </c>
      <c r="BV124" s="4">
        <v>21</v>
      </c>
      <c r="BW124" s="4">
        <f t="shared" si="10"/>
        <v>0.25808773299999999</v>
      </c>
      <c r="BY124" s="4">
        <f>BE124*$BU124*VLOOKUP("Fuel Specific Gravity",'Raw Data'!$A$1:$B$2000,2,FALSE)</f>
        <v>2660.3724721805702</v>
      </c>
      <c r="BZ124" s="4">
        <f>BF124*$BU124*VLOOKUP("Fuel Specific Gravity",'Raw Data'!$A$1:$B$2000,2,FALSE)</f>
        <v>4.1311698999199997</v>
      </c>
      <c r="CA124" s="4">
        <f>BJ124*$BU124*VLOOKUP("Fuel Specific Gravity",'Raw Data'!$A$1:$B$2000,2,FALSE)</f>
        <v>19.5379642682</v>
      </c>
      <c r="CB124" s="4">
        <f>BM124*$BU124*VLOOKUP("Fuel Specific Gravity",'Raw Data'!$A$1:$B$2000,2,FALSE)</f>
        <v>0</v>
      </c>
    </row>
    <row r="125" spans="1:80" x14ac:dyDescent="0.25">
      <c r="A125" s="2">
        <v>43165</v>
      </c>
      <c r="B125" s="38">
        <v>0.40972525462962966</v>
      </c>
      <c r="C125" s="4">
        <v>4.1159999999999997</v>
      </c>
      <c r="D125" s="4">
        <v>0.01</v>
      </c>
      <c r="E125" s="4">
        <v>100</v>
      </c>
      <c r="F125" s="4">
        <v>359.3</v>
      </c>
      <c r="G125" s="4">
        <v>71.400000000000006</v>
      </c>
      <c r="H125" s="4">
        <v>-7.1</v>
      </c>
      <c r="J125" s="4">
        <v>14.7</v>
      </c>
      <c r="K125" s="4">
        <v>0.96830000000000005</v>
      </c>
      <c r="L125" s="4">
        <v>3.9851000000000001</v>
      </c>
      <c r="M125" s="4">
        <v>9.7000000000000003E-3</v>
      </c>
      <c r="N125" s="4">
        <v>347.94080000000002</v>
      </c>
      <c r="O125" s="4">
        <v>69.166899999999998</v>
      </c>
      <c r="P125" s="4">
        <v>417.1</v>
      </c>
      <c r="Q125" s="4">
        <v>278.67309999999998</v>
      </c>
      <c r="R125" s="4">
        <v>55.397199999999998</v>
      </c>
      <c r="S125" s="4">
        <v>334.1</v>
      </c>
      <c r="T125" s="4">
        <v>0</v>
      </c>
      <c r="W125" s="4">
        <v>0</v>
      </c>
      <c r="X125" s="4">
        <v>14.2338</v>
      </c>
      <c r="Y125" s="4">
        <v>12</v>
      </c>
      <c r="Z125" s="4">
        <v>845</v>
      </c>
      <c r="AA125" s="4">
        <v>848</v>
      </c>
      <c r="AB125" s="4">
        <v>883</v>
      </c>
      <c r="AC125" s="4">
        <v>81</v>
      </c>
      <c r="AD125" s="4">
        <v>22.11</v>
      </c>
      <c r="AE125" s="4">
        <v>0.51</v>
      </c>
      <c r="AF125" s="4">
        <v>978</v>
      </c>
      <c r="AG125" s="4">
        <v>0</v>
      </c>
      <c r="AH125" s="4">
        <v>40</v>
      </c>
      <c r="AI125" s="4">
        <v>35</v>
      </c>
      <c r="AJ125" s="4">
        <v>191</v>
      </c>
      <c r="AK125" s="4">
        <v>169</v>
      </c>
      <c r="AL125" s="4">
        <v>4.4000000000000004</v>
      </c>
      <c r="AM125" s="4">
        <v>175</v>
      </c>
      <c r="AN125" s="4" t="s">
        <v>155</v>
      </c>
      <c r="AO125" s="4">
        <v>2</v>
      </c>
      <c r="AP125" s="5">
        <v>0.61885416666666659</v>
      </c>
      <c r="AQ125" s="4">
        <v>47.164296</v>
      </c>
      <c r="AR125" s="4">
        <v>-88.488833999999997</v>
      </c>
      <c r="AS125" s="4">
        <v>320</v>
      </c>
      <c r="AT125" s="4">
        <v>16.3</v>
      </c>
      <c r="AU125" s="4">
        <v>12</v>
      </c>
      <c r="AV125" s="4">
        <v>11</v>
      </c>
      <c r="AW125" s="4" t="s">
        <v>205</v>
      </c>
      <c r="AX125" s="4">
        <v>2</v>
      </c>
      <c r="AY125" s="4">
        <v>1</v>
      </c>
      <c r="AZ125" s="4">
        <v>3.7</v>
      </c>
      <c r="BA125" s="4">
        <v>14.186999999999999</v>
      </c>
      <c r="BB125" s="4">
        <v>51.39</v>
      </c>
      <c r="BC125" s="4">
        <v>3.62</v>
      </c>
      <c r="BD125" s="4">
        <v>3.2759999999999998</v>
      </c>
      <c r="BE125" s="4">
        <v>3188.873</v>
      </c>
      <c r="BF125" s="4">
        <v>4.931</v>
      </c>
      <c r="BG125" s="4">
        <v>29.157</v>
      </c>
      <c r="BH125" s="4">
        <v>5.7960000000000003</v>
      </c>
      <c r="BI125" s="4">
        <v>34.953000000000003</v>
      </c>
      <c r="BJ125" s="4">
        <v>23.352</v>
      </c>
      <c r="BK125" s="4">
        <v>4.6420000000000003</v>
      </c>
      <c r="BL125" s="4">
        <v>27.994</v>
      </c>
      <c r="BM125" s="4">
        <v>0</v>
      </c>
      <c r="BQ125" s="4">
        <v>8281.6350000000002</v>
      </c>
      <c r="BR125" s="4">
        <v>4.6154000000000001E-2</v>
      </c>
      <c r="BS125" s="4">
        <v>-5</v>
      </c>
      <c r="BT125" s="4">
        <v>8.9999999999999993E-3</v>
      </c>
      <c r="BU125" s="4">
        <v>1.127888</v>
      </c>
      <c r="BV125" s="4">
        <v>21</v>
      </c>
      <c r="BW125" s="4">
        <f t="shared" si="10"/>
        <v>0.29798800959999999</v>
      </c>
      <c r="BY125" s="4">
        <f>BE125*$BU125*VLOOKUP("Fuel Specific Gravity",'Raw Data'!$A$1:$B$2000,2,FALSE)</f>
        <v>3071.5746180512961</v>
      </c>
      <c r="BZ125" s="4">
        <f>BF125*$BU125*VLOOKUP("Fuel Specific Gravity",'Raw Data'!$A$1:$B$2000,2,FALSE)</f>
        <v>4.7496198317120006</v>
      </c>
      <c r="CA125" s="4">
        <f>BJ125*$BU125*VLOOKUP("Fuel Specific Gravity",'Raw Data'!$A$1:$B$2000,2,FALSE)</f>
        <v>22.493028251904001</v>
      </c>
      <c r="CB125" s="4">
        <f>BM125*$BU125*VLOOKUP("Fuel Specific Gravity",'Raw Data'!$A$1:$B$2000,2,FALSE)</f>
        <v>0</v>
      </c>
    </row>
    <row r="126" spans="1:80" x14ac:dyDescent="0.25">
      <c r="A126" s="2">
        <v>43165</v>
      </c>
      <c r="B126" s="38">
        <v>0.4097368287037037</v>
      </c>
      <c r="C126" s="4">
        <v>4.399</v>
      </c>
      <c r="D126" s="4">
        <v>0.01</v>
      </c>
      <c r="E126" s="4">
        <v>100</v>
      </c>
      <c r="F126" s="4">
        <v>361.5</v>
      </c>
      <c r="G126" s="4">
        <v>70.7</v>
      </c>
      <c r="H126" s="4">
        <v>-3.1</v>
      </c>
      <c r="J126" s="4">
        <v>14.7</v>
      </c>
      <c r="K126" s="4">
        <v>0.96599999999999997</v>
      </c>
      <c r="L126" s="4">
        <v>4.2493999999999996</v>
      </c>
      <c r="M126" s="4">
        <v>9.7000000000000003E-3</v>
      </c>
      <c r="N126" s="4">
        <v>349.18090000000001</v>
      </c>
      <c r="O126" s="4">
        <v>68.325999999999993</v>
      </c>
      <c r="P126" s="4">
        <v>417.5</v>
      </c>
      <c r="Q126" s="4">
        <v>279.66629999999998</v>
      </c>
      <c r="R126" s="4">
        <v>54.723799999999997</v>
      </c>
      <c r="S126" s="4">
        <v>334.4</v>
      </c>
      <c r="T126" s="4">
        <v>0</v>
      </c>
      <c r="W126" s="4">
        <v>0</v>
      </c>
      <c r="X126" s="4">
        <v>14.1995</v>
      </c>
      <c r="Y126" s="4">
        <v>11.9</v>
      </c>
      <c r="Z126" s="4">
        <v>846</v>
      </c>
      <c r="AA126" s="4">
        <v>849</v>
      </c>
      <c r="AB126" s="4">
        <v>883</v>
      </c>
      <c r="AC126" s="4">
        <v>81</v>
      </c>
      <c r="AD126" s="4">
        <v>22.11</v>
      </c>
      <c r="AE126" s="4">
        <v>0.51</v>
      </c>
      <c r="AF126" s="4">
        <v>978</v>
      </c>
      <c r="AG126" s="4">
        <v>0</v>
      </c>
      <c r="AH126" s="4">
        <v>40</v>
      </c>
      <c r="AI126" s="4">
        <v>35</v>
      </c>
      <c r="AJ126" s="4">
        <v>191</v>
      </c>
      <c r="AK126" s="4">
        <v>169</v>
      </c>
      <c r="AL126" s="4">
        <v>4.3</v>
      </c>
      <c r="AM126" s="4">
        <v>175</v>
      </c>
      <c r="AN126" s="4" t="s">
        <v>155</v>
      </c>
      <c r="AO126" s="4">
        <v>2</v>
      </c>
      <c r="AP126" s="5">
        <v>0.61886574074074074</v>
      </c>
      <c r="AQ126" s="4">
        <v>47.164309000000003</v>
      </c>
      <c r="AR126" s="4">
        <v>-88.488928000000001</v>
      </c>
      <c r="AS126" s="4">
        <v>320.10000000000002</v>
      </c>
      <c r="AT126" s="4">
        <v>16.3</v>
      </c>
      <c r="AU126" s="4">
        <v>12</v>
      </c>
      <c r="AV126" s="4">
        <v>11</v>
      </c>
      <c r="AW126" s="4" t="s">
        <v>205</v>
      </c>
      <c r="AX126" s="4">
        <v>1.3160000000000001</v>
      </c>
      <c r="AY126" s="4">
        <v>1.0684</v>
      </c>
      <c r="AZ126" s="4">
        <v>2.6055999999999999</v>
      </c>
      <c r="BA126" s="4">
        <v>14.186999999999999</v>
      </c>
      <c r="BB126" s="4">
        <v>48.14</v>
      </c>
      <c r="BC126" s="4">
        <v>3.39</v>
      </c>
      <c r="BD126" s="4">
        <v>3.5249999999999999</v>
      </c>
      <c r="BE126" s="4">
        <v>3187.3809999999999</v>
      </c>
      <c r="BF126" s="4">
        <v>4.6109999999999998</v>
      </c>
      <c r="BG126" s="4">
        <v>27.428000000000001</v>
      </c>
      <c r="BH126" s="4">
        <v>5.367</v>
      </c>
      <c r="BI126" s="4">
        <v>32.795000000000002</v>
      </c>
      <c r="BJ126" s="4">
        <v>21.966999999999999</v>
      </c>
      <c r="BK126" s="4">
        <v>4.298</v>
      </c>
      <c r="BL126" s="4">
        <v>26.265999999999998</v>
      </c>
      <c r="BM126" s="4">
        <v>0</v>
      </c>
      <c r="BQ126" s="4">
        <v>7744.1779999999999</v>
      </c>
      <c r="BR126" s="4">
        <v>3.7033999999999997E-2</v>
      </c>
      <c r="BS126" s="4">
        <v>-5</v>
      </c>
      <c r="BT126" s="4">
        <v>8.9999999999999993E-3</v>
      </c>
      <c r="BU126" s="4">
        <v>0.90501799999999999</v>
      </c>
      <c r="BV126" s="4">
        <v>21</v>
      </c>
      <c r="BW126" s="4">
        <f t="shared" si="10"/>
        <v>0.2391057556</v>
      </c>
      <c r="BY126" s="4">
        <f>BE126*$BU126*VLOOKUP("Fuel Specific Gravity",'Raw Data'!$A$1:$B$2000,2,FALSE)</f>
        <v>2463.4801498907318</v>
      </c>
      <c r="BZ126" s="4">
        <f>BF126*$BU126*VLOOKUP("Fuel Specific Gravity",'Raw Data'!$A$1:$B$2000,2,FALSE)</f>
        <v>3.5637744502919997</v>
      </c>
      <c r="CA126" s="4">
        <f>BJ126*$BU126*VLOOKUP("Fuel Specific Gravity",'Raw Data'!$A$1:$B$2000,2,FALSE)</f>
        <v>16.977972966724</v>
      </c>
      <c r="CB126" s="4">
        <f>BM126*$BU126*VLOOKUP("Fuel Specific Gravity",'Raw Data'!$A$1:$B$2000,2,FALSE)</f>
        <v>0</v>
      </c>
    </row>
    <row r="127" spans="1:80" x14ac:dyDescent="0.25">
      <c r="A127" s="2">
        <v>43165</v>
      </c>
      <c r="B127" s="38">
        <v>0.4097484027777778</v>
      </c>
      <c r="C127" s="4">
        <v>4.835</v>
      </c>
      <c r="D127" s="4">
        <v>0.01</v>
      </c>
      <c r="E127" s="4">
        <v>100</v>
      </c>
      <c r="F127" s="4">
        <v>363.9</v>
      </c>
      <c r="G127" s="4">
        <v>69.7</v>
      </c>
      <c r="H127" s="4">
        <v>0</v>
      </c>
      <c r="J127" s="4">
        <v>14.7</v>
      </c>
      <c r="K127" s="4">
        <v>0.96250000000000002</v>
      </c>
      <c r="L127" s="4">
        <v>4.6538000000000004</v>
      </c>
      <c r="M127" s="4">
        <v>9.5999999999999992E-3</v>
      </c>
      <c r="N127" s="4">
        <v>350.2097</v>
      </c>
      <c r="O127" s="4">
        <v>67.086799999999997</v>
      </c>
      <c r="P127" s="4">
        <v>417.3</v>
      </c>
      <c r="Q127" s="4">
        <v>280.49029999999999</v>
      </c>
      <c r="R127" s="4">
        <v>53.731200000000001</v>
      </c>
      <c r="S127" s="4">
        <v>334.2</v>
      </c>
      <c r="T127" s="4">
        <v>0</v>
      </c>
      <c r="W127" s="4">
        <v>0</v>
      </c>
      <c r="X127" s="4">
        <v>14.1485</v>
      </c>
      <c r="Y127" s="4">
        <v>12</v>
      </c>
      <c r="Z127" s="4">
        <v>845</v>
      </c>
      <c r="AA127" s="4">
        <v>849</v>
      </c>
      <c r="AB127" s="4">
        <v>883</v>
      </c>
      <c r="AC127" s="4">
        <v>81</v>
      </c>
      <c r="AD127" s="4">
        <v>22.11</v>
      </c>
      <c r="AE127" s="4">
        <v>0.51</v>
      </c>
      <c r="AF127" s="4">
        <v>978</v>
      </c>
      <c r="AG127" s="4">
        <v>0</v>
      </c>
      <c r="AH127" s="4">
        <v>40</v>
      </c>
      <c r="AI127" s="4">
        <v>35</v>
      </c>
      <c r="AJ127" s="4">
        <v>191</v>
      </c>
      <c r="AK127" s="4">
        <v>169</v>
      </c>
      <c r="AL127" s="4">
        <v>4.4000000000000004</v>
      </c>
      <c r="AM127" s="4">
        <v>175</v>
      </c>
      <c r="AN127" s="4" t="s">
        <v>155</v>
      </c>
      <c r="AO127" s="4">
        <v>2</v>
      </c>
      <c r="AP127" s="5">
        <v>0.61887731481481478</v>
      </c>
      <c r="AQ127" s="4">
        <v>47.164302999999997</v>
      </c>
      <c r="AR127" s="4">
        <v>-88.489025999999996</v>
      </c>
      <c r="AS127" s="4">
        <v>320</v>
      </c>
      <c r="AT127" s="4">
        <v>17</v>
      </c>
      <c r="AU127" s="4">
        <v>12</v>
      </c>
      <c r="AV127" s="4">
        <v>11</v>
      </c>
      <c r="AW127" s="4" t="s">
        <v>205</v>
      </c>
      <c r="AX127" s="4">
        <v>1</v>
      </c>
      <c r="AY127" s="4">
        <v>1.1684000000000001</v>
      </c>
      <c r="AZ127" s="4">
        <v>2.1</v>
      </c>
      <c r="BA127" s="4">
        <v>14.186999999999999</v>
      </c>
      <c r="BB127" s="4">
        <v>43.89</v>
      </c>
      <c r="BC127" s="4">
        <v>3.09</v>
      </c>
      <c r="BD127" s="4">
        <v>3.8980000000000001</v>
      </c>
      <c r="BE127" s="4">
        <v>3185.4279999999999</v>
      </c>
      <c r="BF127" s="4">
        <v>4.1929999999999996</v>
      </c>
      <c r="BG127" s="4">
        <v>25.103000000000002</v>
      </c>
      <c r="BH127" s="4">
        <v>4.8090000000000002</v>
      </c>
      <c r="BI127" s="4">
        <v>29.911999999999999</v>
      </c>
      <c r="BJ127" s="4">
        <v>20.105</v>
      </c>
      <c r="BK127" s="4">
        <v>3.851</v>
      </c>
      <c r="BL127" s="4">
        <v>23.957000000000001</v>
      </c>
      <c r="BM127" s="4">
        <v>0</v>
      </c>
      <c r="BQ127" s="4">
        <v>7041.5820000000003</v>
      </c>
      <c r="BR127" s="4">
        <v>4.3248000000000002E-2</v>
      </c>
      <c r="BS127" s="4">
        <v>-5</v>
      </c>
      <c r="BT127" s="4">
        <v>8.0940000000000005E-3</v>
      </c>
      <c r="BU127" s="4">
        <v>1.056873</v>
      </c>
      <c r="BV127" s="4">
        <v>21</v>
      </c>
      <c r="BW127" s="4">
        <f t="shared" si="10"/>
        <v>0.27922584659999999</v>
      </c>
      <c r="BY127" s="4">
        <f>BE127*$BU127*VLOOKUP("Fuel Specific Gravity",'Raw Data'!$A$1:$B$2000,2,FALSE)</f>
        <v>2875.0702910339755</v>
      </c>
      <c r="BZ127" s="4">
        <f>BF127*$BU127*VLOOKUP("Fuel Specific Gravity",'Raw Data'!$A$1:$B$2000,2,FALSE)</f>
        <v>3.7844740896059994</v>
      </c>
      <c r="CA127" s="4">
        <f>BJ127*$BU127*VLOOKUP("Fuel Specific Gravity",'Raw Data'!$A$1:$B$2000,2,FALSE)</f>
        <v>18.146160641909997</v>
      </c>
      <c r="CB127" s="4">
        <f>BM127*$BU127*VLOOKUP("Fuel Specific Gravity",'Raw Data'!$A$1:$B$2000,2,FALSE)</f>
        <v>0</v>
      </c>
    </row>
    <row r="128" spans="1:80" x14ac:dyDescent="0.25">
      <c r="A128" s="2">
        <v>43165</v>
      </c>
      <c r="B128" s="38">
        <v>0.40975997685185184</v>
      </c>
      <c r="C128" s="4">
        <v>5.1429999999999998</v>
      </c>
      <c r="D128" s="4">
        <v>7.4999999999999997E-3</v>
      </c>
      <c r="E128" s="4">
        <v>75.494596999999999</v>
      </c>
      <c r="F128" s="4">
        <v>371.6</v>
      </c>
      <c r="G128" s="4">
        <v>67.5</v>
      </c>
      <c r="H128" s="4">
        <v>-7.8</v>
      </c>
      <c r="J128" s="4">
        <v>14.61</v>
      </c>
      <c r="K128" s="4">
        <v>0.96009999999999995</v>
      </c>
      <c r="L128" s="4">
        <v>4.9371999999999998</v>
      </c>
      <c r="M128" s="4">
        <v>7.1999999999999998E-3</v>
      </c>
      <c r="N128" s="4">
        <v>356.72550000000001</v>
      </c>
      <c r="O128" s="4">
        <v>64.8489</v>
      </c>
      <c r="P128" s="4">
        <v>421.6</v>
      </c>
      <c r="Q128" s="4">
        <v>285.709</v>
      </c>
      <c r="R128" s="4">
        <v>51.938899999999997</v>
      </c>
      <c r="S128" s="4">
        <v>337.6</v>
      </c>
      <c r="T128" s="4">
        <v>0</v>
      </c>
      <c r="W128" s="4">
        <v>0</v>
      </c>
      <c r="X128" s="4">
        <v>14.029199999999999</v>
      </c>
      <c r="Y128" s="4">
        <v>12</v>
      </c>
      <c r="Z128" s="4">
        <v>846</v>
      </c>
      <c r="AA128" s="4">
        <v>849</v>
      </c>
      <c r="AB128" s="4">
        <v>883</v>
      </c>
      <c r="AC128" s="4">
        <v>81</v>
      </c>
      <c r="AD128" s="4">
        <v>22.11</v>
      </c>
      <c r="AE128" s="4">
        <v>0.51</v>
      </c>
      <c r="AF128" s="4">
        <v>978</v>
      </c>
      <c r="AG128" s="4">
        <v>0</v>
      </c>
      <c r="AH128" s="4">
        <v>40</v>
      </c>
      <c r="AI128" s="4">
        <v>35</v>
      </c>
      <c r="AJ128" s="4">
        <v>191</v>
      </c>
      <c r="AK128" s="4">
        <v>169</v>
      </c>
      <c r="AL128" s="4">
        <v>4.4000000000000004</v>
      </c>
      <c r="AM128" s="4">
        <v>174.8</v>
      </c>
      <c r="AN128" s="4" t="s">
        <v>155</v>
      </c>
      <c r="AO128" s="4">
        <v>2</v>
      </c>
      <c r="AP128" s="5">
        <v>0.61888888888888893</v>
      </c>
      <c r="AQ128" s="4">
        <v>47.164298000000002</v>
      </c>
      <c r="AR128" s="4">
        <v>-88.489057000000003</v>
      </c>
      <c r="AS128" s="4">
        <v>319.89999999999998</v>
      </c>
      <c r="AT128" s="4">
        <v>17.3</v>
      </c>
      <c r="AU128" s="4">
        <v>12</v>
      </c>
      <c r="AV128" s="4">
        <v>11</v>
      </c>
      <c r="AW128" s="4" t="s">
        <v>205</v>
      </c>
      <c r="AX128" s="4">
        <v>1</v>
      </c>
      <c r="AY128" s="4">
        <v>1.2</v>
      </c>
      <c r="AZ128" s="4">
        <v>2.1</v>
      </c>
      <c r="BA128" s="4">
        <v>14.186999999999999</v>
      </c>
      <c r="BB128" s="4">
        <v>41.34</v>
      </c>
      <c r="BC128" s="4">
        <v>2.91</v>
      </c>
      <c r="BD128" s="4">
        <v>4.1609999999999996</v>
      </c>
      <c r="BE128" s="4">
        <v>3185.779</v>
      </c>
      <c r="BF128" s="4">
        <v>2.9769999999999999</v>
      </c>
      <c r="BG128" s="4">
        <v>24.105</v>
      </c>
      <c r="BH128" s="4">
        <v>4.3819999999999997</v>
      </c>
      <c r="BI128" s="4">
        <v>28.486999999999998</v>
      </c>
      <c r="BJ128" s="4">
        <v>19.306000000000001</v>
      </c>
      <c r="BK128" s="4">
        <v>3.51</v>
      </c>
      <c r="BL128" s="4">
        <v>22.815999999999999</v>
      </c>
      <c r="BM128" s="4">
        <v>0</v>
      </c>
      <c r="BQ128" s="4">
        <v>6582.1090000000004</v>
      </c>
      <c r="BR128" s="4">
        <v>5.7590000000000002E-2</v>
      </c>
      <c r="BS128" s="4">
        <v>-5</v>
      </c>
      <c r="BT128" s="4">
        <v>8.9060000000000007E-3</v>
      </c>
      <c r="BU128" s="4">
        <v>1.4073549999999999</v>
      </c>
      <c r="BV128" s="4">
        <v>21</v>
      </c>
      <c r="BW128" s="4">
        <f t="shared" si="10"/>
        <v>0.37182319099999994</v>
      </c>
      <c r="BY128" s="4">
        <f>BE128*$BU128*VLOOKUP("Fuel Specific Gravity",'Raw Data'!$A$1:$B$2000,2,FALSE)</f>
        <v>3828.9277918814296</v>
      </c>
      <c r="BZ128" s="4">
        <f>BF128*$BU128*VLOOKUP("Fuel Specific Gravity",'Raw Data'!$A$1:$B$2000,2,FALSE)</f>
        <v>3.5780002430899995</v>
      </c>
      <c r="CA128" s="4">
        <f>BJ128*$BU128*VLOOKUP("Fuel Specific Gravity",'Raw Data'!$A$1:$B$2000,2,FALSE)</f>
        <v>23.203517868019997</v>
      </c>
      <c r="CB128" s="4">
        <f>BM128*$BU128*VLOOKUP("Fuel Specific Gravity",'Raw Data'!$A$1:$B$2000,2,FALSE)</f>
        <v>0</v>
      </c>
    </row>
    <row r="129" spans="1:80" x14ac:dyDescent="0.25">
      <c r="A129" s="2">
        <v>43165</v>
      </c>
      <c r="B129" s="38">
        <v>0.40977155092592593</v>
      </c>
      <c r="C129" s="4">
        <v>5.1660000000000004</v>
      </c>
      <c r="D129" s="4">
        <v>6.0000000000000001E-3</v>
      </c>
      <c r="E129" s="4">
        <v>60</v>
      </c>
      <c r="F129" s="4">
        <v>375.5</v>
      </c>
      <c r="G129" s="4">
        <v>66.3</v>
      </c>
      <c r="H129" s="4">
        <v>-3.9</v>
      </c>
      <c r="J129" s="4">
        <v>14.32</v>
      </c>
      <c r="K129" s="4">
        <v>0.95979999999999999</v>
      </c>
      <c r="L129" s="4">
        <v>4.9584000000000001</v>
      </c>
      <c r="M129" s="4">
        <v>5.7999999999999996E-3</v>
      </c>
      <c r="N129" s="4">
        <v>360.3877</v>
      </c>
      <c r="O129" s="4">
        <v>63.630200000000002</v>
      </c>
      <c r="P129" s="4">
        <v>424</v>
      </c>
      <c r="Q129" s="4">
        <v>288.91250000000002</v>
      </c>
      <c r="R129" s="4">
        <v>51.0105</v>
      </c>
      <c r="S129" s="4">
        <v>339.9</v>
      </c>
      <c r="T129" s="4">
        <v>0</v>
      </c>
      <c r="W129" s="4">
        <v>0</v>
      </c>
      <c r="X129" s="4">
        <v>13.745900000000001</v>
      </c>
      <c r="Y129" s="4">
        <v>12</v>
      </c>
      <c r="Z129" s="4">
        <v>846</v>
      </c>
      <c r="AA129" s="4">
        <v>848</v>
      </c>
      <c r="AB129" s="4">
        <v>883</v>
      </c>
      <c r="AC129" s="4">
        <v>81.900000000000006</v>
      </c>
      <c r="AD129" s="4">
        <v>22.36</v>
      </c>
      <c r="AE129" s="4">
        <v>0.51</v>
      </c>
      <c r="AF129" s="4">
        <v>978</v>
      </c>
      <c r="AG129" s="4">
        <v>0</v>
      </c>
      <c r="AH129" s="4">
        <v>40</v>
      </c>
      <c r="AI129" s="4">
        <v>35</v>
      </c>
      <c r="AJ129" s="4">
        <v>191</v>
      </c>
      <c r="AK129" s="4">
        <v>169</v>
      </c>
      <c r="AL129" s="4">
        <v>4.4000000000000004</v>
      </c>
      <c r="AM129" s="4">
        <v>174.4</v>
      </c>
      <c r="AN129" s="4" t="s">
        <v>155</v>
      </c>
      <c r="AO129" s="4">
        <v>2</v>
      </c>
      <c r="AP129" s="5">
        <v>0.61888888888888893</v>
      </c>
      <c r="AQ129" s="4">
        <v>47.164287999999999</v>
      </c>
      <c r="AR129" s="4">
        <v>-88.489125000000001</v>
      </c>
      <c r="AS129" s="4">
        <v>319.89999999999998</v>
      </c>
      <c r="AT129" s="4">
        <v>17.3</v>
      </c>
      <c r="AU129" s="4">
        <v>12</v>
      </c>
      <c r="AV129" s="4">
        <v>11</v>
      </c>
      <c r="AW129" s="4" t="s">
        <v>205</v>
      </c>
      <c r="AX129" s="4">
        <v>1.341658</v>
      </c>
      <c r="AY129" s="4">
        <v>1.063337</v>
      </c>
      <c r="AZ129" s="4">
        <v>2.3733270000000002</v>
      </c>
      <c r="BA129" s="4">
        <v>14.186999999999999</v>
      </c>
      <c r="BB129" s="4">
        <v>41.17</v>
      </c>
      <c r="BC129" s="4">
        <v>2.9</v>
      </c>
      <c r="BD129" s="4">
        <v>4.1849999999999996</v>
      </c>
      <c r="BE129" s="4">
        <v>3186.65</v>
      </c>
      <c r="BF129" s="4">
        <v>2.3559999999999999</v>
      </c>
      <c r="BG129" s="4">
        <v>24.254999999999999</v>
      </c>
      <c r="BH129" s="4">
        <v>4.282</v>
      </c>
      <c r="BI129" s="4">
        <v>28.538</v>
      </c>
      <c r="BJ129" s="4">
        <v>19.445</v>
      </c>
      <c r="BK129" s="4">
        <v>3.4329999999999998</v>
      </c>
      <c r="BL129" s="4">
        <v>22.878</v>
      </c>
      <c r="BM129" s="4">
        <v>0</v>
      </c>
      <c r="BQ129" s="4">
        <v>6423.45</v>
      </c>
      <c r="BR129" s="4">
        <v>7.4401999999999996E-2</v>
      </c>
      <c r="BS129" s="4">
        <v>-5</v>
      </c>
      <c r="BT129" s="4">
        <v>8.0940000000000005E-3</v>
      </c>
      <c r="BU129" s="4">
        <v>1.8181989999999999</v>
      </c>
      <c r="BV129" s="4">
        <v>21</v>
      </c>
      <c r="BW129" s="4">
        <f t="shared" si="10"/>
        <v>0.48036817579999996</v>
      </c>
      <c r="BY129" s="4">
        <f>BE129*$BU129*VLOOKUP("Fuel Specific Gravity",'Raw Data'!$A$1:$B$2000,2,FALSE)</f>
        <v>4948.0451222208994</v>
      </c>
      <c r="BZ129" s="4">
        <f>BF129*$BU129*VLOOKUP("Fuel Specific Gravity",'Raw Data'!$A$1:$B$2000,2,FALSE)</f>
        <v>3.6582600247759993</v>
      </c>
      <c r="CA129" s="4">
        <f>BJ129*$BU129*VLOOKUP("Fuel Specific Gravity",'Raw Data'!$A$1:$B$2000,2,FALSE)</f>
        <v>30.193067139969997</v>
      </c>
      <c r="CB129" s="4">
        <f>BM129*$BU129*VLOOKUP("Fuel Specific Gravity",'Raw Data'!$A$1:$B$2000,2,FALSE)</f>
        <v>0</v>
      </c>
    </row>
    <row r="130" spans="1:80" x14ac:dyDescent="0.25">
      <c r="A130" s="2">
        <v>43165</v>
      </c>
      <c r="B130" s="38">
        <v>0.40978312499999997</v>
      </c>
      <c r="C130" s="4">
        <v>5.1420000000000003</v>
      </c>
      <c r="D130" s="4">
        <v>6.0000000000000001E-3</v>
      </c>
      <c r="E130" s="4">
        <v>60</v>
      </c>
      <c r="F130" s="4">
        <v>376.4</v>
      </c>
      <c r="G130" s="4">
        <v>65.5</v>
      </c>
      <c r="H130" s="4">
        <v>-7.2</v>
      </c>
      <c r="J130" s="4">
        <v>14.01</v>
      </c>
      <c r="K130" s="4">
        <v>0.96</v>
      </c>
      <c r="L130" s="4">
        <v>4.9359000000000002</v>
      </c>
      <c r="M130" s="4">
        <v>5.7999999999999996E-3</v>
      </c>
      <c r="N130" s="4">
        <v>361.37150000000003</v>
      </c>
      <c r="O130" s="4">
        <v>62.860199999999999</v>
      </c>
      <c r="P130" s="4">
        <v>424.2</v>
      </c>
      <c r="Q130" s="4">
        <v>289.7294</v>
      </c>
      <c r="R130" s="4">
        <v>50.398200000000003</v>
      </c>
      <c r="S130" s="4">
        <v>340.1</v>
      </c>
      <c r="T130" s="4">
        <v>0</v>
      </c>
      <c r="W130" s="4">
        <v>0</v>
      </c>
      <c r="X130" s="4">
        <v>13.4536</v>
      </c>
      <c r="Y130" s="4">
        <v>12</v>
      </c>
      <c r="Z130" s="4">
        <v>845</v>
      </c>
      <c r="AA130" s="4">
        <v>848</v>
      </c>
      <c r="AB130" s="4">
        <v>883</v>
      </c>
      <c r="AC130" s="4">
        <v>82</v>
      </c>
      <c r="AD130" s="4">
        <v>22.39</v>
      </c>
      <c r="AE130" s="4">
        <v>0.51</v>
      </c>
      <c r="AF130" s="4">
        <v>978</v>
      </c>
      <c r="AG130" s="4">
        <v>0</v>
      </c>
      <c r="AH130" s="4">
        <v>40</v>
      </c>
      <c r="AI130" s="4">
        <v>35</v>
      </c>
      <c r="AJ130" s="4">
        <v>191</v>
      </c>
      <c r="AK130" s="4">
        <v>169</v>
      </c>
      <c r="AL130" s="4">
        <v>4.4000000000000004</v>
      </c>
      <c r="AM130" s="4">
        <v>174.1</v>
      </c>
      <c r="AN130" s="4" t="s">
        <v>155</v>
      </c>
      <c r="AO130" s="4">
        <v>2</v>
      </c>
      <c r="AP130" s="5">
        <v>0.61890046296296297</v>
      </c>
      <c r="AQ130" s="4">
        <v>47.164262000000001</v>
      </c>
      <c r="AR130" s="4">
        <v>-88.489288000000002</v>
      </c>
      <c r="AS130" s="4">
        <v>319.89999999999998</v>
      </c>
      <c r="AT130" s="4">
        <v>17</v>
      </c>
      <c r="AU130" s="4">
        <v>12</v>
      </c>
      <c r="AV130" s="4">
        <v>11</v>
      </c>
      <c r="AW130" s="4" t="s">
        <v>205</v>
      </c>
      <c r="AX130" s="4">
        <v>1.5</v>
      </c>
      <c r="AY130" s="4">
        <v>1</v>
      </c>
      <c r="AZ130" s="4">
        <v>2.5</v>
      </c>
      <c r="BA130" s="4">
        <v>14.186999999999999</v>
      </c>
      <c r="BB130" s="4">
        <v>41.36</v>
      </c>
      <c r="BC130" s="4">
        <v>2.92</v>
      </c>
      <c r="BD130" s="4">
        <v>4.165</v>
      </c>
      <c r="BE130" s="4">
        <v>3186.75</v>
      </c>
      <c r="BF130" s="4">
        <v>2.367</v>
      </c>
      <c r="BG130" s="4">
        <v>24.433</v>
      </c>
      <c r="BH130" s="4">
        <v>4.25</v>
      </c>
      <c r="BI130" s="4">
        <v>28.683</v>
      </c>
      <c r="BJ130" s="4">
        <v>19.588999999999999</v>
      </c>
      <c r="BK130" s="4">
        <v>3.407</v>
      </c>
      <c r="BL130" s="4">
        <v>22.995999999999999</v>
      </c>
      <c r="BM130" s="4">
        <v>0</v>
      </c>
      <c r="BQ130" s="4">
        <v>6315.6170000000002</v>
      </c>
      <c r="BR130" s="4">
        <v>7.0564000000000002E-2</v>
      </c>
      <c r="BS130" s="4">
        <v>-5</v>
      </c>
      <c r="BT130" s="4">
        <v>8.0000000000000002E-3</v>
      </c>
      <c r="BU130" s="4">
        <v>1.7244079999999999</v>
      </c>
      <c r="BV130" s="4">
        <v>21</v>
      </c>
      <c r="BW130" s="4">
        <f t="shared" si="10"/>
        <v>0.45558859359999998</v>
      </c>
      <c r="BY130" s="4">
        <f>BE130*$BU130*VLOOKUP("Fuel Specific Gravity",'Raw Data'!$A$1:$B$2000,2,FALSE)</f>
        <v>4692.9496436760001</v>
      </c>
      <c r="BZ130" s="4">
        <f>BF130*$BU130*VLOOKUP("Fuel Specific Gravity",'Raw Data'!$A$1:$B$2000,2,FALSE)</f>
        <v>3.4857493705439997</v>
      </c>
      <c r="CA130" s="4">
        <f>BJ130*$BU130*VLOOKUP("Fuel Specific Gravity",'Raw Data'!$A$1:$B$2000,2,FALSE)</f>
        <v>28.847631778447994</v>
      </c>
      <c r="CB130" s="4">
        <f>BM130*$BU130*VLOOKUP("Fuel Specific Gravity",'Raw Data'!$A$1:$B$2000,2,FALSE)</f>
        <v>0</v>
      </c>
    </row>
    <row r="131" spans="1:80" x14ac:dyDescent="0.25">
      <c r="A131" s="2">
        <v>43165</v>
      </c>
      <c r="B131" s="38">
        <v>0.40979469907407412</v>
      </c>
      <c r="C131" s="4">
        <v>4.851</v>
      </c>
      <c r="D131" s="4">
        <v>6.0000000000000001E-3</v>
      </c>
      <c r="E131" s="4">
        <v>60</v>
      </c>
      <c r="F131" s="4">
        <v>376.2</v>
      </c>
      <c r="G131" s="4">
        <v>65.2</v>
      </c>
      <c r="H131" s="4">
        <v>-10</v>
      </c>
      <c r="J131" s="4">
        <v>13.9</v>
      </c>
      <c r="K131" s="4">
        <v>0.96230000000000004</v>
      </c>
      <c r="L131" s="4">
        <v>4.6684000000000001</v>
      </c>
      <c r="M131" s="4">
        <v>5.7999999999999996E-3</v>
      </c>
      <c r="N131" s="4">
        <v>362.01029999999997</v>
      </c>
      <c r="O131" s="4">
        <v>62.720799999999997</v>
      </c>
      <c r="P131" s="4">
        <v>424.7</v>
      </c>
      <c r="Q131" s="4">
        <v>290.24149999999997</v>
      </c>
      <c r="R131" s="4">
        <v>50.286299999999997</v>
      </c>
      <c r="S131" s="4">
        <v>340.5</v>
      </c>
      <c r="T131" s="4">
        <v>0</v>
      </c>
      <c r="W131" s="4">
        <v>0</v>
      </c>
      <c r="X131" s="4">
        <v>13.3759</v>
      </c>
      <c r="Y131" s="4">
        <v>11.9</v>
      </c>
      <c r="Z131" s="4">
        <v>846</v>
      </c>
      <c r="AA131" s="4">
        <v>849</v>
      </c>
      <c r="AB131" s="4">
        <v>883</v>
      </c>
      <c r="AC131" s="4">
        <v>82</v>
      </c>
      <c r="AD131" s="4">
        <v>22.39</v>
      </c>
      <c r="AE131" s="4">
        <v>0.51</v>
      </c>
      <c r="AF131" s="4">
        <v>978</v>
      </c>
      <c r="AG131" s="4">
        <v>0</v>
      </c>
      <c r="AH131" s="4">
        <v>40</v>
      </c>
      <c r="AI131" s="4">
        <v>35</v>
      </c>
      <c r="AJ131" s="4">
        <v>191</v>
      </c>
      <c r="AK131" s="4">
        <v>169.9</v>
      </c>
      <c r="AL131" s="4">
        <v>4.3</v>
      </c>
      <c r="AM131" s="4">
        <v>174.3</v>
      </c>
      <c r="AN131" s="4" t="s">
        <v>155</v>
      </c>
      <c r="AO131" s="4">
        <v>2</v>
      </c>
      <c r="AP131" s="5">
        <v>0.61892361111111105</v>
      </c>
      <c r="AQ131" s="4">
        <v>47.164234</v>
      </c>
      <c r="AR131" s="4">
        <v>-88.489419999999996</v>
      </c>
      <c r="AS131" s="4">
        <v>319.60000000000002</v>
      </c>
      <c r="AT131" s="4">
        <v>18.2</v>
      </c>
      <c r="AU131" s="4">
        <v>12</v>
      </c>
      <c r="AV131" s="4">
        <v>11</v>
      </c>
      <c r="AW131" s="4" t="s">
        <v>205</v>
      </c>
      <c r="AX131" s="4">
        <v>1.5684</v>
      </c>
      <c r="AY131" s="4">
        <v>1.2052</v>
      </c>
      <c r="AZ131" s="4">
        <v>2.6368</v>
      </c>
      <c r="BA131" s="4">
        <v>14.186999999999999</v>
      </c>
      <c r="BB131" s="4">
        <v>43.78</v>
      </c>
      <c r="BC131" s="4">
        <v>3.09</v>
      </c>
      <c r="BD131" s="4">
        <v>3.9180000000000001</v>
      </c>
      <c r="BE131" s="4">
        <v>3188.009</v>
      </c>
      <c r="BF131" s="4">
        <v>2.5099999999999998</v>
      </c>
      <c r="BG131" s="4">
        <v>25.888999999999999</v>
      </c>
      <c r="BH131" s="4">
        <v>4.4850000000000003</v>
      </c>
      <c r="BI131" s="4">
        <v>30.373999999999999</v>
      </c>
      <c r="BJ131" s="4">
        <v>20.756</v>
      </c>
      <c r="BK131" s="4">
        <v>3.5960000000000001</v>
      </c>
      <c r="BL131" s="4">
        <v>24.353000000000002</v>
      </c>
      <c r="BM131" s="4">
        <v>0</v>
      </c>
      <c r="BQ131" s="4">
        <v>6641.68</v>
      </c>
      <c r="BR131" s="4">
        <v>7.5436000000000003E-2</v>
      </c>
      <c r="BS131" s="4">
        <v>-5</v>
      </c>
      <c r="BT131" s="4">
        <v>8.9060000000000007E-3</v>
      </c>
      <c r="BU131" s="4">
        <v>1.843467</v>
      </c>
      <c r="BV131" s="4">
        <v>21</v>
      </c>
      <c r="BW131" s="4">
        <f t="shared" si="10"/>
        <v>0.48704398139999999</v>
      </c>
      <c r="BY131" s="4">
        <f>BE131*$BU131*VLOOKUP("Fuel Specific Gravity",'Raw Data'!$A$1:$B$2000,2,FALSE)</f>
        <v>5018.9489366713615</v>
      </c>
      <c r="BZ131" s="4">
        <f>BF131*$BU131*VLOOKUP("Fuel Specific Gravity",'Raw Data'!$A$1:$B$2000,2,FALSE)</f>
        <v>3.9515452531799995</v>
      </c>
      <c r="CA131" s="4">
        <f>BJ131*$BU131*VLOOKUP("Fuel Specific Gravity",'Raw Data'!$A$1:$B$2000,2,FALSE)</f>
        <v>32.676602898407999</v>
      </c>
      <c r="CB131" s="4">
        <f>BM131*$BU131*VLOOKUP("Fuel Specific Gravity",'Raw Data'!$A$1:$B$2000,2,FALSE)</f>
        <v>0</v>
      </c>
    </row>
    <row r="132" spans="1:80" x14ac:dyDescent="0.25">
      <c r="A132" s="2">
        <v>43165</v>
      </c>
      <c r="B132" s="38">
        <v>0.40980627314814816</v>
      </c>
      <c r="C132" s="4">
        <v>4.5919999999999996</v>
      </c>
      <c r="D132" s="4">
        <v>6.0000000000000001E-3</v>
      </c>
      <c r="E132" s="4">
        <v>60</v>
      </c>
      <c r="F132" s="4">
        <v>371.3</v>
      </c>
      <c r="G132" s="4">
        <v>65.099999999999994</v>
      </c>
      <c r="H132" s="4">
        <v>0</v>
      </c>
      <c r="J132" s="4">
        <v>13.9</v>
      </c>
      <c r="K132" s="4">
        <v>0.96440000000000003</v>
      </c>
      <c r="L132" s="4">
        <v>4.4284999999999997</v>
      </c>
      <c r="M132" s="4">
        <v>5.7999999999999996E-3</v>
      </c>
      <c r="N132" s="4">
        <v>358.06020000000001</v>
      </c>
      <c r="O132" s="4">
        <v>62.7806</v>
      </c>
      <c r="P132" s="4">
        <v>420.8</v>
      </c>
      <c r="Q132" s="4">
        <v>287.0745</v>
      </c>
      <c r="R132" s="4">
        <v>50.334299999999999</v>
      </c>
      <c r="S132" s="4">
        <v>337.4</v>
      </c>
      <c r="T132" s="4">
        <v>0</v>
      </c>
      <c r="W132" s="4">
        <v>0</v>
      </c>
      <c r="X132" s="4">
        <v>13.4048</v>
      </c>
      <c r="Y132" s="4">
        <v>12</v>
      </c>
      <c r="Z132" s="4">
        <v>845</v>
      </c>
      <c r="AA132" s="4">
        <v>848</v>
      </c>
      <c r="AB132" s="4">
        <v>883</v>
      </c>
      <c r="AC132" s="4">
        <v>82</v>
      </c>
      <c r="AD132" s="4">
        <v>22.39</v>
      </c>
      <c r="AE132" s="4">
        <v>0.51</v>
      </c>
      <c r="AF132" s="4">
        <v>978</v>
      </c>
      <c r="AG132" s="4">
        <v>0</v>
      </c>
      <c r="AH132" s="4">
        <v>40</v>
      </c>
      <c r="AI132" s="4">
        <v>35</v>
      </c>
      <c r="AJ132" s="4">
        <v>191</v>
      </c>
      <c r="AK132" s="4">
        <v>170</v>
      </c>
      <c r="AL132" s="4">
        <v>4.3</v>
      </c>
      <c r="AM132" s="4">
        <v>174.7</v>
      </c>
      <c r="AN132" s="4" t="s">
        <v>155</v>
      </c>
      <c r="AO132" s="4">
        <v>2</v>
      </c>
      <c r="AP132" s="5">
        <v>0.6189351851851852</v>
      </c>
      <c r="AQ132" s="4">
        <v>47.164200000000001</v>
      </c>
      <c r="AR132" s="4">
        <v>-88.489524000000003</v>
      </c>
      <c r="AS132" s="4">
        <v>319.39999999999998</v>
      </c>
      <c r="AT132" s="4">
        <v>19.100000000000001</v>
      </c>
      <c r="AU132" s="4">
        <v>12</v>
      </c>
      <c r="AV132" s="4">
        <v>11</v>
      </c>
      <c r="AW132" s="4" t="s">
        <v>205</v>
      </c>
      <c r="AX132" s="4">
        <v>1.3264</v>
      </c>
      <c r="AY132" s="4">
        <v>1.3</v>
      </c>
      <c r="AZ132" s="4">
        <v>2.2896000000000001</v>
      </c>
      <c r="BA132" s="4">
        <v>14.186999999999999</v>
      </c>
      <c r="BB132" s="4">
        <v>46.2</v>
      </c>
      <c r="BC132" s="4">
        <v>3.26</v>
      </c>
      <c r="BD132" s="4">
        <v>3.694</v>
      </c>
      <c r="BE132" s="4">
        <v>3189.268</v>
      </c>
      <c r="BF132" s="4">
        <v>2.6520000000000001</v>
      </c>
      <c r="BG132" s="4">
        <v>27.004000000000001</v>
      </c>
      <c r="BH132" s="4">
        <v>4.7350000000000003</v>
      </c>
      <c r="BI132" s="4">
        <v>31.738</v>
      </c>
      <c r="BJ132" s="4">
        <v>21.65</v>
      </c>
      <c r="BK132" s="4">
        <v>3.7959999999999998</v>
      </c>
      <c r="BL132" s="4">
        <v>25.446000000000002</v>
      </c>
      <c r="BM132" s="4">
        <v>0</v>
      </c>
      <c r="BQ132" s="4">
        <v>7019.2370000000001</v>
      </c>
      <c r="BR132" s="4">
        <v>8.7777999999999995E-2</v>
      </c>
      <c r="BS132" s="4">
        <v>-5</v>
      </c>
      <c r="BT132" s="4">
        <v>8.0940000000000005E-3</v>
      </c>
      <c r="BU132" s="4">
        <v>2.1450749999999998</v>
      </c>
      <c r="BV132" s="4">
        <v>21</v>
      </c>
      <c r="BW132" s="4">
        <f t="shared" si="10"/>
        <v>0.56672881499999994</v>
      </c>
      <c r="BY132" s="4">
        <f>BE132*$BU132*VLOOKUP("Fuel Specific Gravity",'Raw Data'!$A$1:$B$2000,2,FALSE)</f>
        <v>5842.4010730553991</v>
      </c>
      <c r="BZ132" s="4">
        <f>BF132*$BU132*VLOOKUP("Fuel Specific Gravity",'Raw Data'!$A$1:$B$2000,2,FALSE)</f>
        <v>4.8581830205999994</v>
      </c>
      <c r="CA132" s="4">
        <f>BJ132*$BU132*VLOOKUP("Fuel Specific Gravity",'Raw Data'!$A$1:$B$2000,2,FALSE)</f>
        <v>39.660506182499994</v>
      </c>
      <c r="CB132" s="4">
        <f>BM132*$BU132*VLOOKUP("Fuel Specific Gravity",'Raw Data'!$A$1:$B$2000,2,FALSE)</f>
        <v>0</v>
      </c>
    </row>
    <row r="133" spans="1:80" x14ac:dyDescent="0.25">
      <c r="A133" s="2">
        <v>43165</v>
      </c>
      <c r="B133" s="38">
        <v>0.40981784722222225</v>
      </c>
      <c r="C133" s="4">
        <v>4.4800000000000004</v>
      </c>
      <c r="D133" s="4">
        <v>7.6E-3</v>
      </c>
      <c r="E133" s="4">
        <v>75.590682000000001</v>
      </c>
      <c r="F133" s="4">
        <v>365.5</v>
      </c>
      <c r="G133" s="4">
        <v>65.099999999999994</v>
      </c>
      <c r="H133" s="4">
        <v>-14.5</v>
      </c>
      <c r="J133" s="4">
        <v>13.94</v>
      </c>
      <c r="K133" s="4">
        <v>0.96519999999999995</v>
      </c>
      <c r="L133" s="4">
        <v>4.3242000000000003</v>
      </c>
      <c r="M133" s="4">
        <v>7.3000000000000001E-3</v>
      </c>
      <c r="N133" s="4">
        <v>352.83339999999998</v>
      </c>
      <c r="O133" s="4">
        <v>62.877899999999997</v>
      </c>
      <c r="P133" s="4">
        <v>415.7</v>
      </c>
      <c r="Q133" s="4">
        <v>282.88389999999998</v>
      </c>
      <c r="R133" s="4">
        <v>50.412300000000002</v>
      </c>
      <c r="S133" s="4">
        <v>333.3</v>
      </c>
      <c r="T133" s="4">
        <v>0</v>
      </c>
      <c r="W133" s="4">
        <v>0</v>
      </c>
      <c r="X133" s="4">
        <v>13.4564</v>
      </c>
      <c r="Y133" s="4">
        <v>11.9</v>
      </c>
      <c r="Z133" s="4">
        <v>844</v>
      </c>
      <c r="AA133" s="4">
        <v>847</v>
      </c>
      <c r="AB133" s="4">
        <v>883</v>
      </c>
      <c r="AC133" s="4">
        <v>82</v>
      </c>
      <c r="AD133" s="4">
        <v>22.39</v>
      </c>
      <c r="AE133" s="4">
        <v>0.51</v>
      </c>
      <c r="AF133" s="4">
        <v>978</v>
      </c>
      <c r="AG133" s="4">
        <v>0</v>
      </c>
      <c r="AH133" s="4">
        <v>40</v>
      </c>
      <c r="AI133" s="4">
        <v>35</v>
      </c>
      <c r="AJ133" s="4">
        <v>191</v>
      </c>
      <c r="AK133" s="4">
        <v>170</v>
      </c>
      <c r="AL133" s="4">
        <v>4.2</v>
      </c>
      <c r="AM133" s="4">
        <v>175</v>
      </c>
      <c r="AN133" s="4" t="s">
        <v>155</v>
      </c>
      <c r="AO133" s="4">
        <v>2</v>
      </c>
      <c r="AP133" s="5">
        <v>0.61894675925925924</v>
      </c>
      <c r="AQ133" s="4">
        <v>47.164188000000003</v>
      </c>
      <c r="AR133" s="4">
        <v>-88.489557000000005</v>
      </c>
      <c r="AS133" s="4">
        <v>319.39999999999998</v>
      </c>
      <c r="AT133" s="4">
        <v>19.3</v>
      </c>
      <c r="AU133" s="4">
        <v>12</v>
      </c>
      <c r="AV133" s="4">
        <v>10</v>
      </c>
      <c r="AW133" s="4" t="s">
        <v>205</v>
      </c>
      <c r="AX133" s="4">
        <v>1.2</v>
      </c>
      <c r="AY133" s="4">
        <v>1.3</v>
      </c>
      <c r="AZ133" s="4">
        <v>2.1</v>
      </c>
      <c r="BA133" s="4">
        <v>14.186999999999999</v>
      </c>
      <c r="BB133" s="4">
        <v>47.31</v>
      </c>
      <c r="BC133" s="4">
        <v>3.34</v>
      </c>
      <c r="BD133" s="4">
        <v>3.6030000000000002</v>
      </c>
      <c r="BE133" s="4">
        <v>3188.741</v>
      </c>
      <c r="BF133" s="4">
        <v>3.4239999999999999</v>
      </c>
      <c r="BG133" s="4">
        <v>27.247</v>
      </c>
      <c r="BH133" s="4">
        <v>4.8559999999999999</v>
      </c>
      <c r="BI133" s="4">
        <v>32.103000000000002</v>
      </c>
      <c r="BJ133" s="4">
        <v>21.844999999999999</v>
      </c>
      <c r="BK133" s="4">
        <v>3.8929999999999998</v>
      </c>
      <c r="BL133" s="4">
        <v>25.738</v>
      </c>
      <c r="BM133" s="4">
        <v>0</v>
      </c>
      <c r="BQ133" s="4">
        <v>7215.0820000000003</v>
      </c>
      <c r="BR133" s="4">
        <v>7.2692000000000007E-2</v>
      </c>
      <c r="BS133" s="4">
        <v>-5</v>
      </c>
      <c r="BT133" s="4">
        <v>8.9060000000000007E-3</v>
      </c>
      <c r="BU133" s="4">
        <v>1.776411</v>
      </c>
      <c r="BV133" s="4">
        <v>21</v>
      </c>
      <c r="BW133" s="4">
        <f t="shared" si="10"/>
        <v>0.46932778619999999</v>
      </c>
      <c r="BY133" s="4">
        <f>BE133*$BU133*VLOOKUP("Fuel Specific Gravity",'Raw Data'!$A$1:$B$2000,2,FALSE)</f>
        <v>4837.495458622554</v>
      </c>
      <c r="BZ133" s="4">
        <f>BF133*$BU133*VLOOKUP("Fuel Specific Gravity",'Raw Data'!$A$1:$B$2000,2,FALSE)</f>
        <v>5.1943962994559989</v>
      </c>
      <c r="CA133" s="4">
        <f>BJ133*$BU133*VLOOKUP("Fuel Specific Gravity",'Raw Data'!$A$1:$B$2000,2,FALSE)</f>
        <v>33.140066343930002</v>
      </c>
      <c r="CB133" s="4">
        <f>BM133*$BU133*VLOOKUP("Fuel Specific Gravity",'Raw Data'!$A$1:$B$2000,2,FALSE)</f>
        <v>0</v>
      </c>
    </row>
    <row r="134" spans="1:80" x14ac:dyDescent="0.25">
      <c r="A134" s="2">
        <v>43165</v>
      </c>
      <c r="B134" s="38">
        <v>0.40982942129629629</v>
      </c>
      <c r="C134" s="4">
        <v>4.45</v>
      </c>
      <c r="D134" s="4">
        <v>8.0000000000000002E-3</v>
      </c>
      <c r="E134" s="4">
        <v>80</v>
      </c>
      <c r="F134" s="4">
        <v>361.6</v>
      </c>
      <c r="G134" s="4">
        <v>65.3</v>
      </c>
      <c r="H134" s="4">
        <v>-13.5</v>
      </c>
      <c r="J134" s="4">
        <v>14.1</v>
      </c>
      <c r="K134" s="4">
        <v>0.96550000000000002</v>
      </c>
      <c r="L134" s="4">
        <v>4.2961</v>
      </c>
      <c r="M134" s="4">
        <v>7.7000000000000002E-3</v>
      </c>
      <c r="N134" s="4">
        <v>349.15289999999999</v>
      </c>
      <c r="O134" s="4">
        <v>63.068800000000003</v>
      </c>
      <c r="P134" s="4">
        <v>412.2</v>
      </c>
      <c r="Q134" s="4">
        <v>279.93310000000002</v>
      </c>
      <c r="R134" s="4">
        <v>50.565399999999997</v>
      </c>
      <c r="S134" s="4">
        <v>330.5</v>
      </c>
      <c r="T134" s="4">
        <v>0</v>
      </c>
      <c r="W134" s="4">
        <v>0</v>
      </c>
      <c r="X134" s="4">
        <v>13.6135</v>
      </c>
      <c r="Y134" s="4">
        <v>12</v>
      </c>
      <c r="Z134" s="4">
        <v>845</v>
      </c>
      <c r="AA134" s="4">
        <v>848</v>
      </c>
      <c r="AB134" s="4">
        <v>883</v>
      </c>
      <c r="AC134" s="4">
        <v>82</v>
      </c>
      <c r="AD134" s="4">
        <v>22.39</v>
      </c>
      <c r="AE134" s="4">
        <v>0.51</v>
      </c>
      <c r="AF134" s="4">
        <v>978</v>
      </c>
      <c r="AG134" s="4">
        <v>0</v>
      </c>
      <c r="AH134" s="4">
        <v>40</v>
      </c>
      <c r="AI134" s="4">
        <v>35</v>
      </c>
      <c r="AJ134" s="4">
        <v>191</v>
      </c>
      <c r="AK134" s="4">
        <v>170</v>
      </c>
      <c r="AL134" s="4">
        <v>4.3</v>
      </c>
      <c r="AM134" s="4">
        <v>174.6</v>
      </c>
      <c r="AN134" s="4" t="s">
        <v>155</v>
      </c>
      <c r="AO134" s="4">
        <v>2</v>
      </c>
      <c r="AP134" s="5">
        <v>0.61894675925925924</v>
      </c>
      <c r="AQ134" s="4">
        <v>47.164164999999997</v>
      </c>
      <c r="AR134" s="4">
        <v>-88.489626000000001</v>
      </c>
      <c r="AS134" s="4">
        <v>319.39999999999998</v>
      </c>
      <c r="AT134" s="4">
        <v>19.3</v>
      </c>
      <c r="AU134" s="4">
        <v>12</v>
      </c>
      <c r="AV134" s="4">
        <v>10</v>
      </c>
      <c r="AW134" s="4" t="s">
        <v>205</v>
      </c>
      <c r="AX134" s="4">
        <v>1.2</v>
      </c>
      <c r="AY134" s="4">
        <v>1.3</v>
      </c>
      <c r="AZ134" s="4">
        <v>2.1</v>
      </c>
      <c r="BA134" s="4">
        <v>14.186999999999999</v>
      </c>
      <c r="BB134" s="4">
        <v>47.63</v>
      </c>
      <c r="BC134" s="4">
        <v>3.36</v>
      </c>
      <c r="BD134" s="4">
        <v>3.573</v>
      </c>
      <c r="BE134" s="4">
        <v>3188.5790000000002</v>
      </c>
      <c r="BF134" s="4">
        <v>3.649</v>
      </c>
      <c r="BG134" s="4">
        <v>27.138000000000002</v>
      </c>
      <c r="BH134" s="4">
        <v>4.9020000000000001</v>
      </c>
      <c r="BI134" s="4">
        <v>32.04</v>
      </c>
      <c r="BJ134" s="4">
        <v>21.757999999999999</v>
      </c>
      <c r="BK134" s="4">
        <v>3.93</v>
      </c>
      <c r="BL134" s="4">
        <v>25.687999999999999</v>
      </c>
      <c r="BM134" s="4">
        <v>0</v>
      </c>
      <c r="BQ134" s="4">
        <v>7346.7439999999997</v>
      </c>
      <c r="BR134" s="4">
        <v>6.7376000000000005E-2</v>
      </c>
      <c r="BS134" s="4">
        <v>-5</v>
      </c>
      <c r="BT134" s="4">
        <v>8.0940000000000005E-3</v>
      </c>
      <c r="BU134" s="4">
        <v>1.6465019999999999</v>
      </c>
      <c r="BV134" s="4">
        <v>21</v>
      </c>
      <c r="BW134" s="4">
        <f t="shared" si="10"/>
        <v>0.43500582839999996</v>
      </c>
      <c r="BY134" s="4">
        <f>BE134*$BU134*VLOOKUP("Fuel Specific Gravity",'Raw Data'!$A$1:$B$2000,2,FALSE)</f>
        <v>4483.501452361932</v>
      </c>
      <c r="BZ134" s="4">
        <f>BF134*$BU134*VLOOKUP("Fuel Specific Gravity",'Raw Data'!$A$1:$B$2000,2,FALSE)</f>
        <v>5.1309052714919998</v>
      </c>
      <c r="CA134" s="4">
        <f>BJ134*$BU134*VLOOKUP("Fuel Specific Gravity",'Raw Data'!$A$1:$B$2000,2,FALSE)</f>
        <v>30.594200300663992</v>
      </c>
      <c r="CB134" s="4">
        <f>BM134*$BU134*VLOOKUP("Fuel Specific Gravity",'Raw Data'!$A$1:$B$2000,2,FALSE)</f>
        <v>0</v>
      </c>
    </row>
    <row r="135" spans="1:80" x14ac:dyDescent="0.25">
      <c r="A135" s="2">
        <v>43165</v>
      </c>
      <c r="B135" s="38">
        <v>0.40984099537037039</v>
      </c>
      <c r="C135" s="4">
        <v>4.38</v>
      </c>
      <c r="D135" s="4">
        <v>8.5000000000000006E-3</v>
      </c>
      <c r="E135" s="4">
        <v>84.833887000000004</v>
      </c>
      <c r="F135" s="4">
        <v>360.4</v>
      </c>
      <c r="G135" s="4">
        <v>65.5</v>
      </c>
      <c r="H135" s="4">
        <v>0</v>
      </c>
      <c r="J135" s="4">
        <v>14.2</v>
      </c>
      <c r="K135" s="4">
        <v>0.96609999999999996</v>
      </c>
      <c r="L135" s="4">
        <v>4.2313000000000001</v>
      </c>
      <c r="M135" s="4">
        <v>8.2000000000000007E-3</v>
      </c>
      <c r="N135" s="4">
        <v>348.14620000000002</v>
      </c>
      <c r="O135" s="4">
        <v>63.298499999999997</v>
      </c>
      <c r="P135" s="4">
        <v>411.4</v>
      </c>
      <c r="Q135" s="4">
        <v>279.1259</v>
      </c>
      <c r="R135" s="4">
        <v>50.749499999999998</v>
      </c>
      <c r="S135" s="4">
        <v>329.9</v>
      </c>
      <c r="T135" s="4">
        <v>0</v>
      </c>
      <c r="W135" s="4">
        <v>0</v>
      </c>
      <c r="X135" s="4">
        <v>13.718</v>
      </c>
      <c r="Y135" s="4">
        <v>12</v>
      </c>
      <c r="Z135" s="4">
        <v>845</v>
      </c>
      <c r="AA135" s="4">
        <v>846</v>
      </c>
      <c r="AB135" s="4">
        <v>883</v>
      </c>
      <c r="AC135" s="4">
        <v>82</v>
      </c>
      <c r="AD135" s="4">
        <v>22.39</v>
      </c>
      <c r="AE135" s="4">
        <v>0.51</v>
      </c>
      <c r="AF135" s="4">
        <v>978</v>
      </c>
      <c r="AG135" s="4">
        <v>0</v>
      </c>
      <c r="AH135" s="4">
        <v>40</v>
      </c>
      <c r="AI135" s="4">
        <v>35</v>
      </c>
      <c r="AJ135" s="4">
        <v>191</v>
      </c>
      <c r="AK135" s="4">
        <v>170</v>
      </c>
      <c r="AL135" s="4">
        <v>4.3</v>
      </c>
      <c r="AM135" s="4">
        <v>174.2</v>
      </c>
      <c r="AN135" s="4" t="s">
        <v>155</v>
      </c>
      <c r="AO135" s="4">
        <v>2</v>
      </c>
      <c r="AP135" s="5">
        <v>0.61895833333333339</v>
      </c>
      <c r="AQ135" s="4">
        <v>47.164107999999999</v>
      </c>
      <c r="AR135" s="4">
        <v>-88.489797999999993</v>
      </c>
      <c r="AS135" s="4">
        <v>319.3</v>
      </c>
      <c r="AT135" s="4">
        <v>19.3</v>
      </c>
      <c r="AU135" s="4">
        <v>12</v>
      </c>
      <c r="AV135" s="4">
        <v>10</v>
      </c>
      <c r="AW135" s="4" t="s">
        <v>205</v>
      </c>
      <c r="AX135" s="4">
        <v>1.2</v>
      </c>
      <c r="AY135" s="4">
        <v>1.3</v>
      </c>
      <c r="AZ135" s="4">
        <v>2.1</v>
      </c>
      <c r="BA135" s="4">
        <v>14.186999999999999</v>
      </c>
      <c r="BB135" s="4">
        <v>48.36</v>
      </c>
      <c r="BC135" s="4">
        <v>3.41</v>
      </c>
      <c r="BD135" s="4">
        <v>3.5129999999999999</v>
      </c>
      <c r="BE135" s="4">
        <v>3188.5880000000002</v>
      </c>
      <c r="BF135" s="4">
        <v>3.931</v>
      </c>
      <c r="BG135" s="4">
        <v>27.474</v>
      </c>
      <c r="BH135" s="4">
        <v>4.9950000000000001</v>
      </c>
      <c r="BI135" s="4">
        <v>32.469000000000001</v>
      </c>
      <c r="BJ135" s="4">
        <v>22.027000000000001</v>
      </c>
      <c r="BK135" s="4">
        <v>4.0049999999999999</v>
      </c>
      <c r="BL135" s="4">
        <v>26.032</v>
      </c>
      <c r="BM135" s="4">
        <v>0</v>
      </c>
      <c r="BQ135" s="4">
        <v>7516.4229999999998</v>
      </c>
      <c r="BR135" s="4">
        <v>7.5146000000000004E-2</v>
      </c>
      <c r="BS135" s="4">
        <v>-5</v>
      </c>
      <c r="BT135" s="4">
        <v>8.9049999999999997E-3</v>
      </c>
      <c r="BU135" s="4">
        <v>1.8363769999999999</v>
      </c>
      <c r="BV135" s="4">
        <v>21</v>
      </c>
      <c r="BW135" s="4">
        <f t="shared" si="10"/>
        <v>0.48517080339999996</v>
      </c>
      <c r="BY135" s="4">
        <f>BE135*$BU135*VLOOKUP("Fuel Specific Gravity",'Raw Data'!$A$1:$B$2000,2,FALSE)</f>
        <v>5000.5540144873039</v>
      </c>
      <c r="BZ135" s="4">
        <f>BF135*$BU135*VLOOKUP("Fuel Specific Gravity",'Raw Data'!$A$1:$B$2000,2,FALSE)</f>
        <v>6.1648534808979996</v>
      </c>
      <c r="CA135" s="4">
        <f>BJ135*$BU135*VLOOKUP("Fuel Specific Gravity",'Raw Data'!$A$1:$B$2000,2,FALSE)</f>
        <v>34.544194256866</v>
      </c>
      <c r="CB135" s="4">
        <f>BM135*$BU135*VLOOKUP("Fuel Specific Gravity",'Raw Data'!$A$1:$B$2000,2,FALSE)</f>
        <v>0</v>
      </c>
    </row>
    <row r="136" spans="1:80" x14ac:dyDescent="0.25">
      <c r="A136" s="2">
        <v>43165</v>
      </c>
      <c r="B136" s="38">
        <v>0.40985256944444443</v>
      </c>
      <c r="C136" s="4">
        <v>4.38</v>
      </c>
      <c r="D136" s="4">
        <v>8.9999999999999993E-3</v>
      </c>
      <c r="E136" s="4">
        <v>90</v>
      </c>
      <c r="F136" s="4">
        <v>359.6</v>
      </c>
      <c r="G136" s="4">
        <v>65.599999999999994</v>
      </c>
      <c r="H136" s="4">
        <v>-5.8</v>
      </c>
      <c r="J136" s="4">
        <v>14.3</v>
      </c>
      <c r="K136" s="4">
        <v>0.96599999999999997</v>
      </c>
      <c r="L136" s="4">
        <v>4.2312000000000003</v>
      </c>
      <c r="M136" s="4">
        <v>8.6999999999999994E-3</v>
      </c>
      <c r="N136" s="4">
        <v>347.41230000000002</v>
      </c>
      <c r="O136" s="4">
        <v>63.392200000000003</v>
      </c>
      <c r="P136" s="4">
        <v>410.8</v>
      </c>
      <c r="Q136" s="4">
        <v>278.5376</v>
      </c>
      <c r="R136" s="4">
        <v>50.8247</v>
      </c>
      <c r="S136" s="4">
        <v>329.4</v>
      </c>
      <c r="T136" s="4">
        <v>0</v>
      </c>
      <c r="W136" s="4">
        <v>0</v>
      </c>
      <c r="X136" s="4">
        <v>13.8141</v>
      </c>
      <c r="Y136" s="4">
        <v>11.9</v>
      </c>
      <c r="Z136" s="4">
        <v>845</v>
      </c>
      <c r="AA136" s="4">
        <v>847</v>
      </c>
      <c r="AB136" s="4">
        <v>883</v>
      </c>
      <c r="AC136" s="4">
        <v>82</v>
      </c>
      <c r="AD136" s="4">
        <v>22.39</v>
      </c>
      <c r="AE136" s="4">
        <v>0.51</v>
      </c>
      <c r="AF136" s="4">
        <v>978</v>
      </c>
      <c r="AG136" s="4">
        <v>0</v>
      </c>
      <c r="AH136" s="4">
        <v>40</v>
      </c>
      <c r="AI136" s="4">
        <v>35</v>
      </c>
      <c r="AJ136" s="4">
        <v>191</v>
      </c>
      <c r="AK136" s="4">
        <v>169.1</v>
      </c>
      <c r="AL136" s="4">
        <v>4.2</v>
      </c>
      <c r="AM136" s="4">
        <v>174.1</v>
      </c>
      <c r="AN136" s="4" t="s">
        <v>155</v>
      </c>
      <c r="AO136" s="4">
        <v>2</v>
      </c>
      <c r="AP136" s="5">
        <v>0.61898148148148147</v>
      </c>
      <c r="AQ136" s="4">
        <v>47.164019000000003</v>
      </c>
      <c r="AR136" s="4">
        <v>-88.489917000000005</v>
      </c>
      <c r="AS136" s="4">
        <v>319.39999999999998</v>
      </c>
      <c r="AT136" s="4">
        <v>20.399999999999999</v>
      </c>
      <c r="AU136" s="4">
        <v>12</v>
      </c>
      <c r="AV136" s="4">
        <v>10</v>
      </c>
      <c r="AW136" s="4" t="s">
        <v>205</v>
      </c>
      <c r="AX136" s="4">
        <v>1.2</v>
      </c>
      <c r="AY136" s="4">
        <v>1.3684000000000001</v>
      </c>
      <c r="AZ136" s="4">
        <v>2.1684000000000001</v>
      </c>
      <c r="BA136" s="4">
        <v>14.186999999999999</v>
      </c>
      <c r="BB136" s="4">
        <v>48.36</v>
      </c>
      <c r="BC136" s="4">
        <v>3.41</v>
      </c>
      <c r="BD136" s="4">
        <v>3.5179999999999998</v>
      </c>
      <c r="BE136" s="4">
        <v>3188.21</v>
      </c>
      <c r="BF136" s="4">
        <v>4.17</v>
      </c>
      <c r="BG136" s="4">
        <v>27.414000000000001</v>
      </c>
      <c r="BH136" s="4">
        <v>5.0019999999999998</v>
      </c>
      <c r="BI136" s="4">
        <v>32.415999999999997</v>
      </c>
      <c r="BJ136" s="4">
        <v>21.978999999999999</v>
      </c>
      <c r="BK136" s="4">
        <v>4.0110000000000001</v>
      </c>
      <c r="BL136" s="4">
        <v>25.989000000000001</v>
      </c>
      <c r="BM136" s="4">
        <v>0</v>
      </c>
      <c r="BQ136" s="4">
        <v>7568.4589999999998</v>
      </c>
      <c r="BR136" s="4">
        <v>5.5163999999999998E-2</v>
      </c>
      <c r="BS136" s="4">
        <v>-5</v>
      </c>
      <c r="BT136" s="4">
        <v>8.9999999999999993E-3</v>
      </c>
      <c r="BU136" s="4">
        <v>1.348074</v>
      </c>
      <c r="BV136" s="4">
        <v>21</v>
      </c>
      <c r="BW136" s="4">
        <f t="shared" si="10"/>
        <v>0.35616115079999999</v>
      </c>
      <c r="BY136" s="4">
        <f>BE136*$BU136*VLOOKUP("Fuel Specific Gravity",'Raw Data'!$A$1:$B$2000,2,FALSE)</f>
        <v>3670.4433284391594</v>
      </c>
      <c r="BZ136" s="4">
        <f>BF136*$BU136*VLOOKUP("Fuel Specific Gravity",'Raw Data'!$A$1:$B$2000,2,FALSE)</f>
        <v>4.8007341673199999</v>
      </c>
      <c r="CA136" s="4">
        <f>BJ136*$BU136*VLOOKUP("Fuel Specific Gravity",'Raw Data'!$A$1:$B$2000,2,FALSE)</f>
        <v>25.303437952884</v>
      </c>
      <c r="CB136" s="4">
        <f>BM136*$BU136*VLOOKUP("Fuel Specific Gravity",'Raw Data'!$A$1:$B$2000,2,FALSE)</f>
        <v>0</v>
      </c>
    </row>
    <row r="137" spans="1:80" x14ac:dyDescent="0.25">
      <c r="A137" s="2">
        <v>43165</v>
      </c>
      <c r="B137" s="38">
        <v>0.40986414351851846</v>
      </c>
      <c r="C137" s="4">
        <v>4.774</v>
      </c>
      <c r="D137" s="4">
        <v>8.9999999999999993E-3</v>
      </c>
      <c r="E137" s="4">
        <v>90</v>
      </c>
      <c r="F137" s="4">
        <v>358</v>
      </c>
      <c r="G137" s="4">
        <v>65.7</v>
      </c>
      <c r="H137" s="4">
        <v>6.8</v>
      </c>
      <c r="J137" s="4">
        <v>14.4</v>
      </c>
      <c r="K137" s="4">
        <v>0.96289999999999998</v>
      </c>
      <c r="L137" s="4">
        <v>4.5968</v>
      </c>
      <c r="M137" s="4">
        <v>8.6999999999999994E-3</v>
      </c>
      <c r="N137" s="4">
        <v>344.72019999999998</v>
      </c>
      <c r="O137" s="4">
        <v>63.261099999999999</v>
      </c>
      <c r="P137" s="4">
        <v>408</v>
      </c>
      <c r="Q137" s="4">
        <v>276.37920000000003</v>
      </c>
      <c r="R137" s="4">
        <v>50.719499999999996</v>
      </c>
      <c r="S137" s="4">
        <v>327.10000000000002</v>
      </c>
      <c r="T137" s="4">
        <v>6.7515000000000001</v>
      </c>
      <c r="W137" s="4">
        <v>0</v>
      </c>
      <c r="X137" s="4">
        <v>13.865399999999999</v>
      </c>
      <c r="Y137" s="4">
        <v>12</v>
      </c>
      <c r="Z137" s="4">
        <v>845</v>
      </c>
      <c r="AA137" s="4">
        <v>849</v>
      </c>
      <c r="AB137" s="4">
        <v>883</v>
      </c>
      <c r="AC137" s="4">
        <v>82</v>
      </c>
      <c r="AD137" s="4">
        <v>22.39</v>
      </c>
      <c r="AE137" s="4">
        <v>0.51</v>
      </c>
      <c r="AF137" s="4">
        <v>978</v>
      </c>
      <c r="AG137" s="4">
        <v>0</v>
      </c>
      <c r="AH137" s="4">
        <v>40</v>
      </c>
      <c r="AI137" s="4">
        <v>35</v>
      </c>
      <c r="AJ137" s="4">
        <v>191</v>
      </c>
      <c r="AK137" s="4">
        <v>169.9</v>
      </c>
      <c r="AL137" s="4">
        <v>4.3</v>
      </c>
      <c r="AM137" s="4">
        <v>174.5</v>
      </c>
      <c r="AN137" s="4" t="s">
        <v>155</v>
      </c>
      <c r="AO137" s="4">
        <v>2</v>
      </c>
      <c r="AP137" s="5">
        <v>0.6189930555555555</v>
      </c>
      <c r="AQ137" s="4">
        <v>47.16395</v>
      </c>
      <c r="AR137" s="4">
        <v>-88.490003999999999</v>
      </c>
      <c r="AS137" s="4">
        <v>319.3</v>
      </c>
      <c r="AT137" s="4">
        <v>20.5</v>
      </c>
      <c r="AU137" s="4">
        <v>12</v>
      </c>
      <c r="AV137" s="4">
        <v>9</v>
      </c>
      <c r="AW137" s="4" t="s">
        <v>211</v>
      </c>
      <c r="AX137" s="4">
        <v>0.99480000000000002</v>
      </c>
      <c r="AY137" s="4">
        <v>1.4</v>
      </c>
      <c r="AZ137" s="4">
        <v>1.7896000000000001</v>
      </c>
      <c r="BA137" s="4">
        <v>14.186999999999999</v>
      </c>
      <c r="BB137" s="4">
        <v>44.44</v>
      </c>
      <c r="BC137" s="4">
        <v>3.13</v>
      </c>
      <c r="BD137" s="4">
        <v>3.855</v>
      </c>
      <c r="BE137" s="4">
        <v>3185.8820000000001</v>
      </c>
      <c r="BF137" s="4">
        <v>3.823</v>
      </c>
      <c r="BG137" s="4">
        <v>25.018999999999998</v>
      </c>
      <c r="BH137" s="4">
        <v>4.5910000000000002</v>
      </c>
      <c r="BI137" s="4">
        <v>29.611000000000001</v>
      </c>
      <c r="BJ137" s="4">
        <v>20.059000000000001</v>
      </c>
      <c r="BK137" s="4">
        <v>3.681</v>
      </c>
      <c r="BL137" s="4">
        <v>23.74</v>
      </c>
      <c r="BM137" s="4">
        <v>0.14779999999999999</v>
      </c>
      <c r="BQ137" s="4">
        <v>6987.1940000000004</v>
      </c>
      <c r="BR137" s="4">
        <v>5.9341999999999999E-2</v>
      </c>
      <c r="BS137" s="4">
        <v>-5</v>
      </c>
      <c r="BT137" s="4">
        <v>8.9999999999999993E-3</v>
      </c>
      <c r="BU137" s="4">
        <v>1.45017</v>
      </c>
      <c r="BV137" s="4">
        <v>21</v>
      </c>
      <c r="BW137" s="4">
        <f t="shared" si="10"/>
        <v>0.38313491399999999</v>
      </c>
      <c r="BY137" s="4">
        <f>BE137*$BU137*VLOOKUP("Fuel Specific Gravity",'Raw Data'!$A$1:$B$2000,2,FALSE)</f>
        <v>3945.5402069487595</v>
      </c>
      <c r="BZ137" s="4">
        <f>BF137*$BU137*VLOOKUP("Fuel Specific Gravity",'Raw Data'!$A$1:$B$2000,2,FALSE)</f>
        <v>4.7345759231400004</v>
      </c>
      <c r="CA137" s="4">
        <f>BJ137*$BU137*VLOOKUP("Fuel Specific Gravity",'Raw Data'!$A$1:$B$2000,2,FALSE)</f>
        <v>24.84197186562</v>
      </c>
      <c r="CB137" s="4">
        <f>BM137*$BU137*VLOOKUP("Fuel Specific Gravity",'Raw Data'!$A$1:$B$2000,2,FALSE)</f>
        <v>0.18304219760399998</v>
      </c>
    </row>
    <row r="138" spans="1:80" x14ac:dyDescent="0.25">
      <c r="A138" s="2">
        <v>43165</v>
      </c>
      <c r="B138" s="38">
        <v>0.40987571759259261</v>
      </c>
      <c r="C138" s="4">
        <v>5.1070000000000002</v>
      </c>
      <c r="D138" s="4">
        <v>8.9999999999999993E-3</v>
      </c>
      <c r="E138" s="4">
        <v>90</v>
      </c>
      <c r="F138" s="4">
        <v>363.6</v>
      </c>
      <c r="G138" s="4">
        <v>65.5</v>
      </c>
      <c r="H138" s="4">
        <v>10</v>
      </c>
      <c r="J138" s="4">
        <v>14.4</v>
      </c>
      <c r="K138" s="4">
        <v>0.96030000000000004</v>
      </c>
      <c r="L138" s="4">
        <v>4.9036</v>
      </c>
      <c r="M138" s="4">
        <v>8.6E-3</v>
      </c>
      <c r="N138" s="4">
        <v>349.12419999999997</v>
      </c>
      <c r="O138" s="4">
        <v>62.854399999999998</v>
      </c>
      <c r="P138" s="4">
        <v>412</v>
      </c>
      <c r="Q138" s="4">
        <v>279.9101</v>
      </c>
      <c r="R138" s="4">
        <v>50.393500000000003</v>
      </c>
      <c r="S138" s="4">
        <v>330.3</v>
      </c>
      <c r="T138" s="4">
        <v>10</v>
      </c>
      <c r="W138" s="4">
        <v>0</v>
      </c>
      <c r="X138" s="4">
        <v>13.8277</v>
      </c>
      <c r="Y138" s="4">
        <v>12</v>
      </c>
      <c r="Z138" s="4">
        <v>844</v>
      </c>
      <c r="AA138" s="4">
        <v>848</v>
      </c>
      <c r="AB138" s="4">
        <v>883</v>
      </c>
      <c r="AC138" s="4">
        <v>82</v>
      </c>
      <c r="AD138" s="4">
        <v>22.39</v>
      </c>
      <c r="AE138" s="4">
        <v>0.51</v>
      </c>
      <c r="AF138" s="4">
        <v>978</v>
      </c>
      <c r="AG138" s="4">
        <v>0</v>
      </c>
      <c r="AH138" s="4">
        <v>40</v>
      </c>
      <c r="AI138" s="4">
        <v>35</v>
      </c>
      <c r="AJ138" s="4">
        <v>191</v>
      </c>
      <c r="AK138" s="4">
        <v>170</v>
      </c>
      <c r="AL138" s="4">
        <v>4.4000000000000004</v>
      </c>
      <c r="AM138" s="4">
        <v>174.8</v>
      </c>
      <c r="AN138" s="4" t="s">
        <v>155</v>
      </c>
      <c r="AO138" s="4">
        <v>2</v>
      </c>
      <c r="AP138" s="5">
        <v>0.61900462962962965</v>
      </c>
      <c r="AQ138" s="4">
        <v>47.163894999999997</v>
      </c>
      <c r="AR138" s="4">
        <v>-88.490093999999999</v>
      </c>
      <c r="AS138" s="4">
        <v>319.3</v>
      </c>
      <c r="AT138" s="4">
        <v>20.3</v>
      </c>
      <c r="AU138" s="4">
        <v>12</v>
      </c>
      <c r="AV138" s="4">
        <v>11</v>
      </c>
      <c r="AW138" s="4" t="s">
        <v>212</v>
      </c>
      <c r="AX138" s="4">
        <v>0.9</v>
      </c>
      <c r="AY138" s="4">
        <v>1.3315999999999999</v>
      </c>
      <c r="AZ138" s="4">
        <v>1.6</v>
      </c>
      <c r="BA138" s="4">
        <v>14.186999999999999</v>
      </c>
      <c r="BB138" s="4">
        <v>41.61</v>
      </c>
      <c r="BC138" s="4">
        <v>2.93</v>
      </c>
      <c r="BD138" s="4">
        <v>4.1390000000000002</v>
      </c>
      <c r="BE138" s="4">
        <v>3184.3560000000002</v>
      </c>
      <c r="BF138" s="4">
        <v>3.5720000000000001</v>
      </c>
      <c r="BG138" s="4">
        <v>23.742000000000001</v>
      </c>
      <c r="BH138" s="4">
        <v>4.274</v>
      </c>
      <c r="BI138" s="4">
        <v>28.016999999999999</v>
      </c>
      <c r="BJ138" s="4">
        <v>19.035</v>
      </c>
      <c r="BK138" s="4">
        <v>3.427</v>
      </c>
      <c r="BL138" s="4">
        <v>22.462</v>
      </c>
      <c r="BM138" s="4">
        <v>0.20519999999999999</v>
      </c>
      <c r="BQ138" s="4">
        <v>6529.1210000000001</v>
      </c>
      <c r="BR138" s="4">
        <v>7.6308000000000001E-2</v>
      </c>
      <c r="BS138" s="4">
        <v>-5</v>
      </c>
      <c r="BT138" s="4">
        <v>8.9999999999999993E-3</v>
      </c>
      <c r="BU138" s="4">
        <v>1.8647769999999999</v>
      </c>
      <c r="BV138" s="4">
        <v>21</v>
      </c>
      <c r="BW138" s="4">
        <f t="shared" si="10"/>
        <v>0.49267408339999996</v>
      </c>
      <c r="BY138" s="4">
        <f>BE138*$BU138*VLOOKUP("Fuel Specific Gravity",'Raw Data'!$A$1:$B$2000,2,FALSE)</f>
        <v>5071.1492096346483</v>
      </c>
      <c r="BZ138" s="4">
        <f>BF138*$BU138*VLOOKUP("Fuel Specific Gravity",'Raw Data'!$A$1:$B$2000,2,FALSE)</f>
        <v>5.6884798611759999</v>
      </c>
      <c r="CA138" s="4">
        <f>BJ138*$BU138*VLOOKUP("Fuel Specific Gravity",'Raw Data'!$A$1:$B$2000,2,FALSE)</f>
        <v>30.313609786529994</v>
      </c>
      <c r="CB138" s="4">
        <f>BM138*$BU138*VLOOKUP("Fuel Specific Gravity",'Raw Data'!$A$1:$B$2000,2,FALSE)</f>
        <v>0.32678501330159998</v>
      </c>
    </row>
    <row r="139" spans="1:80" x14ac:dyDescent="0.25">
      <c r="A139" s="2">
        <v>43165</v>
      </c>
      <c r="B139" s="38">
        <v>0.40988729166666665</v>
      </c>
      <c r="C139" s="4">
        <v>5.49</v>
      </c>
      <c r="D139" s="4">
        <v>8.9999999999999993E-3</v>
      </c>
      <c r="E139" s="4">
        <v>90</v>
      </c>
      <c r="F139" s="4">
        <v>374.1</v>
      </c>
      <c r="G139" s="4">
        <v>65</v>
      </c>
      <c r="H139" s="4">
        <v>17.5</v>
      </c>
      <c r="J139" s="4">
        <v>14.17</v>
      </c>
      <c r="K139" s="4">
        <v>0.95720000000000005</v>
      </c>
      <c r="L139" s="4">
        <v>5.2550999999999997</v>
      </c>
      <c r="M139" s="4">
        <v>8.6E-3</v>
      </c>
      <c r="N139" s="4">
        <v>358.0881</v>
      </c>
      <c r="O139" s="4">
        <v>62.211500000000001</v>
      </c>
      <c r="P139" s="4">
        <v>420.3</v>
      </c>
      <c r="Q139" s="4">
        <v>287.09690000000001</v>
      </c>
      <c r="R139" s="4">
        <v>49.878</v>
      </c>
      <c r="S139" s="4">
        <v>337</v>
      </c>
      <c r="T139" s="4">
        <v>17.536200000000001</v>
      </c>
      <c r="W139" s="4">
        <v>0</v>
      </c>
      <c r="X139" s="4">
        <v>13.560600000000001</v>
      </c>
      <c r="Y139" s="4">
        <v>12</v>
      </c>
      <c r="Z139" s="4">
        <v>844</v>
      </c>
      <c r="AA139" s="4">
        <v>848</v>
      </c>
      <c r="AB139" s="4">
        <v>883</v>
      </c>
      <c r="AC139" s="4">
        <v>82</v>
      </c>
      <c r="AD139" s="4">
        <v>22.39</v>
      </c>
      <c r="AE139" s="4">
        <v>0.51</v>
      </c>
      <c r="AF139" s="4">
        <v>978</v>
      </c>
      <c r="AG139" s="4">
        <v>0</v>
      </c>
      <c r="AH139" s="4">
        <v>40</v>
      </c>
      <c r="AI139" s="4">
        <v>35</v>
      </c>
      <c r="AJ139" s="4">
        <v>191</v>
      </c>
      <c r="AK139" s="4">
        <v>170</v>
      </c>
      <c r="AL139" s="4">
        <v>4.5</v>
      </c>
      <c r="AM139" s="4">
        <v>175</v>
      </c>
      <c r="AN139" s="4" t="s">
        <v>155</v>
      </c>
      <c r="AO139" s="4">
        <v>2</v>
      </c>
      <c r="AP139" s="5">
        <v>0.61901620370370369</v>
      </c>
      <c r="AQ139" s="4">
        <v>47.163846999999997</v>
      </c>
      <c r="AR139" s="4">
        <v>-88.490190999999996</v>
      </c>
      <c r="AS139" s="4">
        <v>319.10000000000002</v>
      </c>
      <c r="AT139" s="4">
        <v>20.2</v>
      </c>
      <c r="AU139" s="4">
        <v>12</v>
      </c>
      <c r="AV139" s="4">
        <v>12</v>
      </c>
      <c r="AW139" s="4" t="s">
        <v>203</v>
      </c>
      <c r="AX139" s="4">
        <v>1.0367999999999999</v>
      </c>
      <c r="AY139" s="4">
        <v>1.5736000000000001</v>
      </c>
      <c r="AZ139" s="4">
        <v>1.8735999999999999</v>
      </c>
      <c r="BA139" s="4">
        <v>14.186999999999999</v>
      </c>
      <c r="BB139" s="4">
        <v>38.76</v>
      </c>
      <c r="BC139" s="4">
        <v>2.73</v>
      </c>
      <c r="BD139" s="4">
        <v>4.4660000000000002</v>
      </c>
      <c r="BE139" s="4">
        <v>3182.5970000000002</v>
      </c>
      <c r="BF139" s="4">
        <v>3.3210000000000002</v>
      </c>
      <c r="BG139" s="4">
        <v>22.71</v>
      </c>
      <c r="BH139" s="4">
        <v>3.9460000000000002</v>
      </c>
      <c r="BI139" s="4">
        <v>26.655999999999999</v>
      </c>
      <c r="BJ139" s="4">
        <v>18.207999999999998</v>
      </c>
      <c r="BK139" s="4">
        <v>3.1629999999999998</v>
      </c>
      <c r="BL139" s="4">
        <v>21.370999999999999</v>
      </c>
      <c r="BM139" s="4">
        <v>0.33550000000000002</v>
      </c>
      <c r="BQ139" s="4">
        <v>5971.384</v>
      </c>
      <c r="BR139" s="4">
        <v>8.5248000000000004E-2</v>
      </c>
      <c r="BS139" s="4">
        <v>-5</v>
      </c>
      <c r="BT139" s="4">
        <v>8.0940000000000005E-3</v>
      </c>
      <c r="BU139" s="4">
        <v>2.0832480000000002</v>
      </c>
      <c r="BV139" s="4">
        <v>21</v>
      </c>
      <c r="BW139" s="4">
        <f t="shared" ref="BW139:BW145" si="11">BU139*0.2642</f>
        <v>0.55039412160000001</v>
      </c>
      <c r="BY139" s="4">
        <f>BE139*$BU139*VLOOKUP("Fuel Specific Gravity",'Raw Data'!$A$1:$B$2000,2,FALSE)</f>
        <v>5662.138565137825</v>
      </c>
      <c r="BZ139" s="4">
        <f>BF139*$BU139*VLOOKUP("Fuel Specific Gravity",'Raw Data'!$A$1:$B$2000,2,FALSE)</f>
        <v>5.9083704832320008</v>
      </c>
      <c r="CA139" s="4">
        <f>BJ139*$BU139*VLOOKUP("Fuel Specific Gravity",'Raw Data'!$A$1:$B$2000,2,FALSE)</f>
        <v>32.393739764735997</v>
      </c>
      <c r="CB139" s="4">
        <f>BM139*$BU139*VLOOKUP("Fuel Specific Gravity",'Raw Data'!$A$1:$B$2000,2,FALSE)</f>
        <v>0.59688596721600007</v>
      </c>
    </row>
    <row r="140" spans="1:80" x14ac:dyDescent="0.25">
      <c r="A140" s="2">
        <v>43165</v>
      </c>
      <c r="B140" s="38">
        <v>0.40989886574074075</v>
      </c>
      <c r="C140" s="4">
        <v>5.867</v>
      </c>
      <c r="D140" s="4">
        <v>7.1999999999999998E-3</v>
      </c>
      <c r="E140" s="4">
        <v>71.740216000000004</v>
      </c>
      <c r="F140" s="4">
        <v>382.9</v>
      </c>
      <c r="G140" s="4">
        <v>64</v>
      </c>
      <c r="H140" s="4">
        <v>27.1</v>
      </c>
      <c r="J140" s="4">
        <v>13.91</v>
      </c>
      <c r="K140" s="4">
        <v>0.95420000000000005</v>
      </c>
      <c r="L140" s="4">
        <v>5.5983999999999998</v>
      </c>
      <c r="M140" s="4">
        <v>6.7999999999999996E-3</v>
      </c>
      <c r="N140" s="4">
        <v>365.3297</v>
      </c>
      <c r="O140" s="4">
        <v>61.082999999999998</v>
      </c>
      <c r="P140" s="4">
        <v>426.4</v>
      </c>
      <c r="Q140" s="4">
        <v>293.17750000000001</v>
      </c>
      <c r="R140" s="4">
        <v>49.019199999999998</v>
      </c>
      <c r="S140" s="4">
        <v>342.2</v>
      </c>
      <c r="T140" s="4">
        <v>27.1433</v>
      </c>
      <c r="W140" s="4">
        <v>0</v>
      </c>
      <c r="X140" s="4">
        <v>13.2698</v>
      </c>
      <c r="Y140" s="4">
        <v>12.1</v>
      </c>
      <c r="Z140" s="4">
        <v>844</v>
      </c>
      <c r="AA140" s="4">
        <v>847</v>
      </c>
      <c r="AB140" s="4">
        <v>882</v>
      </c>
      <c r="AC140" s="4">
        <v>82.9</v>
      </c>
      <c r="AD140" s="4">
        <v>22.64</v>
      </c>
      <c r="AE140" s="4">
        <v>0.52</v>
      </c>
      <c r="AF140" s="4">
        <v>978</v>
      </c>
      <c r="AG140" s="4">
        <v>0</v>
      </c>
      <c r="AH140" s="4">
        <v>40</v>
      </c>
      <c r="AI140" s="4">
        <v>35</v>
      </c>
      <c r="AJ140" s="4">
        <v>191</v>
      </c>
      <c r="AK140" s="4">
        <v>170</v>
      </c>
      <c r="AL140" s="4">
        <v>4.5</v>
      </c>
      <c r="AM140" s="4">
        <v>175</v>
      </c>
      <c r="AN140" s="4" t="s">
        <v>155</v>
      </c>
      <c r="AO140" s="4">
        <v>2</v>
      </c>
      <c r="AP140" s="5">
        <v>0.61902777777777784</v>
      </c>
      <c r="AQ140" s="4">
        <v>47.163808000000003</v>
      </c>
      <c r="AR140" s="4">
        <v>-88.490297999999996</v>
      </c>
      <c r="AS140" s="4">
        <v>318.7</v>
      </c>
      <c r="AT140" s="4">
        <v>20.100000000000001</v>
      </c>
      <c r="AU140" s="4">
        <v>12</v>
      </c>
      <c r="AV140" s="4">
        <v>12</v>
      </c>
      <c r="AW140" s="4" t="s">
        <v>203</v>
      </c>
      <c r="AX140" s="4">
        <v>1.1000000000000001</v>
      </c>
      <c r="AY140" s="4">
        <v>1.7</v>
      </c>
      <c r="AZ140" s="4">
        <v>2</v>
      </c>
      <c r="BA140" s="4">
        <v>14.186999999999999</v>
      </c>
      <c r="BB140" s="4">
        <v>36.340000000000003</v>
      </c>
      <c r="BC140" s="4">
        <v>2.56</v>
      </c>
      <c r="BD140" s="4">
        <v>4.7969999999999997</v>
      </c>
      <c r="BE140" s="4">
        <v>3181.9589999999998</v>
      </c>
      <c r="BF140" s="4">
        <v>2.476</v>
      </c>
      <c r="BG140" s="4">
        <v>21.745000000000001</v>
      </c>
      <c r="BH140" s="4">
        <v>3.6360000000000001</v>
      </c>
      <c r="BI140" s="4">
        <v>25.38</v>
      </c>
      <c r="BJ140" s="4">
        <v>17.45</v>
      </c>
      <c r="BK140" s="4">
        <v>2.9180000000000001</v>
      </c>
      <c r="BL140" s="4">
        <v>20.367999999999999</v>
      </c>
      <c r="BM140" s="4">
        <v>0.4874</v>
      </c>
      <c r="BQ140" s="4">
        <v>5483.9970000000003</v>
      </c>
      <c r="BR140" s="4">
        <v>9.5965999999999996E-2</v>
      </c>
      <c r="BS140" s="4">
        <v>-5</v>
      </c>
      <c r="BT140" s="4">
        <v>7.0939999999999996E-3</v>
      </c>
      <c r="BU140" s="4">
        <v>2.34517</v>
      </c>
      <c r="BV140" s="4">
        <v>21</v>
      </c>
      <c r="BW140" s="4">
        <f t="shared" si="11"/>
        <v>0.61959391399999997</v>
      </c>
      <c r="BY140" s="4">
        <f>BE140*$BU140*VLOOKUP("Fuel Specific Gravity",'Raw Data'!$A$1:$B$2000,2,FALSE)</f>
        <v>6372.7485089776192</v>
      </c>
      <c r="BZ140" s="4">
        <f>BF140*$BU140*VLOOKUP("Fuel Specific Gravity",'Raw Data'!$A$1:$B$2000,2,FALSE)</f>
        <v>4.9588713456799995</v>
      </c>
      <c r="CA140" s="4">
        <f>BJ140*$BU140*VLOOKUP("Fuel Specific Gravity",'Raw Data'!$A$1:$B$2000,2,FALSE)</f>
        <v>34.948426890999997</v>
      </c>
      <c r="CB140" s="4">
        <f>BM140*$BU140*VLOOKUP("Fuel Specific Gravity",'Raw Data'!$A$1:$B$2000,2,FALSE)</f>
        <v>0.97615262273199999</v>
      </c>
    </row>
    <row r="141" spans="1:80" x14ac:dyDescent="0.25">
      <c r="A141" s="2">
        <v>43165</v>
      </c>
      <c r="B141" s="38">
        <v>0.40991043981481479</v>
      </c>
      <c r="C141" s="4">
        <v>6.0860000000000003</v>
      </c>
      <c r="D141" s="4">
        <v>6.8999999999999999E-3</v>
      </c>
      <c r="E141" s="4">
        <v>69.193409000000003</v>
      </c>
      <c r="F141" s="4">
        <v>387.1</v>
      </c>
      <c r="G141" s="4">
        <v>63.5</v>
      </c>
      <c r="H141" s="4">
        <v>20</v>
      </c>
      <c r="J141" s="4">
        <v>13.53</v>
      </c>
      <c r="K141" s="4">
        <v>0.9526</v>
      </c>
      <c r="L141" s="4">
        <v>5.7973999999999997</v>
      </c>
      <c r="M141" s="4">
        <v>6.6E-3</v>
      </c>
      <c r="N141" s="4">
        <v>368.7285</v>
      </c>
      <c r="O141" s="4">
        <v>60.471800000000002</v>
      </c>
      <c r="P141" s="4">
        <v>429.2</v>
      </c>
      <c r="Q141" s="4">
        <v>295.63330000000002</v>
      </c>
      <c r="R141" s="4">
        <v>48.484099999999998</v>
      </c>
      <c r="S141" s="4">
        <v>344.1</v>
      </c>
      <c r="T141" s="4">
        <v>20</v>
      </c>
      <c r="W141" s="4">
        <v>0</v>
      </c>
      <c r="X141" s="4">
        <v>12.892799999999999</v>
      </c>
      <c r="Y141" s="4">
        <v>12.3</v>
      </c>
      <c r="Z141" s="4">
        <v>843</v>
      </c>
      <c r="AA141" s="4">
        <v>845</v>
      </c>
      <c r="AB141" s="4">
        <v>881</v>
      </c>
      <c r="AC141" s="4">
        <v>82.1</v>
      </c>
      <c r="AD141" s="4">
        <v>22.39</v>
      </c>
      <c r="AE141" s="4">
        <v>0.51</v>
      </c>
      <c r="AF141" s="4">
        <v>979</v>
      </c>
      <c r="AG141" s="4">
        <v>0</v>
      </c>
      <c r="AH141" s="4">
        <v>40</v>
      </c>
      <c r="AI141" s="4">
        <v>35</v>
      </c>
      <c r="AJ141" s="4">
        <v>191.9</v>
      </c>
      <c r="AK141" s="4">
        <v>170</v>
      </c>
      <c r="AL141" s="4">
        <v>4.7</v>
      </c>
      <c r="AM141" s="4">
        <v>175</v>
      </c>
      <c r="AN141" s="4" t="s">
        <v>155</v>
      </c>
      <c r="AO141" s="4">
        <v>2</v>
      </c>
      <c r="AP141" s="5">
        <v>0.61903935185185188</v>
      </c>
      <c r="AQ141" s="4">
        <v>47.16377</v>
      </c>
      <c r="AR141" s="4">
        <v>-88.490402000000003</v>
      </c>
      <c r="AS141" s="4">
        <v>318.5</v>
      </c>
      <c r="AT141" s="4">
        <v>20.100000000000001</v>
      </c>
      <c r="AU141" s="4">
        <v>12</v>
      </c>
      <c r="AV141" s="4">
        <v>12</v>
      </c>
      <c r="AW141" s="4" t="s">
        <v>203</v>
      </c>
      <c r="AX141" s="4">
        <v>1.3735999999999999</v>
      </c>
      <c r="AY141" s="4">
        <v>1.9052</v>
      </c>
      <c r="AZ141" s="4">
        <v>2.3420000000000001</v>
      </c>
      <c r="BA141" s="4">
        <v>14.186999999999999</v>
      </c>
      <c r="BB141" s="4">
        <v>35.07</v>
      </c>
      <c r="BC141" s="4">
        <v>2.4700000000000002</v>
      </c>
      <c r="BD141" s="4">
        <v>4.9720000000000004</v>
      </c>
      <c r="BE141" s="4">
        <v>3181.902</v>
      </c>
      <c r="BF141" s="4">
        <v>2.3029999999999999</v>
      </c>
      <c r="BG141" s="4">
        <v>21.193000000000001</v>
      </c>
      <c r="BH141" s="4">
        <v>3.476</v>
      </c>
      <c r="BI141" s="4">
        <v>24.669</v>
      </c>
      <c r="BJ141" s="4">
        <v>16.992000000000001</v>
      </c>
      <c r="BK141" s="4">
        <v>2.7869999999999999</v>
      </c>
      <c r="BL141" s="4">
        <v>19.779</v>
      </c>
      <c r="BM141" s="4">
        <v>0.3468</v>
      </c>
      <c r="BQ141" s="4">
        <v>5145.1639999999998</v>
      </c>
      <c r="BR141" s="4">
        <v>0.12418</v>
      </c>
      <c r="BS141" s="4">
        <v>-5</v>
      </c>
      <c r="BT141" s="4">
        <v>6.0939999999999996E-3</v>
      </c>
      <c r="BU141" s="4">
        <v>3.0346489999999999</v>
      </c>
      <c r="BV141" s="4">
        <v>21</v>
      </c>
      <c r="BW141" s="4">
        <f t="shared" si="11"/>
        <v>0.80175426579999998</v>
      </c>
      <c r="BY141" s="4">
        <f>BE141*$BU141*VLOOKUP("Fuel Specific Gravity",'Raw Data'!$A$1:$B$2000,2,FALSE)</f>
        <v>8246.186186927891</v>
      </c>
      <c r="BZ141" s="4">
        <f>BF141*$BU141*VLOOKUP("Fuel Specific Gravity",'Raw Data'!$A$1:$B$2000,2,FALSE)</f>
        <v>5.9684323365380001</v>
      </c>
      <c r="CA141" s="4">
        <f>BJ141*$BU141*VLOOKUP("Fuel Specific Gravity",'Raw Data'!$A$1:$B$2000,2,FALSE)</f>
        <v>44.036301460032</v>
      </c>
      <c r="CB141" s="4">
        <f>BM141*$BU141*VLOOKUP("Fuel Specific Gravity",'Raw Data'!$A$1:$B$2000,2,FALSE)</f>
        <v>0.89876349731279992</v>
      </c>
    </row>
    <row r="142" spans="1:80" x14ac:dyDescent="0.25">
      <c r="A142" s="2">
        <v>43165</v>
      </c>
      <c r="B142" s="38">
        <v>0.40992201388888888</v>
      </c>
      <c r="C142" s="4">
        <v>6.1280000000000001</v>
      </c>
      <c r="D142" s="4">
        <v>8.0000000000000002E-3</v>
      </c>
      <c r="E142" s="4">
        <v>80</v>
      </c>
      <c r="F142" s="4">
        <v>388.3</v>
      </c>
      <c r="G142" s="4">
        <v>63.3</v>
      </c>
      <c r="H142" s="4">
        <v>36.5</v>
      </c>
      <c r="J142" s="4">
        <v>13.21</v>
      </c>
      <c r="K142" s="4">
        <v>0.95230000000000004</v>
      </c>
      <c r="L142" s="4">
        <v>5.8360000000000003</v>
      </c>
      <c r="M142" s="4">
        <v>7.6E-3</v>
      </c>
      <c r="N142" s="4">
        <v>369.74799999999999</v>
      </c>
      <c r="O142" s="4">
        <v>60.258400000000002</v>
      </c>
      <c r="P142" s="4">
        <v>430</v>
      </c>
      <c r="Q142" s="4">
        <v>296.69720000000001</v>
      </c>
      <c r="R142" s="4">
        <v>48.353200000000001</v>
      </c>
      <c r="S142" s="4">
        <v>345.1</v>
      </c>
      <c r="T142" s="4">
        <v>36.503</v>
      </c>
      <c r="W142" s="4">
        <v>0</v>
      </c>
      <c r="X142" s="4">
        <v>12.5783</v>
      </c>
      <c r="Y142" s="4">
        <v>12.4</v>
      </c>
      <c r="Z142" s="4">
        <v>842</v>
      </c>
      <c r="AA142" s="4">
        <v>845</v>
      </c>
      <c r="AB142" s="4">
        <v>881</v>
      </c>
      <c r="AC142" s="4">
        <v>82.9</v>
      </c>
      <c r="AD142" s="4">
        <v>22.61</v>
      </c>
      <c r="AE142" s="4">
        <v>0.52</v>
      </c>
      <c r="AF142" s="4">
        <v>979</v>
      </c>
      <c r="AG142" s="4">
        <v>0</v>
      </c>
      <c r="AH142" s="4">
        <v>40</v>
      </c>
      <c r="AI142" s="4">
        <v>35</v>
      </c>
      <c r="AJ142" s="4">
        <v>192</v>
      </c>
      <c r="AK142" s="4">
        <v>170</v>
      </c>
      <c r="AL142" s="4">
        <v>4.8</v>
      </c>
      <c r="AM142" s="4">
        <v>175</v>
      </c>
      <c r="AN142" s="4" t="s">
        <v>155</v>
      </c>
      <c r="AO142" s="4">
        <v>2</v>
      </c>
      <c r="AP142" s="5">
        <v>0.61905092592592592</v>
      </c>
      <c r="AQ142" s="4">
        <v>47.163756999999997</v>
      </c>
      <c r="AR142" s="4">
        <v>-88.490435000000005</v>
      </c>
      <c r="AS142" s="4">
        <v>318.5</v>
      </c>
      <c r="AT142" s="4">
        <v>20.100000000000001</v>
      </c>
      <c r="AU142" s="4">
        <v>12</v>
      </c>
      <c r="AV142" s="4">
        <v>12</v>
      </c>
      <c r="AW142" s="4" t="s">
        <v>203</v>
      </c>
      <c r="AX142" s="4">
        <v>1.5</v>
      </c>
      <c r="AY142" s="4">
        <v>2</v>
      </c>
      <c r="AZ142" s="4">
        <v>2.5</v>
      </c>
      <c r="BA142" s="4">
        <v>14.186999999999999</v>
      </c>
      <c r="BB142" s="4">
        <v>34.82</v>
      </c>
      <c r="BC142" s="4">
        <v>2.4500000000000002</v>
      </c>
      <c r="BD142" s="4">
        <v>5.0119999999999996</v>
      </c>
      <c r="BE142" s="4">
        <v>3180.32</v>
      </c>
      <c r="BF142" s="4">
        <v>2.6419999999999999</v>
      </c>
      <c r="BG142" s="4">
        <v>21.100999999999999</v>
      </c>
      <c r="BH142" s="4">
        <v>3.4390000000000001</v>
      </c>
      <c r="BI142" s="4">
        <v>24.54</v>
      </c>
      <c r="BJ142" s="4">
        <v>16.931999999999999</v>
      </c>
      <c r="BK142" s="4">
        <v>2.7589999999999999</v>
      </c>
      <c r="BL142" s="4">
        <v>19.690999999999999</v>
      </c>
      <c r="BM142" s="4">
        <v>0.62839999999999996</v>
      </c>
      <c r="BQ142" s="4">
        <v>4984.009</v>
      </c>
      <c r="BR142" s="4">
        <v>0.147838</v>
      </c>
      <c r="BS142" s="4">
        <v>-5</v>
      </c>
      <c r="BT142" s="4">
        <v>6.0000000000000001E-3</v>
      </c>
      <c r="BU142" s="4">
        <v>3.6127910000000001</v>
      </c>
      <c r="BV142" s="4">
        <v>21</v>
      </c>
      <c r="BW142" s="4">
        <f t="shared" si="11"/>
        <v>0.95449938219999997</v>
      </c>
      <c r="BY142" s="4">
        <f>BE142*$BU142*VLOOKUP("Fuel Specific Gravity",'Raw Data'!$A$1:$B$2000,2,FALSE)</f>
        <v>9812.3160780444796</v>
      </c>
      <c r="BZ142" s="4">
        <f>BF142*$BU142*VLOOKUP("Fuel Specific Gravity",'Raw Data'!$A$1:$B$2000,2,FALSE)</f>
        <v>8.1514247239880007</v>
      </c>
      <c r="CA142" s="4">
        <f>BJ142*$BU142*VLOOKUP("Fuel Specific Gravity",'Raw Data'!$A$1:$B$2000,2,FALSE)</f>
        <v>52.240697739047995</v>
      </c>
      <c r="CB142" s="4">
        <f>BM142*$BU142*VLOOKUP("Fuel Specific Gravity",'Raw Data'!$A$1:$B$2000,2,FALSE)</f>
        <v>1.9388172961976</v>
      </c>
    </row>
    <row r="143" spans="1:80" x14ac:dyDescent="0.25">
      <c r="A143" s="2">
        <v>43165</v>
      </c>
      <c r="B143" s="38">
        <v>0.40993358796296292</v>
      </c>
      <c r="C143" s="4">
        <v>6.2080000000000002</v>
      </c>
      <c r="D143" s="4">
        <v>7.7000000000000002E-3</v>
      </c>
      <c r="E143" s="4">
        <v>77.161936999999995</v>
      </c>
      <c r="F143" s="4">
        <v>387.3</v>
      </c>
      <c r="G143" s="4">
        <v>63.2</v>
      </c>
      <c r="H143" s="4">
        <v>23.2</v>
      </c>
      <c r="J143" s="4">
        <v>12.86</v>
      </c>
      <c r="K143" s="4">
        <v>0.95169999999999999</v>
      </c>
      <c r="L143" s="4">
        <v>5.9084000000000003</v>
      </c>
      <c r="M143" s="4">
        <v>7.3000000000000001E-3</v>
      </c>
      <c r="N143" s="4">
        <v>368.56200000000001</v>
      </c>
      <c r="O143" s="4">
        <v>60.147399999999998</v>
      </c>
      <c r="P143" s="4">
        <v>428.7</v>
      </c>
      <c r="Q143" s="4">
        <v>295.77429999999998</v>
      </c>
      <c r="R143" s="4">
        <v>48.268799999999999</v>
      </c>
      <c r="S143" s="4">
        <v>344</v>
      </c>
      <c r="T143" s="4">
        <v>23.229500000000002</v>
      </c>
      <c r="W143" s="4">
        <v>0</v>
      </c>
      <c r="X143" s="4">
        <v>12.2399</v>
      </c>
      <c r="Y143" s="4">
        <v>12.5</v>
      </c>
      <c r="Z143" s="4">
        <v>841</v>
      </c>
      <c r="AA143" s="4">
        <v>845</v>
      </c>
      <c r="AB143" s="4">
        <v>881</v>
      </c>
      <c r="AC143" s="4">
        <v>83</v>
      </c>
      <c r="AD143" s="4">
        <v>22.64</v>
      </c>
      <c r="AE143" s="4">
        <v>0.52</v>
      </c>
      <c r="AF143" s="4">
        <v>979</v>
      </c>
      <c r="AG143" s="4">
        <v>0</v>
      </c>
      <c r="AH143" s="4">
        <v>40</v>
      </c>
      <c r="AI143" s="4">
        <v>35</v>
      </c>
      <c r="AJ143" s="4">
        <v>192</v>
      </c>
      <c r="AK143" s="4">
        <v>170.9</v>
      </c>
      <c r="AL143" s="4">
        <v>4.9000000000000004</v>
      </c>
      <c r="AM143" s="4">
        <v>175</v>
      </c>
      <c r="AN143" s="4" t="s">
        <v>155</v>
      </c>
      <c r="AO143" s="4">
        <v>2</v>
      </c>
      <c r="AP143" s="5">
        <v>0.61905092592592592</v>
      </c>
      <c r="AQ143" s="4">
        <v>47.163730000000001</v>
      </c>
      <c r="AR143" s="4">
        <v>-88.490504999999999</v>
      </c>
      <c r="AS143" s="4">
        <v>318.5</v>
      </c>
      <c r="AT143" s="4">
        <v>20.100000000000001</v>
      </c>
      <c r="AU143" s="4">
        <v>12</v>
      </c>
      <c r="AV143" s="4">
        <v>12</v>
      </c>
      <c r="AW143" s="4" t="s">
        <v>203</v>
      </c>
      <c r="AX143" s="4">
        <v>1.7052</v>
      </c>
      <c r="AY143" s="4">
        <v>1.3160000000000001</v>
      </c>
      <c r="AZ143" s="4">
        <v>2.7052</v>
      </c>
      <c r="BA143" s="4">
        <v>14.186999999999999</v>
      </c>
      <c r="BB143" s="4">
        <v>34.39</v>
      </c>
      <c r="BC143" s="4">
        <v>2.42</v>
      </c>
      <c r="BD143" s="4">
        <v>5.0750000000000002</v>
      </c>
      <c r="BE143" s="4">
        <v>3180.9949999999999</v>
      </c>
      <c r="BF143" s="4">
        <v>2.516</v>
      </c>
      <c r="BG143" s="4">
        <v>20.78</v>
      </c>
      <c r="BH143" s="4">
        <v>3.391</v>
      </c>
      <c r="BI143" s="4">
        <v>24.170999999999999</v>
      </c>
      <c r="BJ143" s="4">
        <v>16.675999999999998</v>
      </c>
      <c r="BK143" s="4">
        <v>2.7210000000000001</v>
      </c>
      <c r="BL143" s="4">
        <v>19.396999999999998</v>
      </c>
      <c r="BM143" s="4">
        <v>0.39510000000000001</v>
      </c>
      <c r="BQ143" s="4">
        <v>4791.442</v>
      </c>
      <c r="BR143" s="4">
        <v>0.157248</v>
      </c>
      <c r="BS143" s="4">
        <v>-5</v>
      </c>
      <c r="BT143" s="4">
        <v>6.9059999999999998E-3</v>
      </c>
      <c r="BU143" s="4">
        <v>3.8427479999999998</v>
      </c>
      <c r="BV143" s="4">
        <v>21</v>
      </c>
      <c r="BW143" s="4">
        <f t="shared" si="11"/>
        <v>1.0152540215999999</v>
      </c>
      <c r="BY143" s="4">
        <f>BE143*$BU143*VLOOKUP("Fuel Specific Gravity",'Raw Data'!$A$1:$B$2000,2,FALSE)</f>
        <v>10439.092896818038</v>
      </c>
      <c r="BZ143" s="4">
        <f>BF143*$BU143*VLOOKUP("Fuel Specific Gravity",'Raw Data'!$A$1:$B$2000,2,FALSE)</f>
        <v>8.2567742886720001</v>
      </c>
      <c r="CA143" s="4">
        <f>BJ143*$BU143*VLOOKUP("Fuel Specific Gravity",'Raw Data'!$A$1:$B$2000,2,FALSE)</f>
        <v>54.725742463391995</v>
      </c>
      <c r="CB143" s="4">
        <f>BM143*$BU143*VLOOKUP("Fuel Specific Gravity",'Raw Data'!$A$1:$B$2000,2,FALSE)</f>
        <v>1.2966023535191999</v>
      </c>
    </row>
    <row r="144" spans="1:80" x14ac:dyDescent="0.25">
      <c r="A144" s="2">
        <v>43165</v>
      </c>
      <c r="B144" s="38">
        <v>0.40994516203703707</v>
      </c>
      <c r="C144" s="4">
        <v>5.7910000000000004</v>
      </c>
      <c r="D144" s="4">
        <v>6.0000000000000001E-3</v>
      </c>
      <c r="E144" s="4">
        <v>60.467446000000002</v>
      </c>
      <c r="F144" s="4">
        <v>382.2</v>
      </c>
      <c r="G144" s="4">
        <v>63.3</v>
      </c>
      <c r="H144" s="4">
        <v>21.1</v>
      </c>
      <c r="J144" s="4">
        <v>12.61</v>
      </c>
      <c r="K144" s="4">
        <v>0.95499999999999996</v>
      </c>
      <c r="L144" s="4">
        <v>5.5307000000000004</v>
      </c>
      <c r="M144" s="4">
        <v>5.7999999999999996E-3</v>
      </c>
      <c r="N144" s="4">
        <v>364.99779999999998</v>
      </c>
      <c r="O144" s="4">
        <v>60.420200000000001</v>
      </c>
      <c r="P144" s="4">
        <v>425.4</v>
      </c>
      <c r="Q144" s="4">
        <v>292.91399999999999</v>
      </c>
      <c r="R144" s="4">
        <v>48.4878</v>
      </c>
      <c r="S144" s="4">
        <v>341.4</v>
      </c>
      <c r="T144" s="4">
        <v>21.1295</v>
      </c>
      <c r="W144" s="4">
        <v>0</v>
      </c>
      <c r="X144" s="4">
        <v>12.0395</v>
      </c>
      <c r="Y144" s="4">
        <v>12.4</v>
      </c>
      <c r="Z144" s="4">
        <v>841</v>
      </c>
      <c r="AA144" s="4">
        <v>845</v>
      </c>
      <c r="AB144" s="4">
        <v>881</v>
      </c>
      <c r="AC144" s="4">
        <v>83</v>
      </c>
      <c r="AD144" s="4">
        <v>22.64</v>
      </c>
      <c r="AE144" s="4">
        <v>0.52</v>
      </c>
      <c r="AF144" s="4">
        <v>979</v>
      </c>
      <c r="AG144" s="4">
        <v>0</v>
      </c>
      <c r="AH144" s="4">
        <v>40</v>
      </c>
      <c r="AI144" s="4">
        <v>35</v>
      </c>
      <c r="AJ144" s="4">
        <v>192</v>
      </c>
      <c r="AK144" s="4">
        <v>171</v>
      </c>
      <c r="AL144" s="4">
        <v>4.9000000000000004</v>
      </c>
      <c r="AM144" s="4">
        <v>175</v>
      </c>
      <c r="AN144" s="4" t="s">
        <v>155</v>
      </c>
      <c r="AO144" s="4">
        <v>2</v>
      </c>
      <c r="AP144" s="5">
        <v>0.61906249999999996</v>
      </c>
      <c r="AQ144" s="4">
        <v>47.163688</v>
      </c>
      <c r="AR144" s="4">
        <v>-88.490606999999997</v>
      </c>
      <c r="AS144" s="4">
        <v>318.39999999999998</v>
      </c>
      <c r="AT144" s="4">
        <v>20.100000000000001</v>
      </c>
      <c r="AU144" s="4">
        <v>12</v>
      </c>
      <c r="AV144" s="4">
        <v>12</v>
      </c>
      <c r="AW144" s="4" t="s">
        <v>203</v>
      </c>
      <c r="AX144" s="4">
        <v>1.8</v>
      </c>
      <c r="AY144" s="4">
        <v>1</v>
      </c>
      <c r="AZ144" s="4">
        <v>2.8</v>
      </c>
      <c r="BA144" s="4">
        <v>14.186999999999999</v>
      </c>
      <c r="BB144" s="4">
        <v>36.81</v>
      </c>
      <c r="BC144" s="4">
        <v>2.59</v>
      </c>
      <c r="BD144" s="4">
        <v>4.7130000000000001</v>
      </c>
      <c r="BE144" s="4">
        <v>3183.1390000000001</v>
      </c>
      <c r="BF144" s="4">
        <v>2.1150000000000002</v>
      </c>
      <c r="BG144" s="4">
        <v>21.998999999999999</v>
      </c>
      <c r="BH144" s="4">
        <v>3.6419999999999999</v>
      </c>
      <c r="BI144" s="4">
        <v>25.640999999999998</v>
      </c>
      <c r="BJ144" s="4">
        <v>17.655000000000001</v>
      </c>
      <c r="BK144" s="4">
        <v>2.9220000000000002</v>
      </c>
      <c r="BL144" s="4">
        <v>20.577000000000002</v>
      </c>
      <c r="BM144" s="4">
        <v>0.38419999999999999</v>
      </c>
      <c r="BQ144" s="4">
        <v>5038.3289999999997</v>
      </c>
      <c r="BR144" s="4">
        <v>0.13625599999999999</v>
      </c>
      <c r="BS144" s="4">
        <v>-5</v>
      </c>
      <c r="BT144" s="4">
        <v>6.0939999999999996E-3</v>
      </c>
      <c r="BU144" s="4">
        <v>3.3297560000000002</v>
      </c>
      <c r="BV144" s="4">
        <v>21</v>
      </c>
      <c r="BW144" s="4">
        <f t="shared" si="11"/>
        <v>0.87972153519999996</v>
      </c>
      <c r="BY144" s="4">
        <f>BE144*$BU144*VLOOKUP("Fuel Specific Gravity",'Raw Data'!$A$1:$B$2000,2,FALSE)</f>
        <v>9051.6110612077355</v>
      </c>
      <c r="BZ144" s="4">
        <f>BF144*$BU144*VLOOKUP("Fuel Specific Gravity",'Raw Data'!$A$1:$B$2000,2,FALSE)</f>
        <v>6.0142385847600011</v>
      </c>
      <c r="CA144" s="4">
        <f>BJ144*$BU144*VLOOKUP("Fuel Specific Gravity",'Raw Data'!$A$1:$B$2000,2,FALSE)</f>
        <v>50.203963221720002</v>
      </c>
      <c r="CB144" s="4">
        <f>BM144*$BU144*VLOOKUP("Fuel Specific Gravity",'Raw Data'!$A$1:$B$2000,2,FALSE)</f>
        <v>1.0925155859408</v>
      </c>
    </row>
    <row r="145" spans="1:80" x14ac:dyDescent="0.25">
      <c r="A145" s="2">
        <v>43165</v>
      </c>
      <c r="B145" s="38">
        <v>0.40995673611111111</v>
      </c>
      <c r="C145" s="4">
        <v>5.3380000000000001</v>
      </c>
      <c r="D145" s="4">
        <v>6.7999999999999996E-3</v>
      </c>
      <c r="E145" s="4">
        <v>67.838710000000006</v>
      </c>
      <c r="F145" s="4">
        <v>376.8</v>
      </c>
      <c r="G145" s="4">
        <v>65.3</v>
      </c>
      <c r="H145" s="4">
        <v>40.1</v>
      </c>
      <c r="J145" s="4">
        <v>12.5</v>
      </c>
      <c r="K145" s="4">
        <v>0.95860000000000001</v>
      </c>
      <c r="L145" s="4">
        <v>5.1173999999999999</v>
      </c>
      <c r="M145" s="4">
        <v>6.4999999999999997E-3</v>
      </c>
      <c r="N145" s="4">
        <v>361.20679999999999</v>
      </c>
      <c r="O145" s="4">
        <v>62.586799999999997</v>
      </c>
      <c r="P145" s="4">
        <v>423.8</v>
      </c>
      <c r="Q145" s="4">
        <v>289.87169999999998</v>
      </c>
      <c r="R145" s="4">
        <v>50.226500000000001</v>
      </c>
      <c r="S145" s="4">
        <v>340.1</v>
      </c>
      <c r="T145" s="4">
        <v>40.1</v>
      </c>
      <c r="W145" s="4">
        <v>0</v>
      </c>
      <c r="X145" s="4">
        <v>11.9824</v>
      </c>
      <c r="Y145" s="4">
        <v>12.5</v>
      </c>
      <c r="Z145" s="4">
        <v>841</v>
      </c>
      <c r="AA145" s="4">
        <v>843</v>
      </c>
      <c r="AB145" s="4">
        <v>880</v>
      </c>
      <c r="AC145" s="4">
        <v>83</v>
      </c>
      <c r="AD145" s="4">
        <v>22.64</v>
      </c>
      <c r="AE145" s="4">
        <v>0.52</v>
      </c>
      <c r="AF145" s="4">
        <v>979</v>
      </c>
      <c r="AG145" s="4">
        <v>0</v>
      </c>
      <c r="AH145" s="4">
        <v>40</v>
      </c>
      <c r="AI145" s="4">
        <v>35</v>
      </c>
      <c r="AJ145" s="4">
        <v>192</v>
      </c>
      <c r="AK145" s="4">
        <v>171</v>
      </c>
      <c r="AL145" s="4">
        <v>5</v>
      </c>
      <c r="AM145" s="4">
        <v>174.6</v>
      </c>
      <c r="AN145" s="4" t="s">
        <v>155</v>
      </c>
      <c r="AO145" s="4">
        <v>2</v>
      </c>
      <c r="AP145" s="5">
        <v>0.61907407407407411</v>
      </c>
      <c r="AQ145" s="4">
        <v>47.163648000000002</v>
      </c>
      <c r="AR145" s="4">
        <v>-88.490710000000007</v>
      </c>
      <c r="AS145" s="4">
        <v>318.39999999999998</v>
      </c>
      <c r="AT145" s="4">
        <v>20.100000000000001</v>
      </c>
      <c r="AU145" s="4">
        <v>12</v>
      </c>
      <c r="AV145" s="4">
        <v>12</v>
      </c>
      <c r="AW145" s="4" t="s">
        <v>203</v>
      </c>
      <c r="AX145" s="4">
        <v>1.8</v>
      </c>
      <c r="AY145" s="4">
        <v>1</v>
      </c>
      <c r="AZ145" s="4">
        <v>2.8</v>
      </c>
      <c r="BA145" s="4">
        <v>14.186999999999999</v>
      </c>
      <c r="BB145" s="4">
        <v>39.840000000000003</v>
      </c>
      <c r="BC145" s="4">
        <v>2.81</v>
      </c>
      <c r="BD145" s="4">
        <v>4.32</v>
      </c>
      <c r="BE145" s="4">
        <v>3182.9879999999998</v>
      </c>
      <c r="BF145" s="4">
        <v>2.5739999999999998</v>
      </c>
      <c r="BG145" s="4">
        <v>23.527999999999999</v>
      </c>
      <c r="BH145" s="4">
        <v>4.077</v>
      </c>
      <c r="BI145" s="4">
        <v>27.603999999999999</v>
      </c>
      <c r="BJ145" s="4">
        <v>18.881</v>
      </c>
      <c r="BK145" s="4">
        <v>3.2719999999999998</v>
      </c>
      <c r="BL145" s="4">
        <v>22.152999999999999</v>
      </c>
      <c r="BM145" s="4">
        <v>0.78800000000000003</v>
      </c>
      <c r="BQ145" s="4">
        <v>5419.116</v>
      </c>
      <c r="BR145" s="4">
        <v>0.13309399999999999</v>
      </c>
      <c r="BS145" s="4">
        <v>-5</v>
      </c>
      <c r="BT145" s="4">
        <v>5.0939999999999996E-3</v>
      </c>
      <c r="BU145" s="4">
        <v>3.2524850000000001</v>
      </c>
      <c r="BV145" s="4">
        <v>21</v>
      </c>
      <c r="BW145" s="4">
        <f t="shared" si="11"/>
        <v>0.85930653700000004</v>
      </c>
      <c r="BY145" s="4">
        <f>BE145*$BU145*VLOOKUP("Fuel Specific Gravity",'Raw Data'!$A$1:$B$2000,2,FALSE)</f>
        <v>8841.1380993037183</v>
      </c>
      <c r="BZ145" s="4">
        <f>BF145*$BU145*VLOOKUP("Fuel Specific Gravity",'Raw Data'!$A$1:$B$2000,2,FALSE)</f>
        <v>7.1495995170599995</v>
      </c>
      <c r="CA145" s="4">
        <f>BJ145*$BU145*VLOOKUP("Fuel Specific Gravity",'Raw Data'!$A$1:$B$2000,2,FALSE)</f>
        <v>52.44428456939</v>
      </c>
      <c r="CB145" s="4">
        <f>BM145*$BU145*VLOOKUP("Fuel Specific Gravity",'Raw Data'!$A$1:$B$2000,2,FALSE)</f>
        <v>2.1887662857200003</v>
      </c>
    </row>
    <row r="146" spans="1:80" x14ac:dyDescent="0.25">
      <c r="A146" s="2">
        <v>43165</v>
      </c>
      <c r="B146" s="38">
        <v>0.4099683101851852</v>
      </c>
      <c r="C146" s="4">
        <v>5.0919999999999996</v>
      </c>
      <c r="D146" s="4">
        <v>8.2000000000000007E-3</v>
      </c>
      <c r="E146" s="4">
        <v>82.2</v>
      </c>
      <c r="F146" s="4">
        <v>374</v>
      </c>
      <c r="G146" s="4">
        <v>68.8</v>
      </c>
      <c r="H146" s="4">
        <v>23.1</v>
      </c>
      <c r="J146" s="4">
        <v>12.67</v>
      </c>
      <c r="K146" s="4">
        <v>0.96050000000000002</v>
      </c>
      <c r="L146" s="4">
        <v>4.8910999999999998</v>
      </c>
      <c r="M146" s="4">
        <v>7.9000000000000008E-3</v>
      </c>
      <c r="N146" s="4">
        <v>359.20389999999998</v>
      </c>
      <c r="O146" s="4">
        <v>66.061000000000007</v>
      </c>
      <c r="P146" s="4">
        <v>425.3</v>
      </c>
      <c r="Q146" s="4">
        <v>288.26429999999999</v>
      </c>
      <c r="R146" s="4">
        <v>53.014600000000002</v>
      </c>
      <c r="S146" s="4">
        <v>341.3</v>
      </c>
      <c r="T146" s="4">
        <v>23.1157</v>
      </c>
      <c r="W146" s="4">
        <v>0</v>
      </c>
      <c r="X146" s="4">
        <v>12.1701</v>
      </c>
      <c r="Y146" s="4">
        <v>12.5</v>
      </c>
      <c r="Z146" s="4">
        <v>840</v>
      </c>
      <c r="AA146" s="4">
        <v>843</v>
      </c>
      <c r="AB146" s="4">
        <v>880</v>
      </c>
      <c r="AC146" s="4">
        <v>83</v>
      </c>
      <c r="AD146" s="4">
        <v>22.64</v>
      </c>
      <c r="AE146" s="4">
        <v>0.52</v>
      </c>
      <c r="AF146" s="4">
        <v>979</v>
      </c>
      <c r="AG146" s="4">
        <v>0</v>
      </c>
      <c r="AH146" s="4">
        <v>40</v>
      </c>
      <c r="AI146" s="4">
        <v>35</v>
      </c>
      <c r="AJ146" s="4">
        <v>192</v>
      </c>
      <c r="AK146" s="4">
        <v>171</v>
      </c>
      <c r="AL146" s="4">
        <v>4.9000000000000004</v>
      </c>
      <c r="AM146" s="4">
        <v>174.2</v>
      </c>
      <c r="AN146" s="4" t="s">
        <v>155</v>
      </c>
      <c r="AO146" s="4">
        <v>2</v>
      </c>
      <c r="AP146" s="4">
        <v>0.61908564814814815</v>
      </c>
      <c r="AQ146" s="4">
        <v>47.163612999999998</v>
      </c>
      <c r="AR146" s="4">
        <v>-88.490914000000004</v>
      </c>
      <c r="AS146" s="4">
        <v>318.2</v>
      </c>
      <c r="AT146" s="4">
        <v>20.3</v>
      </c>
      <c r="AU146" s="4">
        <v>12</v>
      </c>
      <c r="AV146" s="4">
        <v>12</v>
      </c>
      <c r="AW146" s="4" t="s">
        <v>203</v>
      </c>
      <c r="AX146" s="4">
        <v>1.8</v>
      </c>
      <c r="AY146" s="4">
        <v>1</v>
      </c>
      <c r="AZ146" s="4">
        <v>2.8</v>
      </c>
      <c r="BA146" s="4">
        <v>14.186999999999999</v>
      </c>
      <c r="BB146" s="4">
        <v>41.72</v>
      </c>
      <c r="BC146" s="4">
        <v>2.94</v>
      </c>
      <c r="BD146" s="4">
        <v>4.1100000000000003</v>
      </c>
      <c r="BE146" s="4">
        <v>3184.0349999999999</v>
      </c>
      <c r="BF146" s="4">
        <v>3.2709999999999999</v>
      </c>
      <c r="BG146" s="4">
        <v>24.488</v>
      </c>
      <c r="BH146" s="4">
        <v>4.5039999999999996</v>
      </c>
      <c r="BI146" s="4">
        <v>28.991</v>
      </c>
      <c r="BJ146" s="4">
        <v>19.652000000000001</v>
      </c>
      <c r="BK146" s="4">
        <v>3.6139999999999999</v>
      </c>
      <c r="BL146" s="4">
        <v>23.265999999999998</v>
      </c>
      <c r="BM146" s="4">
        <v>0.47539999999999999</v>
      </c>
      <c r="BQ146" s="4">
        <v>5760.5330000000004</v>
      </c>
      <c r="BR146" s="4">
        <v>0.116692</v>
      </c>
      <c r="BS146" s="4">
        <v>-5</v>
      </c>
      <c r="BT146" s="4">
        <v>6.8120000000000003E-3</v>
      </c>
      <c r="BU146" s="4">
        <v>2.851661</v>
      </c>
      <c r="BV146" s="4">
        <v>21</v>
      </c>
      <c r="BW146" s="4">
        <f t="shared" ref="BW146" si="12">BU146*0.2642</f>
        <v>0.75340883619999999</v>
      </c>
      <c r="BY146" s="4">
        <f>BE146*$BU146*VLOOKUP("Fuel Specific Gravity",'Raw Data'!$A$1:$B$2000,2,FALSE)</f>
        <v>7754.1393210432889</v>
      </c>
      <c r="BZ146" s="4">
        <f>BF146*$BU146*VLOOKUP("Fuel Specific Gravity",'Raw Data'!$A$1:$B$2000,2,FALSE)</f>
        <v>7.9659267938739999</v>
      </c>
      <c r="CA146" s="4">
        <f>BJ146*$BU146*VLOOKUP("Fuel Specific Gravity",'Raw Data'!$A$1:$B$2000,2,FALSE)</f>
        <v>47.858879044087999</v>
      </c>
      <c r="CB146" s="4">
        <f>BM146*$BU146*VLOOKUP("Fuel Specific Gravity",'Raw Data'!$A$1:$B$2000,2,FALSE)</f>
        <v>1.1577504120475999</v>
      </c>
    </row>
    <row r="147" spans="1:80" x14ac:dyDescent="0.25">
      <c r="A147" s="2">
        <v>43165</v>
      </c>
      <c r="B147" s="38">
        <v>0.40997988425925924</v>
      </c>
      <c r="C147" s="4">
        <v>5.0229999999999997</v>
      </c>
      <c r="D147" s="4">
        <v>9.4999999999999998E-3</v>
      </c>
      <c r="E147" s="4">
        <v>94.512298999999999</v>
      </c>
      <c r="F147" s="4">
        <v>370.3</v>
      </c>
      <c r="G147" s="4">
        <v>71.5</v>
      </c>
      <c r="H147" s="4">
        <v>33.700000000000003</v>
      </c>
      <c r="J147" s="4">
        <v>12.93</v>
      </c>
      <c r="K147" s="4">
        <v>0.96099999999999997</v>
      </c>
      <c r="L147" s="4">
        <v>4.8273999999999999</v>
      </c>
      <c r="M147" s="4">
        <v>9.1000000000000004E-3</v>
      </c>
      <c r="N147" s="4">
        <v>355.90839999999997</v>
      </c>
      <c r="O147" s="4">
        <v>68.6721</v>
      </c>
      <c r="P147" s="4">
        <v>424.6</v>
      </c>
      <c r="Q147" s="4">
        <v>285.61970000000002</v>
      </c>
      <c r="R147" s="4">
        <v>55.11</v>
      </c>
      <c r="S147" s="4">
        <v>340.7</v>
      </c>
      <c r="T147" s="4">
        <v>33.695799999999998</v>
      </c>
      <c r="W147" s="4">
        <v>0</v>
      </c>
      <c r="X147" s="4">
        <v>12.4297</v>
      </c>
      <c r="Y147" s="4">
        <v>12.5</v>
      </c>
      <c r="Z147" s="4">
        <v>839</v>
      </c>
      <c r="AA147" s="4">
        <v>840</v>
      </c>
      <c r="AB147" s="4">
        <v>879</v>
      </c>
      <c r="AC147" s="4">
        <v>83</v>
      </c>
      <c r="AD147" s="4">
        <v>22.64</v>
      </c>
      <c r="AE147" s="4">
        <v>0.52</v>
      </c>
      <c r="AF147" s="4">
        <v>979</v>
      </c>
      <c r="AG147" s="4">
        <v>0</v>
      </c>
      <c r="AH147" s="4">
        <v>40</v>
      </c>
      <c r="AI147" s="4">
        <v>35</v>
      </c>
      <c r="AJ147" s="4">
        <v>192</v>
      </c>
      <c r="AK147" s="4">
        <v>171</v>
      </c>
      <c r="AL147" s="4">
        <v>4.9000000000000004</v>
      </c>
      <c r="AM147" s="4">
        <v>174</v>
      </c>
      <c r="AN147" s="4" t="s">
        <v>155</v>
      </c>
      <c r="AO147" s="4">
        <v>2</v>
      </c>
      <c r="AP147" s="4">
        <v>0.61910879629629634</v>
      </c>
      <c r="AQ147" s="4">
        <v>47.163603000000002</v>
      </c>
      <c r="AR147" s="4">
        <v>-88.490993000000003</v>
      </c>
      <c r="AS147" s="4">
        <v>318.10000000000002</v>
      </c>
      <c r="AT147" s="4">
        <v>20.399999999999999</v>
      </c>
      <c r="AU147" s="4">
        <v>12</v>
      </c>
      <c r="AV147" s="4">
        <v>12</v>
      </c>
      <c r="AW147" s="4" t="s">
        <v>203</v>
      </c>
      <c r="AX147" s="4">
        <v>1.8</v>
      </c>
      <c r="AY147" s="4">
        <v>1</v>
      </c>
      <c r="AZ147" s="4">
        <v>2.8</v>
      </c>
      <c r="BA147" s="4">
        <v>14.186999999999999</v>
      </c>
      <c r="BB147" s="4">
        <v>42.26</v>
      </c>
      <c r="BC147" s="4">
        <v>2.98</v>
      </c>
      <c r="BD147" s="4">
        <v>4.0529999999999999</v>
      </c>
      <c r="BE147" s="4">
        <v>3182.8009999999999</v>
      </c>
      <c r="BF147" s="4">
        <v>3.8119999999999998</v>
      </c>
      <c r="BG147" s="4">
        <v>24.574000000000002</v>
      </c>
      <c r="BH147" s="4">
        <v>4.7409999999999997</v>
      </c>
      <c r="BI147" s="4">
        <v>29.315000000000001</v>
      </c>
      <c r="BJ147" s="4">
        <v>19.721</v>
      </c>
      <c r="BK147" s="4">
        <v>3.8050000000000002</v>
      </c>
      <c r="BL147" s="4">
        <v>23.526</v>
      </c>
      <c r="BM147" s="4">
        <v>0.70189999999999997</v>
      </c>
      <c r="BQ147" s="4">
        <v>5958.7479999999996</v>
      </c>
      <c r="BR147" s="4">
        <v>0.129496</v>
      </c>
      <c r="BS147" s="4">
        <v>-5</v>
      </c>
      <c r="BT147" s="4">
        <v>6.0939999999999996E-3</v>
      </c>
      <c r="BU147" s="4">
        <v>3.1645590000000001</v>
      </c>
      <c r="BV147" s="4">
        <v>21</v>
      </c>
      <c r="BW147" s="4">
        <f t="shared" ref="BW147:BW173" si="13">BU147*0.2642</f>
        <v>0.83607648779999999</v>
      </c>
      <c r="BY147" s="4">
        <f>BE147*$BU147*VLOOKUP("Fuel Specific Gravity",'Raw Data'!$A$1:$B$2000,2,FALSE)</f>
        <v>8601.6259634941871</v>
      </c>
      <c r="BZ147" s="4">
        <f>BF147*$BU147*VLOOKUP("Fuel Specific Gravity",'Raw Data'!$A$1:$B$2000,2,FALSE)</f>
        <v>10.302057267432</v>
      </c>
      <c r="CA147" s="4">
        <f>BJ147*$BU147*VLOOKUP("Fuel Specific Gravity",'Raw Data'!$A$1:$B$2000,2,FALSE)</f>
        <v>53.296660905305998</v>
      </c>
      <c r="CB147" s="4">
        <f>BM147*$BU147*VLOOKUP("Fuel Specific Gravity",'Raw Data'!$A$1:$B$2000,2,FALSE)</f>
        <v>1.8969081836334001</v>
      </c>
    </row>
    <row r="148" spans="1:80" x14ac:dyDescent="0.25">
      <c r="A148" s="2">
        <v>43165</v>
      </c>
      <c r="B148" s="38">
        <v>0.40999145833333334</v>
      </c>
      <c r="C148" s="4">
        <v>5.1970000000000001</v>
      </c>
      <c r="D148" s="4">
        <v>9.4000000000000004E-3</v>
      </c>
      <c r="E148" s="4">
        <v>94.232026000000005</v>
      </c>
      <c r="F148" s="4">
        <v>368.9</v>
      </c>
      <c r="G148" s="4">
        <v>72.400000000000006</v>
      </c>
      <c r="H148" s="4">
        <v>33.6</v>
      </c>
      <c r="J148" s="4">
        <v>13.19</v>
      </c>
      <c r="K148" s="4">
        <v>0.9597</v>
      </c>
      <c r="L148" s="4">
        <v>4.9870999999999999</v>
      </c>
      <c r="M148" s="4">
        <v>8.9999999999999993E-3</v>
      </c>
      <c r="N148" s="4">
        <v>354.05529999999999</v>
      </c>
      <c r="O148" s="4">
        <v>69.523600000000002</v>
      </c>
      <c r="P148" s="4">
        <v>423.6</v>
      </c>
      <c r="Q148" s="4">
        <v>284.13249999999999</v>
      </c>
      <c r="R148" s="4">
        <v>55.793300000000002</v>
      </c>
      <c r="S148" s="4">
        <v>339.9</v>
      </c>
      <c r="T148" s="4">
        <v>33.609400000000001</v>
      </c>
      <c r="W148" s="4">
        <v>0</v>
      </c>
      <c r="X148" s="4">
        <v>12.6629</v>
      </c>
      <c r="Y148" s="4">
        <v>12.5</v>
      </c>
      <c r="Z148" s="4">
        <v>838</v>
      </c>
      <c r="AA148" s="4">
        <v>840</v>
      </c>
      <c r="AB148" s="4">
        <v>878</v>
      </c>
      <c r="AC148" s="4">
        <v>83</v>
      </c>
      <c r="AD148" s="4">
        <v>22.64</v>
      </c>
      <c r="AE148" s="4">
        <v>0.52</v>
      </c>
      <c r="AF148" s="4">
        <v>979</v>
      </c>
      <c r="AG148" s="4">
        <v>0</v>
      </c>
      <c r="AH148" s="4">
        <v>40</v>
      </c>
      <c r="AI148" s="4">
        <v>35</v>
      </c>
      <c r="AJ148" s="4">
        <v>192</v>
      </c>
      <c r="AK148" s="4">
        <v>171</v>
      </c>
      <c r="AL148" s="4">
        <v>5</v>
      </c>
      <c r="AM148" s="4">
        <v>174</v>
      </c>
      <c r="AN148" s="4" t="s">
        <v>155</v>
      </c>
      <c r="AO148" s="4">
        <v>2</v>
      </c>
      <c r="AP148" s="4">
        <v>0.61910879629629634</v>
      </c>
      <c r="AQ148" s="4">
        <v>47.163584999999998</v>
      </c>
      <c r="AR148" s="4">
        <v>-88.491247000000001</v>
      </c>
      <c r="AS148" s="4">
        <v>318</v>
      </c>
      <c r="AT148" s="4">
        <v>22.1</v>
      </c>
      <c r="AU148" s="4">
        <v>12</v>
      </c>
      <c r="AV148" s="4">
        <v>12</v>
      </c>
      <c r="AW148" s="4" t="s">
        <v>203</v>
      </c>
      <c r="AX148" s="4">
        <v>1.8</v>
      </c>
      <c r="AY148" s="4">
        <v>1</v>
      </c>
      <c r="AZ148" s="4">
        <v>2.8</v>
      </c>
      <c r="BA148" s="4">
        <v>14.186999999999999</v>
      </c>
      <c r="BB148" s="4">
        <v>40.880000000000003</v>
      </c>
      <c r="BC148" s="4">
        <v>2.88</v>
      </c>
      <c r="BD148" s="4">
        <v>4.1989999999999998</v>
      </c>
      <c r="BE148" s="4">
        <v>3182.252</v>
      </c>
      <c r="BF148" s="4">
        <v>3.673</v>
      </c>
      <c r="BG148" s="4">
        <v>23.658999999999999</v>
      </c>
      <c r="BH148" s="4">
        <v>4.6459999999999999</v>
      </c>
      <c r="BI148" s="4">
        <v>28.303999999999998</v>
      </c>
      <c r="BJ148" s="4">
        <v>18.986000000000001</v>
      </c>
      <c r="BK148" s="4">
        <v>3.7280000000000002</v>
      </c>
      <c r="BL148" s="4">
        <v>22.715</v>
      </c>
      <c r="BM148" s="4">
        <v>0.67749999999999999</v>
      </c>
      <c r="BQ148" s="4">
        <v>5875.125</v>
      </c>
      <c r="BR148" s="4">
        <v>8.5699999999999998E-2</v>
      </c>
      <c r="BS148" s="4">
        <v>-5</v>
      </c>
      <c r="BT148" s="4">
        <v>6.0000000000000001E-3</v>
      </c>
      <c r="BU148" s="4">
        <v>2.0942940000000001</v>
      </c>
      <c r="BV148" s="4">
        <v>21</v>
      </c>
      <c r="BW148" s="4">
        <f t="shared" si="13"/>
        <v>0.55331247480000001</v>
      </c>
      <c r="BY148" s="4">
        <f>BE148*$BU148*VLOOKUP("Fuel Specific Gravity",'Raw Data'!$A$1:$B$2000,2,FALSE)</f>
        <v>5691.543864655152</v>
      </c>
      <c r="BZ148" s="4">
        <f>BF148*$BU148*VLOOKUP("Fuel Specific Gravity",'Raw Data'!$A$1:$B$2000,2,FALSE)</f>
        <v>6.569259950148</v>
      </c>
      <c r="CA148" s="4">
        <f>BJ148*$BU148*VLOOKUP("Fuel Specific Gravity",'Raw Data'!$A$1:$B$2000,2,FALSE)</f>
        <v>33.956975064936003</v>
      </c>
      <c r="CB148" s="4">
        <f>BM148*$BU148*VLOOKUP("Fuel Specific Gravity",'Raw Data'!$A$1:$B$2000,2,FALSE)</f>
        <v>1.21172709399</v>
      </c>
    </row>
    <row r="149" spans="1:80" x14ac:dyDescent="0.25">
      <c r="A149" s="2">
        <v>43165</v>
      </c>
      <c r="B149" s="38">
        <v>0.41000303240740738</v>
      </c>
      <c r="C149" s="4">
        <v>5.5129999999999999</v>
      </c>
      <c r="D149" s="4">
        <v>7.7999999999999996E-3</v>
      </c>
      <c r="E149" s="4">
        <v>77.841003999999998</v>
      </c>
      <c r="F149" s="4">
        <v>372.3</v>
      </c>
      <c r="G149" s="4">
        <v>72.7</v>
      </c>
      <c r="H149" s="4">
        <v>20</v>
      </c>
      <c r="J149" s="4">
        <v>13.3</v>
      </c>
      <c r="K149" s="4">
        <v>0.95720000000000005</v>
      </c>
      <c r="L149" s="4">
        <v>5.2773000000000003</v>
      </c>
      <c r="M149" s="4">
        <v>7.4999999999999997E-3</v>
      </c>
      <c r="N149" s="4">
        <v>356.39190000000002</v>
      </c>
      <c r="O149" s="4">
        <v>69.587000000000003</v>
      </c>
      <c r="P149" s="4">
        <v>426</v>
      </c>
      <c r="Q149" s="4">
        <v>286.0077</v>
      </c>
      <c r="R149" s="4">
        <v>55.844200000000001</v>
      </c>
      <c r="S149" s="4">
        <v>341.9</v>
      </c>
      <c r="T149" s="4">
        <v>20</v>
      </c>
      <c r="W149" s="4">
        <v>0</v>
      </c>
      <c r="X149" s="4">
        <v>12.730499999999999</v>
      </c>
      <c r="Y149" s="4">
        <v>12.5</v>
      </c>
      <c r="Z149" s="4">
        <v>839</v>
      </c>
      <c r="AA149" s="4">
        <v>841</v>
      </c>
      <c r="AB149" s="4">
        <v>878</v>
      </c>
      <c r="AC149" s="4">
        <v>83</v>
      </c>
      <c r="AD149" s="4">
        <v>22.64</v>
      </c>
      <c r="AE149" s="4">
        <v>0.52</v>
      </c>
      <c r="AF149" s="4">
        <v>979</v>
      </c>
      <c r="AG149" s="4">
        <v>0</v>
      </c>
      <c r="AH149" s="4">
        <v>40</v>
      </c>
      <c r="AI149" s="4">
        <v>35</v>
      </c>
      <c r="AJ149" s="4">
        <v>192</v>
      </c>
      <c r="AK149" s="4">
        <v>170.1</v>
      </c>
      <c r="AL149" s="4">
        <v>4.9000000000000004</v>
      </c>
      <c r="AM149" s="4">
        <v>174</v>
      </c>
      <c r="AN149" s="4" t="s">
        <v>155</v>
      </c>
      <c r="AO149" s="4">
        <v>2</v>
      </c>
      <c r="AP149" s="4">
        <v>0.61913194444444442</v>
      </c>
      <c r="AQ149" s="4">
        <v>47.163556999999997</v>
      </c>
      <c r="AR149" s="4">
        <v>-88.491453000000007</v>
      </c>
      <c r="AS149" s="4">
        <v>318</v>
      </c>
      <c r="AT149" s="4">
        <v>22.9</v>
      </c>
      <c r="AU149" s="4">
        <v>12</v>
      </c>
      <c r="AV149" s="4">
        <v>12</v>
      </c>
      <c r="AW149" s="4" t="s">
        <v>203</v>
      </c>
      <c r="AX149" s="4">
        <v>1.8</v>
      </c>
      <c r="AY149" s="4">
        <v>1</v>
      </c>
      <c r="AZ149" s="4">
        <v>2.8</v>
      </c>
      <c r="BA149" s="4">
        <v>14.186999999999999</v>
      </c>
      <c r="BB149" s="4">
        <v>38.61</v>
      </c>
      <c r="BC149" s="4">
        <v>2.72</v>
      </c>
      <c r="BD149" s="4">
        <v>4.4729999999999999</v>
      </c>
      <c r="BE149" s="4">
        <v>3183.0770000000002</v>
      </c>
      <c r="BF149" s="4">
        <v>2.86</v>
      </c>
      <c r="BG149" s="4">
        <v>22.510999999999999</v>
      </c>
      <c r="BH149" s="4">
        <v>4.3949999999999996</v>
      </c>
      <c r="BI149" s="4">
        <v>26.907</v>
      </c>
      <c r="BJ149" s="4">
        <v>18.065999999999999</v>
      </c>
      <c r="BK149" s="4">
        <v>3.5270000000000001</v>
      </c>
      <c r="BL149" s="4">
        <v>21.593</v>
      </c>
      <c r="BM149" s="4">
        <v>0.38109999999999999</v>
      </c>
      <c r="BQ149" s="4">
        <v>5583.183</v>
      </c>
      <c r="BR149" s="4">
        <v>0.10093199999999999</v>
      </c>
      <c r="BS149" s="4">
        <v>-5</v>
      </c>
      <c r="BT149" s="4">
        <v>6.9059999999999998E-3</v>
      </c>
      <c r="BU149" s="4">
        <v>2.4665249999999999</v>
      </c>
      <c r="BV149" s="4">
        <v>21</v>
      </c>
      <c r="BW149" s="4">
        <f t="shared" si="13"/>
        <v>0.65165590499999992</v>
      </c>
      <c r="BY149" s="4">
        <f>BE149*$BU149*VLOOKUP("Fuel Specific Gravity",'Raw Data'!$A$1:$B$2000,2,FALSE)</f>
        <v>6704.8727038009501</v>
      </c>
      <c r="BZ149" s="4">
        <f>BF149*$BU149*VLOOKUP("Fuel Specific Gravity",'Raw Data'!$A$1:$B$2000,2,FALSE)</f>
        <v>6.0243393209999994</v>
      </c>
      <c r="CA149" s="4">
        <f>BJ149*$BU149*VLOOKUP("Fuel Specific Gravity",'Raw Data'!$A$1:$B$2000,2,FALSE)</f>
        <v>38.054445515099999</v>
      </c>
      <c r="CB149" s="4">
        <f>BM149*$BU149*VLOOKUP("Fuel Specific Gravity",'Raw Data'!$A$1:$B$2000,2,FALSE)</f>
        <v>0.80275374658499987</v>
      </c>
    </row>
    <row r="150" spans="1:80" x14ac:dyDescent="0.25">
      <c r="A150" s="2">
        <v>43165</v>
      </c>
      <c r="B150" s="38">
        <v>0.41001460648148152</v>
      </c>
      <c r="C150" s="4">
        <v>5.5049999999999999</v>
      </c>
      <c r="D150" s="4">
        <v>6.1000000000000004E-3</v>
      </c>
      <c r="E150" s="4">
        <v>61.104602999999997</v>
      </c>
      <c r="F150" s="4">
        <v>378.7</v>
      </c>
      <c r="G150" s="4">
        <v>72.7</v>
      </c>
      <c r="H150" s="4">
        <v>45.5</v>
      </c>
      <c r="J150" s="4">
        <v>13.3</v>
      </c>
      <c r="K150" s="4">
        <v>0.95720000000000005</v>
      </c>
      <c r="L150" s="4">
        <v>5.2694999999999999</v>
      </c>
      <c r="M150" s="4">
        <v>5.7999999999999996E-3</v>
      </c>
      <c r="N150" s="4">
        <v>362.5521</v>
      </c>
      <c r="O150" s="4">
        <v>69.590999999999994</v>
      </c>
      <c r="P150" s="4">
        <v>432.1</v>
      </c>
      <c r="Q150" s="4">
        <v>290.9513</v>
      </c>
      <c r="R150" s="4">
        <v>55.8474</v>
      </c>
      <c r="S150" s="4">
        <v>346.8</v>
      </c>
      <c r="T150" s="4">
        <v>45.527000000000001</v>
      </c>
      <c r="W150" s="4">
        <v>0</v>
      </c>
      <c r="X150" s="4">
        <v>12.731199999999999</v>
      </c>
      <c r="Y150" s="4">
        <v>12.5</v>
      </c>
      <c r="Z150" s="4">
        <v>839</v>
      </c>
      <c r="AA150" s="4">
        <v>839</v>
      </c>
      <c r="AB150" s="4">
        <v>879</v>
      </c>
      <c r="AC150" s="4">
        <v>83</v>
      </c>
      <c r="AD150" s="4">
        <v>22.64</v>
      </c>
      <c r="AE150" s="4">
        <v>0.52</v>
      </c>
      <c r="AF150" s="4">
        <v>979</v>
      </c>
      <c r="AG150" s="4">
        <v>0</v>
      </c>
      <c r="AH150" s="4">
        <v>40</v>
      </c>
      <c r="AI150" s="4">
        <v>35</v>
      </c>
      <c r="AJ150" s="4">
        <v>192</v>
      </c>
      <c r="AK150" s="4">
        <v>170.9</v>
      </c>
      <c r="AL150" s="4">
        <v>4.9000000000000004</v>
      </c>
      <c r="AM150" s="4">
        <v>174.2</v>
      </c>
      <c r="AN150" s="4" t="s">
        <v>155</v>
      </c>
      <c r="AO150" s="4">
        <v>2</v>
      </c>
      <c r="AP150" s="4">
        <v>0.61914351851851845</v>
      </c>
      <c r="AQ150" s="4">
        <v>47.163547999999999</v>
      </c>
      <c r="AR150" s="4">
        <v>-88.491493000000006</v>
      </c>
      <c r="AS150" s="4">
        <v>318</v>
      </c>
      <c r="AT150" s="4">
        <v>24.3</v>
      </c>
      <c r="AU150" s="4">
        <v>12</v>
      </c>
      <c r="AV150" s="4">
        <v>12</v>
      </c>
      <c r="AW150" s="4" t="s">
        <v>203</v>
      </c>
      <c r="AX150" s="4">
        <v>1.8</v>
      </c>
      <c r="AY150" s="4">
        <v>1</v>
      </c>
      <c r="AZ150" s="4">
        <v>2.8</v>
      </c>
      <c r="BA150" s="4">
        <v>14.186999999999999</v>
      </c>
      <c r="BB150" s="4">
        <v>38.659999999999997</v>
      </c>
      <c r="BC150" s="4">
        <v>2.73</v>
      </c>
      <c r="BD150" s="4">
        <v>4.4669999999999996</v>
      </c>
      <c r="BE150" s="4">
        <v>3182.527</v>
      </c>
      <c r="BF150" s="4">
        <v>2.2480000000000002</v>
      </c>
      <c r="BG150" s="4">
        <v>22.93</v>
      </c>
      <c r="BH150" s="4">
        <v>4.4009999999999998</v>
      </c>
      <c r="BI150" s="4">
        <v>27.332000000000001</v>
      </c>
      <c r="BJ150" s="4">
        <v>18.402000000000001</v>
      </c>
      <c r="BK150" s="4">
        <v>3.532</v>
      </c>
      <c r="BL150" s="4">
        <v>21.934000000000001</v>
      </c>
      <c r="BM150" s="4">
        <v>0.86870000000000003</v>
      </c>
      <c r="BQ150" s="4">
        <v>5590.7730000000001</v>
      </c>
      <c r="BR150" s="4">
        <v>0.123838</v>
      </c>
      <c r="BS150" s="4">
        <v>-5</v>
      </c>
      <c r="BT150" s="4">
        <v>5.1879999999999999E-3</v>
      </c>
      <c r="BU150" s="4">
        <v>3.0262910000000001</v>
      </c>
      <c r="BV150" s="4">
        <v>21</v>
      </c>
      <c r="BW150" s="4">
        <f t="shared" si="13"/>
        <v>0.79954608220000001</v>
      </c>
      <c r="BY150" s="4">
        <f>BE150*$BU150*VLOOKUP("Fuel Specific Gravity",'Raw Data'!$A$1:$B$2000,2,FALSE)</f>
        <v>8225.0899060228785</v>
      </c>
      <c r="BZ150" s="4">
        <f>BF150*$BU150*VLOOKUP("Fuel Specific Gravity",'Raw Data'!$A$1:$B$2000,2,FALSE)</f>
        <v>5.8098492514720004</v>
      </c>
      <c r="CA150" s="4">
        <f>BJ150*$BU150*VLOOKUP("Fuel Specific Gravity",'Raw Data'!$A$1:$B$2000,2,FALSE)</f>
        <v>47.559095162628005</v>
      </c>
      <c r="CB150" s="4">
        <f>BM150*$BU150*VLOOKUP("Fuel Specific Gravity",'Raw Data'!$A$1:$B$2000,2,FALSE)</f>
        <v>2.2451138989118</v>
      </c>
    </row>
    <row r="151" spans="1:80" x14ac:dyDescent="0.25">
      <c r="A151" s="2">
        <v>43165</v>
      </c>
      <c r="B151" s="38">
        <v>0.41002618055555556</v>
      </c>
      <c r="C151" s="4">
        <v>5.5970000000000004</v>
      </c>
      <c r="D151" s="4">
        <v>6.7999999999999996E-3</v>
      </c>
      <c r="E151" s="4">
        <v>67.751036999999997</v>
      </c>
      <c r="F151" s="4">
        <v>380.2</v>
      </c>
      <c r="G151" s="4">
        <v>72.7</v>
      </c>
      <c r="H151" s="4">
        <v>30.1</v>
      </c>
      <c r="J151" s="4">
        <v>13.16</v>
      </c>
      <c r="K151" s="4">
        <v>0.95650000000000002</v>
      </c>
      <c r="L151" s="4">
        <v>5.3533999999999997</v>
      </c>
      <c r="M151" s="4">
        <v>6.4999999999999997E-3</v>
      </c>
      <c r="N151" s="4">
        <v>363.66759999999999</v>
      </c>
      <c r="O151" s="4">
        <v>69.497200000000007</v>
      </c>
      <c r="P151" s="4">
        <v>433.2</v>
      </c>
      <c r="Q151" s="4">
        <v>291.84649999999999</v>
      </c>
      <c r="R151" s="4">
        <v>55.772100000000002</v>
      </c>
      <c r="S151" s="4">
        <v>347.6</v>
      </c>
      <c r="T151" s="4">
        <v>30.1</v>
      </c>
      <c r="W151" s="4">
        <v>0</v>
      </c>
      <c r="X151" s="4">
        <v>12.5871</v>
      </c>
      <c r="Y151" s="4">
        <v>12.5</v>
      </c>
      <c r="Z151" s="4">
        <v>839</v>
      </c>
      <c r="AA151" s="4">
        <v>841</v>
      </c>
      <c r="AB151" s="4">
        <v>879</v>
      </c>
      <c r="AC151" s="4">
        <v>83</v>
      </c>
      <c r="AD151" s="4">
        <v>22.64</v>
      </c>
      <c r="AE151" s="4">
        <v>0.52</v>
      </c>
      <c r="AF151" s="4">
        <v>979</v>
      </c>
      <c r="AG151" s="4">
        <v>0</v>
      </c>
      <c r="AH151" s="4">
        <v>40</v>
      </c>
      <c r="AI151" s="4">
        <v>35</v>
      </c>
      <c r="AJ151" s="4">
        <v>192</v>
      </c>
      <c r="AK151" s="4">
        <v>171</v>
      </c>
      <c r="AL151" s="4">
        <v>4.9000000000000004</v>
      </c>
      <c r="AM151" s="4">
        <v>174.6</v>
      </c>
      <c r="AN151" s="4" t="s">
        <v>155</v>
      </c>
      <c r="AO151" s="4">
        <v>2</v>
      </c>
      <c r="AP151" s="4">
        <v>0.61914351851851845</v>
      </c>
      <c r="AQ151" s="4">
        <v>47.163429999999998</v>
      </c>
      <c r="AR151" s="4">
        <v>-88.491667000000007</v>
      </c>
      <c r="AS151" s="4">
        <v>317.7</v>
      </c>
      <c r="AT151" s="4">
        <v>24.7</v>
      </c>
      <c r="AU151" s="4">
        <v>12</v>
      </c>
      <c r="AV151" s="4">
        <v>12</v>
      </c>
      <c r="AW151" s="4" t="s">
        <v>203</v>
      </c>
      <c r="AX151" s="4">
        <v>2.1419999999999999</v>
      </c>
      <c r="AY151" s="4">
        <v>1.5471999999999999</v>
      </c>
      <c r="AZ151" s="4">
        <v>3.2787999999999999</v>
      </c>
      <c r="BA151" s="4">
        <v>14.186999999999999</v>
      </c>
      <c r="BB151" s="4">
        <v>38.049999999999997</v>
      </c>
      <c r="BC151" s="4">
        <v>2.68</v>
      </c>
      <c r="BD151" s="4">
        <v>4.5460000000000003</v>
      </c>
      <c r="BE151" s="4">
        <v>3182.7919999999999</v>
      </c>
      <c r="BF151" s="4">
        <v>2.452</v>
      </c>
      <c r="BG151" s="4">
        <v>22.641999999999999</v>
      </c>
      <c r="BH151" s="4">
        <v>4.327</v>
      </c>
      <c r="BI151" s="4">
        <v>26.969000000000001</v>
      </c>
      <c r="BJ151" s="4">
        <v>18.170999999999999</v>
      </c>
      <c r="BK151" s="4">
        <v>3.472</v>
      </c>
      <c r="BL151" s="4">
        <v>21.643000000000001</v>
      </c>
      <c r="BM151" s="4">
        <v>0.56540000000000001</v>
      </c>
      <c r="BQ151" s="4">
        <v>5441.3010000000004</v>
      </c>
      <c r="BR151" s="4">
        <v>0.13867099999999999</v>
      </c>
      <c r="BS151" s="4">
        <v>-5</v>
      </c>
      <c r="BT151" s="4">
        <v>5.9049999999999997E-3</v>
      </c>
      <c r="BU151" s="4">
        <v>3.3887809999999998</v>
      </c>
      <c r="BV151" s="4">
        <v>21</v>
      </c>
      <c r="BW151" s="4">
        <f t="shared" si="13"/>
        <v>0.89531594019999994</v>
      </c>
      <c r="BY151" s="4">
        <f>BE151*$BU151*VLOOKUP("Fuel Specific Gravity",'Raw Data'!$A$1:$B$2000,2,FALSE)</f>
        <v>9211.0604382954061</v>
      </c>
      <c r="BZ151" s="4">
        <f>BF151*$BU151*VLOOKUP("Fuel Specific Gravity",'Raw Data'!$A$1:$B$2000,2,FALSE)</f>
        <v>7.096134524247999</v>
      </c>
      <c r="CA151" s="4">
        <f>BJ151*$BU151*VLOOKUP("Fuel Specific Gravity",'Raw Data'!$A$1:$B$2000,2,FALSE)</f>
        <v>52.587218776553996</v>
      </c>
      <c r="CB151" s="4">
        <f>BM151*$BU151*VLOOKUP("Fuel Specific Gravity",'Raw Data'!$A$1:$B$2000,2,FALSE)</f>
        <v>1.6362783278995998</v>
      </c>
    </row>
    <row r="152" spans="1:80" x14ac:dyDescent="0.25">
      <c r="A152" s="2">
        <v>43165</v>
      </c>
      <c r="B152" s="38">
        <v>0.41003775462962966</v>
      </c>
      <c r="C152" s="4">
        <v>5.8789999999999996</v>
      </c>
      <c r="D152" s="4">
        <v>8.2000000000000007E-3</v>
      </c>
      <c r="E152" s="4">
        <v>82.15</v>
      </c>
      <c r="F152" s="4">
        <v>380.1</v>
      </c>
      <c r="G152" s="4">
        <v>72.3</v>
      </c>
      <c r="H152" s="4">
        <v>30.1</v>
      </c>
      <c r="J152" s="4">
        <v>13.1</v>
      </c>
      <c r="K152" s="4">
        <v>0.95420000000000005</v>
      </c>
      <c r="L152" s="4">
        <v>5.6098999999999997</v>
      </c>
      <c r="M152" s="4">
        <v>7.7999999999999996E-3</v>
      </c>
      <c r="N152" s="4">
        <v>362.70710000000003</v>
      </c>
      <c r="O152" s="4">
        <v>68.950199999999995</v>
      </c>
      <c r="P152" s="4">
        <v>431.7</v>
      </c>
      <c r="Q152" s="4">
        <v>291.07569999999998</v>
      </c>
      <c r="R152" s="4">
        <v>55.333100000000002</v>
      </c>
      <c r="S152" s="4">
        <v>346.4</v>
      </c>
      <c r="T152" s="4">
        <v>30.1</v>
      </c>
      <c r="W152" s="4">
        <v>0</v>
      </c>
      <c r="X152" s="4">
        <v>12.5006</v>
      </c>
      <c r="Y152" s="4">
        <v>12.5</v>
      </c>
      <c r="Z152" s="4">
        <v>838</v>
      </c>
      <c r="AA152" s="4">
        <v>843</v>
      </c>
      <c r="AB152" s="4">
        <v>879</v>
      </c>
      <c r="AC152" s="4">
        <v>83</v>
      </c>
      <c r="AD152" s="4">
        <v>22.64</v>
      </c>
      <c r="AE152" s="4">
        <v>0.52</v>
      </c>
      <c r="AF152" s="4">
        <v>979</v>
      </c>
      <c r="AG152" s="4">
        <v>0</v>
      </c>
      <c r="AH152" s="4">
        <v>40</v>
      </c>
      <c r="AI152" s="4">
        <v>35</v>
      </c>
      <c r="AJ152" s="4">
        <v>192</v>
      </c>
      <c r="AK152" s="4">
        <v>171</v>
      </c>
      <c r="AL152" s="4">
        <v>4.8</v>
      </c>
      <c r="AM152" s="4">
        <v>175</v>
      </c>
      <c r="AN152" s="4" t="s">
        <v>155</v>
      </c>
      <c r="AO152" s="4">
        <v>2</v>
      </c>
      <c r="AP152" s="4">
        <v>0.61916666666666664</v>
      </c>
      <c r="AQ152" s="4">
        <v>47.163313000000002</v>
      </c>
      <c r="AR152" s="4">
        <v>-88.491803000000004</v>
      </c>
      <c r="AS152" s="4">
        <v>317.39999999999998</v>
      </c>
      <c r="AT152" s="4">
        <v>24.8</v>
      </c>
      <c r="AU152" s="4">
        <v>12</v>
      </c>
      <c r="AV152" s="4">
        <v>11</v>
      </c>
      <c r="AW152" s="4" t="s">
        <v>203</v>
      </c>
      <c r="AX152" s="4">
        <v>2.4367999999999999</v>
      </c>
      <c r="AY152" s="4">
        <v>2.0051999999999999</v>
      </c>
      <c r="AZ152" s="4">
        <v>3.7736000000000001</v>
      </c>
      <c r="BA152" s="4">
        <v>14.186999999999999</v>
      </c>
      <c r="BB152" s="4">
        <v>36.26</v>
      </c>
      <c r="BC152" s="4">
        <v>2.56</v>
      </c>
      <c r="BD152" s="4">
        <v>4.7949999999999999</v>
      </c>
      <c r="BE152" s="4">
        <v>3181.1889999999999</v>
      </c>
      <c r="BF152" s="4">
        <v>2.8290000000000002</v>
      </c>
      <c r="BG152" s="4">
        <v>21.539000000000001</v>
      </c>
      <c r="BH152" s="4">
        <v>4.0949999999999998</v>
      </c>
      <c r="BI152" s="4">
        <v>25.632999999999999</v>
      </c>
      <c r="BJ152" s="4">
        <v>17.285</v>
      </c>
      <c r="BK152" s="4">
        <v>3.286</v>
      </c>
      <c r="BL152" s="4">
        <v>20.571000000000002</v>
      </c>
      <c r="BM152" s="4">
        <v>0.53920000000000001</v>
      </c>
      <c r="BQ152" s="4">
        <v>5154.174</v>
      </c>
      <c r="BR152" s="4">
        <v>0.13184699999999999</v>
      </c>
      <c r="BS152" s="4">
        <v>-5</v>
      </c>
      <c r="BT152" s="4">
        <v>6.0000000000000001E-3</v>
      </c>
      <c r="BU152" s="4">
        <v>3.2220080000000002</v>
      </c>
      <c r="BV152" s="4">
        <v>21</v>
      </c>
      <c r="BW152" s="4">
        <f t="shared" si="13"/>
        <v>0.85125451360000004</v>
      </c>
      <c r="BY152" s="4">
        <f>BE152*$BU152*VLOOKUP("Fuel Specific Gravity",'Raw Data'!$A$1:$B$2000,2,FALSE)</f>
        <v>8753.3432120152484</v>
      </c>
      <c r="BZ152" s="4">
        <f>BF152*$BU152*VLOOKUP("Fuel Specific Gravity",'Raw Data'!$A$1:$B$2000,2,FALSE)</f>
        <v>7.7842617797280003</v>
      </c>
      <c r="CA152" s="4">
        <f>BJ152*$BU152*VLOOKUP("Fuel Specific Gravity",'Raw Data'!$A$1:$B$2000,2,FALSE)</f>
        <v>47.561316671120004</v>
      </c>
      <c r="CB152" s="4">
        <f>BM152*$BU152*VLOOKUP("Fuel Specific Gravity",'Raw Data'!$A$1:$B$2000,2,FALSE)</f>
        <v>1.4836599334144001</v>
      </c>
    </row>
    <row r="153" spans="1:80" x14ac:dyDescent="0.25">
      <c r="A153" s="2">
        <v>43165</v>
      </c>
      <c r="B153" s="38">
        <v>0.4100493287037037</v>
      </c>
      <c r="C153" s="4">
        <v>6.17</v>
      </c>
      <c r="D153" s="4">
        <v>7.7000000000000002E-3</v>
      </c>
      <c r="E153" s="4">
        <v>76.505101999999994</v>
      </c>
      <c r="F153" s="4">
        <v>381.4</v>
      </c>
      <c r="G153" s="4">
        <v>71.2</v>
      </c>
      <c r="H153" s="4">
        <v>36.6</v>
      </c>
      <c r="J153" s="4">
        <v>13</v>
      </c>
      <c r="K153" s="4">
        <v>0.95199999999999996</v>
      </c>
      <c r="L153" s="4">
        <v>5.8738000000000001</v>
      </c>
      <c r="M153" s="4">
        <v>7.3000000000000001E-3</v>
      </c>
      <c r="N153" s="4">
        <v>363.1</v>
      </c>
      <c r="O153" s="4">
        <v>67.773600000000002</v>
      </c>
      <c r="P153" s="4">
        <v>430.9</v>
      </c>
      <c r="Q153" s="4">
        <v>291.39100000000002</v>
      </c>
      <c r="R153" s="4">
        <v>54.3889</v>
      </c>
      <c r="S153" s="4">
        <v>345.8</v>
      </c>
      <c r="T153" s="4">
        <v>36.623399999999997</v>
      </c>
      <c r="W153" s="4">
        <v>0</v>
      </c>
      <c r="X153" s="4">
        <v>12.3759</v>
      </c>
      <c r="Y153" s="4">
        <v>12.5</v>
      </c>
      <c r="Z153" s="4">
        <v>839</v>
      </c>
      <c r="AA153" s="4">
        <v>843</v>
      </c>
      <c r="AB153" s="4">
        <v>880</v>
      </c>
      <c r="AC153" s="4">
        <v>83</v>
      </c>
      <c r="AD153" s="4">
        <v>22.64</v>
      </c>
      <c r="AE153" s="4">
        <v>0.52</v>
      </c>
      <c r="AF153" s="4">
        <v>979</v>
      </c>
      <c r="AG153" s="4">
        <v>0</v>
      </c>
      <c r="AH153" s="4">
        <v>40</v>
      </c>
      <c r="AI153" s="4">
        <v>35</v>
      </c>
      <c r="AJ153" s="4">
        <v>192</v>
      </c>
      <c r="AK153" s="4">
        <v>171</v>
      </c>
      <c r="AL153" s="4">
        <v>4.9000000000000004</v>
      </c>
      <c r="AM153" s="4">
        <v>175</v>
      </c>
      <c r="AN153" s="4" t="s">
        <v>155</v>
      </c>
      <c r="AO153" s="4">
        <v>2</v>
      </c>
      <c r="AP153" s="4">
        <v>0.61917824074074079</v>
      </c>
      <c r="AQ153" s="4">
        <v>47.163285000000002</v>
      </c>
      <c r="AR153" s="4">
        <v>-88.491827999999998</v>
      </c>
      <c r="AS153" s="4">
        <v>317.3</v>
      </c>
      <c r="AT153" s="4">
        <v>24.9</v>
      </c>
      <c r="AU153" s="4">
        <v>12</v>
      </c>
      <c r="AV153" s="4">
        <v>11</v>
      </c>
      <c r="AW153" s="4" t="s">
        <v>203</v>
      </c>
      <c r="AX153" s="4">
        <v>2.5</v>
      </c>
      <c r="AY153" s="4">
        <v>2.1</v>
      </c>
      <c r="AZ153" s="4">
        <v>3.9</v>
      </c>
      <c r="BA153" s="4">
        <v>14.186999999999999</v>
      </c>
      <c r="BB153" s="4">
        <v>34.590000000000003</v>
      </c>
      <c r="BC153" s="4">
        <v>2.44</v>
      </c>
      <c r="BD153" s="4">
        <v>5.0430000000000001</v>
      </c>
      <c r="BE153" s="4">
        <v>3180.395</v>
      </c>
      <c r="BF153" s="4">
        <v>2.5099999999999998</v>
      </c>
      <c r="BG153" s="4">
        <v>20.588999999999999</v>
      </c>
      <c r="BH153" s="4">
        <v>3.843</v>
      </c>
      <c r="BI153" s="4">
        <v>24.431999999999999</v>
      </c>
      <c r="BJ153" s="4">
        <v>16.523</v>
      </c>
      <c r="BK153" s="4">
        <v>3.0840000000000001</v>
      </c>
      <c r="BL153" s="4">
        <v>19.606999999999999</v>
      </c>
      <c r="BM153" s="4">
        <v>0.62649999999999995</v>
      </c>
      <c r="BQ153" s="4">
        <v>4872.3440000000001</v>
      </c>
      <c r="BR153" s="4">
        <v>0.131906</v>
      </c>
      <c r="BS153" s="4">
        <v>-5</v>
      </c>
      <c r="BT153" s="4">
        <v>6.0000000000000001E-3</v>
      </c>
      <c r="BU153" s="4">
        <v>3.2234530000000001</v>
      </c>
      <c r="BV153" s="4">
        <v>21</v>
      </c>
      <c r="BW153" s="4">
        <f t="shared" si="13"/>
        <v>0.85163628260000002</v>
      </c>
      <c r="BY153" s="4">
        <f>BE153*$BU153*VLOOKUP("Fuel Specific Gravity",'Raw Data'!$A$1:$B$2000,2,FALSE)</f>
        <v>8755.0831485604904</v>
      </c>
      <c r="BZ153" s="4">
        <f>BF153*$BU153*VLOOKUP("Fuel Specific Gravity",'Raw Data'!$A$1:$B$2000,2,FALSE)</f>
        <v>6.9096004436199996</v>
      </c>
      <c r="CA153" s="4">
        <f>BJ153*$BU153*VLOOKUP("Fuel Specific Gravity",'Raw Data'!$A$1:$B$2000,2,FALSE)</f>
        <v>45.484991286826002</v>
      </c>
      <c r="CB153" s="4">
        <f>BM153*$BU153*VLOOKUP("Fuel Specific Gravity",'Raw Data'!$A$1:$B$2000,2,FALSE)</f>
        <v>1.7246472820430001</v>
      </c>
    </row>
    <row r="154" spans="1:80" x14ac:dyDescent="0.25">
      <c r="A154" s="2">
        <v>43165</v>
      </c>
      <c r="B154" s="38">
        <v>0.41006090277777779</v>
      </c>
      <c r="C154" s="4">
        <v>6.17</v>
      </c>
      <c r="D154" s="4">
        <v>6.6E-3</v>
      </c>
      <c r="E154" s="4">
        <v>65.749185999999995</v>
      </c>
      <c r="F154" s="4">
        <v>384.4</v>
      </c>
      <c r="G154" s="4">
        <v>70.5</v>
      </c>
      <c r="H154" s="4">
        <v>20</v>
      </c>
      <c r="J154" s="4">
        <v>12.71</v>
      </c>
      <c r="K154" s="4">
        <v>0.95199999999999996</v>
      </c>
      <c r="L154" s="4">
        <v>5.8737000000000004</v>
      </c>
      <c r="M154" s="4">
        <v>6.3E-3</v>
      </c>
      <c r="N154" s="4">
        <v>365.91489999999999</v>
      </c>
      <c r="O154" s="4">
        <v>67.073300000000003</v>
      </c>
      <c r="P154" s="4">
        <v>433</v>
      </c>
      <c r="Q154" s="4">
        <v>293.64999999999998</v>
      </c>
      <c r="R154" s="4">
        <v>53.826900000000002</v>
      </c>
      <c r="S154" s="4">
        <v>347.5</v>
      </c>
      <c r="T154" s="4">
        <v>20</v>
      </c>
      <c r="W154" s="4">
        <v>0</v>
      </c>
      <c r="X154" s="4">
        <v>12.1015</v>
      </c>
      <c r="Y154" s="4">
        <v>12.5</v>
      </c>
      <c r="Z154" s="4">
        <v>839</v>
      </c>
      <c r="AA154" s="4">
        <v>845</v>
      </c>
      <c r="AB154" s="4">
        <v>880</v>
      </c>
      <c r="AC154" s="4">
        <v>83</v>
      </c>
      <c r="AD154" s="4">
        <v>22.64</v>
      </c>
      <c r="AE154" s="4">
        <v>0.52</v>
      </c>
      <c r="AF154" s="4">
        <v>979</v>
      </c>
      <c r="AG154" s="4">
        <v>0</v>
      </c>
      <c r="AH154" s="4">
        <v>40</v>
      </c>
      <c r="AI154" s="4">
        <v>35</v>
      </c>
      <c r="AJ154" s="4">
        <v>192</v>
      </c>
      <c r="AK154" s="4">
        <v>171</v>
      </c>
      <c r="AL154" s="4">
        <v>4.8</v>
      </c>
      <c r="AM154" s="4">
        <v>175</v>
      </c>
      <c r="AN154" s="4" t="s">
        <v>155</v>
      </c>
      <c r="AO154" s="4">
        <v>2</v>
      </c>
      <c r="AP154" s="4">
        <v>0.61917824074074079</v>
      </c>
      <c r="AQ154" s="4">
        <v>47.163158000000003</v>
      </c>
      <c r="AR154" s="4">
        <v>-88.491919999999993</v>
      </c>
      <c r="AS154" s="4">
        <v>317.3</v>
      </c>
      <c r="AT154" s="4">
        <v>25</v>
      </c>
      <c r="AU154" s="4">
        <v>12</v>
      </c>
      <c r="AV154" s="4">
        <v>11</v>
      </c>
      <c r="AW154" s="4" t="s">
        <v>203</v>
      </c>
      <c r="AX154" s="4">
        <v>2.5</v>
      </c>
      <c r="AY154" s="4">
        <v>2.1</v>
      </c>
      <c r="AZ154" s="4">
        <v>3.9</v>
      </c>
      <c r="BA154" s="4">
        <v>14.186999999999999</v>
      </c>
      <c r="BB154" s="4">
        <v>34.61</v>
      </c>
      <c r="BC154" s="4">
        <v>2.44</v>
      </c>
      <c r="BD154" s="4">
        <v>5.0439999999999996</v>
      </c>
      <c r="BE154" s="4">
        <v>3181.8580000000002</v>
      </c>
      <c r="BF154" s="4">
        <v>2.1579999999999999</v>
      </c>
      <c r="BG154" s="4">
        <v>20.757999999999999</v>
      </c>
      <c r="BH154" s="4">
        <v>3.8050000000000002</v>
      </c>
      <c r="BI154" s="4">
        <v>24.562999999999999</v>
      </c>
      <c r="BJ154" s="4">
        <v>16.658000000000001</v>
      </c>
      <c r="BK154" s="4">
        <v>3.0539999999999998</v>
      </c>
      <c r="BL154" s="4">
        <v>19.712</v>
      </c>
      <c r="BM154" s="4">
        <v>0.34229999999999999</v>
      </c>
      <c r="BQ154" s="4">
        <v>4766.5820000000003</v>
      </c>
      <c r="BR154" s="4">
        <v>0.12747</v>
      </c>
      <c r="BS154" s="4">
        <v>-5</v>
      </c>
      <c r="BT154" s="4">
        <v>6.0000000000000001E-3</v>
      </c>
      <c r="BU154" s="4">
        <v>3.115049</v>
      </c>
      <c r="BV154" s="4">
        <v>21</v>
      </c>
      <c r="BW154" s="4">
        <f t="shared" si="13"/>
        <v>0.82299594579999991</v>
      </c>
      <c r="BY154" s="4">
        <f>BE154*$BU154*VLOOKUP("Fuel Specific Gravity",'Raw Data'!$A$1:$B$2000,2,FALSE)</f>
        <v>8464.5436182098692</v>
      </c>
      <c r="BZ154" s="4">
        <f>BF154*$BU154*VLOOKUP("Fuel Specific Gravity",'Raw Data'!$A$1:$B$2000,2,FALSE)</f>
        <v>5.7408234836679997</v>
      </c>
      <c r="CA154" s="4">
        <f>BJ154*$BU154*VLOOKUP("Fuel Specific Gravity",'Raw Data'!$A$1:$B$2000,2,FALSE)</f>
        <v>44.314475250668004</v>
      </c>
      <c r="CB154" s="4">
        <f>BM154*$BU154*VLOOKUP("Fuel Specific Gravity",'Raw Data'!$A$1:$B$2000,2,FALSE)</f>
        <v>0.91060420688579991</v>
      </c>
    </row>
    <row r="155" spans="1:80" x14ac:dyDescent="0.25">
      <c r="A155" s="2">
        <v>43165</v>
      </c>
      <c r="B155" s="38">
        <v>0.41007247685185183</v>
      </c>
      <c r="C155" s="4">
        <v>6.5529999999999999</v>
      </c>
      <c r="D155" s="4">
        <v>7.9000000000000008E-3</v>
      </c>
      <c r="E155" s="4">
        <v>78.949579999999997</v>
      </c>
      <c r="F155" s="4">
        <v>385.8</v>
      </c>
      <c r="G155" s="4">
        <v>70.2</v>
      </c>
      <c r="H155" s="4">
        <v>29.1</v>
      </c>
      <c r="J155" s="4">
        <v>12.5</v>
      </c>
      <c r="K155" s="4">
        <v>0.94899999999999995</v>
      </c>
      <c r="L155" s="4">
        <v>6.2183000000000002</v>
      </c>
      <c r="M155" s="4">
        <v>7.4999999999999997E-3</v>
      </c>
      <c r="N155" s="4">
        <v>366.11430000000001</v>
      </c>
      <c r="O155" s="4">
        <v>66.574799999999996</v>
      </c>
      <c r="P155" s="4">
        <v>432.7</v>
      </c>
      <c r="Q155" s="4">
        <v>293.81</v>
      </c>
      <c r="R155" s="4">
        <v>53.4268</v>
      </c>
      <c r="S155" s="4">
        <v>347.2</v>
      </c>
      <c r="T155" s="4">
        <v>29.1432</v>
      </c>
      <c r="W155" s="4">
        <v>0</v>
      </c>
      <c r="X155" s="4">
        <v>11.8621</v>
      </c>
      <c r="Y155" s="4">
        <v>12.5</v>
      </c>
      <c r="Z155" s="4">
        <v>839</v>
      </c>
      <c r="AA155" s="4">
        <v>844</v>
      </c>
      <c r="AB155" s="4">
        <v>880</v>
      </c>
      <c r="AC155" s="4">
        <v>83</v>
      </c>
      <c r="AD155" s="4">
        <v>22.64</v>
      </c>
      <c r="AE155" s="4">
        <v>0.52</v>
      </c>
      <c r="AF155" s="4">
        <v>979</v>
      </c>
      <c r="AG155" s="4">
        <v>0</v>
      </c>
      <c r="AH155" s="4">
        <v>39.094000000000001</v>
      </c>
      <c r="AI155" s="4">
        <v>35</v>
      </c>
      <c r="AJ155" s="4">
        <v>192</v>
      </c>
      <c r="AK155" s="4">
        <v>170.1</v>
      </c>
      <c r="AL155" s="4">
        <v>4.8</v>
      </c>
      <c r="AM155" s="4">
        <v>175</v>
      </c>
      <c r="AN155" s="4" t="s">
        <v>155</v>
      </c>
      <c r="AO155" s="4">
        <v>2</v>
      </c>
      <c r="AP155" s="4">
        <v>0.61920138888888887</v>
      </c>
      <c r="AQ155" s="4">
        <v>47.163041999999997</v>
      </c>
      <c r="AR155" s="4">
        <v>-88.492013999999998</v>
      </c>
      <c r="AS155" s="4">
        <v>317.3</v>
      </c>
      <c r="AT155" s="4">
        <v>25</v>
      </c>
      <c r="AU155" s="4">
        <v>12</v>
      </c>
      <c r="AV155" s="4">
        <v>11</v>
      </c>
      <c r="AW155" s="4" t="s">
        <v>203</v>
      </c>
      <c r="AX155" s="4">
        <v>2.5</v>
      </c>
      <c r="AY155" s="4">
        <v>2.1</v>
      </c>
      <c r="AZ155" s="4">
        <v>3.9</v>
      </c>
      <c r="BA155" s="4">
        <v>14.186999999999999</v>
      </c>
      <c r="BB155" s="4">
        <v>32.630000000000003</v>
      </c>
      <c r="BC155" s="4">
        <v>2.2999999999999998</v>
      </c>
      <c r="BD155" s="4">
        <v>5.3780000000000001</v>
      </c>
      <c r="BE155" s="4">
        <v>3179.8029999999999</v>
      </c>
      <c r="BF155" s="4">
        <v>2.4380000000000002</v>
      </c>
      <c r="BG155" s="4">
        <v>19.606000000000002</v>
      </c>
      <c r="BH155" s="4">
        <v>3.5649999999999999</v>
      </c>
      <c r="BI155" s="4">
        <v>23.170999999999999</v>
      </c>
      <c r="BJ155" s="4">
        <v>15.734</v>
      </c>
      <c r="BK155" s="4">
        <v>2.8610000000000002</v>
      </c>
      <c r="BL155" s="4">
        <v>18.594999999999999</v>
      </c>
      <c r="BM155" s="4">
        <v>0.4708</v>
      </c>
      <c r="BQ155" s="4">
        <v>4410.4979999999996</v>
      </c>
      <c r="BR155" s="4">
        <v>0.135154</v>
      </c>
      <c r="BS155" s="4">
        <v>-5</v>
      </c>
      <c r="BT155" s="4">
        <v>5.0939999999999996E-3</v>
      </c>
      <c r="BU155" s="4">
        <v>3.302826</v>
      </c>
      <c r="BV155" s="4">
        <v>21</v>
      </c>
      <c r="BW155" s="4">
        <f t="shared" si="13"/>
        <v>0.87260662919999998</v>
      </c>
      <c r="BY155" s="4">
        <f>BE155*$BU155*VLOOKUP("Fuel Specific Gravity",'Raw Data'!$A$1:$B$2000,2,FALSE)</f>
        <v>8968.9949638794114</v>
      </c>
      <c r="BZ155" s="4">
        <f>BF155*$BU155*VLOOKUP("Fuel Specific Gravity",'Raw Data'!$A$1:$B$2000,2,FALSE)</f>
        <v>6.8766554789520011</v>
      </c>
      <c r="CA155" s="4">
        <f>BJ155*$BU155*VLOOKUP("Fuel Specific Gravity",'Raw Data'!$A$1:$B$2000,2,FALSE)</f>
        <v>44.379531298536001</v>
      </c>
      <c r="CB155" s="4">
        <f>BM155*$BU155*VLOOKUP("Fuel Specific Gravity",'Raw Data'!$A$1:$B$2000,2,FALSE)</f>
        <v>1.3279447906032</v>
      </c>
    </row>
    <row r="156" spans="1:80" x14ac:dyDescent="0.25">
      <c r="A156" s="2">
        <v>43165</v>
      </c>
      <c r="B156" s="38">
        <v>0.41008405092592598</v>
      </c>
      <c r="C156" s="4">
        <v>6.867</v>
      </c>
      <c r="D156" s="4">
        <v>7.1000000000000004E-3</v>
      </c>
      <c r="E156" s="4">
        <v>70.546217999999996</v>
      </c>
      <c r="F156" s="4">
        <v>387.7</v>
      </c>
      <c r="G156" s="4">
        <v>70</v>
      </c>
      <c r="H156" s="4">
        <v>20</v>
      </c>
      <c r="J156" s="4">
        <v>12.31</v>
      </c>
      <c r="K156" s="4">
        <v>0.94650000000000001</v>
      </c>
      <c r="L156" s="4">
        <v>6.5003000000000002</v>
      </c>
      <c r="M156" s="4">
        <v>6.7000000000000002E-3</v>
      </c>
      <c r="N156" s="4">
        <v>366.95650000000001</v>
      </c>
      <c r="O156" s="4">
        <v>66.2577</v>
      </c>
      <c r="P156" s="4">
        <v>433.2</v>
      </c>
      <c r="Q156" s="4">
        <v>294.48590000000002</v>
      </c>
      <c r="R156" s="4">
        <v>53.172400000000003</v>
      </c>
      <c r="S156" s="4">
        <v>347.7</v>
      </c>
      <c r="T156" s="4">
        <v>20</v>
      </c>
      <c r="W156" s="4">
        <v>0</v>
      </c>
      <c r="X156" s="4">
        <v>11.6563</v>
      </c>
      <c r="Y156" s="4">
        <v>12.5</v>
      </c>
      <c r="Z156" s="4">
        <v>840</v>
      </c>
      <c r="AA156" s="4">
        <v>844</v>
      </c>
      <c r="AB156" s="4">
        <v>880</v>
      </c>
      <c r="AC156" s="4">
        <v>83</v>
      </c>
      <c r="AD156" s="4">
        <v>22.64</v>
      </c>
      <c r="AE156" s="4">
        <v>0.52</v>
      </c>
      <c r="AF156" s="4">
        <v>979</v>
      </c>
      <c r="AG156" s="4">
        <v>0</v>
      </c>
      <c r="AH156" s="4">
        <v>39</v>
      </c>
      <c r="AI156" s="4">
        <v>35</v>
      </c>
      <c r="AJ156" s="4">
        <v>192</v>
      </c>
      <c r="AK156" s="4">
        <v>170.9</v>
      </c>
      <c r="AL156" s="4">
        <v>4.8</v>
      </c>
      <c r="AM156" s="4">
        <v>175</v>
      </c>
      <c r="AN156" s="4" t="s">
        <v>155</v>
      </c>
      <c r="AO156" s="4">
        <v>2</v>
      </c>
      <c r="AP156" s="4">
        <v>0.61921296296296291</v>
      </c>
      <c r="AQ156" s="4">
        <v>47.162928000000001</v>
      </c>
      <c r="AR156" s="4">
        <v>-88.492029000000002</v>
      </c>
      <c r="AS156" s="4">
        <v>316.8</v>
      </c>
      <c r="AT156" s="4">
        <v>25.3</v>
      </c>
      <c r="AU156" s="4">
        <v>12</v>
      </c>
      <c r="AV156" s="4">
        <v>11</v>
      </c>
      <c r="AW156" s="4" t="s">
        <v>203</v>
      </c>
      <c r="AX156" s="4">
        <v>2.5</v>
      </c>
      <c r="AY156" s="4">
        <v>2.1</v>
      </c>
      <c r="AZ156" s="4">
        <v>3.9</v>
      </c>
      <c r="BA156" s="4">
        <v>14.186999999999999</v>
      </c>
      <c r="BB156" s="4">
        <v>31.19</v>
      </c>
      <c r="BC156" s="4">
        <v>2.2000000000000002</v>
      </c>
      <c r="BD156" s="4">
        <v>5.6479999999999997</v>
      </c>
      <c r="BE156" s="4">
        <v>3179.998</v>
      </c>
      <c r="BF156" s="4">
        <v>2.0790000000000002</v>
      </c>
      <c r="BG156" s="4">
        <v>18.798999999999999</v>
      </c>
      <c r="BH156" s="4">
        <v>3.3940000000000001</v>
      </c>
      <c r="BI156" s="4">
        <v>22.193999999999999</v>
      </c>
      <c r="BJ156" s="4">
        <v>15.087</v>
      </c>
      <c r="BK156" s="4">
        <v>2.7240000000000002</v>
      </c>
      <c r="BL156" s="4">
        <v>17.811</v>
      </c>
      <c r="BM156" s="4">
        <v>0.30909999999999999</v>
      </c>
      <c r="BQ156" s="4">
        <v>4146.2030000000004</v>
      </c>
      <c r="BR156" s="4">
        <v>0.14777799999999999</v>
      </c>
      <c r="BS156" s="4">
        <v>-5</v>
      </c>
      <c r="BT156" s="4">
        <v>5.0000000000000001E-3</v>
      </c>
      <c r="BU156" s="4">
        <v>3.6113249999999999</v>
      </c>
      <c r="BV156" s="4">
        <v>21</v>
      </c>
      <c r="BW156" s="4">
        <f t="shared" si="13"/>
        <v>0.9541120649999999</v>
      </c>
      <c r="BY156" s="4">
        <f>BE156*$BU156*VLOOKUP("Fuel Specific Gravity",'Raw Data'!$A$1:$B$2000,2,FALSE)</f>
        <v>9807.341360856899</v>
      </c>
      <c r="BZ156" s="4">
        <f>BF156*$BU156*VLOOKUP("Fuel Specific Gravity",'Raw Data'!$A$1:$B$2000,2,FALSE)</f>
        <v>6.41178475245</v>
      </c>
      <c r="CA156" s="4">
        <f>BJ156*$BU156*VLOOKUP("Fuel Specific Gravity",'Raw Data'!$A$1:$B$2000,2,FALSE)</f>
        <v>46.529387474849997</v>
      </c>
      <c r="CB156" s="4">
        <f>BM156*$BU156*VLOOKUP("Fuel Specific Gravity",'Raw Data'!$A$1:$B$2000,2,FALSE)</f>
        <v>0.95328651610499993</v>
      </c>
    </row>
    <row r="157" spans="1:80" x14ac:dyDescent="0.25">
      <c r="A157" s="2">
        <v>43165</v>
      </c>
      <c r="B157" s="38">
        <v>0.41009562500000002</v>
      </c>
      <c r="C157" s="4">
        <v>7.3490000000000002</v>
      </c>
      <c r="D157" s="4">
        <v>1.0800000000000001E-2</v>
      </c>
      <c r="E157" s="4">
        <v>108.319672</v>
      </c>
      <c r="F157" s="4">
        <v>388.6</v>
      </c>
      <c r="G157" s="4">
        <v>70.099999999999994</v>
      </c>
      <c r="H157" s="4">
        <v>10</v>
      </c>
      <c r="J157" s="4">
        <v>12.07</v>
      </c>
      <c r="K157" s="4">
        <v>0.94279999999999997</v>
      </c>
      <c r="L157" s="4">
        <v>6.9283999999999999</v>
      </c>
      <c r="M157" s="4">
        <v>1.0200000000000001E-2</v>
      </c>
      <c r="N157" s="4">
        <v>366.38330000000002</v>
      </c>
      <c r="O157" s="4">
        <v>66.090500000000006</v>
      </c>
      <c r="P157" s="4">
        <v>432.5</v>
      </c>
      <c r="Q157" s="4">
        <v>294.02589999999998</v>
      </c>
      <c r="R157" s="4">
        <v>53.038200000000003</v>
      </c>
      <c r="S157" s="4">
        <v>347.1</v>
      </c>
      <c r="T157" s="4">
        <v>10</v>
      </c>
      <c r="W157" s="4">
        <v>0</v>
      </c>
      <c r="X157" s="4">
        <v>11.3779</v>
      </c>
      <c r="Y157" s="4">
        <v>12.5</v>
      </c>
      <c r="Z157" s="4">
        <v>841</v>
      </c>
      <c r="AA157" s="4">
        <v>844</v>
      </c>
      <c r="AB157" s="4">
        <v>881</v>
      </c>
      <c r="AC157" s="4">
        <v>83</v>
      </c>
      <c r="AD157" s="4">
        <v>22.64</v>
      </c>
      <c r="AE157" s="4">
        <v>0.52</v>
      </c>
      <c r="AF157" s="4">
        <v>979</v>
      </c>
      <c r="AG157" s="4">
        <v>0</v>
      </c>
      <c r="AH157" s="4">
        <v>39</v>
      </c>
      <c r="AI157" s="4">
        <v>35</v>
      </c>
      <c r="AJ157" s="4">
        <v>192</v>
      </c>
      <c r="AK157" s="4">
        <v>170.1</v>
      </c>
      <c r="AL157" s="4">
        <v>4.8</v>
      </c>
      <c r="AM157" s="4">
        <v>175</v>
      </c>
      <c r="AN157" s="4" t="s">
        <v>155</v>
      </c>
      <c r="AO157" s="4">
        <v>2</v>
      </c>
      <c r="AP157" s="4">
        <v>0.61922453703703706</v>
      </c>
      <c r="AQ157" s="4">
        <v>47.162787000000002</v>
      </c>
      <c r="AR157" s="4">
        <v>-88.491955000000004</v>
      </c>
      <c r="AS157" s="4">
        <v>316.8</v>
      </c>
      <c r="AT157" s="4">
        <v>26.4</v>
      </c>
      <c r="AU157" s="4">
        <v>12</v>
      </c>
      <c r="AV157" s="4">
        <v>11</v>
      </c>
      <c r="AW157" s="4" t="s">
        <v>203</v>
      </c>
      <c r="AX157" s="4">
        <v>2.5684</v>
      </c>
      <c r="AY157" s="4">
        <v>2.5788000000000002</v>
      </c>
      <c r="AZ157" s="4">
        <v>4.3103999999999996</v>
      </c>
      <c r="BA157" s="4">
        <v>14.186999999999999</v>
      </c>
      <c r="BB157" s="4">
        <v>29.19</v>
      </c>
      <c r="BC157" s="4">
        <v>2.06</v>
      </c>
      <c r="BD157" s="4">
        <v>6.0670000000000002</v>
      </c>
      <c r="BE157" s="4">
        <v>3177.8850000000002</v>
      </c>
      <c r="BF157" s="4">
        <v>2.9809999999999999</v>
      </c>
      <c r="BG157" s="4">
        <v>17.599</v>
      </c>
      <c r="BH157" s="4">
        <v>3.1749999999999998</v>
      </c>
      <c r="BI157" s="4">
        <v>20.773</v>
      </c>
      <c r="BJ157" s="4">
        <v>14.122999999999999</v>
      </c>
      <c r="BK157" s="4">
        <v>2.548</v>
      </c>
      <c r="BL157" s="4">
        <v>16.670999999999999</v>
      </c>
      <c r="BM157" s="4">
        <v>0.1449</v>
      </c>
      <c r="BQ157" s="4">
        <v>3794.6060000000002</v>
      </c>
      <c r="BR157" s="4">
        <v>0.191582</v>
      </c>
      <c r="BS157" s="4">
        <v>-5</v>
      </c>
      <c r="BT157" s="4">
        <v>5.9059999999999998E-3</v>
      </c>
      <c r="BU157" s="4">
        <v>4.6817849999999996</v>
      </c>
      <c r="BV157" s="4">
        <v>21</v>
      </c>
      <c r="BW157" s="4">
        <f t="shared" si="13"/>
        <v>1.2369275969999998</v>
      </c>
      <c r="BY157" s="4">
        <f>BE157*$BU157*VLOOKUP("Fuel Specific Gravity",'Raw Data'!$A$1:$B$2000,2,FALSE)</f>
        <v>12705.960873315149</v>
      </c>
      <c r="BZ157" s="4">
        <f>BF157*$BU157*VLOOKUP("Fuel Specific Gravity",'Raw Data'!$A$1:$B$2000,2,FALSE)</f>
        <v>11.918766526589998</v>
      </c>
      <c r="CA157" s="4">
        <f>BJ157*$BU157*VLOOKUP("Fuel Specific Gravity",'Raw Data'!$A$1:$B$2000,2,FALSE)</f>
        <v>56.467205519969994</v>
      </c>
      <c r="CB157" s="4">
        <f>BM157*$BU157*VLOOKUP("Fuel Specific Gravity",'Raw Data'!$A$1:$B$2000,2,FALSE)</f>
        <v>0.57934561211099989</v>
      </c>
    </row>
    <row r="158" spans="1:80" x14ac:dyDescent="0.25">
      <c r="A158" s="2">
        <v>43165</v>
      </c>
      <c r="B158" s="38">
        <v>0.41010719907407406</v>
      </c>
      <c r="C158" s="4">
        <v>7.7549999999999999</v>
      </c>
      <c r="D158" s="4">
        <v>8.9999999999999993E-3</v>
      </c>
      <c r="E158" s="4">
        <v>90.183486000000002</v>
      </c>
      <c r="F158" s="4">
        <v>389.5</v>
      </c>
      <c r="G158" s="4">
        <v>70</v>
      </c>
      <c r="H158" s="4">
        <v>3.4</v>
      </c>
      <c r="J158" s="4">
        <v>11.72</v>
      </c>
      <c r="K158" s="4">
        <v>0.93969999999999998</v>
      </c>
      <c r="L158" s="4">
        <v>7.2877000000000001</v>
      </c>
      <c r="M158" s="4">
        <v>8.5000000000000006E-3</v>
      </c>
      <c r="N158" s="4">
        <v>366.07350000000002</v>
      </c>
      <c r="O158" s="4">
        <v>65.782499999999999</v>
      </c>
      <c r="P158" s="4">
        <v>431.9</v>
      </c>
      <c r="Q158" s="4">
        <v>293.77719999999999</v>
      </c>
      <c r="R158" s="4">
        <v>52.790999999999997</v>
      </c>
      <c r="S158" s="4">
        <v>346.6</v>
      </c>
      <c r="T158" s="4">
        <v>3.4085999999999999</v>
      </c>
      <c r="W158" s="4">
        <v>0</v>
      </c>
      <c r="X158" s="4">
        <v>11.0183</v>
      </c>
      <c r="Y158" s="4">
        <v>12.6</v>
      </c>
      <c r="Z158" s="4">
        <v>840</v>
      </c>
      <c r="AA158" s="4">
        <v>844</v>
      </c>
      <c r="AB158" s="4">
        <v>881</v>
      </c>
      <c r="AC158" s="4">
        <v>83</v>
      </c>
      <c r="AD158" s="4">
        <v>22.64</v>
      </c>
      <c r="AE158" s="4">
        <v>0.52</v>
      </c>
      <c r="AF158" s="4">
        <v>979</v>
      </c>
      <c r="AG158" s="4">
        <v>0</v>
      </c>
      <c r="AH158" s="4">
        <v>39</v>
      </c>
      <c r="AI158" s="4">
        <v>35</v>
      </c>
      <c r="AJ158" s="4">
        <v>192</v>
      </c>
      <c r="AK158" s="4">
        <v>170</v>
      </c>
      <c r="AL158" s="4">
        <v>4.9000000000000004</v>
      </c>
      <c r="AM158" s="4">
        <v>175</v>
      </c>
      <c r="AN158" s="4" t="s">
        <v>155</v>
      </c>
      <c r="AO158" s="4">
        <v>2</v>
      </c>
      <c r="AP158" s="4">
        <v>0.6192361111111111</v>
      </c>
      <c r="AQ158" s="4">
        <v>47.162666000000002</v>
      </c>
      <c r="AR158" s="4">
        <v>-88.491932000000006</v>
      </c>
      <c r="AS158" s="4">
        <v>316.89999999999998</v>
      </c>
      <c r="AT158" s="4">
        <v>26.9</v>
      </c>
      <c r="AU158" s="4">
        <v>12</v>
      </c>
      <c r="AV158" s="4">
        <v>11</v>
      </c>
      <c r="AW158" s="4" t="s">
        <v>203</v>
      </c>
      <c r="AX158" s="4">
        <v>2.6</v>
      </c>
      <c r="AY158" s="4">
        <v>2.8</v>
      </c>
      <c r="AZ158" s="4">
        <v>4.5</v>
      </c>
      <c r="BA158" s="4">
        <v>14.186999999999999</v>
      </c>
      <c r="BB158" s="4">
        <v>27.72</v>
      </c>
      <c r="BC158" s="4">
        <v>1.95</v>
      </c>
      <c r="BD158" s="4">
        <v>6.4109999999999996</v>
      </c>
      <c r="BE158" s="4">
        <v>3178.2849999999999</v>
      </c>
      <c r="BF158" s="4">
        <v>2.3519999999999999</v>
      </c>
      <c r="BG158" s="4">
        <v>16.719000000000001</v>
      </c>
      <c r="BH158" s="4">
        <v>3.004</v>
      </c>
      <c r="BI158" s="4">
        <v>19.722999999999999</v>
      </c>
      <c r="BJ158" s="4">
        <v>13.417</v>
      </c>
      <c r="BK158" s="4">
        <v>2.411</v>
      </c>
      <c r="BL158" s="4">
        <v>15.827999999999999</v>
      </c>
      <c r="BM158" s="4">
        <v>4.7E-2</v>
      </c>
      <c r="BQ158" s="4">
        <v>3493.9540000000002</v>
      </c>
      <c r="BR158" s="4">
        <v>0.234958</v>
      </c>
      <c r="BS158" s="4">
        <v>-5</v>
      </c>
      <c r="BT158" s="4">
        <v>6.0000000000000001E-3</v>
      </c>
      <c r="BU158" s="4">
        <v>5.7417860000000003</v>
      </c>
      <c r="BV158" s="4">
        <v>21</v>
      </c>
      <c r="BW158" s="4">
        <f t="shared" si="13"/>
        <v>1.5169798612000001</v>
      </c>
      <c r="BY158" s="4">
        <f>BE158*$BU158*VLOOKUP("Fuel Specific Gravity",'Raw Data'!$A$1:$B$2000,2,FALSE)</f>
        <v>15584.673598726542</v>
      </c>
      <c r="BZ158" s="4">
        <f>BF158*$BU158*VLOOKUP("Fuel Specific Gravity",'Raw Data'!$A$1:$B$2000,2,FALSE)</f>
        <v>11.532997293887998</v>
      </c>
      <c r="CA158" s="4">
        <f>BJ158*$BU158*VLOOKUP("Fuel Specific Gravity",'Raw Data'!$A$1:$B$2000,2,FALSE)</f>
        <v>65.790061518748004</v>
      </c>
      <c r="CB158" s="4">
        <f>BM158*$BU158*VLOOKUP("Fuel Specific Gravity",'Raw Data'!$A$1:$B$2000,2,FALSE)</f>
        <v>0.23046380646800002</v>
      </c>
    </row>
    <row r="159" spans="1:80" x14ac:dyDescent="0.25">
      <c r="A159" s="2">
        <v>43165</v>
      </c>
      <c r="B159" s="38">
        <v>0.41011877314814815</v>
      </c>
      <c r="C159" s="4">
        <v>7.79</v>
      </c>
      <c r="D159" s="4">
        <v>7.0000000000000001E-3</v>
      </c>
      <c r="E159" s="4">
        <v>70</v>
      </c>
      <c r="F159" s="4">
        <v>389.5</v>
      </c>
      <c r="G159" s="4">
        <v>70.2</v>
      </c>
      <c r="H159" s="4">
        <v>0</v>
      </c>
      <c r="J159" s="4">
        <v>11.24</v>
      </c>
      <c r="K159" s="4">
        <v>0.9395</v>
      </c>
      <c r="L159" s="4">
        <v>7.3185000000000002</v>
      </c>
      <c r="M159" s="4">
        <v>6.6E-3</v>
      </c>
      <c r="N159" s="4">
        <v>365.96690000000001</v>
      </c>
      <c r="O159" s="4">
        <v>65.971199999999996</v>
      </c>
      <c r="P159" s="4">
        <v>431.9</v>
      </c>
      <c r="Q159" s="4">
        <v>293.69170000000003</v>
      </c>
      <c r="R159" s="4">
        <v>52.942500000000003</v>
      </c>
      <c r="S159" s="4">
        <v>346.6</v>
      </c>
      <c r="T159" s="4">
        <v>0</v>
      </c>
      <c r="W159" s="4">
        <v>0</v>
      </c>
      <c r="X159" s="4">
        <v>10.557700000000001</v>
      </c>
      <c r="Y159" s="4">
        <v>12.5</v>
      </c>
      <c r="Z159" s="4">
        <v>842</v>
      </c>
      <c r="AA159" s="4">
        <v>846</v>
      </c>
      <c r="AB159" s="4">
        <v>882</v>
      </c>
      <c r="AC159" s="4">
        <v>83</v>
      </c>
      <c r="AD159" s="4">
        <v>22.64</v>
      </c>
      <c r="AE159" s="4">
        <v>0.52</v>
      </c>
      <c r="AF159" s="4">
        <v>979</v>
      </c>
      <c r="AG159" s="4">
        <v>0</v>
      </c>
      <c r="AH159" s="4">
        <v>39</v>
      </c>
      <c r="AI159" s="4">
        <v>35</v>
      </c>
      <c r="AJ159" s="4">
        <v>192</v>
      </c>
      <c r="AK159" s="4">
        <v>170</v>
      </c>
      <c r="AL159" s="4">
        <v>4.8</v>
      </c>
      <c r="AM159" s="4">
        <v>175</v>
      </c>
      <c r="AN159" s="4" t="s">
        <v>155</v>
      </c>
      <c r="AO159" s="4">
        <v>2</v>
      </c>
      <c r="AP159" s="4">
        <v>0.61924768518518525</v>
      </c>
      <c r="AQ159" s="4">
        <v>47.162537999999998</v>
      </c>
      <c r="AR159" s="4">
        <v>-88.491874999999993</v>
      </c>
      <c r="AS159" s="4">
        <v>316.60000000000002</v>
      </c>
      <c r="AT159" s="4">
        <v>28.5</v>
      </c>
      <c r="AU159" s="4">
        <v>12</v>
      </c>
      <c r="AV159" s="4">
        <v>11</v>
      </c>
      <c r="AW159" s="4" t="s">
        <v>203</v>
      </c>
      <c r="AX159" s="4">
        <v>2.1212</v>
      </c>
      <c r="AY159" s="4">
        <v>2.8</v>
      </c>
      <c r="AZ159" s="4">
        <v>4.1580000000000004</v>
      </c>
      <c r="BA159" s="4">
        <v>14.186999999999999</v>
      </c>
      <c r="BB159" s="4">
        <v>27.61</v>
      </c>
      <c r="BC159" s="4">
        <v>1.95</v>
      </c>
      <c r="BD159" s="4">
        <v>6.4429999999999996</v>
      </c>
      <c r="BE159" s="4">
        <v>3179.2060000000001</v>
      </c>
      <c r="BF159" s="4">
        <v>1.8180000000000001</v>
      </c>
      <c r="BG159" s="4">
        <v>16.649000000000001</v>
      </c>
      <c r="BH159" s="4">
        <v>3.0009999999999999</v>
      </c>
      <c r="BI159" s="4">
        <v>19.649999999999999</v>
      </c>
      <c r="BJ159" s="4">
        <v>13.361000000000001</v>
      </c>
      <c r="BK159" s="4">
        <v>2.4079999999999999</v>
      </c>
      <c r="BL159" s="4">
        <v>15.769</v>
      </c>
      <c r="BM159" s="4">
        <v>0</v>
      </c>
      <c r="BQ159" s="4">
        <v>3334.788</v>
      </c>
      <c r="BR159" s="4">
        <v>0.25440200000000002</v>
      </c>
      <c r="BS159" s="4">
        <v>-5</v>
      </c>
      <c r="BT159" s="4">
        <v>5.0939999999999996E-3</v>
      </c>
      <c r="BU159" s="4">
        <v>6.2169489999999996</v>
      </c>
      <c r="BV159" s="4">
        <v>21</v>
      </c>
      <c r="BW159" s="4">
        <f t="shared" si="13"/>
        <v>1.6425179257999998</v>
      </c>
      <c r="BY159" s="4">
        <f>BE159*$BU159*VLOOKUP("Fuel Specific Gravity",'Raw Data'!$A$1:$B$2000,2,FALSE)</f>
        <v>16879.277174369872</v>
      </c>
      <c r="BZ159" s="4">
        <f>BF159*$BU159*VLOOKUP("Fuel Specific Gravity",'Raw Data'!$A$1:$B$2000,2,FALSE)</f>
        <v>9.6522609428279988</v>
      </c>
      <c r="CA159" s="4">
        <f>BJ159*$BU159*VLOOKUP("Fuel Specific Gravity",'Raw Data'!$A$1:$B$2000,2,FALSE)</f>
        <v>70.937215873005997</v>
      </c>
      <c r="CB159" s="4">
        <f>BM159*$BU159*VLOOKUP("Fuel Specific Gravity",'Raw Data'!$A$1:$B$2000,2,FALSE)</f>
        <v>0</v>
      </c>
    </row>
    <row r="160" spans="1:80" x14ac:dyDescent="0.25">
      <c r="A160" s="2">
        <v>43165</v>
      </c>
      <c r="B160" s="38">
        <v>0.41013034722222219</v>
      </c>
      <c r="C160" s="4">
        <v>7.79</v>
      </c>
      <c r="D160" s="4">
        <v>7.0000000000000001E-3</v>
      </c>
      <c r="E160" s="4">
        <v>70</v>
      </c>
      <c r="F160" s="4">
        <v>386.3</v>
      </c>
      <c r="G160" s="4">
        <v>70.900000000000006</v>
      </c>
      <c r="H160" s="4">
        <v>6.4</v>
      </c>
      <c r="J160" s="4">
        <v>10.82</v>
      </c>
      <c r="K160" s="4">
        <v>0.93940000000000001</v>
      </c>
      <c r="L160" s="4">
        <v>7.3181000000000003</v>
      </c>
      <c r="M160" s="4">
        <v>6.6E-3</v>
      </c>
      <c r="N160" s="4">
        <v>362.90309999999999</v>
      </c>
      <c r="O160" s="4">
        <v>66.644300000000001</v>
      </c>
      <c r="P160" s="4">
        <v>429.5</v>
      </c>
      <c r="Q160" s="4">
        <v>291.23289999999997</v>
      </c>
      <c r="R160" s="4">
        <v>53.482599999999998</v>
      </c>
      <c r="S160" s="4">
        <v>344.7</v>
      </c>
      <c r="T160" s="4">
        <v>6.3707000000000003</v>
      </c>
      <c r="W160" s="4">
        <v>0</v>
      </c>
      <c r="X160" s="4">
        <v>10.1617</v>
      </c>
      <c r="Y160" s="4">
        <v>12.3</v>
      </c>
      <c r="Z160" s="4">
        <v>844</v>
      </c>
      <c r="AA160" s="4">
        <v>848</v>
      </c>
      <c r="AB160" s="4">
        <v>883</v>
      </c>
      <c r="AC160" s="4">
        <v>83</v>
      </c>
      <c r="AD160" s="4">
        <v>22.64</v>
      </c>
      <c r="AE160" s="4">
        <v>0.52</v>
      </c>
      <c r="AF160" s="4">
        <v>979</v>
      </c>
      <c r="AG160" s="4">
        <v>0</v>
      </c>
      <c r="AH160" s="4">
        <v>39</v>
      </c>
      <c r="AI160" s="4">
        <v>35</v>
      </c>
      <c r="AJ160" s="4">
        <v>192</v>
      </c>
      <c r="AK160" s="4">
        <v>170</v>
      </c>
      <c r="AL160" s="4">
        <v>4.7</v>
      </c>
      <c r="AM160" s="4">
        <v>175</v>
      </c>
      <c r="AN160" s="4" t="s">
        <v>155</v>
      </c>
      <c r="AO160" s="4">
        <v>2</v>
      </c>
      <c r="AP160" s="4">
        <v>0.61925925925925929</v>
      </c>
      <c r="AQ160" s="4">
        <v>47.162495</v>
      </c>
      <c r="AR160" s="4">
        <v>-88.491847000000007</v>
      </c>
      <c r="AS160" s="4">
        <v>316.5</v>
      </c>
      <c r="AT160" s="4">
        <v>30.6</v>
      </c>
      <c r="AU160" s="4">
        <v>12</v>
      </c>
      <c r="AV160" s="4">
        <v>11</v>
      </c>
      <c r="AW160" s="4" t="s">
        <v>203</v>
      </c>
      <c r="AX160" s="4">
        <v>1.9</v>
      </c>
      <c r="AY160" s="4">
        <v>2.8</v>
      </c>
      <c r="AZ160" s="4">
        <v>4</v>
      </c>
      <c r="BA160" s="4">
        <v>14.186999999999999</v>
      </c>
      <c r="BB160" s="4">
        <v>27.61</v>
      </c>
      <c r="BC160" s="4">
        <v>1.95</v>
      </c>
      <c r="BD160" s="4">
        <v>6.4480000000000004</v>
      </c>
      <c r="BE160" s="4">
        <v>3178.9279999999999</v>
      </c>
      <c r="BF160" s="4">
        <v>1.8180000000000001</v>
      </c>
      <c r="BG160" s="4">
        <v>16.509</v>
      </c>
      <c r="BH160" s="4">
        <v>3.032</v>
      </c>
      <c r="BI160" s="4">
        <v>19.54</v>
      </c>
      <c r="BJ160" s="4">
        <v>13.247999999999999</v>
      </c>
      <c r="BK160" s="4">
        <v>2.4329999999999998</v>
      </c>
      <c r="BL160" s="4">
        <v>15.680999999999999</v>
      </c>
      <c r="BM160" s="4">
        <v>8.7400000000000005E-2</v>
      </c>
      <c r="BQ160" s="4">
        <v>3209.5889999999999</v>
      </c>
      <c r="BR160" s="4">
        <v>0.23969199999999999</v>
      </c>
      <c r="BS160" s="4">
        <v>-5</v>
      </c>
      <c r="BT160" s="4">
        <v>5.9059999999999998E-3</v>
      </c>
      <c r="BU160" s="4">
        <v>5.8574729999999997</v>
      </c>
      <c r="BV160" s="4">
        <v>21</v>
      </c>
      <c r="BW160" s="4">
        <f t="shared" si="13"/>
        <v>1.5475443665999999</v>
      </c>
      <c r="BY160" s="4">
        <f>BE160*$BU160*VLOOKUP("Fuel Specific Gravity",'Raw Data'!$A$1:$B$2000,2,FALSE)</f>
        <v>15901.894129318174</v>
      </c>
      <c r="BZ160" s="4">
        <f>BF160*$BU160*VLOOKUP("Fuel Specific Gravity",'Raw Data'!$A$1:$B$2000,2,FALSE)</f>
        <v>9.0941485705559995</v>
      </c>
      <c r="CA160" s="4">
        <f>BJ160*$BU160*VLOOKUP("Fuel Specific Gravity",'Raw Data'!$A$1:$B$2000,2,FALSE)</f>
        <v>66.270231167615989</v>
      </c>
      <c r="CB160" s="4">
        <f>BM160*$BU160*VLOOKUP("Fuel Specific Gravity",'Raw Data'!$A$1:$B$2000,2,FALSE)</f>
        <v>0.4371994417308</v>
      </c>
    </row>
    <row r="161" spans="1:80" x14ac:dyDescent="0.25">
      <c r="A161" s="2">
        <v>43165</v>
      </c>
      <c r="B161" s="38">
        <v>0.41014192129629629</v>
      </c>
      <c r="C161" s="4">
        <v>7.4429999999999996</v>
      </c>
      <c r="D161" s="4">
        <v>6.6E-3</v>
      </c>
      <c r="E161" s="4">
        <v>65.892080000000007</v>
      </c>
      <c r="F161" s="4">
        <v>383.2</v>
      </c>
      <c r="G161" s="4">
        <v>73.2</v>
      </c>
      <c r="H161" s="4">
        <v>2.6</v>
      </c>
      <c r="J161" s="4">
        <v>10.6</v>
      </c>
      <c r="K161" s="4">
        <v>0.94199999999999995</v>
      </c>
      <c r="L161" s="4">
        <v>7.0117000000000003</v>
      </c>
      <c r="M161" s="4">
        <v>6.1999999999999998E-3</v>
      </c>
      <c r="N161" s="4">
        <v>361.01049999999998</v>
      </c>
      <c r="O161" s="4">
        <v>69.003100000000003</v>
      </c>
      <c r="P161" s="4">
        <v>430</v>
      </c>
      <c r="Q161" s="4">
        <v>289.71409999999997</v>
      </c>
      <c r="R161" s="4">
        <v>55.375599999999999</v>
      </c>
      <c r="S161" s="4">
        <v>345.1</v>
      </c>
      <c r="T161" s="4">
        <v>2.6423999999999999</v>
      </c>
      <c r="W161" s="4">
        <v>0</v>
      </c>
      <c r="X161" s="4">
        <v>9.9856999999999996</v>
      </c>
      <c r="Y161" s="4">
        <v>12.2</v>
      </c>
      <c r="Z161" s="4">
        <v>844</v>
      </c>
      <c r="AA161" s="4">
        <v>847</v>
      </c>
      <c r="AB161" s="4">
        <v>883</v>
      </c>
      <c r="AC161" s="4">
        <v>83</v>
      </c>
      <c r="AD161" s="4">
        <v>22.64</v>
      </c>
      <c r="AE161" s="4">
        <v>0.52</v>
      </c>
      <c r="AF161" s="4">
        <v>979</v>
      </c>
      <c r="AG161" s="4">
        <v>0</v>
      </c>
      <c r="AH161" s="4">
        <v>39</v>
      </c>
      <c r="AI161" s="4">
        <v>35</v>
      </c>
      <c r="AJ161" s="4">
        <v>192</v>
      </c>
      <c r="AK161" s="4">
        <v>170</v>
      </c>
      <c r="AL161" s="4">
        <v>4.5999999999999996</v>
      </c>
      <c r="AM161" s="4">
        <v>175</v>
      </c>
      <c r="AN161" s="4" t="s">
        <v>155</v>
      </c>
      <c r="AO161" s="4">
        <v>2</v>
      </c>
      <c r="AP161" s="4">
        <v>0.61925925925925929</v>
      </c>
      <c r="AQ161" s="4">
        <v>47.162314000000002</v>
      </c>
      <c r="AR161" s="4">
        <v>-88.491771999999997</v>
      </c>
      <c r="AS161" s="4">
        <v>316.3</v>
      </c>
      <c r="AT161" s="4">
        <v>32.200000000000003</v>
      </c>
      <c r="AU161" s="4">
        <v>12</v>
      </c>
      <c r="AV161" s="4">
        <v>11</v>
      </c>
      <c r="AW161" s="4" t="s">
        <v>203</v>
      </c>
      <c r="AX161" s="4">
        <v>1.3533470000000001</v>
      </c>
      <c r="AY161" s="4">
        <v>2.2533470000000002</v>
      </c>
      <c r="AZ161" s="4">
        <v>2.8383620000000001</v>
      </c>
      <c r="BA161" s="4">
        <v>14.186999999999999</v>
      </c>
      <c r="BB161" s="4">
        <v>28.86</v>
      </c>
      <c r="BC161" s="4">
        <v>2.0299999999999998</v>
      </c>
      <c r="BD161" s="4">
        <v>6.1520000000000001</v>
      </c>
      <c r="BE161" s="4">
        <v>3179.8870000000002</v>
      </c>
      <c r="BF161" s="4">
        <v>1.792</v>
      </c>
      <c r="BG161" s="4">
        <v>17.145</v>
      </c>
      <c r="BH161" s="4">
        <v>3.2770000000000001</v>
      </c>
      <c r="BI161" s="4">
        <v>20.422000000000001</v>
      </c>
      <c r="BJ161" s="4">
        <v>13.759</v>
      </c>
      <c r="BK161" s="4">
        <v>2.63</v>
      </c>
      <c r="BL161" s="4">
        <v>16.388999999999999</v>
      </c>
      <c r="BM161" s="4">
        <v>3.7900000000000003E-2</v>
      </c>
      <c r="BQ161" s="4">
        <v>3292.7629999999999</v>
      </c>
      <c r="BR161" s="4">
        <v>0.24071799999999999</v>
      </c>
      <c r="BS161" s="4">
        <v>-5</v>
      </c>
      <c r="BT161" s="4">
        <v>6.9059999999999998E-3</v>
      </c>
      <c r="BU161" s="4">
        <v>5.8825459999999996</v>
      </c>
      <c r="BV161" s="4">
        <v>21</v>
      </c>
      <c r="BW161" s="4">
        <f t="shared" si="13"/>
        <v>1.5541686531999999</v>
      </c>
      <c r="BY161" s="4">
        <f>BE161*$BU161*VLOOKUP("Fuel Specific Gravity",'Raw Data'!$A$1:$B$2000,2,FALSE)</f>
        <v>15974.780145665907</v>
      </c>
      <c r="BZ161" s="4">
        <f>BF161*$BU161*VLOOKUP("Fuel Specific Gravity",'Raw Data'!$A$1:$B$2000,2,FALSE)</f>
        <v>9.0024601569279987</v>
      </c>
      <c r="CA161" s="4">
        <f>BJ161*$BU161*VLOOKUP("Fuel Specific Gravity",'Raw Data'!$A$1:$B$2000,2,FALSE)</f>
        <v>69.121009653556001</v>
      </c>
      <c r="CB161" s="4">
        <f>BM161*$BU161*VLOOKUP("Fuel Specific Gravity",'Raw Data'!$A$1:$B$2000,2,FALSE)</f>
        <v>0.19039801336359999</v>
      </c>
    </row>
    <row r="162" spans="1:80" x14ac:dyDescent="0.25">
      <c r="A162" s="2">
        <v>43165</v>
      </c>
      <c r="B162" s="38">
        <v>0.41015349537037032</v>
      </c>
      <c r="C162" s="4">
        <v>5.875</v>
      </c>
      <c r="D162" s="4">
        <v>3.0999999999999999E-3</v>
      </c>
      <c r="E162" s="4">
        <v>31.079198999999999</v>
      </c>
      <c r="F162" s="4">
        <v>368.1</v>
      </c>
      <c r="G162" s="4">
        <v>75.5</v>
      </c>
      <c r="H162" s="4">
        <v>-3.4</v>
      </c>
      <c r="J162" s="4">
        <v>10.51</v>
      </c>
      <c r="K162" s="4">
        <v>0.95430000000000004</v>
      </c>
      <c r="L162" s="4">
        <v>5.6066000000000003</v>
      </c>
      <c r="M162" s="4">
        <v>3.0000000000000001E-3</v>
      </c>
      <c r="N162" s="4">
        <v>351.29640000000001</v>
      </c>
      <c r="O162" s="4">
        <v>72.055000000000007</v>
      </c>
      <c r="P162" s="4">
        <v>423.4</v>
      </c>
      <c r="Q162" s="4">
        <v>281.91849999999999</v>
      </c>
      <c r="R162" s="4">
        <v>57.824800000000003</v>
      </c>
      <c r="S162" s="4">
        <v>339.7</v>
      </c>
      <c r="T162" s="4">
        <v>0</v>
      </c>
      <c r="W162" s="4">
        <v>0</v>
      </c>
      <c r="X162" s="4">
        <v>10.027699999999999</v>
      </c>
      <c r="Y162" s="4">
        <v>12.1</v>
      </c>
      <c r="Z162" s="4">
        <v>845</v>
      </c>
      <c r="AA162" s="4">
        <v>848</v>
      </c>
      <c r="AB162" s="4">
        <v>884</v>
      </c>
      <c r="AC162" s="4">
        <v>83</v>
      </c>
      <c r="AD162" s="4">
        <v>22.64</v>
      </c>
      <c r="AE162" s="4">
        <v>0.52</v>
      </c>
      <c r="AF162" s="4">
        <v>979</v>
      </c>
      <c r="AG162" s="4">
        <v>0</v>
      </c>
      <c r="AH162" s="4">
        <v>39</v>
      </c>
      <c r="AI162" s="4">
        <v>35</v>
      </c>
      <c r="AJ162" s="4">
        <v>191.1</v>
      </c>
      <c r="AK162" s="4">
        <v>170</v>
      </c>
      <c r="AL162" s="4">
        <v>4.5999999999999996</v>
      </c>
      <c r="AM162" s="4">
        <v>175</v>
      </c>
      <c r="AN162" s="4" t="s">
        <v>155</v>
      </c>
      <c r="AO162" s="4">
        <v>2</v>
      </c>
      <c r="AP162" s="4">
        <v>0.61928240740740736</v>
      </c>
      <c r="AQ162" s="4">
        <v>47.162143</v>
      </c>
      <c r="AR162" s="4">
        <v>-88.491703000000001</v>
      </c>
      <c r="AS162" s="4">
        <v>316.10000000000002</v>
      </c>
      <c r="AT162" s="4">
        <v>32.6</v>
      </c>
      <c r="AU162" s="4">
        <v>12</v>
      </c>
      <c r="AV162" s="4">
        <v>10</v>
      </c>
      <c r="AW162" s="4" t="s">
        <v>202</v>
      </c>
      <c r="AX162" s="4">
        <v>1.1000000000000001</v>
      </c>
      <c r="AY162" s="4">
        <v>2</v>
      </c>
      <c r="AZ162" s="4">
        <v>2.2999999999999998</v>
      </c>
      <c r="BA162" s="4">
        <v>14.186999999999999</v>
      </c>
      <c r="BB162" s="4">
        <v>36.33</v>
      </c>
      <c r="BC162" s="4">
        <v>2.56</v>
      </c>
      <c r="BD162" s="4">
        <v>4.7939999999999996</v>
      </c>
      <c r="BE162" s="4">
        <v>3185.701</v>
      </c>
      <c r="BF162" s="4">
        <v>1.073</v>
      </c>
      <c r="BG162" s="4">
        <v>20.902999999999999</v>
      </c>
      <c r="BH162" s="4">
        <v>4.2869999999999999</v>
      </c>
      <c r="BI162" s="4">
        <v>25.190999999999999</v>
      </c>
      <c r="BJ162" s="4">
        <v>16.774999999999999</v>
      </c>
      <c r="BK162" s="4">
        <v>3.4409999999999998</v>
      </c>
      <c r="BL162" s="4">
        <v>20.216000000000001</v>
      </c>
      <c r="BM162" s="4">
        <v>0</v>
      </c>
      <c r="BQ162" s="4">
        <v>4142.8779999999997</v>
      </c>
      <c r="BR162" s="4">
        <v>0.221974</v>
      </c>
      <c r="BS162" s="4">
        <v>-5</v>
      </c>
      <c r="BT162" s="4">
        <v>7.0000000000000001E-3</v>
      </c>
      <c r="BU162" s="4">
        <v>5.4244899999999996</v>
      </c>
      <c r="BV162" s="4">
        <v>21</v>
      </c>
      <c r="BW162" s="4">
        <f t="shared" si="13"/>
        <v>1.4331502579999997</v>
      </c>
      <c r="BY162" s="4">
        <f>BE162*$BU162*VLOOKUP("Fuel Specific Gravity",'Raw Data'!$A$1:$B$2000,2,FALSE)</f>
        <v>14757.80594773646</v>
      </c>
      <c r="BZ162" s="4">
        <f>BF162*$BU162*VLOOKUP("Fuel Specific Gravity",'Raw Data'!$A$1:$B$2000,2,FALSE)</f>
        <v>4.9706880155799995</v>
      </c>
      <c r="CA162" s="4">
        <f>BJ162*$BU162*VLOOKUP("Fuel Specific Gravity",'Raw Data'!$A$1:$B$2000,2,FALSE)</f>
        <v>77.710430066499981</v>
      </c>
      <c r="CB162" s="4">
        <f>BM162*$BU162*VLOOKUP("Fuel Specific Gravity",'Raw Data'!$A$1:$B$2000,2,FALSE)</f>
        <v>0</v>
      </c>
    </row>
    <row r="163" spans="1:80" x14ac:dyDescent="0.25">
      <c r="A163" s="2">
        <v>43165</v>
      </c>
      <c r="B163" s="38">
        <v>0.41016506944444447</v>
      </c>
      <c r="C163" s="4">
        <v>4.516</v>
      </c>
      <c r="D163" s="4">
        <v>2.2000000000000001E-3</v>
      </c>
      <c r="E163" s="4">
        <v>22.241793000000001</v>
      </c>
      <c r="F163" s="4">
        <v>337.7</v>
      </c>
      <c r="G163" s="4">
        <v>76.099999999999994</v>
      </c>
      <c r="H163" s="4">
        <v>0</v>
      </c>
      <c r="J163" s="4">
        <v>10.7</v>
      </c>
      <c r="K163" s="4">
        <v>0.96509999999999996</v>
      </c>
      <c r="L163" s="4">
        <v>4.3582000000000001</v>
      </c>
      <c r="M163" s="4">
        <v>2.0999999999999999E-3</v>
      </c>
      <c r="N163" s="4">
        <v>325.86709999999999</v>
      </c>
      <c r="O163" s="4">
        <v>73.408699999999996</v>
      </c>
      <c r="P163" s="4">
        <v>399.3</v>
      </c>
      <c r="Q163" s="4">
        <v>261.51130000000001</v>
      </c>
      <c r="R163" s="4">
        <v>58.911099999999998</v>
      </c>
      <c r="S163" s="4">
        <v>320.39999999999998</v>
      </c>
      <c r="T163" s="4">
        <v>0</v>
      </c>
      <c r="W163" s="4">
        <v>0</v>
      </c>
      <c r="X163" s="4">
        <v>10.323499999999999</v>
      </c>
      <c r="Y163" s="4">
        <v>12.1</v>
      </c>
      <c r="Z163" s="4">
        <v>844</v>
      </c>
      <c r="AA163" s="4">
        <v>846</v>
      </c>
      <c r="AB163" s="4">
        <v>882</v>
      </c>
      <c r="AC163" s="4">
        <v>83</v>
      </c>
      <c r="AD163" s="4">
        <v>22.64</v>
      </c>
      <c r="AE163" s="4">
        <v>0.52</v>
      </c>
      <c r="AF163" s="4">
        <v>979</v>
      </c>
      <c r="AG163" s="4">
        <v>0</v>
      </c>
      <c r="AH163" s="4">
        <v>39</v>
      </c>
      <c r="AI163" s="4">
        <v>35</v>
      </c>
      <c r="AJ163" s="4">
        <v>191</v>
      </c>
      <c r="AK163" s="4">
        <v>170</v>
      </c>
      <c r="AL163" s="4">
        <v>4.5999999999999996</v>
      </c>
      <c r="AM163" s="4">
        <v>175</v>
      </c>
      <c r="AN163" s="4" t="s">
        <v>155</v>
      </c>
      <c r="AO163" s="4">
        <v>2</v>
      </c>
      <c r="AP163" s="4">
        <v>0.61929398148148151</v>
      </c>
      <c r="AQ163" s="4">
        <v>47.162005000000001</v>
      </c>
      <c r="AR163" s="4">
        <v>-88.491628000000006</v>
      </c>
      <c r="AS163" s="4">
        <v>315.89999999999998</v>
      </c>
      <c r="AT163" s="4">
        <v>33.799999999999997</v>
      </c>
      <c r="AU163" s="4">
        <v>12</v>
      </c>
      <c r="AV163" s="4">
        <v>10</v>
      </c>
      <c r="AW163" s="4" t="s">
        <v>202</v>
      </c>
      <c r="AX163" s="4">
        <v>1.1000000000000001</v>
      </c>
      <c r="AY163" s="4">
        <v>2</v>
      </c>
      <c r="AZ163" s="4">
        <v>2.2999999999999998</v>
      </c>
      <c r="BA163" s="4">
        <v>14.186999999999999</v>
      </c>
      <c r="BB163" s="4">
        <v>47</v>
      </c>
      <c r="BC163" s="4">
        <v>3.31</v>
      </c>
      <c r="BD163" s="4">
        <v>3.6190000000000002</v>
      </c>
      <c r="BE163" s="4">
        <v>3192.3519999999999</v>
      </c>
      <c r="BF163" s="4">
        <v>1.0009999999999999</v>
      </c>
      <c r="BG163" s="4">
        <v>24.997</v>
      </c>
      <c r="BH163" s="4">
        <v>5.6310000000000002</v>
      </c>
      <c r="BI163" s="4">
        <v>30.628</v>
      </c>
      <c r="BJ163" s="4">
        <v>20.059999999999999</v>
      </c>
      <c r="BK163" s="4">
        <v>4.5190000000000001</v>
      </c>
      <c r="BL163" s="4">
        <v>24.579000000000001</v>
      </c>
      <c r="BM163" s="4">
        <v>0</v>
      </c>
      <c r="BQ163" s="4">
        <v>5498.3310000000001</v>
      </c>
      <c r="BR163" s="4">
        <v>0.16835800000000001</v>
      </c>
      <c r="BS163" s="4">
        <v>-5</v>
      </c>
      <c r="BT163" s="4">
        <v>7.0000000000000001E-3</v>
      </c>
      <c r="BU163" s="4">
        <v>4.114249</v>
      </c>
      <c r="BV163" s="4">
        <v>21</v>
      </c>
      <c r="BW163" s="4">
        <f t="shared" si="13"/>
        <v>1.0869845858</v>
      </c>
      <c r="BY163" s="4">
        <f>BE163*$BU163*VLOOKUP("Fuel Specific Gravity",'Raw Data'!$A$1:$B$2000,2,FALSE)</f>
        <v>11216.547894195392</v>
      </c>
      <c r="BZ163" s="4">
        <f>BF163*$BU163*VLOOKUP("Fuel Specific Gravity",'Raw Data'!$A$1:$B$2000,2,FALSE)</f>
        <v>3.5170822146459999</v>
      </c>
      <c r="CA163" s="4">
        <f>BJ163*$BU163*VLOOKUP("Fuel Specific Gravity",'Raw Data'!$A$1:$B$2000,2,FALSE)</f>
        <v>70.482187038759989</v>
      </c>
      <c r="CB163" s="4">
        <f>BM163*$BU163*VLOOKUP("Fuel Specific Gravity",'Raw Data'!$A$1:$B$2000,2,FALSE)</f>
        <v>0</v>
      </c>
    </row>
    <row r="164" spans="1:80" x14ac:dyDescent="0.25">
      <c r="A164" s="2">
        <v>43165</v>
      </c>
      <c r="B164" s="38">
        <v>0.41017664351851851</v>
      </c>
      <c r="C164" s="4">
        <v>4.04</v>
      </c>
      <c r="D164" s="4">
        <v>6.1999999999999998E-3</v>
      </c>
      <c r="E164" s="4">
        <v>62.035029000000002</v>
      </c>
      <c r="F164" s="4">
        <v>320</v>
      </c>
      <c r="G164" s="4">
        <v>78.7</v>
      </c>
      <c r="H164" s="4">
        <v>0</v>
      </c>
      <c r="J164" s="4">
        <v>11.85</v>
      </c>
      <c r="K164" s="4">
        <v>0.96889999999999998</v>
      </c>
      <c r="L164" s="4">
        <v>3.9142999999999999</v>
      </c>
      <c r="M164" s="4">
        <v>6.0000000000000001E-3</v>
      </c>
      <c r="N164" s="4">
        <v>310.0256</v>
      </c>
      <c r="O164" s="4">
        <v>76.223399999999998</v>
      </c>
      <c r="P164" s="4">
        <v>386.2</v>
      </c>
      <c r="Q164" s="4">
        <v>248.79830000000001</v>
      </c>
      <c r="R164" s="4">
        <v>61.169899999999998</v>
      </c>
      <c r="S164" s="4">
        <v>310</v>
      </c>
      <c r="T164" s="4">
        <v>0</v>
      </c>
      <c r="W164" s="4">
        <v>0</v>
      </c>
      <c r="X164" s="4">
        <v>11.483000000000001</v>
      </c>
      <c r="Y164" s="4">
        <v>12.1</v>
      </c>
      <c r="Z164" s="4">
        <v>843</v>
      </c>
      <c r="AA164" s="4">
        <v>844</v>
      </c>
      <c r="AB164" s="4">
        <v>882</v>
      </c>
      <c r="AC164" s="4">
        <v>83</v>
      </c>
      <c r="AD164" s="4">
        <v>22.64</v>
      </c>
      <c r="AE164" s="4">
        <v>0.52</v>
      </c>
      <c r="AF164" s="4">
        <v>979</v>
      </c>
      <c r="AG164" s="4">
        <v>0</v>
      </c>
      <c r="AH164" s="4">
        <v>39</v>
      </c>
      <c r="AI164" s="4">
        <v>35</v>
      </c>
      <c r="AJ164" s="4">
        <v>191</v>
      </c>
      <c r="AK164" s="4">
        <v>169.1</v>
      </c>
      <c r="AL164" s="4">
        <v>4.5999999999999996</v>
      </c>
      <c r="AM164" s="4">
        <v>175</v>
      </c>
      <c r="AN164" s="4" t="s">
        <v>155</v>
      </c>
      <c r="AO164" s="4">
        <v>2</v>
      </c>
      <c r="AP164" s="4">
        <v>0.61930555555555555</v>
      </c>
      <c r="AQ164" s="4">
        <v>47.161861999999999</v>
      </c>
      <c r="AR164" s="4">
        <v>-88.491545000000002</v>
      </c>
      <c r="AS164" s="4">
        <v>315.5</v>
      </c>
      <c r="AT164" s="4">
        <v>35.299999999999997</v>
      </c>
      <c r="AU164" s="4">
        <v>12</v>
      </c>
      <c r="AV164" s="4">
        <v>10</v>
      </c>
      <c r="AW164" s="4" t="s">
        <v>202</v>
      </c>
      <c r="AX164" s="4">
        <v>1.3051999999999999</v>
      </c>
      <c r="AY164" s="4">
        <v>2.1368</v>
      </c>
      <c r="AZ164" s="4">
        <v>2.5051999999999999</v>
      </c>
      <c r="BA164" s="4">
        <v>14.186999999999999</v>
      </c>
      <c r="BB164" s="4">
        <v>52.38</v>
      </c>
      <c r="BC164" s="4">
        <v>3.69</v>
      </c>
      <c r="BD164" s="4">
        <v>3.2109999999999999</v>
      </c>
      <c r="BE164" s="4">
        <v>3192.3270000000002</v>
      </c>
      <c r="BF164" s="4">
        <v>3.12</v>
      </c>
      <c r="BG164" s="4">
        <v>26.478000000000002</v>
      </c>
      <c r="BH164" s="4">
        <v>6.51</v>
      </c>
      <c r="BI164" s="4">
        <v>32.988</v>
      </c>
      <c r="BJ164" s="4">
        <v>21.248999999999999</v>
      </c>
      <c r="BK164" s="4">
        <v>5.2240000000000002</v>
      </c>
      <c r="BL164" s="4">
        <v>26.472999999999999</v>
      </c>
      <c r="BM164" s="4">
        <v>0</v>
      </c>
      <c r="BQ164" s="4">
        <v>6809.348</v>
      </c>
      <c r="BR164" s="4">
        <v>9.6862000000000004E-2</v>
      </c>
      <c r="BS164" s="4">
        <v>-5</v>
      </c>
      <c r="BT164" s="4">
        <v>7.9059999999999998E-3</v>
      </c>
      <c r="BU164" s="4">
        <v>2.3670650000000002</v>
      </c>
      <c r="BV164" s="4">
        <v>21</v>
      </c>
      <c r="BW164" s="4">
        <f t="shared" si="13"/>
        <v>0.62537857299999999</v>
      </c>
      <c r="BY164" s="4">
        <f>BE164*$BU164*VLOOKUP("Fuel Specific Gravity",'Raw Data'!$A$1:$B$2000,2,FALSE)</f>
        <v>6453.2044657577708</v>
      </c>
      <c r="BZ164" s="4">
        <f>BF164*$BU164*VLOOKUP("Fuel Specific Gravity",'Raw Data'!$A$1:$B$2000,2,FALSE)</f>
        <v>6.3069973512000006</v>
      </c>
      <c r="CA164" s="4">
        <f>BJ164*$BU164*VLOOKUP("Fuel Specific Gravity",'Raw Data'!$A$1:$B$2000,2,FALSE)</f>
        <v>42.954290613989997</v>
      </c>
      <c r="CB164" s="4">
        <f>BM164*$BU164*VLOOKUP("Fuel Specific Gravity",'Raw Data'!$A$1:$B$2000,2,FALSE)</f>
        <v>0</v>
      </c>
    </row>
    <row r="165" spans="1:80" x14ac:dyDescent="0.25">
      <c r="A165" s="2">
        <v>43165</v>
      </c>
      <c r="B165" s="38">
        <v>0.41018821759259261</v>
      </c>
      <c r="C165" s="4">
        <v>4.1029999999999998</v>
      </c>
      <c r="D165" s="4">
        <v>8.9999999999999993E-3</v>
      </c>
      <c r="E165" s="4">
        <v>90</v>
      </c>
      <c r="F165" s="4">
        <v>316.60000000000002</v>
      </c>
      <c r="G165" s="4">
        <v>83.3</v>
      </c>
      <c r="H165" s="4">
        <v>0</v>
      </c>
      <c r="J165" s="4">
        <v>12.92</v>
      </c>
      <c r="K165" s="4">
        <v>0.96830000000000005</v>
      </c>
      <c r="L165" s="4">
        <v>3.9725999999999999</v>
      </c>
      <c r="M165" s="4">
        <v>8.6999999999999994E-3</v>
      </c>
      <c r="N165" s="4">
        <v>306.60399999999998</v>
      </c>
      <c r="O165" s="4">
        <v>80.695099999999996</v>
      </c>
      <c r="P165" s="4">
        <v>387.3</v>
      </c>
      <c r="Q165" s="4">
        <v>246.05240000000001</v>
      </c>
      <c r="R165" s="4">
        <v>64.758600000000001</v>
      </c>
      <c r="S165" s="4">
        <v>310.8</v>
      </c>
      <c r="T165" s="4">
        <v>0</v>
      </c>
      <c r="W165" s="4">
        <v>0</v>
      </c>
      <c r="X165" s="4">
        <v>12.5093</v>
      </c>
      <c r="Y165" s="4">
        <v>12.1</v>
      </c>
      <c r="Z165" s="4">
        <v>842</v>
      </c>
      <c r="AA165" s="4">
        <v>844</v>
      </c>
      <c r="AB165" s="4">
        <v>881</v>
      </c>
      <c r="AC165" s="4">
        <v>83</v>
      </c>
      <c r="AD165" s="4">
        <v>22.64</v>
      </c>
      <c r="AE165" s="4">
        <v>0.52</v>
      </c>
      <c r="AF165" s="4">
        <v>979</v>
      </c>
      <c r="AG165" s="4">
        <v>0</v>
      </c>
      <c r="AH165" s="4">
        <v>39</v>
      </c>
      <c r="AI165" s="4">
        <v>35</v>
      </c>
      <c r="AJ165" s="4">
        <v>191</v>
      </c>
      <c r="AK165" s="4">
        <v>169</v>
      </c>
      <c r="AL165" s="4">
        <v>4.5</v>
      </c>
      <c r="AM165" s="4">
        <v>175</v>
      </c>
      <c r="AN165" s="4" t="s">
        <v>155</v>
      </c>
      <c r="AO165" s="4">
        <v>2</v>
      </c>
      <c r="AP165" s="4">
        <v>0.6193171296296297</v>
      </c>
      <c r="AQ165" s="4">
        <v>47.161729999999999</v>
      </c>
      <c r="AR165" s="4">
        <v>-88.491467</v>
      </c>
      <c r="AS165" s="4">
        <v>315.10000000000002</v>
      </c>
      <c r="AT165" s="4">
        <v>35.299999999999997</v>
      </c>
      <c r="AU165" s="4">
        <v>12</v>
      </c>
      <c r="AV165" s="4">
        <v>10</v>
      </c>
      <c r="AW165" s="4" t="s">
        <v>202</v>
      </c>
      <c r="AX165" s="4">
        <v>1.4341999999999999</v>
      </c>
      <c r="AY165" s="4">
        <v>1.7896000000000001</v>
      </c>
      <c r="AZ165" s="4">
        <v>2.6</v>
      </c>
      <c r="BA165" s="4">
        <v>14.186999999999999</v>
      </c>
      <c r="BB165" s="4">
        <v>51.56</v>
      </c>
      <c r="BC165" s="4">
        <v>3.63</v>
      </c>
      <c r="BD165" s="4">
        <v>3.2719999999999998</v>
      </c>
      <c r="BE165" s="4">
        <v>3189.7289999999998</v>
      </c>
      <c r="BF165" s="4">
        <v>4.4539999999999997</v>
      </c>
      <c r="BG165" s="4">
        <v>25.780999999999999</v>
      </c>
      <c r="BH165" s="4">
        <v>6.7850000000000001</v>
      </c>
      <c r="BI165" s="4">
        <v>32.566000000000003</v>
      </c>
      <c r="BJ165" s="4">
        <v>20.689</v>
      </c>
      <c r="BK165" s="4">
        <v>5.4450000000000003</v>
      </c>
      <c r="BL165" s="4">
        <v>26.134</v>
      </c>
      <c r="BM165" s="4">
        <v>0</v>
      </c>
      <c r="BQ165" s="4">
        <v>7303.1580000000004</v>
      </c>
      <c r="BR165" s="4">
        <v>7.0068000000000005E-2</v>
      </c>
      <c r="BS165" s="4">
        <v>-5</v>
      </c>
      <c r="BT165" s="4">
        <v>7.0939999999999996E-3</v>
      </c>
      <c r="BU165" s="4">
        <v>1.7122869999999999</v>
      </c>
      <c r="BV165" s="4">
        <v>21</v>
      </c>
      <c r="BW165" s="4">
        <f t="shared" si="13"/>
        <v>0.45238622539999995</v>
      </c>
      <c r="BY165" s="4">
        <f>BE165*$BU165*VLOOKUP("Fuel Specific Gravity",'Raw Data'!$A$1:$B$2000,2,FALSE)</f>
        <v>4664.318701190442</v>
      </c>
      <c r="BZ165" s="4">
        <f>BF165*$BU165*VLOOKUP("Fuel Specific Gravity",'Raw Data'!$A$1:$B$2000,2,FALSE)</f>
        <v>6.5130534584919992</v>
      </c>
      <c r="CA165" s="4">
        <f>BJ165*$BU165*VLOOKUP("Fuel Specific Gravity",'Raw Data'!$A$1:$B$2000,2,FALSE)</f>
        <v>30.253381904521994</v>
      </c>
      <c r="CB165" s="4">
        <f>BM165*$BU165*VLOOKUP("Fuel Specific Gravity",'Raw Data'!$A$1:$B$2000,2,FALSE)</f>
        <v>0</v>
      </c>
    </row>
    <row r="166" spans="1:80" x14ac:dyDescent="0.25">
      <c r="A166" s="2">
        <v>43165</v>
      </c>
      <c r="B166" s="38">
        <v>0.41019979166666665</v>
      </c>
      <c r="C166" s="4">
        <v>4.46</v>
      </c>
      <c r="D166" s="4">
        <v>9.2999999999999992E-3</v>
      </c>
      <c r="E166" s="4">
        <v>93.006379999999993</v>
      </c>
      <c r="F166" s="4">
        <v>319.2</v>
      </c>
      <c r="G166" s="4">
        <v>86.2</v>
      </c>
      <c r="H166" s="4">
        <v>-0.7</v>
      </c>
      <c r="J166" s="4">
        <v>13.59</v>
      </c>
      <c r="K166" s="4">
        <v>0.96540000000000004</v>
      </c>
      <c r="L166" s="4">
        <v>4.3057999999999996</v>
      </c>
      <c r="M166" s="4">
        <v>8.9999999999999993E-3</v>
      </c>
      <c r="N166" s="4">
        <v>308.13080000000002</v>
      </c>
      <c r="O166" s="4">
        <v>83.199200000000005</v>
      </c>
      <c r="P166" s="4">
        <v>391.3</v>
      </c>
      <c r="Q166" s="4">
        <v>247.27770000000001</v>
      </c>
      <c r="R166" s="4">
        <v>66.768100000000004</v>
      </c>
      <c r="S166" s="4">
        <v>314</v>
      </c>
      <c r="T166" s="4">
        <v>0</v>
      </c>
      <c r="W166" s="4">
        <v>0</v>
      </c>
      <c r="X166" s="4">
        <v>13.1165</v>
      </c>
      <c r="Y166" s="4">
        <v>12.1</v>
      </c>
      <c r="Z166" s="4">
        <v>842</v>
      </c>
      <c r="AA166" s="4">
        <v>843</v>
      </c>
      <c r="AB166" s="4">
        <v>881</v>
      </c>
      <c r="AC166" s="4">
        <v>83</v>
      </c>
      <c r="AD166" s="4">
        <v>22.64</v>
      </c>
      <c r="AE166" s="4">
        <v>0.52</v>
      </c>
      <c r="AF166" s="4">
        <v>979</v>
      </c>
      <c r="AG166" s="4">
        <v>0</v>
      </c>
      <c r="AH166" s="4">
        <v>39</v>
      </c>
      <c r="AI166" s="4">
        <v>35</v>
      </c>
      <c r="AJ166" s="4">
        <v>191</v>
      </c>
      <c r="AK166" s="4">
        <v>169</v>
      </c>
      <c r="AL166" s="4">
        <v>4.5</v>
      </c>
      <c r="AM166" s="4">
        <v>175</v>
      </c>
      <c r="AN166" s="4" t="s">
        <v>155</v>
      </c>
      <c r="AO166" s="4">
        <v>2</v>
      </c>
      <c r="AP166" s="4">
        <v>0.6193171296296297</v>
      </c>
      <c r="AQ166" s="4">
        <v>47.161602999999999</v>
      </c>
      <c r="AR166" s="4">
        <v>-88.491388999999998</v>
      </c>
      <c r="AS166" s="4">
        <v>314.89999999999998</v>
      </c>
      <c r="AT166" s="4">
        <v>34.700000000000003</v>
      </c>
      <c r="AU166" s="4">
        <v>12</v>
      </c>
      <c r="AV166" s="4">
        <v>10</v>
      </c>
      <c r="AW166" s="4" t="s">
        <v>202</v>
      </c>
      <c r="AX166" s="4">
        <v>1.4842</v>
      </c>
      <c r="AY166" s="4">
        <v>1.1896</v>
      </c>
      <c r="AZ166" s="4">
        <v>2.6</v>
      </c>
      <c r="BA166" s="4">
        <v>14.186999999999999</v>
      </c>
      <c r="BB166" s="4">
        <v>47.5</v>
      </c>
      <c r="BC166" s="4">
        <v>3.35</v>
      </c>
      <c r="BD166" s="4">
        <v>3.581</v>
      </c>
      <c r="BE166" s="4">
        <v>3187.587</v>
      </c>
      <c r="BF166" s="4">
        <v>4.2309999999999999</v>
      </c>
      <c r="BG166" s="4">
        <v>23.888000000000002</v>
      </c>
      <c r="BH166" s="4">
        <v>6.45</v>
      </c>
      <c r="BI166" s="4">
        <v>30.338000000000001</v>
      </c>
      <c r="BJ166" s="4">
        <v>19.170000000000002</v>
      </c>
      <c r="BK166" s="4">
        <v>5.1760000000000002</v>
      </c>
      <c r="BL166" s="4">
        <v>24.347000000000001</v>
      </c>
      <c r="BM166" s="4">
        <v>0</v>
      </c>
      <c r="BQ166" s="4">
        <v>7060.3090000000002</v>
      </c>
      <c r="BR166" s="4">
        <v>5.1692000000000002E-2</v>
      </c>
      <c r="BS166" s="4">
        <v>-5</v>
      </c>
      <c r="BT166" s="4">
        <v>7.9059999999999998E-3</v>
      </c>
      <c r="BU166" s="4">
        <v>1.263223</v>
      </c>
      <c r="BV166" s="4">
        <v>21</v>
      </c>
      <c r="BW166" s="4">
        <f t="shared" si="13"/>
        <v>0.33374351659999996</v>
      </c>
      <c r="BY166" s="4">
        <f>BE166*$BU166*VLOOKUP("Fuel Specific Gravity",'Raw Data'!$A$1:$B$2000,2,FALSE)</f>
        <v>3438.7447638174535</v>
      </c>
      <c r="BZ166" s="4">
        <f>BF166*$BU166*VLOOKUP("Fuel Specific Gravity",'Raw Data'!$A$1:$B$2000,2,FALSE)</f>
        <v>4.5643708221020001</v>
      </c>
      <c r="CA166" s="4">
        <f>BJ166*$BU166*VLOOKUP("Fuel Specific Gravity",'Raw Data'!$A$1:$B$2000,2,FALSE)</f>
        <v>20.680451113140002</v>
      </c>
      <c r="CB166" s="4">
        <f>BM166*$BU166*VLOOKUP("Fuel Specific Gravity",'Raw Data'!$A$1:$B$2000,2,FALSE)</f>
        <v>0</v>
      </c>
    </row>
    <row r="167" spans="1:80" x14ac:dyDescent="0.25">
      <c r="A167" s="2">
        <v>43165</v>
      </c>
      <c r="B167" s="38">
        <v>0.41021136574074074</v>
      </c>
      <c r="C167" s="4">
        <v>4.5250000000000004</v>
      </c>
      <c r="D167" s="4">
        <v>9.7999999999999997E-3</v>
      </c>
      <c r="E167" s="4">
        <v>97.929293000000001</v>
      </c>
      <c r="F167" s="4">
        <v>335.8</v>
      </c>
      <c r="G167" s="4">
        <v>87.5</v>
      </c>
      <c r="H167" s="4">
        <v>-10</v>
      </c>
      <c r="J167" s="4">
        <v>13.83</v>
      </c>
      <c r="K167" s="4">
        <v>0.96489999999999998</v>
      </c>
      <c r="L167" s="4">
        <v>4.3658000000000001</v>
      </c>
      <c r="M167" s="4">
        <v>9.4000000000000004E-3</v>
      </c>
      <c r="N167" s="4">
        <v>324.04000000000002</v>
      </c>
      <c r="O167" s="4">
        <v>84.425700000000006</v>
      </c>
      <c r="P167" s="4">
        <v>408.5</v>
      </c>
      <c r="Q167" s="4">
        <v>260.04500000000002</v>
      </c>
      <c r="R167" s="4">
        <v>67.752399999999994</v>
      </c>
      <c r="S167" s="4">
        <v>327.8</v>
      </c>
      <c r="T167" s="4">
        <v>0</v>
      </c>
      <c r="W167" s="4">
        <v>0</v>
      </c>
      <c r="X167" s="4">
        <v>13.3453</v>
      </c>
      <c r="Y167" s="4">
        <v>12.1</v>
      </c>
      <c r="Z167" s="4">
        <v>843</v>
      </c>
      <c r="AA167" s="4">
        <v>844</v>
      </c>
      <c r="AB167" s="4">
        <v>882</v>
      </c>
      <c r="AC167" s="4">
        <v>83</v>
      </c>
      <c r="AD167" s="4">
        <v>22.64</v>
      </c>
      <c r="AE167" s="4">
        <v>0.52</v>
      </c>
      <c r="AF167" s="4">
        <v>979</v>
      </c>
      <c r="AG167" s="4">
        <v>0</v>
      </c>
      <c r="AH167" s="4">
        <v>39</v>
      </c>
      <c r="AI167" s="4">
        <v>35</v>
      </c>
      <c r="AJ167" s="4">
        <v>191</v>
      </c>
      <c r="AK167" s="4">
        <v>169</v>
      </c>
      <c r="AL167" s="4">
        <v>4.4000000000000004</v>
      </c>
      <c r="AM167" s="4">
        <v>174.6</v>
      </c>
      <c r="AN167" s="4" t="s">
        <v>155</v>
      </c>
      <c r="AO167" s="4">
        <v>2</v>
      </c>
      <c r="AP167" s="4">
        <v>0.61934027777777778</v>
      </c>
      <c r="AQ167" s="4">
        <v>47.161493</v>
      </c>
      <c r="AR167" s="4">
        <v>-88.491298</v>
      </c>
      <c r="AS167" s="4">
        <v>314.8</v>
      </c>
      <c r="AT167" s="4">
        <v>33.4</v>
      </c>
      <c r="AU167" s="4">
        <v>12</v>
      </c>
      <c r="AV167" s="4">
        <v>10</v>
      </c>
      <c r="AW167" s="4" t="s">
        <v>202</v>
      </c>
      <c r="AX167" s="4">
        <v>1.5684</v>
      </c>
      <c r="AY167" s="4">
        <v>1.2052</v>
      </c>
      <c r="AZ167" s="4">
        <v>2.7368000000000001</v>
      </c>
      <c r="BA167" s="4">
        <v>14.186999999999999</v>
      </c>
      <c r="BB167" s="4">
        <v>46.83</v>
      </c>
      <c r="BC167" s="4">
        <v>3.3</v>
      </c>
      <c r="BD167" s="4">
        <v>3.641</v>
      </c>
      <c r="BE167" s="4">
        <v>3186.9259999999999</v>
      </c>
      <c r="BF167" s="4">
        <v>4.3899999999999997</v>
      </c>
      <c r="BG167" s="4">
        <v>24.771000000000001</v>
      </c>
      <c r="BH167" s="4">
        <v>6.4539999999999997</v>
      </c>
      <c r="BI167" s="4">
        <v>31.225000000000001</v>
      </c>
      <c r="BJ167" s="4">
        <v>19.879000000000001</v>
      </c>
      <c r="BK167" s="4">
        <v>5.1790000000000003</v>
      </c>
      <c r="BL167" s="4">
        <v>25.058</v>
      </c>
      <c r="BM167" s="4">
        <v>0</v>
      </c>
      <c r="BQ167" s="4">
        <v>7083.3310000000001</v>
      </c>
      <c r="BR167" s="4">
        <v>8.5333999999999993E-2</v>
      </c>
      <c r="BS167" s="4">
        <v>-5</v>
      </c>
      <c r="BT167" s="4">
        <v>8.0000000000000002E-3</v>
      </c>
      <c r="BU167" s="4">
        <v>2.08535</v>
      </c>
      <c r="BV167" s="4">
        <v>21</v>
      </c>
      <c r="BW167" s="4">
        <f t="shared" si="13"/>
        <v>0.55094946999999994</v>
      </c>
      <c r="BY167" s="4">
        <f>BE167*$BU167*VLOOKUP("Fuel Specific Gravity",'Raw Data'!$A$1:$B$2000,2,FALSE)</f>
        <v>5675.5611385214006</v>
      </c>
      <c r="BZ167" s="4">
        <f>BF167*$BU167*VLOOKUP("Fuel Specific Gravity",'Raw Data'!$A$1:$B$2000,2,FALSE)</f>
        <v>7.818102270999999</v>
      </c>
      <c r="CA167" s="4">
        <f>BJ167*$BU167*VLOOKUP("Fuel Specific Gravity",'Raw Data'!$A$1:$B$2000,2,FALSE)</f>
        <v>35.402290443100007</v>
      </c>
      <c r="CB167" s="4">
        <f>BM167*$BU167*VLOOKUP("Fuel Specific Gravity",'Raw Data'!$A$1:$B$2000,2,FALSE)</f>
        <v>0</v>
      </c>
    </row>
    <row r="168" spans="1:80" x14ac:dyDescent="0.25">
      <c r="A168" s="2">
        <v>43165</v>
      </c>
      <c r="B168" s="38">
        <v>0.41022293981481478</v>
      </c>
      <c r="C168" s="4">
        <v>4.5519999999999996</v>
      </c>
      <c r="D168" s="4">
        <v>8.0999999999999996E-3</v>
      </c>
      <c r="E168" s="4">
        <v>81.094275999999994</v>
      </c>
      <c r="F168" s="4">
        <v>341.3</v>
      </c>
      <c r="G168" s="4">
        <v>87.3</v>
      </c>
      <c r="H168" s="4">
        <v>-1.5</v>
      </c>
      <c r="J168" s="4">
        <v>13.9</v>
      </c>
      <c r="K168" s="4">
        <v>0.9647</v>
      </c>
      <c r="L168" s="4">
        <v>4.3914999999999997</v>
      </c>
      <c r="M168" s="4">
        <v>7.7999999999999996E-3</v>
      </c>
      <c r="N168" s="4">
        <v>329.27609999999999</v>
      </c>
      <c r="O168" s="4">
        <v>84.230699999999999</v>
      </c>
      <c r="P168" s="4">
        <v>413.5</v>
      </c>
      <c r="Q168" s="4">
        <v>263.99970000000002</v>
      </c>
      <c r="R168" s="4">
        <v>67.532600000000002</v>
      </c>
      <c r="S168" s="4">
        <v>331.5</v>
      </c>
      <c r="T168" s="4">
        <v>0</v>
      </c>
      <c r="W168" s="4">
        <v>0</v>
      </c>
      <c r="X168" s="4">
        <v>13.4094</v>
      </c>
      <c r="Y168" s="4">
        <v>12</v>
      </c>
      <c r="Z168" s="4">
        <v>843</v>
      </c>
      <c r="AA168" s="4">
        <v>844</v>
      </c>
      <c r="AB168" s="4">
        <v>882</v>
      </c>
      <c r="AC168" s="4">
        <v>82.1</v>
      </c>
      <c r="AD168" s="4">
        <v>22.39</v>
      </c>
      <c r="AE168" s="4">
        <v>0.51</v>
      </c>
      <c r="AF168" s="4">
        <v>979</v>
      </c>
      <c r="AG168" s="4">
        <v>0</v>
      </c>
      <c r="AH168" s="4">
        <v>38.094000000000001</v>
      </c>
      <c r="AI168" s="4">
        <v>35</v>
      </c>
      <c r="AJ168" s="4">
        <v>191</v>
      </c>
      <c r="AK168" s="4">
        <v>169</v>
      </c>
      <c r="AL168" s="4">
        <v>4.4000000000000004</v>
      </c>
      <c r="AM168" s="4">
        <v>174.2</v>
      </c>
      <c r="AN168" s="4" t="s">
        <v>155</v>
      </c>
      <c r="AO168" s="4">
        <v>2</v>
      </c>
      <c r="AP168" s="4">
        <v>0.61935185185185182</v>
      </c>
      <c r="AQ168" s="4">
        <v>47.161396000000003</v>
      </c>
      <c r="AR168" s="4">
        <v>-88.491186999999996</v>
      </c>
      <c r="AS168" s="4">
        <v>314.7</v>
      </c>
      <c r="AT168" s="4">
        <v>31.1</v>
      </c>
      <c r="AU168" s="4">
        <v>12</v>
      </c>
      <c r="AV168" s="4">
        <v>10</v>
      </c>
      <c r="AW168" s="4" t="s">
        <v>202</v>
      </c>
      <c r="AX168" s="4">
        <v>1.3264</v>
      </c>
      <c r="AY168" s="4">
        <v>1.3</v>
      </c>
      <c r="AZ168" s="4">
        <v>2.2528000000000001</v>
      </c>
      <c r="BA168" s="4">
        <v>14.186999999999999</v>
      </c>
      <c r="BB168" s="4">
        <v>46.57</v>
      </c>
      <c r="BC168" s="4">
        <v>3.28</v>
      </c>
      <c r="BD168" s="4">
        <v>3.6579999999999999</v>
      </c>
      <c r="BE168" s="4">
        <v>3187.9850000000001</v>
      </c>
      <c r="BF168" s="4">
        <v>3.6150000000000002</v>
      </c>
      <c r="BG168" s="4">
        <v>25.032</v>
      </c>
      <c r="BH168" s="4">
        <v>6.4029999999999996</v>
      </c>
      <c r="BI168" s="4">
        <v>31.436</v>
      </c>
      <c r="BJ168" s="4">
        <v>20.07</v>
      </c>
      <c r="BK168" s="4">
        <v>5.1340000000000003</v>
      </c>
      <c r="BL168" s="4">
        <v>25.204000000000001</v>
      </c>
      <c r="BM168" s="4">
        <v>0</v>
      </c>
      <c r="BQ168" s="4">
        <v>7078.0420000000004</v>
      </c>
      <c r="BR168" s="4">
        <v>6.182E-2</v>
      </c>
      <c r="BS168" s="4">
        <v>-5</v>
      </c>
      <c r="BT168" s="4">
        <v>7.0939999999999996E-3</v>
      </c>
      <c r="BU168" s="4">
        <v>1.510726</v>
      </c>
      <c r="BV168" s="4">
        <v>21</v>
      </c>
      <c r="BW168" s="4">
        <f t="shared" si="13"/>
        <v>0.39913380919999997</v>
      </c>
      <c r="BY168" s="4">
        <f>BE168*$BU168*VLOOKUP("Fuel Specific Gravity",'Raw Data'!$A$1:$B$2000,2,FALSE)</f>
        <v>4113.0107403519396</v>
      </c>
      <c r="BZ168" s="4">
        <f>BF168*$BU168*VLOOKUP("Fuel Specific Gravity",'Raw Data'!$A$1:$B$2000,2,FALSE)</f>
        <v>4.6639284144599999</v>
      </c>
      <c r="CA168" s="4">
        <f>BJ168*$BU168*VLOOKUP("Fuel Specific Gravity",'Raw Data'!$A$1:$B$2000,2,FALSE)</f>
        <v>25.893511280280002</v>
      </c>
      <c r="CB168" s="4">
        <f>BM168*$BU168*VLOOKUP("Fuel Specific Gravity",'Raw Data'!$A$1:$B$2000,2,FALSE)</f>
        <v>0</v>
      </c>
    </row>
    <row r="169" spans="1:80" x14ac:dyDescent="0.25">
      <c r="A169" s="2">
        <v>43165</v>
      </c>
      <c r="B169" s="38">
        <v>0.41023451388888893</v>
      </c>
      <c r="C169" s="4">
        <v>5.2670000000000003</v>
      </c>
      <c r="D169" s="4">
        <v>1.34E-2</v>
      </c>
      <c r="E169" s="4">
        <v>133.60360399999999</v>
      </c>
      <c r="F169" s="4">
        <v>344.9</v>
      </c>
      <c r="G169" s="4">
        <v>85.8</v>
      </c>
      <c r="H169" s="4">
        <v>0</v>
      </c>
      <c r="J169" s="4">
        <v>13.9</v>
      </c>
      <c r="K169" s="4">
        <v>0.95899999999999996</v>
      </c>
      <c r="L169" s="4">
        <v>5.0507</v>
      </c>
      <c r="M169" s="4">
        <v>1.2800000000000001E-2</v>
      </c>
      <c r="N169" s="4">
        <v>330.76780000000002</v>
      </c>
      <c r="O169" s="4">
        <v>82.301199999999994</v>
      </c>
      <c r="P169" s="4">
        <v>413.1</v>
      </c>
      <c r="Q169" s="4">
        <v>265.16989999999998</v>
      </c>
      <c r="R169" s="4">
        <v>65.979200000000006</v>
      </c>
      <c r="S169" s="4">
        <v>331.1</v>
      </c>
      <c r="T169" s="4">
        <v>0</v>
      </c>
      <c r="W169" s="4">
        <v>0</v>
      </c>
      <c r="X169" s="4">
        <v>13.329499999999999</v>
      </c>
      <c r="Y169" s="4">
        <v>12</v>
      </c>
      <c r="Z169" s="4">
        <v>844</v>
      </c>
      <c r="AA169" s="4">
        <v>845</v>
      </c>
      <c r="AB169" s="4">
        <v>883</v>
      </c>
      <c r="AC169" s="4">
        <v>82</v>
      </c>
      <c r="AD169" s="4">
        <v>22.37</v>
      </c>
      <c r="AE169" s="4">
        <v>0.51</v>
      </c>
      <c r="AF169" s="4">
        <v>979</v>
      </c>
      <c r="AG169" s="4">
        <v>0</v>
      </c>
      <c r="AH169" s="4">
        <v>38</v>
      </c>
      <c r="AI169" s="4">
        <v>35</v>
      </c>
      <c r="AJ169" s="4">
        <v>191</v>
      </c>
      <c r="AK169" s="4">
        <v>169</v>
      </c>
      <c r="AL169" s="4">
        <v>4.4000000000000004</v>
      </c>
      <c r="AM169" s="4">
        <v>174.1</v>
      </c>
      <c r="AN169" s="4" t="s">
        <v>155</v>
      </c>
      <c r="AO169" s="4">
        <v>2</v>
      </c>
      <c r="AP169" s="4">
        <v>0.61936342592592586</v>
      </c>
      <c r="AQ169" s="4">
        <v>47.161304999999999</v>
      </c>
      <c r="AR169" s="4">
        <v>-88.491074999999995</v>
      </c>
      <c r="AS169" s="4">
        <v>314.5</v>
      </c>
      <c r="AT169" s="4">
        <v>29.7</v>
      </c>
      <c r="AU169" s="4">
        <v>12</v>
      </c>
      <c r="AV169" s="4">
        <v>10</v>
      </c>
      <c r="AW169" s="4" t="s">
        <v>202</v>
      </c>
      <c r="AX169" s="4">
        <v>1.2684</v>
      </c>
      <c r="AY169" s="4">
        <v>1.0948</v>
      </c>
      <c r="AZ169" s="4">
        <v>2.0684</v>
      </c>
      <c r="BA169" s="4">
        <v>14.186999999999999</v>
      </c>
      <c r="BB169" s="4">
        <v>40.340000000000003</v>
      </c>
      <c r="BC169" s="4">
        <v>2.84</v>
      </c>
      <c r="BD169" s="4">
        <v>4.28</v>
      </c>
      <c r="BE169" s="4">
        <v>3181.7739999999999</v>
      </c>
      <c r="BF169" s="4">
        <v>5.1369999999999996</v>
      </c>
      <c r="BG169" s="4">
        <v>21.821000000000002</v>
      </c>
      <c r="BH169" s="4">
        <v>5.43</v>
      </c>
      <c r="BI169" s="4">
        <v>27.251000000000001</v>
      </c>
      <c r="BJ169" s="4">
        <v>17.494</v>
      </c>
      <c r="BK169" s="4">
        <v>4.3529999999999998</v>
      </c>
      <c r="BL169" s="4">
        <v>21.846</v>
      </c>
      <c r="BM169" s="4">
        <v>0</v>
      </c>
      <c r="BQ169" s="4">
        <v>6105.6660000000002</v>
      </c>
      <c r="BR169" s="4">
        <v>4.4504000000000002E-2</v>
      </c>
      <c r="BS169" s="4">
        <v>-5</v>
      </c>
      <c r="BT169" s="4">
        <v>7.9059999999999998E-3</v>
      </c>
      <c r="BU169" s="4">
        <v>1.087566</v>
      </c>
      <c r="BV169" s="4">
        <v>21</v>
      </c>
      <c r="BW169" s="4">
        <f t="shared" si="13"/>
        <v>0.28733493719999997</v>
      </c>
      <c r="BY169" s="4">
        <f>BE169*$BU169*VLOOKUP("Fuel Specific Gravity",'Raw Data'!$A$1:$B$2000,2,FALSE)</f>
        <v>2955.1723956597357</v>
      </c>
      <c r="BZ169" s="4">
        <f>BF169*$BU169*VLOOKUP("Fuel Specific Gravity",'Raw Data'!$A$1:$B$2000,2,FALSE)</f>
        <v>4.7711498668679999</v>
      </c>
      <c r="CA169" s="4">
        <f>BJ169*$BU169*VLOOKUP("Fuel Specific Gravity",'Raw Data'!$A$1:$B$2000,2,FALSE)</f>
        <v>16.248101181816001</v>
      </c>
      <c r="CB169" s="4">
        <f>BM169*$BU169*VLOOKUP("Fuel Specific Gravity",'Raw Data'!$A$1:$B$2000,2,FALSE)</f>
        <v>0</v>
      </c>
    </row>
    <row r="170" spans="1:80" x14ac:dyDescent="0.25">
      <c r="A170" s="2">
        <v>43165</v>
      </c>
      <c r="B170" s="38">
        <v>0.41024608796296297</v>
      </c>
      <c r="C170" s="4">
        <v>6.13</v>
      </c>
      <c r="D170" s="4">
        <v>8.9999999999999993E-3</v>
      </c>
      <c r="E170" s="4">
        <v>90.450374999999994</v>
      </c>
      <c r="F170" s="4">
        <v>366.8</v>
      </c>
      <c r="G170" s="4">
        <v>81.5</v>
      </c>
      <c r="H170" s="4">
        <v>0</v>
      </c>
      <c r="J170" s="4">
        <v>13.9</v>
      </c>
      <c r="K170" s="4">
        <v>0.95209999999999995</v>
      </c>
      <c r="L170" s="4">
        <v>5.8365999999999998</v>
      </c>
      <c r="M170" s="4">
        <v>8.6E-3</v>
      </c>
      <c r="N170" s="4">
        <v>349.21140000000003</v>
      </c>
      <c r="O170" s="4">
        <v>77.558899999999994</v>
      </c>
      <c r="P170" s="4">
        <v>426.8</v>
      </c>
      <c r="Q170" s="4">
        <v>279.95569999999998</v>
      </c>
      <c r="R170" s="4">
        <v>62.177399999999999</v>
      </c>
      <c r="S170" s="4">
        <v>342.1</v>
      </c>
      <c r="T170" s="4">
        <v>0</v>
      </c>
      <c r="W170" s="4">
        <v>0</v>
      </c>
      <c r="X170" s="4">
        <v>13.2348</v>
      </c>
      <c r="Y170" s="4">
        <v>12</v>
      </c>
      <c r="Z170" s="4">
        <v>844</v>
      </c>
      <c r="AA170" s="4">
        <v>846</v>
      </c>
      <c r="AB170" s="4">
        <v>883</v>
      </c>
      <c r="AC170" s="4">
        <v>82</v>
      </c>
      <c r="AD170" s="4">
        <v>22.37</v>
      </c>
      <c r="AE170" s="4">
        <v>0.51</v>
      </c>
      <c r="AF170" s="4">
        <v>979</v>
      </c>
      <c r="AG170" s="4">
        <v>0</v>
      </c>
      <c r="AH170" s="4">
        <v>38</v>
      </c>
      <c r="AI170" s="4">
        <v>35</v>
      </c>
      <c r="AJ170" s="4">
        <v>191</v>
      </c>
      <c r="AK170" s="4">
        <v>169</v>
      </c>
      <c r="AL170" s="4">
        <v>4.3</v>
      </c>
      <c r="AM170" s="4">
        <v>174.5</v>
      </c>
      <c r="AN170" s="4" t="s">
        <v>155</v>
      </c>
      <c r="AO170" s="4">
        <v>2</v>
      </c>
      <c r="AP170" s="4">
        <v>0.61937500000000001</v>
      </c>
      <c r="AQ170" s="4">
        <v>47.161214000000001</v>
      </c>
      <c r="AR170" s="4">
        <v>-88.490965000000003</v>
      </c>
      <c r="AS170" s="4">
        <v>314.39999999999998</v>
      </c>
      <c r="AT170" s="4">
        <v>29.2</v>
      </c>
      <c r="AU170" s="4">
        <v>12</v>
      </c>
      <c r="AV170" s="4">
        <v>10</v>
      </c>
      <c r="AW170" s="4" t="s">
        <v>202</v>
      </c>
      <c r="AX170" s="4">
        <v>1.0948</v>
      </c>
      <c r="AY170" s="4">
        <v>1.0684</v>
      </c>
      <c r="AZ170" s="4">
        <v>2.1</v>
      </c>
      <c r="BA170" s="4">
        <v>14.186999999999999</v>
      </c>
      <c r="BB170" s="4">
        <v>34.83</v>
      </c>
      <c r="BC170" s="4">
        <v>2.4500000000000002</v>
      </c>
      <c r="BD170" s="4">
        <v>5.0259999999999998</v>
      </c>
      <c r="BE170" s="4">
        <v>3181.7750000000001</v>
      </c>
      <c r="BF170" s="4">
        <v>2.988</v>
      </c>
      <c r="BG170" s="4">
        <v>19.936</v>
      </c>
      <c r="BH170" s="4">
        <v>4.4279999999999999</v>
      </c>
      <c r="BI170" s="4">
        <v>24.363</v>
      </c>
      <c r="BJ170" s="4">
        <v>15.981999999999999</v>
      </c>
      <c r="BK170" s="4">
        <v>3.55</v>
      </c>
      <c r="BL170" s="4">
        <v>19.532</v>
      </c>
      <c r="BM170" s="4">
        <v>0</v>
      </c>
      <c r="BQ170" s="4">
        <v>5245.9279999999999</v>
      </c>
      <c r="BR170" s="4">
        <v>7.5582999999999997E-2</v>
      </c>
      <c r="BS170" s="4">
        <v>-5</v>
      </c>
      <c r="BT170" s="4">
        <v>8.9049999999999997E-3</v>
      </c>
      <c r="BU170" s="4">
        <v>1.84707</v>
      </c>
      <c r="BV170" s="4">
        <v>21</v>
      </c>
      <c r="BW170" s="4">
        <f t="shared" si="13"/>
        <v>0.48799589399999999</v>
      </c>
      <c r="BY170" s="4">
        <f>BE170*$BU170*VLOOKUP("Fuel Specific Gravity",'Raw Data'!$A$1:$B$2000,2,FALSE)</f>
        <v>5018.9248214595</v>
      </c>
      <c r="BZ170" s="4">
        <f>BF170*$BU170*VLOOKUP("Fuel Specific Gravity",'Raw Data'!$A$1:$B$2000,2,FALSE)</f>
        <v>4.7132645666400004</v>
      </c>
      <c r="CA170" s="4">
        <f>BJ170*$BU170*VLOOKUP("Fuel Specific Gravity",'Raw Data'!$A$1:$B$2000,2,FALSE)</f>
        <v>25.209971319960001</v>
      </c>
      <c r="CB170" s="4">
        <f>BM170*$BU170*VLOOKUP("Fuel Specific Gravity",'Raw Data'!$A$1:$B$2000,2,FALSE)</f>
        <v>0</v>
      </c>
    </row>
    <row r="171" spans="1:80" x14ac:dyDescent="0.25">
      <c r="A171" s="2">
        <v>43165</v>
      </c>
      <c r="B171" s="38">
        <v>0.41025766203703706</v>
      </c>
      <c r="C171" s="4">
        <v>6.13</v>
      </c>
      <c r="D171" s="4">
        <v>5.4000000000000003E-3</v>
      </c>
      <c r="E171" s="4">
        <v>54.497816999999998</v>
      </c>
      <c r="F171" s="4">
        <v>379.4</v>
      </c>
      <c r="G171" s="4">
        <v>77.7</v>
      </c>
      <c r="H171" s="4">
        <v>0</v>
      </c>
      <c r="J171" s="4">
        <v>13.41</v>
      </c>
      <c r="K171" s="4">
        <v>0.95220000000000005</v>
      </c>
      <c r="L171" s="4">
        <v>5.8369999999999997</v>
      </c>
      <c r="M171" s="4">
        <v>5.1999999999999998E-3</v>
      </c>
      <c r="N171" s="4">
        <v>361.2946</v>
      </c>
      <c r="O171" s="4">
        <v>74.031400000000005</v>
      </c>
      <c r="P171" s="4">
        <v>435.3</v>
      </c>
      <c r="Q171" s="4">
        <v>289.64260000000002</v>
      </c>
      <c r="R171" s="4">
        <v>59.349499999999999</v>
      </c>
      <c r="S171" s="4">
        <v>349</v>
      </c>
      <c r="T171" s="4">
        <v>0</v>
      </c>
      <c r="W171" s="4">
        <v>0</v>
      </c>
      <c r="X171" s="4">
        <v>12.7689</v>
      </c>
      <c r="Y171" s="4">
        <v>12</v>
      </c>
      <c r="Z171" s="4">
        <v>844</v>
      </c>
      <c r="AA171" s="4">
        <v>845</v>
      </c>
      <c r="AB171" s="4">
        <v>883</v>
      </c>
      <c r="AC171" s="4">
        <v>82</v>
      </c>
      <c r="AD171" s="4">
        <v>22.37</v>
      </c>
      <c r="AE171" s="4">
        <v>0.51</v>
      </c>
      <c r="AF171" s="4">
        <v>979</v>
      </c>
      <c r="AG171" s="4">
        <v>0</v>
      </c>
      <c r="AH171" s="4">
        <v>38</v>
      </c>
      <c r="AI171" s="4">
        <v>35</v>
      </c>
      <c r="AJ171" s="4">
        <v>191</v>
      </c>
      <c r="AK171" s="4">
        <v>169</v>
      </c>
      <c r="AL171" s="4">
        <v>4.4000000000000004</v>
      </c>
      <c r="AM171" s="4">
        <v>174.8</v>
      </c>
      <c r="AN171" s="4" t="s">
        <v>155</v>
      </c>
      <c r="AO171" s="4">
        <v>2</v>
      </c>
      <c r="AP171" s="4">
        <v>0.61938657407407405</v>
      </c>
      <c r="AQ171" s="4">
        <v>47.161185000000003</v>
      </c>
      <c r="AR171" s="4">
        <v>-88.490930000000006</v>
      </c>
      <c r="AS171" s="4">
        <v>314.39999999999998</v>
      </c>
      <c r="AT171" s="4">
        <v>29</v>
      </c>
      <c r="AU171" s="4">
        <v>12</v>
      </c>
      <c r="AV171" s="4">
        <v>10</v>
      </c>
      <c r="AW171" s="4" t="s">
        <v>202</v>
      </c>
      <c r="AX171" s="4">
        <v>1</v>
      </c>
      <c r="AY171" s="4">
        <v>1.1000000000000001</v>
      </c>
      <c r="AZ171" s="4">
        <v>2.1</v>
      </c>
      <c r="BA171" s="4">
        <v>14.186999999999999</v>
      </c>
      <c r="BB171" s="4">
        <v>34.85</v>
      </c>
      <c r="BC171" s="4">
        <v>2.46</v>
      </c>
      <c r="BD171" s="4">
        <v>5.0190000000000001</v>
      </c>
      <c r="BE171" s="4">
        <v>3183.6509999999998</v>
      </c>
      <c r="BF171" s="4">
        <v>1.8009999999999999</v>
      </c>
      <c r="BG171" s="4">
        <v>20.635999999999999</v>
      </c>
      <c r="BH171" s="4">
        <v>4.2290000000000001</v>
      </c>
      <c r="BI171" s="4">
        <v>24.864999999999998</v>
      </c>
      <c r="BJ171" s="4">
        <v>16.544</v>
      </c>
      <c r="BK171" s="4">
        <v>3.39</v>
      </c>
      <c r="BL171" s="4">
        <v>19.934000000000001</v>
      </c>
      <c r="BM171" s="4">
        <v>0</v>
      </c>
      <c r="BQ171" s="4">
        <v>5063.9269999999997</v>
      </c>
      <c r="BR171" s="4">
        <v>0.110707</v>
      </c>
      <c r="BS171" s="4">
        <v>-5</v>
      </c>
      <c r="BT171" s="4">
        <v>8.0940000000000005E-3</v>
      </c>
      <c r="BU171" s="4">
        <v>2.7053950000000002</v>
      </c>
      <c r="BV171" s="4">
        <v>21</v>
      </c>
      <c r="BW171" s="4">
        <f t="shared" si="13"/>
        <v>0.71476535900000004</v>
      </c>
      <c r="BY171" s="4">
        <f>BE171*$BU171*VLOOKUP("Fuel Specific Gravity",'Raw Data'!$A$1:$B$2000,2,FALSE)</f>
        <v>7355.5306065618306</v>
      </c>
      <c r="BZ171" s="4">
        <f>BF171*$BU171*VLOOKUP("Fuel Specific Gravity",'Raw Data'!$A$1:$B$2000,2,FALSE)</f>
        <v>4.1610436013300003</v>
      </c>
      <c r="CA171" s="4">
        <f>BJ171*$BU171*VLOOKUP("Fuel Specific Gravity",'Raw Data'!$A$1:$B$2000,2,FALSE)</f>
        <v>38.223378867520005</v>
      </c>
      <c r="CB171" s="4">
        <f>BM171*$BU171*VLOOKUP("Fuel Specific Gravity",'Raw Data'!$A$1:$B$2000,2,FALSE)</f>
        <v>0</v>
      </c>
    </row>
    <row r="172" spans="1:80" x14ac:dyDescent="0.25">
      <c r="A172" s="2">
        <v>43165</v>
      </c>
      <c r="B172" s="38">
        <v>0.4102692361111111</v>
      </c>
      <c r="C172" s="4">
        <v>6.13</v>
      </c>
      <c r="D172" s="4">
        <v>6.3E-3</v>
      </c>
      <c r="E172" s="4">
        <v>63.057850999999999</v>
      </c>
      <c r="F172" s="4">
        <v>384.8</v>
      </c>
      <c r="G172" s="4">
        <v>76.599999999999994</v>
      </c>
      <c r="H172" s="4">
        <v>-7.5</v>
      </c>
      <c r="J172" s="4">
        <v>12.91</v>
      </c>
      <c r="K172" s="4">
        <v>0.95220000000000005</v>
      </c>
      <c r="L172" s="4">
        <v>5.8368000000000002</v>
      </c>
      <c r="M172" s="4">
        <v>6.0000000000000001E-3</v>
      </c>
      <c r="N172" s="4">
        <v>366.34719999999999</v>
      </c>
      <c r="O172" s="4">
        <v>72.982299999999995</v>
      </c>
      <c r="P172" s="4">
        <v>439.3</v>
      </c>
      <c r="Q172" s="4">
        <v>293.69319999999999</v>
      </c>
      <c r="R172" s="4">
        <v>58.508400000000002</v>
      </c>
      <c r="S172" s="4">
        <v>352.2</v>
      </c>
      <c r="T172" s="4">
        <v>0</v>
      </c>
      <c r="W172" s="4">
        <v>0</v>
      </c>
      <c r="X172" s="4">
        <v>12.2972</v>
      </c>
      <c r="Y172" s="4">
        <v>12</v>
      </c>
      <c r="Z172" s="4">
        <v>845</v>
      </c>
      <c r="AA172" s="4">
        <v>846</v>
      </c>
      <c r="AB172" s="4">
        <v>884</v>
      </c>
      <c r="AC172" s="4">
        <v>82</v>
      </c>
      <c r="AD172" s="4">
        <v>22.37</v>
      </c>
      <c r="AE172" s="4">
        <v>0.51</v>
      </c>
      <c r="AF172" s="4">
        <v>979</v>
      </c>
      <c r="AG172" s="4">
        <v>0</v>
      </c>
      <c r="AH172" s="4">
        <v>38</v>
      </c>
      <c r="AI172" s="4">
        <v>35</v>
      </c>
      <c r="AJ172" s="4">
        <v>190.1</v>
      </c>
      <c r="AK172" s="4">
        <v>168.1</v>
      </c>
      <c r="AL172" s="4">
        <v>4.3</v>
      </c>
      <c r="AM172" s="4">
        <v>174.8</v>
      </c>
      <c r="AN172" s="4" t="s">
        <v>155</v>
      </c>
      <c r="AO172" s="4">
        <v>2</v>
      </c>
      <c r="AP172" s="4">
        <v>0.61938657407407405</v>
      </c>
      <c r="AQ172" s="4">
        <v>47.161059999999999</v>
      </c>
      <c r="AR172" s="4">
        <v>-88.490801000000005</v>
      </c>
      <c r="AS172" s="4">
        <v>314.5</v>
      </c>
      <c r="AT172" s="4">
        <v>28</v>
      </c>
      <c r="AU172" s="4">
        <v>12</v>
      </c>
      <c r="AV172" s="4">
        <v>10</v>
      </c>
      <c r="AW172" s="4" t="s">
        <v>202</v>
      </c>
      <c r="AX172" s="4">
        <v>1.1368</v>
      </c>
      <c r="AY172" s="4">
        <v>1.3735999999999999</v>
      </c>
      <c r="AZ172" s="4">
        <v>2.3052000000000001</v>
      </c>
      <c r="BA172" s="4">
        <v>14.186999999999999</v>
      </c>
      <c r="BB172" s="4">
        <v>34.840000000000003</v>
      </c>
      <c r="BC172" s="4">
        <v>2.46</v>
      </c>
      <c r="BD172" s="4">
        <v>5.024</v>
      </c>
      <c r="BE172" s="4">
        <v>3183.2049999999999</v>
      </c>
      <c r="BF172" s="4">
        <v>2.0840000000000001</v>
      </c>
      <c r="BG172" s="4">
        <v>20.922999999999998</v>
      </c>
      <c r="BH172" s="4">
        <v>4.1680000000000001</v>
      </c>
      <c r="BI172" s="4">
        <v>25.091000000000001</v>
      </c>
      <c r="BJ172" s="4">
        <v>16.773</v>
      </c>
      <c r="BK172" s="4">
        <v>3.3420000000000001</v>
      </c>
      <c r="BL172" s="4">
        <v>20.114999999999998</v>
      </c>
      <c r="BM172" s="4">
        <v>0</v>
      </c>
      <c r="BQ172" s="4">
        <v>4876.3530000000001</v>
      </c>
      <c r="BR172" s="4">
        <v>0.101316</v>
      </c>
      <c r="BS172" s="4">
        <v>-5</v>
      </c>
      <c r="BT172" s="4">
        <v>8.9060000000000007E-3</v>
      </c>
      <c r="BU172" s="4">
        <v>2.4759099999999998</v>
      </c>
      <c r="BV172" s="4">
        <v>21</v>
      </c>
      <c r="BW172" s="4">
        <f t="shared" si="13"/>
        <v>0.65413542199999997</v>
      </c>
      <c r="BY172" s="4">
        <f>BE172*$BU172*VLOOKUP("Fuel Specific Gravity",'Raw Data'!$A$1:$B$2000,2,FALSE)</f>
        <v>6730.6550441836989</v>
      </c>
      <c r="BZ172" s="4">
        <f>BF172*$BU172*VLOOKUP("Fuel Specific Gravity",'Raw Data'!$A$1:$B$2000,2,FALSE)</f>
        <v>4.4064661597599999</v>
      </c>
      <c r="CA172" s="4">
        <f>BJ172*$BU172*VLOOKUP("Fuel Specific Gravity",'Raw Data'!$A$1:$B$2000,2,FALSE)</f>
        <v>35.465286419219993</v>
      </c>
      <c r="CB172" s="4">
        <f>BM172*$BU172*VLOOKUP("Fuel Specific Gravity",'Raw Data'!$A$1:$B$2000,2,FALSE)</f>
        <v>0</v>
      </c>
    </row>
    <row r="173" spans="1:80" x14ac:dyDescent="0.25">
      <c r="A173" s="2">
        <v>43165</v>
      </c>
      <c r="B173" s="38">
        <v>0.4102808101851852</v>
      </c>
      <c r="C173" s="4">
        <v>6.13</v>
      </c>
      <c r="D173" s="4">
        <v>7.0000000000000001E-3</v>
      </c>
      <c r="E173" s="4">
        <v>70</v>
      </c>
      <c r="F173" s="4">
        <v>385.6</v>
      </c>
      <c r="G173" s="4">
        <v>75.900000000000006</v>
      </c>
      <c r="H173" s="4">
        <v>0</v>
      </c>
      <c r="J173" s="4">
        <v>12.66</v>
      </c>
      <c r="K173" s="4">
        <v>0.95220000000000005</v>
      </c>
      <c r="L173" s="4">
        <v>5.8367000000000004</v>
      </c>
      <c r="M173" s="4">
        <v>6.7000000000000002E-3</v>
      </c>
      <c r="N173" s="4">
        <v>367.15159999999997</v>
      </c>
      <c r="O173" s="4">
        <v>72.248000000000005</v>
      </c>
      <c r="P173" s="4">
        <v>439.4</v>
      </c>
      <c r="Q173" s="4">
        <v>294.3381</v>
      </c>
      <c r="R173" s="4">
        <v>57.919800000000002</v>
      </c>
      <c r="S173" s="4">
        <v>352.3</v>
      </c>
      <c r="T173" s="4">
        <v>0</v>
      </c>
      <c r="W173" s="4">
        <v>0</v>
      </c>
      <c r="X173" s="4">
        <v>12.053100000000001</v>
      </c>
      <c r="Y173" s="4">
        <v>12</v>
      </c>
      <c r="Z173" s="4">
        <v>845</v>
      </c>
      <c r="AA173" s="4">
        <v>846</v>
      </c>
      <c r="AB173" s="4">
        <v>884</v>
      </c>
      <c r="AC173" s="4">
        <v>82</v>
      </c>
      <c r="AD173" s="4">
        <v>22.37</v>
      </c>
      <c r="AE173" s="4">
        <v>0.51</v>
      </c>
      <c r="AF173" s="4">
        <v>979</v>
      </c>
      <c r="AG173" s="4">
        <v>0</v>
      </c>
      <c r="AH173" s="4">
        <v>38</v>
      </c>
      <c r="AI173" s="4">
        <v>35</v>
      </c>
      <c r="AJ173" s="4">
        <v>190</v>
      </c>
      <c r="AK173" s="4">
        <v>168</v>
      </c>
      <c r="AL173" s="4">
        <v>4.3</v>
      </c>
      <c r="AM173" s="4">
        <v>174.5</v>
      </c>
      <c r="AN173" s="4" t="s">
        <v>155</v>
      </c>
      <c r="AO173" s="4">
        <v>2</v>
      </c>
      <c r="AP173" s="4">
        <v>0.61940972222222224</v>
      </c>
      <c r="AQ173" s="4">
        <v>47.160924999999999</v>
      </c>
      <c r="AR173" s="4">
        <v>-88.490714999999994</v>
      </c>
      <c r="AS173" s="4">
        <v>314.3</v>
      </c>
      <c r="AT173" s="4">
        <v>27.5</v>
      </c>
      <c r="AU173" s="4">
        <v>12</v>
      </c>
      <c r="AV173" s="4">
        <v>10</v>
      </c>
      <c r="AW173" s="4" t="s">
        <v>202</v>
      </c>
      <c r="AX173" s="4">
        <v>1.3368</v>
      </c>
      <c r="AY173" s="4">
        <v>1.1579999999999999</v>
      </c>
      <c r="AZ173" s="4">
        <v>2.4683999999999999</v>
      </c>
      <c r="BA173" s="4">
        <v>14.186999999999999</v>
      </c>
      <c r="BB173" s="4">
        <v>34.840000000000003</v>
      </c>
      <c r="BC173" s="4">
        <v>2.46</v>
      </c>
      <c r="BD173" s="4">
        <v>5.0250000000000004</v>
      </c>
      <c r="BE173" s="4">
        <v>3182.8420000000001</v>
      </c>
      <c r="BF173" s="4">
        <v>2.3130000000000002</v>
      </c>
      <c r="BG173" s="4">
        <v>20.966999999999999</v>
      </c>
      <c r="BH173" s="4">
        <v>4.1260000000000003</v>
      </c>
      <c r="BI173" s="4">
        <v>25.091999999999999</v>
      </c>
      <c r="BJ173" s="4">
        <v>16.809000000000001</v>
      </c>
      <c r="BK173" s="4">
        <v>3.3079999999999998</v>
      </c>
      <c r="BL173" s="4">
        <v>20.116</v>
      </c>
      <c r="BM173" s="4">
        <v>0</v>
      </c>
      <c r="BQ173" s="4">
        <v>4779.0820000000003</v>
      </c>
      <c r="BR173" s="4">
        <v>0.13805200000000001</v>
      </c>
      <c r="BS173" s="4">
        <v>-5</v>
      </c>
      <c r="BT173" s="4">
        <v>8.0940000000000005E-3</v>
      </c>
      <c r="BU173" s="4">
        <v>3.3736459999999999</v>
      </c>
      <c r="BV173" s="4">
        <v>21</v>
      </c>
      <c r="BW173" s="4">
        <f t="shared" si="13"/>
        <v>0.89131727319999998</v>
      </c>
      <c r="BY173" s="4">
        <f>BE173*$BU173*VLOOKUP("Fuel Specific Gravity",'Raw Data'!$A$1:$B$2000,2,FALSE)</f>
        <v>9170.0659833699283</v>
      </c>
      <c r="BZ173" s="4">
        <f>BF173*$BU173*VLOOKUP("Fuel Specific Gravity",'Raw Data'!$A$1:$B$2000,2,FALSE)</f>
        <v>6.6639696910920003</v>
      </c>
      <c r="CA173" s="4">
        <f>BJ173*$BU173*VLOOKUP("Fuel Specific Gravity",'Raw Data'!$A$1:$B$2000,2,FALSE)</f>
        <v>48.428303734356007</v>
      </c>
      <c r="CB173" s="4">
        <f>BM173*$BU173*VLOOKUP("Fuel Specific Gravity",'Raw Data'!$A$1:$B$2000,2,FALSE)</f>
        <v>0</v>
      </c>
    </row>
    <row r="174" spans="1:80" x14ac:dyDescent="0.25">
      <c r="A174" s="2">
        <v>43165</v>
      </c>
      <c r="B174" s="38">
        <v>0.41029238425925924</v>
      </c>
      <c r="C174" s="4">
        <v>6.2350000000000003</v>
      </c>
      <c r="D174" s="4">
        <v>7.0000000000000001E-3</v>
      </c>
      <c r="E174" s="4">
        <v>70</v>
      </c>
      <c r="F174" s="4">
        <v>385.8</v>
      </c>
      <c r="G174" s="4">
        <v>75.7</v>
      </c>
      <c r="H174" s="4">
        <v>-5.0999999999999996</v>
      </c>
      <c r="J174" s="4">
        <v>12.51</v>
      </c>
      <c r="K174" s="4">
        <v>0.95140000000000002</v>
      </c>
      <c r="L174" s="4">
        <v>5.9318</v>
      </c>
      <c r="M174" s="4">
        <v>6.7000000000000002E-3</v>
      </c>
      <c r="N174" s="4">
        <v>366.99310000000003</v>
      </c>
      <c r="O174" s="4">
        <v>72.018799999999999</v>
      </c>
      <c r="P174" s="4">
        <v>439</v>
      </c>
      <c r="Q174" s="4">
        <v>294.21100000000001</v>
      </c>
      <c r="R174" s="4">
        <v>57.735999999999997</v>
      </c>
      <c r="S174" s="4">
        <v>351.9</v>
      </c>
      <c r="T174" s="4">
        <v>0</v>
      </c>
      <c r="W174" s="4">
        <v>0</v>
      </c>
      <c r="X174" s="4">
        <v>11.9061</v>
      </c>
      <c r="Y174" s="4">
        <v>12</v>
      </c>
      <c r="Z174" s="4">
        <v>845</v>
      </c>
      <c r="AA174" s="4">
        <v>846</v>
      </c>
      <c r="AB174" s="4">
        <v>884</v>
      </c>
      <c r="AC174" s="4">
        <v>82</v>
      </c>
      <c r="AD174" s="4">
        <v>22.37</v>
      </c>
      <c r="AE174" s="4">
        <v>0.51</v>
      </c>
      <c r="AF174" s="4">
        <v>979</v>
      </c>
      <c r="AG174" s="4">
        <v>0</v>
      </c>
      <c r="AH174" s="4">
        <v>38</v>
      </c>
      <c r="AI174" s="4">
        <v>35</v>
      </c>
      <c r="AJ174" s="4">
        <v>190</v>
      </c>
      <c r="AK174" s="4">
        <v>168.9</v>
      </c>
      <c r="AL174" s="4">
        <v>4.4000000000000004</v>
      </c>
      <c r="AM174" s="4">
        <v>174.1</v>
      </c>
      <c r="AN174" s="4" t="s">
        <v>155</v>
      </c>
      <c r="AO174" s="4">
        <v>2</v>
      </c>
      <c r="AP174" s="4">
        <v>0.61942129629629628</v>
      </c>
      <c r="AQ174" s="4">
        <v>47.160817000000002</v>
      </c>
      <c r="AR174" s="4">
        <v>-88.490673000000001</v>
      </c>
      <c r="AS174" s="4">
        <v>314.10000000000002</v>
      </c>
      <c r="AT174" s="4">
        <v>27.4</v>
      </c>
      <c r="AU174" s="4">
        <v>12</v>
      </c>
      <c r="AV174" s="4">
        <v>10</v>
      </c>
      <c r="AW174" s="4" t="s">
        <v>202</v>
      </c>
      <c r="AX174" s="4">
        <v>1.1264000000000001</v>
      </c>
      <c r="AY174" s="4">
        <v>1.0684</v>
      </c>
      <c r="AZ174" s="4">
        <v>2.2263999999999999</v>
      </c>
      <c r="BA174" s="4">
        <v>14.186999999999999</v>
      </c>
      <c r="BB174" s="4">
        <v>34.270000000000003</v>
      </c>
      <c r="BC174" s="4">
        <v>2.42</v>
      </c>
      <c r="BD174" s="4">
        <v>5.1109999999999998</v>
      </c>
      <c r="BE174" s="4">
        <v>3182.5540000000001</v>
      </c>
      <c r="BF174" s="4">
        <v>2.274</v>
      </c>
      <c r="BG174" s="4">
        <v>20.62</v>
      </c>
      <c r="BH174" s="4">
        <v>4.0460000000000003</v>
      </c>
      <c r="BI174" s="4">
        <v>24.666</v>
      </c>
      <c r="BJ174" s="4">
        <v>16.53</v>
      </c>
      <c r="BK174" s="4">
        <v>3.2440000000000002</v>
      </c>
      <c r="BL174" s="4">
        <v>19.774000000000001</v>
      </c>
      <c r="BM174" s="4">
        <v>0</v>
      </c>
      <c r="BQ174" s="4">
        <v>4644.7160000000003</v>
      </c>
      <c r="BR174" s="4">
        <v>0.13656399999999999</v>
      </c>
      <c r="BS174" s="4">
        <v>-5</v>
      </c>
      <c r="BT174" s="4">
        <v>8.0000000000000002E-3</v>
      </c>
      <c r="BU174" s="4">
        <v>3.3372830000000002</v>
      </c>
      <c r="BV174" s="4">
        <v>21</v>
      </c>
      <c r="BW174" s="4">
        <f t="shared" ref="BW174:BW189" si="14">BU174*0.2642</f>
        <v>0.88171016860000007</v>
      </c>
      <c r="BY174" s="4">
        <f>BE174*$BU174*VLOOKUP("Fuel Specific Gravity",'Raw Data'!$A$1:$B$2000,2,FALSE)</f>
        <v>9070.4051901078274</v>
      </c>
      <c r="BZ174" s="4">
        <f>BF174*$BU174*VLOOKUP("Fuel Specific Gravity",'Raw Data'!$A$1:$B$2000,2,FALSE)</f>
        <v>6.480990236868001</v>
      </c>
      <c r="CA174" s="4">
        <f>BJ174*$BU174*VLOOKUP("Fuel Specific Gravity",'Raw Data'!$A$1:$B$2000,2,FALSE)</f>
        <v>47.111155943460005</v>
      </c>
      <c r="CB174" s="4">
        <f>BM174*$BU174*VLOOKUP("Fuel Specific Gravity",'Raw Data'!$A$1:$B$2000,2,FALSE)</f>
        <v>0</v>
      </c>
    </row>
    <row r="175" spans="1:80" x14ac:dyDescent="0.25">
      <c r="A175" s="2">
        <v>43165</v>
      </c>
      <c r="B175" s="38">
        <v>0.41030395833333339</v>
      </c>
      <c r="C175" s="4">
        <v>5.83</v>
      </c>
      <c r="D175" s="4">
        <v>6.1999999999999998E-3</v>
      </c>
      <c r="E175" s="4">
        <v>62.310854999999997</v>
      </c>
      <c r="F175" s="4">
        <v>387.7</v>
      </c>
      <c r="G175" s="4">
        <v>75.7</v>
      </c>
      <c r="H175" s="4">
        <v>-3.5</v>
      </c>
      <c r="J175" s="4">
        <v>12.5</v>
      </c>
      <c r="K175" s="4">
        <v>0.95450000000000002</v>
      </c>
      <c r="L175" s="4">
        <v>5.5651999999999999</v>
      </c>
      <c r="M175" s="4">
        <v>5.8999999999999999E-3</v>
      </c>
      <c r="N175" s="4">
        <v>370.05430000000001</v>
      </c>
      <c r="O175" s="4">
        <v>72.257199999999997</v>
      </c>
      <c r="P175" s="4">
        <v>442.3</v>
      </c>
      <c r="Q175" s="4">
        <v>296.6651</v>
      </c>
      <c r="R175" s="4">
        <v>57.927199999999999</v>
      </c>
      <c r="S175" s="4">
        <v>354.6</v>
      </c>
      <c r="T175" s="4">
        <v>0</v>
      </c>
      <c r="W175" s="4">
        <v>0</v>
      </c>
      <c r="X175" s="4">
        <v>11.9315</v>
      </c>
      <c r="Y175" s="4">
        <v>11.9</v>
      </c>
      <c r="Z175" s="4">
        <v>845</v>
      </c>
      <c r="AA175" s="4">
        <v>847</v>
      </c>
      <c r="AB175" s="4">
        <v>884</v>
      </c>
      <c r="AC175" s="4">
        <v>82</v>
      </c>
      <c r="AD175" s="4">
        <v>22.37</v>
      </c>
      <c r="AE175" s="4">
        <v>0.51</v>
      </c>
      <c r="AF175" s="4">
        <v>979</v>
      </c>
      <c r="AG175" s="4">
        <v>0</v>
      </c>
      <c r="AH175" s="4">
        <v>38</v>
      </c>
      <c r="AI175" s="4">
        <v>35</v>
      </c>
      <c r="AJ175" s="4">
        <v>190</v>
      </c>
      <c r="AK175" s="4">
        <v>168.1</v>
      </c>
      <c r="AL175" s="4">
        <v>4.3</v>
      </c>
      <c r="AM175" s="4">
        <v>174.3</v>
      </c>
      <c r="AN175" s="4" t="s">
        <v>155</v>
      </c>
      <c r="AO175" s="4">
        <v>2</v>
      </c>
      <c r="AP175" s="4">
        <v>0.61943287037037031</v>
      </c>
      <c r="AQ175" s="4">
        <v>47.160783000000002</v>
      </c>
      <c r="AR175" s="4">
        <v>-88.490660000000005</v>
      </c>
      <c r="AS175" s="4">
        <v>314</v>
      </c>
      <c r="AT175" s="4">
        <v>27.9</v>
      </c>
      <c r="AU175" s="4">
        <v>12</v>
      </c>
      <c r="AV175" s="4">
        <v>9</v>
      </c>
      <c r="AW175" s="4" t="s">
        <v>201</v>
      </c>
      <c r="AX175" s="4">
        <v>1</v>
      </c>
      <c r="AY175" s="4">
        <v>1.1000000000000001</v>
      </c>
      <c r="AZ175" s="4">
        <v>2.1</v>
      </c>
      <c r="BA175" s="4">
        <v>14.186999999999999</v>
      </c>
      <c r="BB175" s="4">
        <v>36.590000000000003</v>
      </c>
      <c r="BC175" s="4">
        <v>2.58</v>
      </c>
      <c r="BD175" s="4">
        <v>4.7649999999999997</v>
      </c>
      <c r="BE175" s="4">
        <v>3184.1419999999998</v>
      </c>
      <c r="BF175" s="4">
        <v>2.1659999999999999</v>
      </c>
      <c r="BG175" s="4">
        <v>22.172999999999998</v>
      </c>
      <c r="BH175" s="4">
        <v>4.3289999999999997</v>
      </c>
      <c r="BI175" s="4">
        <v>26.501999999999999</v>
      </c>
      <c r="BJ175" s="4">
        <v>17.774999999999999</v>
      </c>
      <c r="BK175" s="4">
        <v>3.4710000000000001</v>
      </c>
      <c r="BL175" s="4">
        <v>21.245999999999999</v>
      </c>
      <c r="BM175" s="4">
        <v>0</v>
      </c>
      <c r="BQ175" s="4">
        <v>4963.7240000000002</v>
      </c>
      <c r="BR175" s="4">
        <v>0.13056400000000001</v>
      </c>
      <c r="BS175" s="4">
        <v>-5</v>
      </c>
      <c r="BT175" s="4">
        <v>8.9060000000000007E-3</v>
      </c>
      <c r="BU175" s="4">
        <v>3.190658</v>
      </c>
      <c r="BV175" s="4">
        <v>21</v>
      </c>
      <c r="BW175" s="4">
        <f t="shared" si="14"/>
        <v>0.84297184359999999</v>
      </c>
      <c r="BY175" s="4">
        <f>BE175*$BU175*VLOOKUP("Fuel Specific Gravity",'Raw Data'!$A$1:$B$2000,2,FALSE)</f>
        <v>8676.2199562023434</v>
      </c>
      <c r="BZ175" s="4">
        <f>BF175*$BU175*VLOOKUP("Fuel Specific Gravity",'Raw Data'!$A$1:$B$2000,2,FALSE)</f>
        <v>5.9019643047119992</v>
      </c>
      <c r="CA175" s="4">
        <f>BJ175*$BU175*VLOOKUP("Fuel Specific Gravity",'Raw Data'!$A$1:$B$2000,2,FALSE)</f>
        <v>48.433709841299994</v>
      </c>
      <c r="CB175" s="4">
        <f>BM175*$BU175*VLOOKUP("Fuel Specific Gravity",'Raw Data'!$A$1:$B$2000,2,FALSE)</f>
        <v>0</v>
      </c>
    </row>
    <row r="176" spans="1:80" x14ac:dyDescent="0.25">
      <c r="A176" s="2">
        <v>43165</v>
      </c>
      <c r="B176" s="38">
        <v>0.41031553240740742</v>
      </c>
      <c r="C176" s="4">
        <v>4.6070000000000002</v>
      </c>
      <c r="D176" s="4">
        <v>1.8E-3</v>
      </c>
      <c r="E176" s="4">
        <v>18.023353</v>
      </c>
      <c r="F176" s="4">
        <v>368.6</v>
      </c>
      <c r="G176" s="4">
        <v>75.7</v>
      </c>
      <c r="H176" s="4">
        <v>0</v>
      </c>
      <c r="J176" s="4">
        <v>12.4</v>
      </c>
      <c r="K176" s="4">
        <v>0.96430000000000005</v>
      </c>
      <c r="L176" s="4">
        <v>4.4424999999999999</v>
      </c>
      <c r="M176" s="4">
        <v>1.6999999999999999E-3</v>
      </c>
      <c r="N176" s="4">
        <v>355.48630000000003</v>
      </c>
      <c r="O176" s="4">
        <v>72.999200000000002</v>
      </c>
      <c r="P176" s="4">
        <v>428.5</v>
      </c>
      <c r="Q176" s="4">
        <v>284.9862</v>
      </c>
      <c r="R176" s="4">
        <v>58.521999999999998</v>
      </c>
      <c r="S176" s="4">
        <v>343.5</v>
      </c>
      <c r="T176" s="4">
        <v>0</v>
      </c>
      <c r="W176" s="4">
        <v>0</v>
      </c>
      <c r="X176" s="4">
        <v>11.957599999999999</v>
      </c>
      <c r="Y176" s="4">
        <v>12</v>
      </c>
      <c r="Z176" s="4">
        <v>844</v>
      </c>
      <c r="AA176" s="4">
        <v>846</v>
      </c>
      <c r="AB176" s="4">
        <v>884</v>
      </c>
      <c r="AC176" s="4">
        <v>82</v>
      </c>
      <c r="AD176" s="4">
        <v>22.37</v>
      </c>
      <c r="AE176" s="4">
        <v>0.51</v>
      </c>
      <c r="AF176" s="4">
        <v>979</v>
      </c>
      <c r="AG176" s="4">
        <v>0</v>
      </c>
      <c r="AH176" s="4">
        <v>38</v>
      </c>
      <c r="AI176" s="4">
        <v>35</v>
      </c>
      <c r="AJ176" s="4">
        <v>190</v>
      </c>
      <c r="AK176" s="4">
        <v>168.9</v>
      </c>
      <c r="AL176" s="4">
        <v>4.4000000000000004</v>
      </c>
      <c r="AM176" s="4">
        <v>174.6</v>
      </c>
      <c r="AN176" s="4" t="s">
        <v>155</v>
      </c>
      <c r="AO176" s="4">
        <v>2</v>
      </c>
      <c r="AP176" s="4">
        <v>0.61943287037037031</v>
      </c>
      <c r="AQ176" s="4">
        <v>47.160626000000001</v>
      </c>
      <c r="AR176" s="4">
        <v>-88.490627000000003</v>
      </c>
      <c r="AS176" s="4">
        <v>313.39999999999998</v>
      </c>
      <c r="AT176" s="4">
        <v>28.2</v>
      </c>
      <c r="AU176" s="4">
        <v>12</v>
      </c>
      <c r="AV176" s="4">
        <v>9</v>
      </c>
      <c r="AW176" s="4" t="s">
        <v>201</v>
      </c>
      <c r="AX176" s="4">
        <v>1.0684</v>
      </c>
      <c r="AY176" s="4">
        <v>1.2367999999999999</v>
      </c>
      <c r="AZ176" s="4">
        <v>2.2368000000000001</v>
      </c>
      <c r="BA176" s="4">
        <v>14.186999999999999</v>
      </c>
      <c r="BB176" s="4">
        <v>46.1</v>
      </c>
      <c r="BC176" s="4">
        <v>3.25</v>
      </c>
      <c r="BD176" s="4">
        <v>3.7</v>
      </c>
      <c r="BE176" s="4">
        <v>3192.1219999999998</v>
      </c>
      <c r="BF176" s="4">
        <v>0.79500000000000004</v>
      </c>
      <c r="BG176" s="4">
        <v>26.748999999999999</v>
      </c>
      <c r="BH176" s="4">
        <v>5.4930000000000003</v>
      </c>
      <c r="BI176" s="4">
        <v>32.241999999999997</v>
      </c>
      <c r="BJ176" s="4">
        <v>21.443999999999999</v>
      </c>
      <c r="BK176" s="4">
        <v>4.4039999999999999</v>
      </c>
      <c r="BL176" s="4">
        <v>25.847999999999999</v>
      </c>
      <c r="BM176" s="4">
        <v>0</v>
      </c>
      <c r="BQ176" s="4">
        <v>6247.2730000000001</v>
      </c>
      <c r="BR176" s="4">
        <v>0.19251399999999999</v>
      </c>
      <c r="BS176" s="4">
        <v>-5</v>
      </c>
      <c r="BT176" s="4">
        <v>8.0940000000000005E-3</v>
      </c>
      <c r="BU176" s="4">
        <v>4.7045599999999999</v>
      </c>
      <c r="BV176" s="4">
        <v>21</v>
      </c>
      <c r="BW176" s="4">
        <f t="shared" si="14"/>
        <v>1.2429447519999999</v>
      </c>
      <c r="BY176" s="4">
        <f>BE176*$BU176*VLOOKUP("Fuel Specific Gravity",'Raw Data'!$A$1:$B$2000,2,FALSE)</f>
        <v>12824.970172777279</v>
      </c>
      <c r="BZ176" s="4">
        <f>BF176*$BU176*VLOOKUP("Fuel Specific Gravity",'Raw Data'!$A$1:$B$2000,2,FALSE)</f>
        <v>3.1940669208000001</v>
      </c>
      <c r="CA176" s="4">
        <f>BJ176*$BU176*VLOOKUP("Fuel Specific Gravity",'Raw Data'!$A$1:$B$2000,2,FALSE)</f>
        <v>86.155435282559992</v>
      </c>
      <c r="CB176" s="4">
        <f>BM176*$BU176*VLOOKUP("Fuel Specific Gravity",'Raw Data'!$A$1:$B$2000,2,FALSE)</f>
        <v>0</v>
      </c>
    </row>
    <row r="177" spans="1:80" x14ac:dyDescent="0.25">
      <c r="A177" s="2">
        <v>43165</v>
      </c>
      <c r="B177" s="38">
        <v>0.41032710648148152</v>
      </c>
      <c r="C177" s="4">
        <v>3.0270000000000001</v>
      </c>
      <c r="D177" s="4">
        <v>3.8999999999999998E-3</v>
      </c>
      <c r="E177" s="4">
        <v>38.639456000000003</v>
      </c>
      <c r="F177" s="4">
        <v>313.3</v>
      </c>
      <c r="G177" s="4">
        <v>75</v>
      </c>
      <c r="H177" s="4">
        <v>-9.3000000000000007</v>
      </c>
      <c r="J177" s="4">
        <v>12.43</v>
      </c>
      <c r="K177" s="4">
        <v>0.97709999999999997</v>
      </c>
      <c r="L177" s="4">
        <v>2.9581</v>
      </c>
      <c r="M177" s="4">
        <v>3.8E-3</v>
      </c>
      <c r="N177" s="4">
        <v>306.16789999999997</v>
      </c>
      <c r="O177" s="4">
        <v>73.283900000000003</v>
      </c>
      <c r="P177" s="4">
        <v>379.5</v>
      </c>
      <c r="Q177" s="4">
        <v>245.4486</v>
      </c>
      <c r="R177" s="4">
        <v>58.7502</v>
      </c>
      <c r="S177" s="4">
        <v>304.2</v>
      </c>
      <c r="T177" s="4">
        <v>0</v>
      </c>
      <c r="W177" s="4">
        <v>0</v>
      </c>
      <c r="X177" s="4">
        <v>12.141999999999999</v>
      </c>
      <c r="Y177" s="4">
        <v>12</v>
      </c>
      <c r="Z177" s="4">
        <v>845</v>
      </c>
      <c r="AA177" s="4">
        <v>845</v>
      </c>
      <c r="AB177" s="4">
        <v>884</v>
      </c>
      <c r="AC177" s="4">
        <v>82</v>
      </c>
      <c r="AD177" s="4">
        <v>22.37</v>
      </c>
      <c r="AE177" s="4">
        <v>0.51</v>
      </c>
      <c r="AF177" s="4">
        <v>979</v>
      </c>
      <c r="AG177" s="4">
        <v>0</v>
      </c>
      <c r="AH177" s="4">
        <v>38</v>
      </c>
      <c r="AI177" s="4">
        <v>35</v>
      </c>
      <c r="AJ177" s="4">
        <v>190</v>
      </c>
      <c r="AK177" s="4">
        <v>168.1</v>
      </c>
      <c r="AL177" s="4">
        <v>4.3</v>
      </c>
      <c r="AM177" s="4">
        <v>175</v>
      </c>
      <c r="AN177" s="4" t="s">
        <v>155</v>
      </c>
      <c r="AO177" s="4">
        <v>2</v>
      </c>
      <c r="AP177" s="4">
        <v>0.6194560185185185</v>
      </c>
      <c r="AQ177" s="4">
        <v>47.160468999999999</v>
      </c>
      <c r="AR177" s="4">
        <v>-88.490623999999997</v>
      </c>
      <c r="AS177" s="4">
        <v>312.7</v>
      </c>
      <c r="AT177" s="4">
        <v>28.5</v>
      </c>
      <c r="AU177" s="4">
        <v>12</v>
      </c>
      <c r="AV177" s="4">
        <v>9</v>
      </c>
      <c r="AW177" s="4" t="s">
        <v>201</v>
      </c>
      <c r="AX177" s="4">
        <v>1.1683319999999999</v>
      </c>
      <c r="AY177" s="4">
        <v>1.436663</v>
      </c>
      <c r="AZ177" s="4">
        <v>2.4366629999999998</v>
      </c>
      <c r="BA177" s="4">
        <v>14.186999999999999</v>
      </c>
      <c r="BB177" s="4">
        <v>69.62</v>
      </c>
      <c r="BC177" s="4">
        <v>4.91</v>
      </c>
      <c r="BD177" s="4">
        <v>2.34</v>
      </c>
      <c r="BE177" s="4">
        <v>3203.788</v>
      </c>
      <c r="BF177" s="4">
        <v>2.6030000000000002</v>
      </c>
      <c r="BG177" s="4">
        <v>34.725999999999999</v>
      </c>
      <c r="BH177" s="4">
        <v>8.3119999999999994</v>
      </c>
      <c r="BI177" s="4">
        <v>43.037999999999997</v>
      </c>
      <c r="BJ177" s="4">
        <v>27.838999999999999</v>
      </c>
      <c r="BK177" s="4">
        <v>6.6630000000000003</v>
      </c>
      <c r="BL177" s="4">
        <v>34.502000000000002</v>
      </c>
      <c r="BM177" s="4">
        <v>0</v>
      </c>
      <c r="BQ177" s="4">
        <v>9561.9279999999999</v>
      </c>
      <c r="BR177" s="4">
        <v>8.4844000000000003E-2</v>
      </c>
      <c r="BS177" s="4">
        <v>-5</v>
      </c>
      <c r="BT177" s="4">
        <v>8.9060000000000007E-3</v>
      </c>
      <c r="BU177" s="4">
        <v>2.0733760000000001</v>
      </c>
      <c r="BV177" s="4">
        <v>21</v>
      </c>
      <c r="BW177" s="4">
        <f t="shared" si="14"/>
        <v>0.54778593919999996</v>
      </c>
      <c r="BY177" s="4">
        <f>BE177*$BU177*VLOOKUP("Fuel Specific Gravity",'Raw Data'!$A$1:$B$2000,2,FALSE)</f>
        <v>5672.829204637952</v>
      </c>
      <c r="BZ177" s="4">
        <f>BF177*$BU177*VLOOKUP("Fuel Specific Gravity",'Raw Data'!$A$1:$B$2000,2,FALSE)</f>
        <v>4.6090360597120004</v>
      </c>
      <c r="CA177" s="4">
        <f>BJ177*$BU177*VLOOKUP("Fuel Specific Gravity",'Raw Data'!$A$1:$B$2000,2,FALSE)</f>
        <v>49.293490152255998</v>
      </c>
      <c r="CB177" s="4">
        <f>BM177*$BU177*VLOOKUP("Fuel Specific Gravity",'Raw Data'!$A$1:$B$2000,2,FALSE)</f>
        <v>0</v>
      </c>
    </row>
    <row r="178" spans="1:80" x14ac:dyDescent="0.25">
      <c r="A178" s="2">
        <v>43165</v>
      </c>
      <c r="B178" s="38">
        <v>0.41033868055555556</v>
      </c>
      <c r="C178" s="4">
        <v>3.0859999999999999</v>
      </c>
      <c r="D178" s="4">
        <v>1.17E-2</v>
      </c>
      <c r="E178" s="4">
        <v>116.890344</v>
      </c>
      <c r="F178" s="4">
        <v>277.3</v>
      </c>
      <c r="G178" s="4">
        <v>73.5</v>
      </c>
      <c r="H178" s="4">
        <v>0</v>
      </c>
      <c r="J178" s="4">
        <v>13.52</v>
      </c>
      <c r="K178" s="4">
        <v>0.97660000000000002</v>
      </c>
      <c r="L178" s="4">
        <v>3.0139</v>
      </c>
      <c r="M178" s="4">
        <v>1.14E-2</v>
      </c>
      <c r="N178" s="4">
        <v>270.8381</v>
      </c>
      <c r="O178" s="4">
        <v>71.735100000000003</v>
      </c>
      <c r="P178" s="4">
        <v>342.6</v>
      </c>
      <c r="Q178" s="4">
        <v>217.12540000000001</v>
      </c>
      <c r="R178" s="4">
        <v>57.508600000000001</v>
      </c>
      <c r="S178" s="4">
        <v>274.60000000000002</v>
      </c>
      <c r="T178" s="4">
        <v>0</v>
      </c>
      <c r="W178" s="4">
        <v>0</v>
      </c>
      <c r="X178" s="4">
        <v>13.203799999999999</v>
      </c>
      <c r="Y178" s="4">
        <v>12</v>
      </c>
      <c r="Z178" s="4">
        <v>844</v>
      </c>
      <c r="AA178" s="4">
        <v>845</v>
      </c>
      <c r="AB178" s="4">
        <v>884</v>
      </c>
      <c r="AC178" s="4">
        <v>82</v>
      </c>
      <c r="AD178" s="4">
        <v>22.37</v>
      </c>
      <c r="AE178" s="4">
        <v>0.51</v>
      </c>
      <c r="AF178" s="4">
        <v>979</v>
      </c>
      <c r="AG178" s="4">
        <v>0</v>
      </c>
      <c r="AH178" s="4">
        <v>38</v>
      </c>
      <c r="AI178" s="4">
        <v>35</v>
      </c>
      <c r="AJ178" s="4">
        <v>190</v>
      </c>
      <c r="AK178" s="4">
        <v>168</v>
      </c>
      <c r="AL178" s="4">
        <v>4.3</v>
      </c>
      <c r="AM178" s="4">
        <v>175</v>
      </c>
      <c r="AN178" s="4" t="s">
        <v>155</v>
      </c>
      <c r="AO178" s="4">
        <v>2</v>
      </c>
      <c r="AP178" s="4">
        <v>0.61946759259259265</v>
      </c>
      <c r="AQ178" s="4">
        <v>47.160345</v>
      </c>
      <c r="AR178" s="4">
        <v>-88.490638000000004</v>
      </c>
      <c r="AS178" s="4">
        <v>312</v>
      </c>
      <c r="AT178" s="4">
        <v>29.2</v>
      </c>
      <c r="AU178" s="4">
        <v>12</v>
      </c>
      <c r="AV178" s="4">
        <v>9</v>
      </c>
      <c r="AW178" s="4" t="s">
        <v>201</v>
      </c>
      <c r="AX178" s="4">
        <v>1.2</v>
      </c>
      <c r="AY178" s="4">
        <v>1.5</v>
      </c>
      <c r="AZ178" s="4">
        <v>2.5</v>
      </c>
      <c r="BA178" s="4">
        <v>14.186999999999999</v>
      </c>
      <c r="BB178" s="4">
        <v>68.14</v>
      </c>
      <c r="BC178" s="4">
        <v>4.8</v>
      </c>
      <c r="BD178" s="4">
        <v>2.399</v>
      </c>
      <c r="BE178" s="4">
        <v>3194.8589999999999</v>
      </c>
      <c r="BF178" s="4">
        <v>7.702</v>
      </c>
      <c r="BG178" s="4">
        <v>30.065999999999999</v>
      </c>
      <c r="BH178" s="4">
        <v>7.9630000000000001</v>
      </c>
      <c r="BI178" s="4">
        <v>38.029000000000003</v>
      </c>
      <c r="BJ178" s="4">
        <v>24.103000000000002</v>
      </c>
      <c r="BK178" s="4">
        <v>6.3840000000000003</v>
      </c>
      <c r="BL178" s="4">
        <v>30.486999999999998</v>
      </c>
      <c r="BM178" s="4">
        <v>0</v>
      </c>
      <c r="BQ178" s="4">
        <v>10177.097</v>
      </c>
      <c r="BR178" s="4">
        <v>4.9444000000000002E-2</v>
      </c>
      <c r="BS178" s="4">
        <v>-5</v>
      </c>
      <c r="BT178" s="4">
        <v>8.9999999999999993E-3</v>
      </c>
      <c r="BU178" s="4">
        <v>1.2082870000000001</v>
      </c>
      <c r="BV178" s="4">
        <v>21</v>
      </c>
      <c r="BW178" s="4">
        <f t="shared" si="14"/>
        <v>0.31922942540000004</v>
      </c>
      <c r="BY178" s="4">
        <f>BE178*$BU178*VLOOKUP("Fuel Specific Gravity",'Raw Data'!$A$1:$B$2000,2,FALSE)</f>
        <v>3296.7018334391819</v>
      </c>
      <c r="BZ178" s="4">
        <f>BF178*$BU178*VLOOKUP("Fuel Specific Gravity",'Raw Data'!$A$1:$B$2000,2,FALSE)</f>
        <v>7.9475174087960001</v>
      </c>
      <c r="CA178" s="4">
        <f>BJ178*$BU178*VLOOKUP("Fuel Specific Gravity",'Raw Data'!$A$1:$B$2000,2,FALSE)</f>
        <v>24.871333693094002</v>
      </c>
      <c r="CB178" s="4">
        <f>BM178*$BU178*VLOOKUP("Fuel Specific Gravity",'Raw Data'!$A$1:$B$2000,2,FALSE)</f>
        <v>0</v>
      </c>
    </row>
    <row r="179" spans="1:80" x14ac:dyDescent="0.25">
      <c r="A179" s="2">
        <v>43165</v>
      </c>
      <c r="B179" s="38">
        <v>0.4103502546296296</v>
      </c>
      <c r="C179" s="4">
        <v>4.2709999999999999</v>
      </c>
      <c r="D179" s="4">
        <v>1.5800000000000002E-2</v>
      </c>
      <c r="E179" s="4">
        <v>157.907376</v>
      </c>
      <c r="F179" s="4">
        <v>290.2</v>
      </c>
      <c r="G179" s="4">
        <v>73.599999999999994</v>
      </c>
      <c r="H179" s="4">
        <v>0</v>
      </c>
      <c r="J179" s="4">
        <v>14.59</v>
      </c>
      <c r="K179" s="4">
        <v>0.96689999999999998</v>
      </c>
      <c r="L179" s="4">
        <v>4.13</v>
      </c>
      <c r="M179" s="4">
        <v>1.5299999999999999E-2</v>
      </c>
      <c r="N179" s="4">
        <v>280.62</v>
      </c>
      <c r="O179" s="4">
        <v>71.195800000000006</v>
      </c>
      <c r="P179" s="4">
        <v>351.8</v>
      </c>
      <c r="Q179" s="4">
        <v>224.9674</v>
      </c>
      <c r="R179" s="4">
        <v>57.076300000000003</v>
      </c>
      <c r="S179" s="4">
        <v>282</v>
      </c>
      <c r="T179" s="4">
        <v>0</v>
      </c>
      <c r="W179" s="4">
        <v>0</v>
      </c>
      <c r="X179" s="4">
        <v>14.110900000000001</v>
      </c>
      <c r="Y179" s="4">
        <v>12</v>
      </c>
      <c r="Z179" s="4">
        <v>844</v>
      </c>
      <c r="AA179" s="4">
        <v>845</v>
      </c>
      <c r="AB179" s="4">
        <v>883</v>
      </c>
      <c r="AC179" s="4">
        <v>82</v>
      </c>
      <c r="AD179" s="4">
        <v>22.37</v>
      </c>
      <c r="AE179" s="4">
        <v>0.51</v>
      </c>
      <c r="AF179" s="4">
        <v>979</v>
      </c>
      <c r="AG179" s="4">
        <v>0</v>
      </c>
      <c r="AH179" s="4">
        <v>38</v>
      </c>
      <c r="AI179" s="4">
        <v>35</v>
      </c>
      <c r="AJ179" s="4">
        <v>190</v>
      </c>
      <c r="AK179" s="4">
        <v>168</v>
      </c>
      <c r="AL179" s="4">
        <v>4.4000000000000004</v>
      </c>
      <c r="AM179" s="4">
        <v>175</v>
      </c>
      <c r="AN179" s="4" t="s">
        <v>155</v>
      </c>
      <c r="AO179" s="4">
        <v>2</v>
      </c>
      <c r="AP179" s="4">
        <v>0.61947916666666669</v>
      </c>
      <c r="AQ179" s="4">
        <v>47.160232000000001</v>
      </c>
      <c r="AR179" s="4">
        <v>-88.490637000000007</v>
      </c>
      <c r="AS179" s="4">
        <v>311.60000000000002</v>
      </c>
      <c r="AT179" s="4">
        <v>28.5</v>
      </c>
      <c r="AU179" s="4">
        <v>12</v>
      </c>
      <c r="AV179" s="4">
        <v>8</v>
      </c>
      <c r="AW179" s="4" t="s">
        <v>201</v>
      </c>
      <c r="AX179" s="4">
        <v>1.4052</v>
      </c>
      <c r="AY179" s="4">
        <v>1.3632</v>
      </c>
      <c r="AZ179" s="4">
        <v>2.6368</v>
      </c>
      <c r="BA179" s="4">
        <v>14.186999999999999</v>
      </c>
      <c r="BB179" s="4">
        <v>49.48</v>
      </c>
      <c r="BC179" s="4">
        <v>3.49</v>
      </c>
      <c r="BD179" s="4">
        <v>3.4220000000000002</v>
      </c>
      <c r="BE179" s="4">
        <v>3183.681</v>
      </c>
      <c r="BF179" s="4">
        <v>7.4909999999999997</v>
      </c>
      <c r="BG179" s="4">
        <v>22.652999999999999</v>
      </c>
      <c r="BH179" s="4">
        <v>5.7469999999999999</v>
      </c>
      <c r="BI179" s="4">
        <v>28.401</v>
      </c>
      <c r="BJ179" s="4">
        <v>18.161000000000001</v>
      </c>
      <c r="BK179" s="4">
        <v>4.6079999999999997</v>
      </c>
      <c r="BL179" s="4">
        <v>22.768000000000001</v>
      </c>
      <c r="BM179" s="4">
        <v>0</v>
      </c>
      <c r="BQ179" s="4">
        <v>7909.1490000000003</v>
      </c>
      <c r="BR179" s="4">
        <v>2.7973999999999999E-2</v>
      </c>
      <c r="BS179" s="4">
        <v>-5</v>
      </c>
      <c r="BT179" s="4">
        <v>8.9999999999999993E-3</v>
      </c>
      <c r="BU179" s="4">
        <v>0.68361499999999997</v>
      </c>
      <c r="BV179" s="4">
        <v>21</v>
      </c>
      <c r="BW179" s="4">
        <f t="shared" si="14"/>
        <v>0.18061108299999998</v>
      </c>
      <c r="BY179" s="4">
        <f>BE179*$BU179*VLOOKUP("Fuel Specific Gravity",'Raw Data'!$A$1:$B$2000,2,FALSE)</f>
        <v>1858.6559221400098</v>
      </c>
      <c r="BZ179" s="4">
        <f>BF179*$BU179*VLOOKUP("Fuel Specific Gravity",'Raw Data'!$A$1:$B$2000,2,FALSE)</f>
        <v>4.3732998101099998</v>
      </c>
      <c r="CA179" s="4">
        <f>BJ179*$BU179*VLOOKUP("Fuel Specific Gravity",'Raw Data'!$A$1:$B$2000,2,FALSE)</f>
        <v>10.60252274081</v>
      </c>
      <c r="CB179" s="4">
        <f>BM179*$BU179*VLOOKUP("Fuel Specific Gravity",'Raw Data'!$A$1:$B$2000,2,FALSE)</f>
        <v>0</v>
      </c>
    </row>
    <row r="180" spans="1:80" x14ac:dyDescent="0.25">
      <c r="A180" s="2">
        <v>43165</v>
      </c>
      <c r="B180" s="38">
        <v>0.41036182870370369</v>
      </c>
      <c r="C180" s="4">
        <v>5.3929999999999998</v>
      </c>
      <c r="D180" s="4">
        <v>1.41E-2</v>
      </c>
      <c r="E180" s="4">
        <v>140.754717</v>
      </c>
      <c r="F180" s="4">
        <v>326</v>
      </c>
      <c r="G180" s="4">
        <v>74.7</v>
      </c>
      <c r="H180" s="4">
        <v>-6.7</v>
      </c>
      <c r="J180" s="4">
        <v>14.9</v>
      </c>
      <c r="K180" s="4">
        <v>0.95799999999999996</v>
      </c>
      <c r="L180" s="4">
        <v>5.1657999999999999</v>
      </c>
      <c r="M180" s="4">
        <v>1.35E-2</v>
      </c>
      <c r="N180" s="4">
        <v>312.3048</v>
      </c>
      <c r="O180" s="4">
        <v>71.601500000000001</v>
      </c>
      <c r="P180" s="4">
        <v>383.9</v>
      </c>
      <c r="Q180" s="4">
        <v>250.36850000000001</v>
      </c>
      <c r="R180" s="4">
        <v>57.401499999999999</v>
      </c>
      <c r="S180" s="4">
        <v>307.8</v>
      </c>
      <c r="T180" s="4">
        <v>0</v>
      </c>
      <c r="W180" s="4">
        <v>0</v>
      </c>
      <c r="X180" s="4">
        <v>14.2735</v>
      </c>
      <c r="Y180" s="4">
        <v>12</v>
      </c>
      <c r="Z180" s="4">
        <v>844</v>
      </c>
      <c r="AA180" s="4">
        <v>846</v>
      </c>
      <c r="AB180" s="4">
        <v>883</v>
      </c>
      <c r="AC180" s="4">
        <v>82</v>
      </c>
      <c r="AD180" s="4">
        <v>22.37</v>
      </c>
      <c r="AE180" s="4">
        <v>0.51</v>
      </c>
      <c r="AF180" s="4">
        <v>979</v>
      </c>
      <c r="AG180" s="4">
        <v>0</v>
      </c>
      <c r="AH180" s="4">
        <v>38</v>
      </c>
      <c r="AI180" s="4">
        <v>35</v>
      </c>
      <c r="AJ180" s="4">
        <v>190</v>
      </c>
      <c r="AK180" s="4">
        <v>168</v>
      </c>
      <c r="AL180" s="4">
        <v>4.4000000000000004</v>
      </c>
      <c r="AM180" s="4">
        <v>175.1</v>
      </c>
      <c r="AN180" s="4" t="s">
        <v>155</v>
      </c>
      <c r="AO180" s="4">
        <v>2</v>
      </c>
      <c r="AP180" s="4">
        <v>0.61949074074074073</v>
      </c>
      <c r="AQ180" s="4">
        <v>47.160131</v>
      </c>
      <c r="AR180" s="4">
        <v>-88.490620000000007</v>
      </c>
      <c r="AS180" s="4">
        <v>311.5</v>
      </c>
      <c r="AT180" s="4">
        <v>26.6</v>
      </c>
      <c r="AU180" s="4">
        <v>12</v>
      </c>
      <c r="AV180" s="4">
        <v>8</v>
      </c>
      <c r="AW180" s="4" t="s">
        <v>213</v>
      </c>
      <c r="AX180" s="4">
        <v>1.5</v>
      </c>
      <c r="AY180" s="4">
        <v>1.4368000000000001</v>
      </c>
      <c r="AZ180" s="4">
        <v>2.7684000000000002</v>
      </c>
      <c r="BA180" s="4">
        <v>14.186999999999999</v>
      </c>
      <c r="BB180" s="4">
        <v>39.42</v>
      </c>
      <c r="BC180" s="4">
        <v>2.78</v>
      </c>
      <c r="BD180" s="4">
        <v>4.3890000000000002</v>
      </c>
      <c r="BE180" s="4">
        <v>3180.9769999999999</v>
      </c>
      <c r="BF180" s="4">
        <v>5.2850000000000001</v>
      </c>
      <c r="BG180" s="4">
        <v>20.138999999999999</v>
      </c>
      <c r="BH180" s="4">
        <v>4.617</v>
      </c>
      <c r="BI180" s="4">
        <v>24.756</v>
      </c>
      <c r="BJ180" s="4">
        <v>16.145</v>
      </c>
      <c r="BK180" s="4">
        <v>3.702</v>
      </c>
      <c r="BL180" s="4">
        <v>19.847000000000001</v>
      </c>
      <c r="BM180" s="4">
        <v>0</v>
      </c>
      <c r="BQ180" s="4">
        <v>6390.7219999999998</v>
      </c>
      <c r="BR180" s="4">
        <v>4.0495999999999997E-2</v>
      </c>
      <c r="BS180" s="4">
        <v>-5</v>
      </c>
      <c r="BT180" s="4">
        <v>8.0940000000000005E-3</v>
      </c>
      <c r="BU180" s="4">
        <v>0.98962099999999997</v>
      </c>
      <c r="BV180" s="4">
        <v>21</v>
      </c>
      <c r="BW180" s="4">
        <f t="shared" si="14"/>
        <v>0.2614578682</v>
      </c>
      <c r="BY180" s="4">
        <f>BE180*$BU180*VLOOKUP("Fuel Specific Gravity",'Raw Data'!$A$1:$B$2000,2,FALSE)</f>
        <v>2688.3592403183179</v>
      </c>
      <c r="BZ180" s="4">
        <f>BF180*$BU180*VLOOKUP("Fuel Specific Gravity",'Raw Data'!$A$1:$B$2000,2,FALSE)</f>
        <v>4.4665455251899999</v>
      </c>
      <c r="CA180" s="4">
        <f>BJ180*$BU180*VLOOKUP("Fuel Specific Gravity",'Raw Data'!$A$1:$B$2000,2,FALSE)</f>
        <v>13.64472611243</v>
      </c>
      <c r="CB180" s="4">
        <f>BM180*$BU180*VLOOKUP("Fuel Specific Gravity",'Raw Data'!$A$1:$B$2000,2,FALSE)</f>
        <v>0</v>
      </c>
    </row>
    <row r="181" spans="1:80" x14ac:dyDescent="0.25">
      <c r="A181" s="2">
        <v>43165</v>
      </c>
      <c r="B181" s="38">
        <v>0.41037340277777773</v>
      </c>
      <c r="C181" s="4">
        <v>6</v>
      </c>
      <c r="D181" s="4">
        <v>8.6E-3</v>
      </c>
      <c r="E181" s="4">
        <v>86.162509999999997</v>
      </c>
      <c r="F181" s="4">
        <v>360.4</v>
      </c>
      <c r="G181" s="4">
        <v>74.599999999999994</v>
      </c>
      <c r="H181" s="4">
        <v>6.6</v>
      </c>
      <c r="J181" s="4">
        <v>14.48</v>
      </c>
      <c r="K181" s="4">
        <v>0.95320000000000005</v>
      </c>
      <c r="L181" s="4">
        <v>5.7195</v>
      </c>
      <c r="M181" s="4">
        <v>8.2000000000000007E-3</v>
      </c>
      <c r="N181" s="4">
        <v>343.49209999999999</v>
      </c>
      <c r="O181" s="4">
        <v>71.079499999999996</v>
      </c>
      <c r="P181" s="4">
        <v>414.6</v>
      </c>
      <c r="Q181" s="4">
        <v>275.3707</v>
      </c>
      <c r="R181" s="4">
        <v>56.982999999999997</v>
      </c>
      <c r="S181" s="4">
        <v>332.4</v>
      </c>
      <c r="T181" s="4">
        <v>6.5637999999999996</v>
      </c>
      <c r="W181" s="4">
        <v>0</v>
      </c>
      <c r="X181" s="4">
        <v>13.8042</v>
      </c>
      <c r="Y181" s="4">
        <v>12</v>
      </c>
      <c r="Z181" s="4">
        <v>845</v>
      </c>
      <c r="AA181" s="4">
        <v>846</v>
      </c>
      <c r="AB181" s="4">
        <v>883</v>
      </c>
      <c r="AC181" s="4">
        <v>82</v>
      </c>
      <c r="AD181" s="4">
        <v>22.37</v>
      </c>
      <c r="AE181" s="4">
        <v>0.51</v>
      </c>
      <c r="AF181" s="4">
        <v>979</v>
      </c>
      <c r="AG181" s="4">
        <v>0</v>
      </c>
      <c r="AH181" s="4">
        <v>38</v>
      </c>
      <c r="AI181" s="4">
        <v>35</v>
      </c>
      <c r="AJ181" s="4">
        <v>190</v>
      </c>
      <c r="AK181" s="4">
        <v>168</v>
      </c>
      <c r="AL181" s="4">
        <v>4.4000000000000004</v>
      </c>
      <c r="AM181" s="4">
        <v>175.5</v>
      </c>
      <c r="AN181" s="4" t="s">
        <v>155</v>
      </c>
      <c r="AO181" s="4">
        <v>2</v>
      </c>
      <c r="AP181" s="4">
        <v>0.61950231481481477</v>
      </c>
      <c r="AQ181" s="4">
        <v>47.1601</v>
      </c>
      <c r="AR181" s="4">
        <v>-88.490612999999996</v>
      </c>
      <c r="AS181" s="4">
        <v>311.5</v>
      </c>
      <c r="AT181" s="4">
        <v>25.1</v>
      </c>
      <c r="AU181" s="4">
        <v>12</v>
      </c>
      <c r="AV181" s="4">
        <v>8</v>
      </c>
      <c r="AW181" s="4" t="s">
        <v>213</v>
      </c>
      <c r="AX181" s="4">
        <v>1.5</v>
      </c>
      <c r="AY181" s="4">
        <v>1.5</v>
      </c>
      <c r="AZ181" s="4">
        <v>2.8</v>
      </c>
      <c r="BA181" s="4">
        <v>14.186999999999999</v>
      </c>
      <c r="BB181" s="4">
        <v>35.56</v>
      </c>
      <c r="BC181" s="4">
        <v>2.5099999999999998</v>
      </c>
      <c r="BD181" s="4">
        <v>4.91</v>
      </c>
      <c r="BE181" s="4">
        <v>3181.9810000000002</v>
      </c>
      <c r="BF181" s="4">
        <v>2.9079999999999999</v>
      </c>
      <c r="BG181" s="4">
        <v>20.012</v>
      </c>
      <c r="BH181" s="4">
        <v>4.141</v>
      </c>
      <c r="BI181" s="4">
        <v>24.152999999999999</v>
      </c>
      <c r="BJ181" s="4">
        <v>16.042999999999999</v>
      </c>
      <c r="BK181" s="4">
        <v>3.32</v>
      </c>
      <c r="BL181" s="4">
        <v>19.363</v>
      </c>
      <c r="BM181" s="4">
        <v>0.1154</v>
      </c>
      <c r="BQ181" s="4">
        <v>5584.0360000000001</v>
      </c>
      <c r="BR181" s="4">
        <v>0.104514</v>
      </c>
      <c r="BS181" s="4">
        <v>-5</v>
      </c>
      <c r="BT181" s="4">
        <v>8.9060000000000007E-3</v>
      </c>
      <c r="BU181" s="4">
        <v>2.5540609999999999</v>
      </c>
      <c r="BV181" s="4">
        <v>21</v>
      </c>
      <c r="BW181" s="4">
        <f t="shared" si="14"/>
        <v>0.67478291619999997</v>
      </c>
      <c r="BY181" s="4">
        <f>BE181*$BU181*VLOOKUP("Fuel Specific Gravity",'Raw Data'!$A$1:$B$2000,2,FALSE)</f>
        <v>6940.4354329142143</v>
      </c>
      <c r="BZ181" s="4">
        <f>BF181*$BU181*VLOOKUP("Fuel Specific Gravity",'Raw Data'!$A$1:$B$2000,2,FALSE)</f>
        <v>6.3428368173519996</v>
      </c>
      <c r="CA181" s="4">
        <f>BJ181*$BU181*VLOOKUP("Fuel Specific Gravity",'Raw Data'!$A$1:$B$2000,2,FALSE)</f>
        <v>34.992479732042</v>
      </c>
      <c r="CB181" s="4">
        <f>BM181*$BU181*VLOOKUP("Fuel Specific Gravity",'Raw Data'!$A$1:$B$2000,2,FALSE)</f>
        <v>0.25170679804759999</v>
      </c>
    </row>
    <row r="182" spans="1:80" x14ac:dyDescent="0.25">
      <c r="A182" s="2">
        <v>43165</v>
      </c>
      <c r="B182" s="38">
        <v>0.41038497685185188</v>
      </c>
      <c r="C182" s="4">
        <v>6.2149999999999999</v>
      </c>
      <c r="D182" s="4">
        <v>6.4000000000000003E-3</v>
      </c>
      <c r="E182" s="4">
        <v>64.053377999999995</v>
      </c>
      <c r="F182" s="4">
        <v>378.2</v>
      </c>
      <c r="G182" s="4">
        <v>73</v>
      </c>
      <c r="H182" s="4">
        <v>0</v>
      </c>
      <c r="J182" s="4">
        <v>13.64</v>
      </c>
      <c r="K182" s="4">
        <v>0.95150000000000001</v>
      </c>
      <c r="L182" s="4">
        <v>5.9139999999999997</v>
      </c>
      <c r="M182" s="4">
        <v>6.1000000000000004E-3</v>
      </c>
      <c r="N182" s="4">
        <v>359.89640000000003</v>
      </c>
      <c r="O182" s="4">
        <v>69.453400000000002</v>
      </c>
      <c r="P182" s="4">
        <v>429.3</v>
      </c>
      <c r="Q182" s="4">
        <v>288.52170000000001</v>
      </c>
      <c r="R182" s="4">
        <v>55.679400000000001</v>
      </c>
      <c r="S182" s="4">
        <v>344.2</v>
      </c>
      <c r="T182" s="4">
        <v>0</v>
      </c>
      <c r="W182" s="4">
        <v>0</v>
      </c>
      <c r="X182" s="4">
        <v>12.979100000000001</v>
      </c>
      <c r="Y182" s="4">
        <v>12</v>
      </c>
      <c r="Z182" s="4">
        <v>846</v>
      </c>
      <c r="AA182" s="4">
        <v>848</v>
      </c>
      <c r="AB182" s="4">
        <v>883</v>
      </c>
      <c r="AC182" s="4">
        <v>82</v>
      </c>
      <c r="AD182" s="4">
        <v>22.37</v>
      </c>
      <c r="AE182" s="4">
        <v>0.51</v>
      </c>
      <c r="AF182" s="4">
        <v>979</v>
      </c>
      <c r="AG182" s="4">
        <v>0</v>
      </c>
      <c r="AH182" s="4">
        <v>38</v>
      </c>
      <c r="AI182" s="4">
        <v>35</v>
      </c>
      <c r="AJ182" s="4">
        <v>190</v>
      </c>
      <c r="AK182" s="4">
        <v>168</v>
      </c>
      <c r="AL182" s="4">
        <v>4.4000000000000004</v>
      </c>
      <c r="AM182" s="4">
        <v>175.8</v>
      </c>
      <c r="AN182" s="4" t="s">
        <v>155</v>
      </c>
      <c r="AO182" s="4">
        <v>2</v>
      </c>
      <c r="AP182" s="4">
        <v>0.61950231481481477</v>
      </c>
      <c r="AQ182" s="4">
        <v>47.159970999999999</v>
      </c>
      <c r="AR182" s="4">
        <v>-88.490550999999996</v>
      </c>
      <c r="AS182" s="4">
        <v>311.10000000000002</v>
      </c>
      <c r="AT182" s="4">
        <v>24.9</v>
      </c>
      <c r="AU182" s="4">
        <v>12</v>
      </c>
      <c r="AV182" s="4">
        <v>8</v>
      </c>
      <c r="AW182" s="4" t="s">
        <v>213</v>
      </c>
      <c r="AX182" s="4">
        <v>1.2263999999999999</v>
      </c>
      <c r="AY182" s="4">
        <v>1.5684</v>
      </c>
      <c r="AZ182" s="4">
        <v>2.3896000000000002</v>
      </c>
      <c r="BA182" s="4">
        <v>14.186999999999999</v>
      </c>
      <c r="BB182" s="4">
        <v>34.380000000000003</v>
      </c>
      <c r="BC182" s="4">
        <v>2.42</v>
      </c>
      <c r="BD182" s="4">
        <v>5.093</v>
      </c>
      <c r="BE182" s="4">
        <v>3182.9140000000002</v>
      </c>
      <c r="BF182" s="4">
        <v>2.0880000000000001</v>
      </c>
      <c r="BG182" s="4">
        <v>20.283999999999999</v>
      </c>
      <c r="BH182" s="4">
        <v>3.915</v>
      </c>
      <c r="BI182" s="4">
        <v>24.199000000000002</v>
      </c>
      <c r="BJ182" s="4">
        <v>16.262</v>
      </c>
      <c r="BK182" s="4">
        <v>3.1379999999999999</v>
      </c>
      <c r="BL182" s="4">
        <v>19.399999999999999</v>
      </c>
      <c r="BM182" s="4">
        <v>0</v>
      </c>
      <c r="BQ182" s="4">
        <v>5079.1310000000003</v>
      </c>
      <c r="BR182" s="4">
        <v>0.10918799999999999</v>
      </c>
      <c r="BS182" s="4">
        <v>-5</v>
      </c>
      <c r="BT182" s="4">
        <v>8.9999999999999993E-3</v>
      </c>
      <c r="BU182" s="4">
        <v>2.668282</v>
      </c>
      <c r="BV182" s="4">
        <v>21</v>
      </c>
      <c r="BW182" s="4">
        <f t="shared" si="14"/>
        <v>0.70496010440000001</v>
      </c>
      <c r="BY182" s="4">
        <f>BE182*$BU182*VLOOKUP("Fuel Specific Gravity",'Raw Data'!$A$1:$B$2000,2,FALSE)</f>
        <v>7252.9469622207926</v>
      </c>
      <c r="BZ182" s="4">
        <f>BF182*$BU182*VLOOKUP("Fuel Specific Gravity",'Raw Data'!$A$1:$B$2000,2,FALSE)</f>
        <v>4.7579523848639997</v>
      </c>
      <c r="CA182" s="4">
        <f>BJ182*$BU182*VLOOKUP("Fuel Specific Gravity",'Raw Data'!$A$1:$B$2000,2,FALSE)</f>
        <v>37.056428008936003</v>
      </c>
      <c r="CB182" s="4">
        <f>BM182*$BU182*VLOOKUP("Fuel Specific Gravity",'Raw Data'!$A$1:$B$2000,2,FALSE)</f>
        <v>0</v>
      </c>
    </row>
    <row r="183" spans="1:80" x14ac:dyDescent="0.25">
      <c r="A183" s="2">
        <v>43165</v>
      </c>
      <c r="B183" s="38">
        <v>0.41039655092592592</v>
      </c>
      <c r="C183" s="4">
        <v>6.4630000000000001</v>
      </c>
      <c r="D183" s="4">
        <v>6.0000000000000001E-3</v>
      </c>
      <c r="E183" s="4">
        <v>60</v>
      </c>
      <c r="F183" s="4">
        <v>387</v>
      </c>
      <c r="G183" s="4">
        <v>72.3</v>
      </c>
      <c r="H183" s="4">
        <v>0</v>
      </c>
      <c r="J183" s="4">
        <v>13.13</v>
      </c>
      <c r="K183" s="4">
        <v>0.9496</v>
      </c>
      <c r="L183" s="4">
        <v>6.1368999999999998</v>
      </c>
      <c r="M183" s="4">
        <v>5.7000000000000002E-3</v>
      </c>
      <c r="N183" s="4">
        <v>367.45170000000002</v>
      </c>
      <c r="O183" s="4">
        <v>68.666600000000003</v>
      </c>
      <c r="P183" s="4">
        <v>436.1</v>
      </c>
      <c r="Q183" s="4">
        <v>294.57859999999999</v>
      </c>
      <c r="R183" s="4">
        <v>55.0486</v>
      </c>
      <c r="S183" s="4">
        <v>349.6</v>
      </c>
      <c r="T183" s="4">
        <v>0</v>
      </c>
      <c r="W183" s="4">
        <v>0</v>
      </c>
      <c r="X183" s="4">
        <v>12.471</v>
      </c>
      <c r="Y183" s="4">
        <v>12</v>
      </c>
      <c r="Z183" s="4">
        <v>846</v>
      </c>
      <c r="AA183" s="4">
        <v>848</v>
      </c>
      <c r="AB183" s="4">
        <v>884</v>
      </c>
      <c r="AC183" s="4">
        <v>82</v>
      </c>
      <c r="AD183" s="4">
        <v>22.37</v>
      </c>
      <c r="AE183" s="4">
        <v>0.51</v>
      </c>
      <c r="AF183" s="4">
        <v>979</v>
      </c>
      <c r="AG183" s="4">
        <v>0</v>
      </c>
      <c r="AH183" s="4">
        <v>38</v>
      </c>
      <c r="AI183" s="4">
        <v>35</v>
      </c>
      <c r="AJ183" s="4">
        <v>190</v>
      </c>
      <c r="AK183" s="4">
        <v>168</v>
      </c>
      <c r="AL183" s="4">
        <v>4.3</v>
      </c>
      <c r="AM183" s="4">
        <v>176</v>
      </c>
      <c r="AN183" s="4" t="s">
        <v>155</v>
      </c>
      <c r="AO183" s="4">
        <v>2</v>
      </c>
      <c r="AP183" s="4">
        <v>0.61952546296296296</v>
      </c>
      <c r="AQ183" s="4">
        <v>47.159849999999999</v>
      </c>
      <c r="AR183" s="4">
        <v>-88.490475000000004</v>
      </c>
      <c r="AS183" s="4">
        <v>310.89999999999998</v>
      </c>
      <c r="AT183" s="4">
        <v>25.1</v>
      </c>
      <c r="AU183" s="4">
        <v>12</v>
      </c>
      <c r="AV183" s="4">
        <v>9</v>
      </c>
      <c r="AW183" s="4" t="s">
        <v>214</v>
      </c>
      <c r="AX183" s="4">
        <v>1.1000000000000001</v>
      </c>
      <c r="AY183" s="4">
        <v>1.258</v>
      </c>
      <c r="AZ183" s="4">
        <v>2.2000000000000002</v>
      </c>
      <c r="BA183" s="4">
        <v>14.186999999999999</v>
      </c>
      <c r="BB183" s="4">
        <v>33.1</v>
      </c>
      <c r="BC183" s="4">
        <v>2.33</v>
      </c>
      <c r="BD183" s="4">
        <v>5.3109999999999999</v>
      </c>
      <c r="BE183" s="4">
        <v>3182.4580000000001</v>
      </c>
      <c r="BF183" s="4">
        <v>1.88</v>
      </c>
      <c r="BG183" s="4">
        <v>19.954999999999998</v>
      </c>
      <c r="BH183" s="4">
        <v>3.7290000000000001</v>
      </c>
      <c r="BI183" s="4">
        <v>23.684000000000001</v>
      </c>
      <c r="BJ183" s="4">
        <v>15.997</v>
      </c>
      <c r="BK183" s="4">
        <v>2.9889999999999999</v>
      </c>
      <c r="BL183" s="4">
        <v>18.986999999999998</v>
      </c>
      <c r="BM183" s="4">
        <v>0</v>
      </c>
      <c r="BQ183" s="4">
        <v>4702.317</v>
      </c>
      <c r="BR183" s="4">
        <v>0.12259</v>
      </c>
      <c r="BS183" s="4">
        <v>-5</v>
      </c>
      <c r="BT183" s="4">
        <v>8.9999999999999993E-3</v>
      </c>
      <c r="BU183" s="4">
        <v>2.9957929999999999</v>
      </c>
      <c r="BV183" s="4">
        <v>21</v>
      </c>
      <c r="BW183" s="4">
        <f t="shared" si="14"/>
        <v>0.79148851059999992</v>
      </c>
      <c r="BY183" s="4">
        <f>BE183*$BU183*VLOOKUP("Fuel Specific Gravity",'Raw Data'!$A$1:$B$2000,2,FALSE)</f>
        <v>8142.0235309116761</v>
      </c>
      <c r="BZ183" s="4">
        <f>BF183*$BU183*VLOOKUP("Fuel Specific Gravity",'Raw Data'!$A$1:$B$2000,2,FALSE)</f>
        <v>4.8098055773599988</v>
      </c>
      <c r="CA183" s="4">
        <f>BJ183*$BU183*VLOOKUP("Fuel Specific Gravity",'Raw Data'!$A$1:$B$2000,2,FALSE)</f>
        <v>40.926840330334002</v>
      </c>
      <c r="CB183" s="4">
        <f>BM183*$BU183*VLOOKUP("Fuel Specific Gravity",'Raw Data'!$A$1:$B$2000,2,FALSE)</f>
        <v>0</v>
      </c>
    </row>
    <row r="184" spans="1:80" x14ac:dyDescent="0.25">
      <c r="A184" s="2">
        <v>43165</v>
      </c>
      <c r="B184" s="38">
        <v>0.41040812500000001</v>
      </c>
      <c r="C184" s="4">
        <v>6.3179999999999996</v>
      </c>
      <c r="D184" s="4">
        <v>6.3E-3</v>
      </c>
      <c r="E184" s="4">
        <v>62.801302999999997</v>
      </c>
      <c r="F184" s="4">
        <v>388.9</v>
      </c>
      <c r="G184" s="4">
        <v>71.5</v>
      </c>
      <c r="H184" s="4">
        <v>0</v>
      </c>
      <c r="J184" s="4">
        <v>12.73</v>
      </c>
      <c r="K184" s="4">
        <v>0.95069999999999999</v>
      </c>
      <c r="L184" s="4">
        <v>6.0063000000000004</v>
      </c>
      <c r="M184" s="4">
        <v>6.0000000000000001E-3</v>
      </c>
      <c r="N184" s="4">
        <v>369.76029999999997</v>
      </c>
      <c r="O184" s="4">
        <v>67.9773</v>
      </c>
      <c r="P184" s="4">
        <v>437.7</v>
      </c>
      <c r="Q184" s="4">
        <v>296.42939999999999</v>
      </c>
      <c r="R184" s="4">
        <v>54.496000000000002</v>
      </c>
      <c r="S184" s="4">
        <v>350.9</v>
      </c>
      <c r="T184" s="4">
        <v>0</v>
      </c>
      <c r="W184" s="4">
        <v>0</v>
      </c>
      <c r="X184" s="4">
        <v>12.099299999999999</v>
      </c>
      <c r="Y184" s="4">
        <v>12</v>
      </c>
      <c r="Z184" s="4">
        <v>846</v>
      </c>
      <c r="AA184" s="4">
        <v>847</v>
      </c>
      <c r="AB184" s="4">
        <v>884</v>
      </c>
      <c r="AC184" s="4">
        <v>82</v>
      </c>
      <c r="AD184" s="4">
        <v>22.37</v>
      </c>
      <c r="AE184" s="4">
        <v>0.51</v>
      </c>
      <c r="AF184" s="4">
        <v>979</v>
      </c>
      <c r="AG184" s="4">
        <v>0</v>
      </c>
      <c r="AH184" s="4">
        <v>38</v>
      </c>
      <c r="AI184" s="4">
        <v>35</v>
      </c>
      <c r="AJ184" s="4">
        <v>190</v>
      </c>
      <c r="AK184" s="4">
        <v>168</v>
      </c>
      <c r="AL184" s="4">
        <v>4.4000000000000004</v>
      </c>
      <c r="AM184" s="4">
        <v>176</v>
      </c>
      <c r="AN184" s="4" t="s">
        <v>155</v>
      </c>
      <c r="AO184" s="4">
        <v>2</v>
      </c>
      <c r="AP184" s="4">
        <v>0.61953703703703711</v>
      </c>
      <c r="AQ184" s="4">
        <v>47.159767000000002</v>
      </c>
      <c r="AR184" s="4">
        <v>-88.490380000000002</v>
      </c>
      <c r="AS184" s="4">
        <v>310.89999999999998</v>
      </c>
      <c r="AT184" s="4">
        <v>25.5</v>
      </c>
      <c r="AU184" s="4">
        <v>12</v>
      </c>
      <c r="AV184" s="4">
        <v>9</v>
      </c>
      <c r="AW184" s="4" t="s">
        <v>214</v>
      </c>
      <c r="AX184" s="4">
        <v>1.3051999999999999</v>
      </c>
      <c r="AY184" s="4">
        <v>1.0316000000000001</v>
      </c>
      <c r="AZ184" s="4">
        <v>2.3368000000000002</v>
      </c>
      <c r="BA184" s="4">
        <v>14.186999999999999</v>
      </c>
      <c r="BB184" s="4">
        <v>33.840000000000003</v>
      </c>
      <c r="BC184" s="4">
        <v>2.38</v>
      </c>
      <c r="BD184" s="4">
        <v>5.1820000000000004</v>
      </c>
      <c r="BE184" s="4">
        <v>3182.6990000000001</v>
      </c>
      <c r="BF184" s="4">
        <v>2.0139999999999998</v>
      </c>
      <c r="BG184" s="4">
        <v>20.518000000000001</v>
      </c>
      <c r="BH184" s="4">
        <v>3.7719999999999998</v>
      </c>
      <c r="BI184" s="4">
        <v>24.291</v>
      </c>
      <c r="BJ184" s="4">
        <v>16.449000000000002</v>
      </c>
      <c r="BK184" s="4">
        <v>3.024</v>
      </c>
      <c r="BL184" s="4">
        <v>19.472999999999999</v>
      </c>
      <c r="BM184" s="4">
        <v>0</v>
      </c>
      <c r="BQ184" s="4">
        <v>4661.7179999999998</v>
      </c>
      <c r="BR184" s="4">
        <v>0.15118000000000001</v>
      </c>
      <c r="BS184" s="4">
        <v>-5</v>
      </c>
      <c r="BT184" s="4">
        <v>8.0940000000000005E-3</v>
      </c>
      <c r="BU184" s="4">
        <v>3.694461</v>
      </c>
      <c r="BV184" s="4">
        <v>21</v>
      </c>
      <c r="BW184" s="4">
        <f t="shared" si="14"/>
        <v>0.97607659619999998</v>
      </c>
      <c r="BY184" s="4">
        <f>BE184*$BU184*VLOOKUP("Fuel Specific Gravity",'Raw Data'!$A$1:$B$2000,2,FALSE)</f>
        <v>10041.637160024105</v>
      </c>
      <c r="BZ184" s="4">
        <f>BF184*$BU184*VLOOKUP("Fuel Specific Gravity",'Raw Data'!$A$1:$B$2000,2,FALSE)</f>
        <v>6.3543103637159994</v>
      </c>
      <c r="CA184" s="4">
        <f>BJ184*$BU184*VLOOKUP("Fuel Specific Gravity",'Raw Data'!$A$1:$B$2000,2,FALSE)</f>
        <v>51.897741396606001</v>
      </c>
      <c r="CB184" s="4">
        <f>BM184*$BU184*VLOOKUP("Fuel Specific Gravity",'Raw Data'!$A$1:$B$2000,2,FALSE)</f>
        <v>0</v>
      </c>
    </row>
    <row r="185" spans="1:80" x14ac:dyDescent="0.25">
      <c r="A185" s="2">
        <v>43165</v>
      </c>
      <c r="B185" s="38">
        <v>0.41041969907407405</v>
      </c>
      <c r="C185" s="4">
        <v>6.3339999999999996</v>
      </c>
      <c r="D185" s="4">
        <v>7.0000000000000001E-3</v>
      </c>
      <c r="E185" s="4">
        <v>70</v>
      </c>
      <c r="F185" s="4">
        <v>388.7</v>
      </c>
      <c r="G185" s="4">
        <v>71.5</v>
      </c>
      <c r="H185" s="4">
        <v>0</v>
      </c>
      <c r="J185" s="4">
        <v>12.47</v>
      </c>
      <c r="K185" s="4">
        <v>0.9506</v>
      </c>
      <c r="L185" s="4">
        <v>6.0209999999999999</v>
      </c>
      <c r="M185" s="4">
        <v>6.7000000000000002E-3</v>
      </c>
      <c r="N185" s="4">
        <v>369.51179999999999</v>
      </c>
      <c r="O185" s="4">
        <v>68.005899999999997</v>
      </c>
      <c r="P185" s="4">
        <v>437.5</v>
      </c>
      <c r="Q185" s="4">
        <v>296.23020000000002</v>
      </c>
      <c r="R185" s="4">
        <v>54.518900000000002</v>
      </c>
      <c r="S185" s="4">
        <v>350.7</v>
      </c>
      <c r="T185" s="4">
        <v>0</v>
      </c>
      <c r="W185" s="4">
        <v>0</v>
      </c>
      <c r="X185" s="4">
        <v>11.850300000000001</v>
      </c>
      <c r="Y185" s="4">
        <v>12</v>
      </c>
      <c r="Z185" s="4">
        <v>847</v>
      </c>
      <c r="AA185" s="4">
        <v>847</v>
      </c>
      <c r="AB185" s="4">
        <v>884</v>
      </c>
      <c r="AC185" s="4">
        <v>82</v>
      </c>
      <c r="AD185" s="4">
        <v>22.37</v>
      </c>
      <c r="AE185" s="4">
        <v>0.51</v>
      </c>
      <c r="AF185" s="4">
        <v>979</v>
      </c>
      <c r="AG185" s="4">
        <v>0</v>
      </c>
      <c r="AH185" s="4">
        <v>38</v>
      </c>
      <c r="AI185" s="4">
        <v>35</v>
      </c>
      <c r="AJ185" s="4">
        <v>190</v>
      </c>
      <c r="AK185" s="4">
        <v>168</v>
      </c>
      <c r="AL185" s="4">
        <v>4.3</v>
      </c>
      <c r="AM185" s="4">
        <v>176</v>
      </c>
      <c r="AN185" s="4" t="s">
        <v>155</v>
      </c>
      <c r="AO185" s="4">
        <v>2</v>
      </c>
      <c r="AP185" s="4">
        <v>0.61954861111111115</v>
      </c>
      <c r="AQ185" s="4">
        <v>47.159691000000002</v>
      </c>
      <c r="AR185" s="4">
        <v>-88.490262000000001</v>
      </c>
      <c r="AS185" s="4">
        <v>311</v>
      </c>
      <c r="AT185" s="4">
        <v>26.3</v>
      </c>
      <c r="AU185" s="4">
        <v>12</v>
      </c>
      <c r="AV185" s="4">
        <v>9</v>
      </c>
      <c r="AW185" s="4" t="s">
        <v>214</v>
      </c>
      <c r="AX185" s="4">
        <v>1.4683999999999999</v>
      </c>
      <c r="AY185" s="4">
        <v>1.2052</v>
      </c>
      <c r="AZ185" s="4">
        <v>2.5367999999999999</v>
      </c>
      <c r="BA185" s="4">
        <v>14.186999999999999</v>
      </c>
      <c r="BB185" s="4">
        <v>33.75</v>
      </c>
      <c r="BC185" s="4">
        <v>2.38</v>
      </c>
      <c r="BD185" s="4">
        <v>5.2009999999999996</v>
      </c>
      <c r="BE185" s="4">
        <v>3182.2919999999999</v>
      </c>
      <c r="BF185" s="4">
        <v>2.238</v>
      </c>
      <c r="BG185" s="4">
        <v>20.452000000000002</v>
      </c>
      <c r="BH185" s="4">
        <v>3.7639999999999998</v>
      </c>
      <c r="BI185" s="4">
        <v>24.216000000000001</v>
      </c>
      <c r="BJ185" s="4">
        <v>16.396000000000001</v>
      </c>
      <c r="BK185" s="4">
        <v>3.0179999999999998</v>
      </c>
      <c r="BL185" s="4">
        <v>19.414000000000001</v>
      </c>
      <c r="BM185" s="4">
        <v>0</v>
      </c>
      <c r="BQ185" s="4">
        <v>4554.0649999999996</v>
      </c>
      <c r="BR185" s="4">
        <v>0.15943599999999999</v>
      </c>
      <c r="BS185" s="4">
        <v>-5</v>
      </c>
      <c r="BT185" s="4">
        <v>8.0000000000000002E-3</v>
      </c>
      <c r="BU185" s="4">
        <v>3.896217</v>
      </c>
      <c r="BV185" s="4">
        <v>21</v>
      </c>
      <c r="BW185" s="4">
        <f t="shared" si="14"/>
        <v>1.0293805314</v>
      </c>
      <c r="BY185" s="4">
        <f>BE185*$BU185*VLOOKUP("Fuel Specific Gravity",'Raw Data'!$A$1:$B$2000,2,FALSE)</f>
        <v>10588.660761716856</v>
      </c>
      <c r="BZ185" s="4">
        <f>BF185*$BU185*VLOOKUP("Fuel Specific Gravity",'Raw Data'!$A$1:$B$2000,2,FALSE)</f>
        <v>7.4466525336839995</v>
      </c>
      <c r="CA185" s="4">
        <f>BJ185*$BU185*VLOOKUP("Fuel Specific Gravity",'Raw Data'!$A$1:$B$2000,2,FALSE)</f>
        <v>54.555547337928004</v>
      </c>
      <c r="CB185" s="4">
        <f>BM185*$BU185*VLOOKUP("Fuel Specific Gravity",'Raw Data'!$A$1:$B$2000,2,FALSE)</f>
        <v>0</v>
      </c>
    </row>
    <row r="186" spans="1:80" x14ac:dyDescent="0.25">
      <c r="A186" s="2">
        <v>43165</v>
      </c>
      <c r="B186" s="38">
        <v>0.41043127314814815</v>
      </c>
      <c r="C186" s="4">
        <v>6.0880000000000001</v>
      </c>
      <c r="D186" s="4">
        <v>7.0000000000000001E-3</v>
      </c>
      <c r="E186" s="4">
        <v>70</v>
      </c>
      <c r="F186" s="4">
        <v>385.8</v>
      </c>
      <c r="G186" s="4">
        <v>72</v>
      </c>
      <c r="H186" s="4">
        <v>0</v>
      </c>
      <c r="J186" s="4">
        <v>12.4</v>
      </c>
      <c r="K186" s="4">
        <v>0.95250000000000001</v>
      </c>
      <c r="L186" s="4">
        <v>5.7983000000000002</v>
      </c>
      <c r="M186" s="4">
        <v>6.7000000000000002E-3</v>
      </c>
      <c r="N186" s="4">
        <v>367.49329999999998</v>
      </c>
      <c r="O186" s="4">
        <v>68.591300000000004</v>
      </c>
      <c r="P186" s="4">
        <v>436.1</v>
      </c>
      <c r="Q186" s="4">
        <v>294.61200000000002</v>
      </c>
      <c r="R186" s="4">
        <v>54.988199999999999</v>
      </c>
      <c r="S186" s="4">
        <v>349.6</v>
      </c>
      <c r="T186" s="4">
        <v>0</v>
      </c>
      <c r="W186" s="4">
        <v>0</v>
      </c>
      <c r="X186" s="4">
        <v>11.8109</v>
      </c>
      <c r="Y186" s="4">
        <v>12</v>
      </c>
      <c r="Z186" s="4">
        <v>846</v>
      </c>
      <c r="AA186" s="4">
        <v>847</v>
      </c>
      <c r="AB186" s="4">
        <v>885</v>
      </c>
      <c r="AC186" s="4">
        <v>82</v>
      </c>
      <c r="AD186" s="4">
        <v>22.37</v>
      </c>
      <c r="AE186" s="4">
        <v>0.51</v>
      </c>
      <c r="AF186" s="4">
        <v>979</v>
      </c>
      <c r="AG186" s="4">
        <v>0</v>
      </c>
      <c r="AH186" s="4">
        <v>38</v>
      </c>
      <c r="AI186" s="4">
        <v>35</v>
      </c>
      <c r="AJ186" s="4">
        <v>190</v>
      </c>
      <c r="AK186" s="4">
        <v>168</v>
      </c>
      <c r="AL186" s="4">
        <v>4.3</v>
      </c>
      <c r="AM186" s="4">
        <v>175.4</v>
      </c>
      <c r="AN186" s="4" t="s">
        <v>155</v>
      </c>
      <c r="AO186" s="4">
        <v>2</v>
      </c>
      <c r="AP186" s="4">
        <v>0.61956018518518519</v>
      </c>
      <c r="AQ186" s="4">
        <v>47.159613</v>
      </c>
      <c r="AR186" s="4">
        <v>-88.490140999999994</v>
      </c>
      <c r="AS186" s="4">
        <v>311</v>
      </c>
      <c r="AT186" s="4">
        <v>27.4</v>
      </c>
      <c r="AU186" s="4">
        <v>12</v>
      </c>
      <c r="AV186" s="4">
        <v>9</v>
      </c>
      <c r="AW186" s="4" t="s">
        <v>214</v>
      </c>
      <c r="AX186" s="4">
        <v>1.1579999999999999</v>
      </c>
      <c r="AY186" s="4">
        <v>1.0948</v>
      </c>
      <c r="AZ186" s="4">
        <v>1.9843999999999999</v>
      </c>
      <c r="BA186" s="4">
        <v>14.186999999999999</v>
      </c>
      <c r="BB186" s="4">
        <v>35.07</v>
      </c>
      <c r="BC186" s="4">
        <v>2.4700000000000002</v>
      </c>
      <c r="BD186" s="4">
        <v>4.9880000000000004</v>
      </c>
      <c r="BE186" s="4">
        <v>3182.9609999999998</v>
      </c>
      <c r="BF186" s="4">
        <v>2.33</v>
      </c>
      <c r="BG186" s="4">
        <v>21.126000000000001</v>
      </c>
      <c r="BH186" s="4">
        <v>3.9430000000000001</v>
      </c>
      <c r="BI186" s="4">
        <v>25.068999999999999</v>
      </c>
      <c r="BJ186" s="4">
        <v>16.936</v>
      </c>
      <c r="BK186" s="4">
        <v>3.161</v>
      </c>
      <c r="BL186" s="4">
        <v>20.097000000000001</v>
      </c>
      <c r="BM186" s="4">
        <v>0</v>
      </c>
      <c r="BQ186" s="4">
        <v>4714.1989999999996</v>
      </c>
      <c r="BR186" s="4">
        <v>0.17810200000000001</v>
      </c>
      <c r="BS186" s="4">
        <v>-5</v>
      </c>
      <c r="BT186" s="4">
        <v>8.9049999999999997E-3</v>
      </c>
      <c r="BU186" s="4">
        <v>4.3523649999999998</v>
      </c>
      <c r="BV186" s="4">
        <v>21</v>
      </c>
      <c r="BW186" s="4">
        <f t="shared" si="14"/>
        <v>1.1498948329999998</v>
      </c>
      <c r="BY186" s="4">
        <f>BE186*$BU186*VLOOKUP("Fuel Specific Gravity",'Raw Data'!$A$1:$B$2000,2,FALSE)</f>
        <v>11830.810477061308</v>
      </c>
      <c r="BZ186" s="4">
        <f>BF186*$BU186*VLOOKUP("Fuel Specific Gravity",'Raw Data'!$A$1:$B$2000,2,FALSE)</f>
        <v>8.6604229242999988</v>
      </c>
      <c r="CA186" s="4">
        <f>BJ186*$BU186*VLOOKUP("Fuel Specific Gravity",'Raw Data'!$A$1:$B$2000,2,FALSE)</f>
        <v>62.949752208559993</v>
      </c>
      <c r="CB186" s="4">
        <f>BM186*$BU186*VLOOKUP("Fuel Specific Gravity",'Raw Data'!$A$1:$B$2000,2,FALSE)</f>
        <v>0</v>
      </c>
    </row>
    <row r="187" spans="1:80" x14ac:dyDescent="0.25">
      <c r="A187" s="2">
        <v>43165</v>
      </c>
      <c r="B187" s="38">
        <v>0.41044284722222218</v>
      </c>
      <c r="C187" s="4">
        <v>5.93</v>
      </c>
      <c r="D187" s="4">
        <v>8.6E-3</v>
      </c>
      <c r="E187" s="4">
        <v>85.996622000000002</v>
      </c>
      <c r="F187" s="4">
        <v>381.8</v>
      </c>
      <c r="G187" s="4">
        <v>73.7</v>
      </c>
      <c r="H187" s="4">
        <v>0</v>
      </c>
      <c r="J187" s="4">
        <v>12.3</v>
      </c>
      <c r="K187" s="4">
        <v>0.95369999999999999</v>
      </c>
      <c r="L187" s="4">
        <v>5.6557000000000004</v>
      </c>
      <c r="M187" s="4">
        <v>8.2000000000000007E-3</v>
      </c>
      <c r="N187" s="4">
        <v>364.09910000000002</v>
      </c>
      <c r="O187" s="4">
        <v>70.271000000000001</v>
      </c>
      <c r="P187" s="4">
        <v>434.4</v>
      </c>
      <c r="Q187" s="4">
        <v>291.89089999999999</v>
      </c>
      <c r="R187" s="4">
        <v>56.334800000000001</v>
      </c>
      <c r="S187" s="4">
        <v>348.2</v>
      </c>
      <c r="T187" s="4">
        <v>0</v>
      </c>
      <c r="W187" s="4">
        <v>0</v>
      </c>
      <c r="X187" s="4">
        <v>11.7311</v>
      </c>
      <c r="Y187" s="4">
        <v>12</v>
      </c>
      <c r="Z187" s="4">
        <v>846</v>
      </c>
      <c r="AA187" s="4">
        <v>847</v>
      </c>
      <c r="AB187" s="4">
        <v>885</v>
      </c>
      <c r="AC187" s="4">
        <v>82</v>
      </c>
      <c r="AD187" s="4">
        <v>22.37</v>
      </c>
      <c r="AE187" s="4">
        <v>0.51</v>
      </c>
      <c r="AF187" s="4">
        <v>979</v>
      </c>
      <c r="AG187" s="4">
        <v>0</v>
      </c>
      <c r="AH187" s="4">
        <v>38</v>
      </c>
      <c r="AI187" s="4">
        <v>35</v>
      </c>
      <c r="AJ187" s="4">
        <v>190</v>
      </c>
      <c r="AK187" s="4">
        <v>168.9</v>
      </c>
      <c r="AL187" s="4">
        <v>4.4000000000000004</v>
      </c>
      <c r="AM187" s="4">
        <v>174.7</v>
      </c>
      <c r="AN187" s="4" t="s">
        <v>155</v>
      </c>
      <c r="AO187" s="4">
        <v>2</v>
      </c>
      <c r="AP187" s="4">
        <v>0.61957175925925922</v>
      </c>
      <c r="AQ187" s="4">
        <v>47.159540999999997</v>
      </c>
      <c r="AR187" s="4">
        <v>-88.490010999999996</v>
      </c>
      <c r="AS187" s="4">
        <v>310.89999999999998</v>
      </c>
      <c r="AT187" s="4">
        <v>28.1</v>
      </c>
      <c r="AU187" s="4">
        <v>12</v>
      </c>
      <c r="AV187" s="4">
        <v>10</v>
      </c>
      <c r="AW187" s="4" t="s">
        <v>202</v>
      </c>
      <c r="AX187" s="4">
        <v>1.0684</v>
      </c>
      <c r="AY187" s="4">
        <v>1</v>
      </c>
      <c r="AZ187" s="4">
        <v>1.7684</v>
      </c>
      <c r="BA187" s="4">
        <v>14.186999999999999</v>
      </c>
      <c r="BB187" s="4">
        <v>35.97</v>
      </c>
      <c r="BC187" s="4">
        <v>2.54</v>
      </c>
      <c r="BD187" s="4">
        <v>4.8490000000000002</v>
      </c>
      <c r="BE187" s="4">
        <v>3182.5540000000001</v>
      </c>
      <c r="BF187" s="4">
        <v>2.9380000000000002</v>
      </c>
      <c r="BG187" s="4">
        <v>21.456</v>
      </c>
      <c r="BH187" s="4">
        <v>4.141</v>
      </c>
      <c r="BI187" s="4">
        <v>25.597000000000001</v>
      </c>
      <c r="BJ187" s="4">
        <v>17.201000000000001</v>
      </c>
      <c r="BK187" s="4">
        <v>3.32</v>
      </c>
      <c r="BL187" s="4">
        <v>20.52</v>
      </c>
      <c r="BM187" s="4">
        <v>0</v>
      </c>
      <c r="BQ187" s="4">
        <v>4799.8180000000002</v>
      </c>
      <c r="BR187" s="4">
        <v>0.149199</v>
      </c>
      <c r="BS187" s="4">
        <v>-5</v>
      </c>
      <c r="BT187" s="4">
        <v>8.9999999999999993E-3</v>
      </c>
      <c r="BU187" s="4">
        <v>3.646055</v>
      </c>
      <c r="BV187" s="4">
        <v>21</v>
      </c>
      <c r="BW187" s="4">
        <f t="shared" si="14"/>
        <v>0.96328773099999998</v>
      </c>
      <c r="BY187" s="4">
        <f>BE187*$BU187*VLOOKUP("Fuel Specific Gravity",'Raw Data'!$A$1:$B$2000,2,FALSE)</f>
        <v>9909.6169534973815</v>
      </c>
      <c r="BZ187" s="4">
        <f>BF187*$BU187*VLOOKUP("Fuel Specific Gravity",'Raw Data'!$A$1:$B$2000,2,FALSE)</f>
        <v>9.1481415898599998</v>
      </c>
      <c r="CA187" s="4">
        <f>BJ187*$BU187*VLOOKUP("Fuel Specific Gravity",'Raw Data'!$A$1:$B$2000,2,FALSE)</f>
        <v>53.559286414970003</v>
      </c>
      <c r="CB187" s="4">
        <f>BM187*$BU187*VLOOKUP("Fuel Specific Gravity",'Raw Data'!$A$1:$B$2000,2,FALSE)</f>
        <v>0</v>
      </c>
    </row>
    <row r="188" spans="1:80" x14ac:dyDescent="0.25">
      <c r="A188" s="2">
        <v>43165</v>
      </c>
      <c r="B188" s="38">
        <v>0.41045442129629633</v>
      </c>
      <c r="C188" s="4">
        <v>5.8890000000000002</v>
      </c>
      <c r="D188" s="4">
        <v>8.3999999999999995E-3</v>
      </c>
      <c r="E188" s="4">
        <v>83.871486000000004</v>
      </c>
      <c r="F188" s="4">
        <v>383.2</v>
      </c>
      <c r="G188" s="4">
        <v>75.599999999999994</v>
      </c>
      <c r="H188" s="4">
        <v>-9.9</v>
      </c>
      <c r="J188" s="4">
        <v>12.3</v>
      </c>
      <c r="K188" s="4">
        <v>0.95409999999999995</v>
      </c>
      <c r="L188" s="4">
        <v>5.6185999999999998</v>
      </c>
      <c r="M188" s="4">
        <v>8.0000000000000002E-3</v>
      </c>
      <c r="N188" s="4">
        <v>365.58109999999999</v>
      </c>
      <c r="O188" s="4">
        <v>72.1494</v>
      </c>
      <c r="P188" s="4">
        <v>437.7</v>
      </c>
      <c r="Q188" s="4">
        <v>293.07900000000001</v>
      </c>
      <c r="R188" s="4">
        <v>57.840699999999998</v>
      </c>
      <c r="S188" s="4">
        <v>350.9</v>
      </c>
      <c r="T188" s="4">
        <v>0</v>
      </c>
      <c r="W188" s="4">
        <v>0</v>
      </c>
      <c r="X188" s="4">
        <v>11.735099999999999</v>
      </c>
      <c r="Y188" s="4">
        <v>12</v>
      </c>
      <c r="Z188" s="4">
        <v>846</v>
      </c>
      <c r="AA188" s="4">
        <v>847</v>
      </c>
      <c r="AB188" s="4">
        <v>885</v>
      </c>
      <c r="AC188" s="4">
        <v>82</v>
      </c>
      <c r="AD188" s="4">
        <v>22.37</v>
      </c>
      <c r="AE188" s="4">
        <v>0.51</v>
      </c>
      <c r="AF188" s="4">
        <v>979</v>
      </c>
      <c r="AG188" s="4">
        <v>0</v>
      </c>
      <c r="AH188" s="4">
        <v>38</v>
      </c>
      <c r="AI188" s="4">
        <v>35</v>
      </c>
      <c r="AJ188" s="4">
        <v>190</v>
      </c>
      <c r="AK188" s="4">
        <v>168.1</v>
      </c>
      <c r="AL188" s="4">
        <v>4.4000000000000004</v>
      </c>
      <c r="AM188" s="4">
        <v>174</v>
      </c>
      <c r="AN188" s="4" t="s">
        <v>155</v>
      </c>
      <c r="AO188" s="4">
        <v>2</v>
      </c>
      <c r="AP188" s="4">
        <v>0.61958333333333326</v>
      </c>
      <c r="AQ188" s="4">
        <v>47.159466999999999</v>
      </c>
      <c r="AR188" s="4">
        <v>-88.489879999999999</v>
      </c>
      <c r="AS188" s="4">
        <v>311.10000000000002</v>
      </c>
      <c r="AT188" s="4">
        <v>28.4</v>
      </c>
      <c r="AU188" s="4">
        <v>12</v>
      </c>
      <c r="AV188" s="4">
        <v>11</v>
      </c>
      <c r="AW188" s="4" t="s">
        <v>203</v>
      </c>
      <c r="AX188" s="4">
        <v>1.2367999999999999</v>
      </c>
      <c r="AY188" s="4">
        <v>1.1368</v>
      </c>
      <c r="AZ188" s="4">
        <v>1.9368000000000001</v>
      </c>
      <c r="BA188" s="4">
        <v>14.186999999999999</v>
      </c>
      <c r="BB188" s="4">
        <v>36.22</v>
      </c>
      <c r="BC188" s="4">
        <v>2.5499999999999998</v>
      </c>
      <c r="BD188" s="4">
        <v>4.8129999999999997</v>
      </c>
      <c r="BE188" s="4">
        <v>3182.7860000000001</v>
      </c>
      <c r="BF188" s="4">
        <v>2.8849999999999998</v>
      </c>
      <c r="BG188" s="4">
        <v>21.687000000000001</v>
      </c>
      <c r="BH188" s="4">
        <v>4.28</v>
      </c>
      <c r="BI188" s="4">
        <v>25.966999999999999</v>
      </c>
      <c r="BJ188" s="4">
        <v>17.385999999999999</v>
      </c>
      <c r="BK188" s="4">
        <v>3.431</v>
      </c>
      <c r="BL188" s="4">
        <v>20.817</v>
      </c>
      <c r="BM188" s="4">
        <v>0</v>
      </c>
      <c r="BQ188" s="4">
        <v>4833.5110000000004</v>
      </c>
      <c r="BR188" s="4">
        <v>0.14056399999999999</v>
      </c>
      <c r="BS188" s="4">
        <v>-5</v>
      </c>
      <c r="BT188" s="4">
        <v>8.9999999999999993E-3</v>
      </c>
      <c r="BU188" s="4">
        <v>3.4350329999999998</v>
      </c>
      <c r="BV188" s="4">
        <v>21</v>
      </c>
      <c r="BW188" s="4">
        <f t="shared" si="14"/>
        <v>0.90753571859999993</v>
      </c>
      <c r="BY188" s="4">
        <f>BE188*$BU188*VLOOKUP("Fuel Specific Gravity",'Raw Data'!$A$1:$B$2000,2,FALSE)</f>
        <v>9336.7606004150512</v>
      </c>
      <c r="BZ188" s="4">
        <f>BF188*$BU188*VLOOKUP("Fuel Specific Gravity",'Raw Data'!$A$1:$B$2000,2,FALSE)</f>
        <v>8.4631999550699977</v>
      </c>
      <c r="CA188" s="4">
        <f>BJ188*$BU188*VLOOKUP("Fuel Specific Gravity",'Raw Data'!$A$1:$B$2000,2,FALSE)</f>
        <v>51.002147112251997</v>
      </c>
      <c r="CB188" s="4">
        <f>BM188*$BU188*VLOOKUP("Fuel Specific Gravity",'Raw Data'!$A$1:$B$2000,2,FALSE)</f>
        <v>0</v>
      </c>
    </row>
    <row r="189" spans="1:80" x14ac:dyDescent="0.25">
      <c r="A189" s="2">
        <v>43165</v>
      </c>
      <c r="B189" s="38">
        <v>0.41046599537037037</v>
      </c>
      <c r="C189" s="4">
        <v>5.774</v>
      </c>
      <c r="D189" s="4">
        <v>8.3999999999999995E-3</v>
      </c>
      <c r="E189" s="4">
        <v>84.320267000000001</v>
      </c>
      <c r="F189" s="4">
        <v>386.6</v>
      </c>
      <c r="G189" s="4">
        <v>77.400000000000006</v>
      </c>
      <c r="H189" s="4">
        <v>0</v>
      </c>
      <c r="J189" s="4">
        <v>12.4</v>
      </c>
      <c r="K189" s="4">
        <v>0.95499999999999996</v>
      </c>
      <c r="L189" s="4">
        <v>5.5140000000000002</v>
      </c>
      <c r="M189" s="4">
        <v>8.0999999999999996E-3</v>
      </c>
      <c r="N189" s="4">
        <v>369.18490000000003</v>
      </c>
      <c r="O189" s="4">
        <v>73.924999999999997</v>
      </c>
      <c r="P189" s="4">
        <v>443.1</v>
      </c>
      <c r="Q189" s="4">
        <v>295.96809999999999</v>
      </c>
      <c r="R189" s="4">
        <v>59.264200000000002</v>
      </c>
      <c r="S189" s="4">
        <v>355.2</v>
      </c>
      <c r="T189" s="4">
        <v>0</v>
      </c>
      <c r="W189" s="4">
        <v>0</v>
      </c>
      <c r="X189" s="4">
        <v>11.841799999999999</v>
      </c>
      <c r="Y189" s="4">
        <v>12.1</v>
      </c>
      <c r="Z189" s="4">
        <v>845</v>
      </c>
      <c r="AA189" s="4">
        <v>847</v>
      </c>
      <c r="AB189" s="4">
        <v>884</v>
      </c>
      <c r="AC189" s="4">
        <v>82</v>
      </c>
      <c r="AD189" s="4">
        <v>22.37</v>
      </c>
      <c r="AE189" s="4">
        <v>0.51</v>
      </c>
      <c r="AF189" s="4">
        <v>979</v>
      </c>
      <c r="AG189" s="4">
        <v>0</v>
      </c>
      <c r="AH189" s="4">
        <v>38</v>
      </c>
      <c r="AI189" s="4">
        <v>35</v>
      </c>
      <c r="AJ189" s="4">
        <v>190</v>
      </c>
      <c r="AK189" s="4">
        <v>168.9</v>
      </c>
      <c r="AL189" s="4">
        <v>4.4000000000000004</v>
      </c>
      <c r="AM189" s="4">
        <v>174.4</v>
      </c>
      <c r="AN189" s="4" t="s">
        <v>155</v>
      </c>
      <c r="AO189" s="4">
        <v>1</v>
      </c>
      <c r="AP189" s="4">
        <v>0.61959490740740741</v>
      </c>
      <c r="AQ189" s="4">
        <v>47.159388</v>
      </c>
      <c r="AR189" s="4">
        <v>-88.489756</v>
      </c>
      <c r="AS189" s="4">
        <v>311.2</v>
      </c>
      <c r="AT189" s="4">
        <v>28.4</v>
      </c>
      <c r="AU189" s="4">
        <v>12</v>
      </c>
      <c r="AV189" s="4">
        <v>11</v>
      </c>
      <c r="AW189" s="4" t="s">
        <v>203</v>
      </c>
      <c r="AX189" s="4">
        <v>1.3684000000000001</v>
      </c>
      <c r="AY189" s="4">
        <v>1.3368</v>
      </c>
      <c r="AZ189" s="4">
        <v>2.1368</v>
      </c>
      <c r="BA189" s="4">
        <v>14.186999999999999</v>
      </c>
      <c r="BB189" s="4">
        <v>36.92</v>
      </c>
      <c r="BC189" s="4">
        <v>2.6</v>
      </c>
      <c r="BD189" s="4">
        <v>4.7140000000000004</v>
      </c>
      <c r="BE189" s="4">
        <v>3183.1</v>
      </c>
      <c r="BF189" s="4">
        <v>2.9590000000000001</v>
      </c>
      <c r="BG189" s="4">
        <v>22.318000000000001</v>
      </c>
      <c r="BH189" s="4">
        <v>4.4690000000000003</v>
      </c>
      <c r="BI189" s="4">
        <v>26.786999999999999</v>
      </c>
      <c r="BJ189" s="4">
        <v>17.891999999999999</v>
      </c>
      <c r="BK189" s="4">
        <v>3.5830000000000002</v>
      </c>
      <c r="BL189" s="4">
        <v>21.475000000000001</v>
      </c>
      <c r="BM189" s="4">
        <v>0</v>
      </c>
      <c r="BQ189" s="4">
        <v>4970.4679999999998</v>
      </c>
      <c r="BR189" s="4">
        <v>0.14000000000000001</v>
      </c>
      <c r="BS189" s="4">
        <v>-5</v>
      </c>
      <c r="BT189" s="4">
        <v>8.9999999999999993E-3</v>
      </c>
      <c r="BU189" s="4">
        <v>3.4212500000000001</v>
      </c>
      <c r="BV189" s="4">
        <v>21</v>
      </c>
      <c r="BW189" s="4">
        <f t="shared" si="14"/>
        <v>0.90389425000000001</v>
      </c>
      <c r="BY189" s="4">
        <f>BE189*$BU189*VLOOKUP("Fuel Specific Gravity",'Raw Data'!$A$1:$B$2000,2,FALSE)</f>
        <v>9300.2144672499999</v>
      </c>
      <c r="BZ189" s="4">
        <f>BF189*$BU189*VLOOKUP("Fuel Specific Gravity",'Raw Data'!$A$1:$B$2000,2,FALSE)</f>
        <v>8.6454508524999998</v>
      </c>
      <c r="CA189" s="4">
        <f>BJ189*$BU189*VLOOKUP("Fuel Specific Gravity",'Raw Data'!$A$1:$B$2000,2,FALSE)</f>
        <v>52.27590627</v>
      </c>
      <c r="CB189" s="4">
        <f>BM189*$BU189*VLOOKUP("Fuel Specific Gravity",'Raw Data'!$A$1:$B$2000,2,FALSE)</f>
        <v>0</v>
      </c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2"/>
  <sheetViews>
    <sheetView workbookViewId="0">
      <pane xSplit="2" ySplit="9" topLeftCell="BT171" activePane="bottomRight" state="frozen"/>
      <selection pane="topRight" activeCell="C1" sqref="C1"/>
      <selection pane="bottomLeft" activeCell="A10" sqref="A10"/>
      <selection pane="bottomRight" activeCell="CC8" sqref="CC8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5.5568797814207658</v>
      </c>
      <c r="D5" s="14">
        <f t="shared" ref="D5:BO5" si="0">AVERAGE(D10:D500)</f>
        <v>8.095628415300548E-3</v>
      </c>
      <c r="E5" s="14">
        <f t="shared" si="0"/>
        <v>80.980579120218579</v>
      </c>
      <c r="F5" s="14">
        <f t="shared" si="0"/>
        <v>367.44972677595644</v>
      </c>
      <c r="G5" s="14">
        <f t="shared" si="0"/>
        <v>81.228961748633921</v>
      </c>
      <c r="H5" s="14">
        <f t="shared" si="0"/>
        <v>2.6491803278688524</v>
      </c>
      <c r="I5" s="14" t="e">
        <f t="shared" si="0"/>
        <v>#DIV/0!</v>
      </c>
      <c r="J5" s="14">
        <f t="shared" si="0"/>
        <v>12.905191256830602</v>
      </c>
      <c r="K5" s="14">
        <f t="shared" si="0"/>
        <v>0.9568437158469939</v>
      </c>
      <c r="L5" s="14">
        <f t="shared" si="0"/>
        <v>5.303766666666669</v>
      </c>
      <c r="M5" s="14">
        <f t="shared" si="0"/>
        <v>7.7524590163934445E-3</v>
      </c>
      <c r="N5" s="14">
        <f t="shared" si="0"/>
        <v>351.37739672131153</v>
      </c>
      <c r="O5" s="14">
        <f t="shared" si="0"/>
        <v>77.734554644808753</v>
      </c>
      <c r="P5" s="14">
        <f t="shared" si="0"/>
        <v>429.10874316939919</v>
      </c>
      <c r="Q5" s="14">
        <f t="shared" si="0"/>
        <v>281.59586775956285</v>
      </c>
      <c r="R5" s="14">
        <f t="shared" si="0"/>
        <v>62.295712568305987</v>
      </c>
      <c r="S5" s="14">
        <f t="shared" si="0"/>
        <v>343.89453551912584</v>
      </c>
      <c r="T5" s="14">
        <f t="shared" si="0"/>
        <v>3.2042398907103826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12.357919125683054</v>
      </c>
      <c r="Y5" s="14">
        <f t="shared" si="0"/>
        <v>12.054644808743166</v>
      </c>
      <c r="Z5" s="14">
        <f t="shared" si="0"/>
        <v>845.25136612021856</v>
      </c>
      <c r="AA5" s="14">
        <f t="shared" si="0"/>
        <v>847.23497267759558</v>
      </c>
      <c r="AB5" s="14">
        <f t="shared" si="0"/>
        <v>883.97814207650276</v>
      </c>
      <c r="AC5" s="14">
        <f t="shared" si="0"/>
        <v>81.650273224043715</v>
      </c>
      <c r="AD5" s="14">
        <f t="shared" si="0"/>
        <v>22.274863387978087</v>
      </c>
      <c r="AE5" s="14">
        <f t="shared" si="0"/>
        <v>0.51202185792349675</v>
      </c>
      <c r="AF5" s="14">
        <f t="shared" si="0"/>
        <v>978.75956284153006</v>
      </c>
      <c r="AG5" s="14">
        <f t="shared" si="0"/>
        <v>0</v>
      </c>
      <c r="AH5" s="14">
        <f t="shared" si="0"/>
        <v>34.604184754098362</v>
      </c>
      <c r="AI5" s="14">
        <f t="shared" si="0"/>
        <v>35</v>
      </c>
      <c r="AJ5" s="14">
        <f t="shared" si="0"/>
        <v>190.73715846994537</v>
      </c>
      <c r="AK5" s="14">
        <f t="shared" si="0"/>
        <v>168.99344262295082</v>
      </c>
      <c r="AL5" s="14">
        <f t="shared" si="0"/>
        <v>4.4409836065573689</v>
      </c>
      <c r="AM5" s="14">
        <f t="shared" si="0"/>
        <v>175.01912568306008</v>
      </c>
      <c r="AN5" s="14" t="e">
        <f t="shared" si="0"/>
        <v>#DIV/0!</v>
      </c>
      <c r="AO5" s="14">
        <f t="shared" si="0"/>
        <v>1.7486338797814207</v>
      </c>
      <c r="AP5" s="14">
        <f t="shared" si="0"/>
        <v>0.62064675672940717</v>
      </c>
      <c r="AQ5" s="14">
        <f t="shared" si="0"/>
        <v>47.161568289617485</v>
      </c>
      <c r="AR5" s="14">
        <f t="shared" si="0"/>
        <v>-88.487506016393453</v>
      </c>
      <c r="AS5" s="14">
        <f t="shared" si="0"/>
        <v>312.94316939890729</v>
      </c>
      <c r="AT5" s="14">
        <f t="shared" si="0"/>
        <v>25.720765027322386</v>
      </c>
      <c r="AU5" s="14">
        <f t="shared" si="0"/>
        <v>12</v>
      </c>
      <c r="AV5" s="14">
        <f t="shared" si="0"/>
        <v>9.1256830601092904</v>
      </c>
      <c r="AW5" s="14" t="e">
        <f t="shared" si="0"/>
        <v>#DIV/0!</v>
      </c>
      <c r="AX5" s="14">
        <f t="shared" si="0"/>
        <v>1.6492340218579216</v>
      </c>
      <c r="AY5" s="14">
        <f t="shared" si="0"/>
        <v>1.3703339071038254</v>
      </c>
      <c r="AZ5" s="14">
        <f t="shared" si="0"/>
        <v>2.5894709289617497</v>
      </c>
      <c r="BA5" s="14">
        <f t="shared" si="0"/>
        <v>14.186999999999943</v>
      </c>
      <c r="BB5" s="14">
        <f t="shared" si="0"/>
        <v>40.60770491803278</v>
      </c>
      <c r="BC5" s="14">
        <f t="shared" si="0"/>
        <v>2.8619672131147533</v>
      </c>
      <c r="BD5" s="14">
        <f t="shared" si="0"/>
        <v>4.5222076502732236</v>
      </c>
      <c r="BE5" s="14">
        <f t="shared" si="0"/>
        <v>3184.9324808743181</v>
      </c>
      <c r="BF5" s="14">
        <f t="shared" si="0"/>
        <v>3.1189344262295062</v>
      </c>
      <c r="BG5" s="14">
        <f t="shared" si="0"/>
        <v>23.039956284153014</v>
      </c>
      <c r="BH5" s="14">
        <f t="shared" si="0"/>
        <v>5.1849398907103827</v>
      </c>
      <c r="BI5" s="14">
        <f t="shared" si="0"/>
        <v>28.224945355191252</v>
      </c>
      <c r="BJ5" s="14">
        <f t="shared" si="0"/>
        <v>18.464300546448086</v>
      </c>
      <c r="BK5" s="14">
        <f t="shared" si="0"/>
        <v>4.1551475409836049</v>
      </c>
      <c r="BL5" s="14">
        <f t="shared" si="0"/>
        <v>22.619480874316935</v>
      </c>
      <c r="BM5" s="14">
        <f t="shared" si="0"/>
        <v>5.8492896174863411E-2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5797.8684207650267</v>
      </c>
      <c r="BR5" s="14">
        <f t="shared" si="1"/>
        <v>0.11747083060109291</v>
      </c>
      <c r="BS5" s="14">
        <f t="shared" si="1"/>
        <v>-5</v>
      </c>
      <c r="BT5" s="14">
        <f t="shared" si="1"/>
        <v>7.8415300546448123E-3</v>
      </c>
      <c r="BU5" s="14">
        <f t="shared" si="1"/>
        <v>2.870693519125683</v>
      </c>
      <c r="BV5" s="14">
        <f t="shared" si="1"/>
        <v>21</v>
      </c>
      <c r="BW5" s="14">
        <f t="shared" si="1"/>
        <v>0.7584372277530057</v>
      </c>
      <c r="BX5" s="23"/>
      <c r="BY5" s="14">
        <f>AVERAGE(BY10:BY200)</f>
        <v>7804.1589371924838</v>
      </c>
      <c r="BZ5" s="14">
        <f>AVERAGE(BZ10:BZ200)</f>
        <v>6.5144035423833335</v>
      </c>
      <c r="CA5" s="14">
        <f>AVERAGE(CA10:CA200)</f>
        <v>41.962082269505991</v>
      </c>
      <c r="CB5" s="14">
        <f>AVERAGE(CB10:CB200)</f>
        <v>0.15595996941140003</v>
      </c>
      <c r="CC5" s="24">
        <f>BZ8/(B8/3600)+CB8/(B8/3600)+CA8/(B8/3600)</f>
        <v>48.899657021857323</v>
      </c>
      <c r="CD5" s="23"/>
      <c r="CE5" s="22">
        <f>BY8/$AT8</f>
        <v>303.41861639427771</v>
      </c>
      <c r="CF5" s="22">
        <f>BZ8/$AT8</f>
        <v>0.25327409723090588</v>
      </c>
      <c r="CG5" s="22">
        <f>CA8/$AT8</f>
        <v>1.6314476736959787</v>
      </c>
      <c r="CH5" s="22">
        <f>CB8/$AT8</f>
        <v>6.0635820608651607E-3</v>
      </c>
      <c r="CI5" s="25">
        <f>(BZ8+CB8+CA8)/AT8</f>
        <v>1.8907853529877499</v>
      </c>
    </row>
    <row r="6" spans="1:87" s="14" customFormat="1" x14ac:dyDescent="0.25">
      <c r="A6" s="14" t="s">
        <v>169</v>
      </c>
      <c r="C6" s="14">
        <f>MIN(C10:C500)</f>
        <v>2.339</v>
      </c>
      <c r="D6" s="14">
        <f t="shared" ref="D6:BO6" si="2">MIN(D10:D500)</f>
        <v>-5.9999999999999995E-4</v>
      </c>
      <c r="E6" s="14">
        <f t="shared" si="2"/>
        <v>-5.9090910000000001</v>
      </c>
      <c r="F6" s="14">
        <f t="shared" si="2"/>
        <v>225.1</v>
      </c>
      <c r="G6" s="14">
        <f t="shared" si="2"/>
        <v>61.9</v>
      </c>
      <c r="H6" s="14">
        <f t="shared" si="2"/>
        <v>-10</v>
      </c>
      <c r="I6" s="14">
        <f t="shared" si="2"/>
        <v>0</v>
      </c>
      <c r="J6" s="14">
        <f t="shared" si="2"/>
        <v>10</v>
      </c>
      <c r="K6" s="14">
        <f t="shared" si="2"/>
        <v>0.93859999999999999</v>
      </c>
      <c r="L6" s="14">
        <f t="shared" si="2"/>
        <v>2.2988</v>
      </c>
      <c r="M6" s="14">
        <f t="shared" si="2"/>
        <v>0</v>
      </c>
      <c r="N6" s="14">
        <f t="shared" si="2"/>
        <v>218.21469999999999</v>
      </c>
      <c r="O6" s="14">
        <f t="shared" si="2"/>
        <v>58.464100000000002</v>
      </c>
      <c r="P6" s="14">
        <f t="shared" si="2"/>
        <v>280.2</v>
      </c>
      <c r="Q6" s="14">
        <f t="shared" si="2"/>
        <v>175.11930000000001</v>
      </c>
      <c r="R6" s="14">
        <f t="shared" si="2"/>
        <v>46.8172</v>
      </c>
      <c r="S6" s="14">
        <f t="shared" si="2"/>
        <v>224.9</v>
      </c>
      <c r="T6" s="14">
        <f t="shared" si="2"/>
        <v>0</v>
      </c>
      <c r="U6" s="14">
        <f t="shared" si="2"/>
        <v>0</v>
      </c>
      <c r="V6" s="14">
        <f t="shared" si="2"/>
        <v>0</v>
      </c>
      <c r="W6" s="14">
        <f t="shared" si="2"/>
        <v>0</v>
      </c>
      <c r="X6" s="14">
        <f t="shared" si="2"/>
        <v>9.4204000000000008</v>
      </c>
      <c r="Y6" s="14">
        <f t="shared" si="2"/>
        <v>11.9</v>
      </c>
      <c r="Z6" s="14">
        <f t="shared" si="2"/>
        <v>841</v>
      </c>
      <c r="AA6" s="14">
        <f t="shared" si="2"/>
        <v>843</v>
      </c>
      <c r="AB6" s="14">
        <f t="shared" si="2"/>
        <v>882</v>
      </c>
      <c r="AC6" s="14">
        <f t="shared" si="2"/>
        <v>81</v>
      </c>
      <c r="AD6" s="14">
        <f t="shared" si="2"/>
        <v>22.07</v>
      </c>
      <c r="AE6" s="14">
        <f t="shared" si="2"/>
        <v>0.51</v>
      </c>
      <c r="AF6" s="14">
        <f t="shared" si="2"/>
        <v>978</v>
      </c>
      <c r="AG6" s="14">
        <f t="shared" si="2"/>
        <v>0</v>
      </c>
      <c r="AH6" s="14">
        <f t="shared" si="2"/>
        <v>32</v>
      </c>
      <c r="AI6" s="14">
        <f t="shared" si="2"/>
        <v>35</v>
      </c>
      <c r="AJ6" s="14">
        <f t="shared" si="2"/>
        <v>190</v>
      </c>
      <c r="AK6" s="14">
        <f t="shared" si="2"/>
        <v>168</v>
      </c>
      <c r="AL6" s="14">
        <f t="shared" si="2"/>
        <v>4.2</v>
      </c>
      <c r="AM6" s="14">
        <f t="shared" si="2"/>
        <v>174</v>
      </c>
      <c r="AN6" s="14">
        <f t="shared" si="2"/>
        <v>0</v>
      </c>
      <c r="AO6" s="14">
        <f t="shared" si="2"/>
        <v>1</v>
      </c>
      <c r="AP6" s="14">
        <f t="shared" si="2"/>
        <v>0.61959490740740741</v>
      </c>
      <c r="AQ6" s="14">
        <f t="shared" si="2"/>
        <v>47.158504000000001</v>
      </c>
      <c r="AR6" s="14">
        <f t="shared" si="2"/>
        <v>-88.491958999999994</v>
      </c>
      <c r="AS6" s="14">
        <f t="shared" si="2"/>
        <v>305.10000000000002</v>
      </c>
      <c r="AT6" s="14">
        <f t="shared" si="2"/>
        <v>15.8</v>
      </c>
      <c r="AU6" s="14">
        <f t="shared" si="2"/>
        <v>12</v>
      </c>
      <c r="AV6" s="14">
        <f t="shared" si="2"/>
        <v>5</v>
      </c>
      <c r="AW6" s="14">
        <f t="shared" si="2"/>
        <v>0</v>
      </c>
      <c r="AX6" s="14">
        <f t="shared" si="2"/>
        <v>0.9</v>
      </c>
      <c r="AY6" s="14">
        <f t="shared" si="2"/>
        <v>1</v>
      </c>
      <c r="AZ6" s="14">
        <f t="shared" si="2"/>
        <v>1.8</v>
      </c>
      <c r="BA6" s="14">
        <f t="shared" si="2"/>
        <v>14.186999999999999</v>
      </c>
      <c r="BB6" s="14">
        <f t="shared" si="2"/>
        <v>27.24</v>
      </c>
      <c r="BC6" s="14">
        <f t="shared" si="2"/>
        <v>1.92</v>
      </c>
      <c r="BD6" s="14">
        <f t="shared" si="2"/>
        <v>1.744</v>
      </c>
      <c r="BE6" s="14">
        <f t="shared" si="2"/>
        <v>3178.0590000000002</v>
      </c>
      <c r="BF6" s="14">
        <f t="shared" si="2"/>
        <v>0</v>
      </c>
      <c r="BG6" s="14">
        <f t="shared" si="2"/>
        <v>16.495999999999999</v>
      </c>
      <c r="BH6" s="14">
        <f t="shared" si="2"/>
        <v>2.8330000000000002</v>
      </c>
      <c r="BI6" s="14">
        <f t="shared" si="2"/>
        <v>19.97</v>
      </c>
      <c r="BJ6" s="14">
        <f t="shared" si="2"/>
        <v>13.212</v>
      </c>
      <c r="BK6" s="14">
        <f t="shared" si="2"/>
        <v>2.2679999999999998</v>
      </c>
      <c r="BL6" s="14">
        <f t="shared" si="2"/>
        <v>16.027000000000001</v>
      </c>
      <c r="BM6" s="14">
        <f t="shared" si="2"/>
        <v>0</v>
      </c>
      <c r="BN6" s="14">
        <f t="shared" si="2"/>
        <v>0</v>
      </c>
      <c r="BO6" s="14">
        <f t="shared" si="2"/>
        <v>0</v>
      </c>
      <c r="BP6" s="14">
        <f t="shared" ref="BP6:BW6" si="3">MIN(BP10:BP500)</f>
        <v>0</v>
      </c>
      <c r="BQ6" s="14">
        <f t="shared" si="3"/>
        <v>2959.386</v>
      </c>
      <c r="BR6" s="14">
        <f t="shared" si="3"/>
        <v>2.3222E-2</v>
      </c>
      <c r="BS6" s="14">
        <f t="shared" si="3"/>
        <v>-5</v>
      </c>
      <c r="BT6" s="14">
        <f t="shared" si="3"/>
        <v>5.0939999999999996E-3</v>
      </c>
      <c r="BU6" s="14">
        <f t="shared" si="3"/>
        <v>0.56748799999999999</v>
      </c>
      <c r="BV6" s="14">
        <f t="shared" si="3"/>
        <v>21</v>
      </c>
      <c r="BW6" s="14">
        <f t="shared" si="3"/>
        <v>0.1499303296</v>
      </c>
      <c r="BX6" s="23"/>
      <c r="BY6" s="14">
        <f>MIN(BY10:BY200)</f>
        <v>1547.65442560064</v>
      </c>
      <c r="BZ6" s="14">
        <f>MIN(BZ10:BZ200)</f>
        <v>0</v>
      </c>
      <c r="CA6" s="14">
        <f>MIN(CA10:CA200)</f>
        <v>12.2612592256</v>
      </c>
      <c r="CB6" s="14">
        <f>MIN(CB10:CB200)</f>
        <v>0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7.9</v>
      </c>
      <c r="D7" s="14">
        <f t="shared" ref="D7:BO7" si="4">MAX(D10:D500)</f>
        <v>1.7500000000000002E-2</v>
      </c>
      <c r="E7" s="14">
        <f t="shared" si="4"/>
        <v>175.08264500000001</v>
      </c>
      <c r="F7" s="14">
        <f t="shared" si="4"/>
        <v>395.3</v>
      </c>
      <c r="G7" s="14">
        <f t="shared" si="4"/>
        <v>94.5</v>
      </c>
      <c r="H7" s="14">
        <f t="shared" si="4"/>
        <v>43.5</v>
      </c>
      <c r="I7" s="14">
        <f t="shared" si="4"/>
        <v>0</v>
      </c>
      <c r="J7" s="14">
        <f t="shared" si="4"/>
        <v>15.3</v>
      </c>
      <c r="K7" s="14">
        <f t="shared" si="4"/>
        <v>0.9829</v>
      </c>
      <c r="L7" s="14">
        <f t="shared" si="4"/>
        <v>7.4147999999999996</v>
      </c>
      <c r="M7" s="14">
        <f t="shared" si="4"/>
        <v>1.6899999999999998E-2</v>
      </c>
      <c r="N7" s="14">
        <f t="shared" si="4"/>
        <v>374.69779999999997</v>
      </c>
      <c r="O7" s="14">
        <f t="shared" si="4"/>
        <v>91.179299999999998</v>
      </c>
      <c r="P7" s="14">
        <f t="shared" si="4"/>
        <v>455.6</v>
      </c>
      <c r="Q7" s="14">
        <f t="shared" si="4"/>
        <v>300.72469999999998</v>
      </c>
      <c r="R7" s="14">
        <f t="shared" si="4"/>
        <v>73.0274</v>
      </c>
      <c r="S7" s="14">
        <f t="shared" si="4"/>
        <v>365.3</v>
      </c>
      <c r="T7" s="14">
        <f t="shared" si="4"/>
        <v>43.545400000000001</v>
      </c>
      <c r="U7" s="14">
        <f t="shared" si="4"/>
        <v>0</v>
      </c>
      <c r="V7" s="14">
        <f t="shared" si="4"/>
        <v>0</v>
      </c>
      <c r="W7" s="14">
        <f t="shared" si="4"/>
        <v>0</v>
      </c>
      <c r="X7" s="14">
        <f t="shared" si="4"/>
        <v>14.838900000000001</v>
      </c>
      <c r="Y7" s="14">
        <f t="shared" si="4"/>
        <v>12.6</v>
      </c>
      <c r="Z7" s="14">
        <f t="shared" si="4"/>
        <v>848</v>
      </c>
      <c r="AA7" s="14">
        <f t="shared" si="4"/>
        <v>851</v>
      </c>
      <c r="AB7" s="14">
        <f t="shared" si="4"/>
        <v>887</v>
      </c>
      <c r="AC7" s="14">
        <f t="shared" si="4"/>
        <v>83</v>
      </c>
      <c r="AD7" s="14">
        <f t="shared" si="4"/>
        <v>22.66</v>
      </c>
      <c r="AE7" s="14">
        <f t="shared" si="4"/>
        <v>0.52</v>
      </c>
      <c r="AF7" s="14">
        <f t="shared" si="4"/>
        <v>980</v>
      </c>
      <c r="AG7" s="14">
        <f t="shared" si="4"/>
        <v>0</v>
      </c>
      <c r="AH7" s="14">
        <f t="shared" si="4"/>
        <v>38</v>
      </c>
      <c r="AI7" s="14">
        <f t="shared" si="4"/>
        <v>35</v>
      </c>
      <c r="AJ7" s="14">
        <f t="shared" si="4"/>
        <v>192</v>
      </c>
      <c r="AK7" s="14">
        <f t="shared" si="4"/>
        <v>171</v>
      </c>
      <c r="AL7" s="14">
        <f t="shared" si="4"/>
        <v>5</v>
      </c>
      <c r="AM7" s="14">
        <f t="shared" si="4"/>
        <v>176</v>
      </c>
      <c r="AN7" s="14">
        <f t="shared" si="4"/>
        <v>0</v>
      </c>
      <c r="AO7" s="14">
        <f t="shared" si="4"/>
        <v>2</v>
      </c>
      <c r="AP7" s="14">
        <f t="shared" si="4"/>
        <v>0.62170138888888882</v>
      </c>
      <c r="AQ7" s="14">
        <f t="shared" si="4"/>
        <v>47.164403999999998</v>
      </c>
      <c r="AR7" s="14">
        <f t="shared" si="4"/>
        <v>-88.483891999999997</v>
      </c>
      <c r="AS7" s="14">
        <f t="shared" si="4"/>
        <v>319.89999999999998</v>
      </c>
      <c r="AT7" s="14">
        <f t="shared" si="4"/>
        <v>35.6</v>
      </c>
      <c r="AU7" s="14">
        <f t="shared" si="4"/>
        <v>12</v>
      </c>
      <c r="AV7" s="14">
        <f t="shared" si="4"/>
        <v>11</v>
      </c>
      <c r="AW7" s="14">
        <f t="shared" si="4"/>
        <v>0</v>
      </c>
      <c r="AX7" s="14">
        <f t="shared" si="4"/>
        <v>3.5204</v>
      </c>
      <c r="AY7" s="14">
        <f t="shared" si="4"/>
        <v>2.5735999999999999</v>
      </c>
      <c r="AZ7" s="14">
        <f t="shared" si="4"/>
        <v>4.952</v>
      </c>
      <c r="BA7" s="14">
        <f t="shared" si="4"/>
        <v>14.186999999999999</v>
      </c>
      <c r="BB7" s="14">
        <f t="shared" si="4"/>
        <v>89.81</v>
      </c>
      <c r="BC7" s="14">
        <f t="shared" si="4"/>
        <v>6.33</v>
      </c>
      <c r="BD7" s="14">
        <f t="shared" si="4"/>
        <v>6.5430000000000001</v>
      </c>
      <c r="BE7" s="14">
        <f t="shared" si="4"/>
        <v>3215.069</v>
      </c>
      <c r="BF7" s="14">
        <f t="shared" si="4"/>
        <v>7.5880000000000001</v>
      </c>
      <c r="BG7" s="14">
        <f t="shared" si="4"/>
        <v>39.087000000000003</v>
      </c>
      <c r="BH7" s="14">
        <f t="shared" si="4"/>
        <v>10.712</v>
      </c>
      <c r="BI7" s="14">
        <f t="shared" si="4"/>
        <v>49.798000000000002</v>
      </c>
      <c r="BJ7" s="14">
        <f t="shared" si="4"/>
        <v>31.335000000000001</v>
      </c>
      <c r="BK7" s="14">
        <f t="shared" si="4"/>
        <v>8.5869999999999997</v>
      </c>
      <c r="BL7" s="14">
        <f t="shared" si="4"/>
        <v>39.921999999999997</v>
      </c>
      <c r="BM7" s="14">
        <f t="shared" si="4"/>
        <v>0.79110000000000003</v>
      </c>
      <c r="BN7" s="14">
        <f t="shared" si="4"/>
        <v>0</v>
      </c>
      <c r="BO7" s="14">
        <f t="shared" si="4"/>
        <v>0</v>
      </c>
      <c r="BP7" s="14">
        <f t="shared" ref="BP7:BW7" si="5">MAX(BP10:BP500)</f>
        <v>0</v>
      </c>
      <c r="BQ7" s="14">
        <f t="shared" si="5"/>
        <v>11359.459000000001</v>
      </c>
      <c r="BR7" s="14">
        <f t="shared" si="5"/>
        <v>0.255214</v>
      </c>
      <c r="BS7" s="14">
        <f t="shared" si="5"/>
        <v>-5</v>
      </c>
      <c r="BT7" s="14">
        <f t="shared" si="5"/>
        <v>8.9999999999999993E-3</v>
      </c>
      <c r="BU7" s="14">
        <f t="shared" si="5"/>
        <v>6.2367929999999996</v>
      </c>
      <c r="BV7" s="14">
        <f t="shared" si="5"/>
        <v>21</v>
      </c>
      <c r="BW7" s="14">
        <f t="shared" si="5"/>
        <v>1.6477607105999998</v>
      </c>
      <c r="BX7" s="23"/>
      <c r="BY7" s="14">
        <f>MAX(BY10:BY200)</f>
        <v>16957.143766693618</v>
      </c>
      <c r="BZ7" s="14">
        <f>MAX(BZ10:BZ200)</f>
        <v>12.704641965344001</v>
      </c>
      <c r="CA7" s="14">
        <f>MAX(CA10:CA200)</f>
        <v>102.30759547747199</v>
      </c>
      <c r="CB7" s="14">
        <f>MAX(CB10:CB200)</f>
        <v>2.0504840393646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182</v>
      </c>
      <c r="AT8" s="15">
        <f>SUM(AT10:AT500)/3600</f>
        <v>1.3074722222222213</v>
      </c>
      <c r="BU8" s="15">
        <f>SUM(BU10:BU500)/3600</f>
        <v>0.14592692055555556</v>
      </c>
      <c r="BV8" s="23"/>
      <c r="BW8" s="15">
        <f>SUM(BW10:BW500)/3600</f>
        <v>3.8553892410777793E-2</v>
      </c>
      <c r="BX8" s="23"/>
      <c r="BY8" s="15">
        <f>SUM(BY10:BY500)/3600</f>
        <v>396.71141264061794</v>
      </c>
      <c r="BZ8" s="15">
        <f>SUM(BZ10:BZ500)/3600</f>
        <v>0.33114884673781941</v>
      </c>
      <c r="CA8" s="15">
        <f>SUM(CA10:CA500)/3600</f>
        <v>2.1330725153665546</v>
      </c>
      <c r="CB8" s="15">
        <f>SUM(CB10:CB500)/3600</f>
        <v>7.9279651117461682E-3</v>
      </c>
      <c r="CC8" s="29">
        <f>VLOOKUP("Fuel Specific Gravity",'Raw Data'!A1:B2000,2,FALSE)</f>
        <v>0.85399999999999998</v>
      </c>
      <c r="CD8" s="23"/>
      <c r="CE8" s="23"/>
      <c r="CF8" s="23"/>
      <c r="CG8" s="23"/>
      <c r="CH8" s="23"/>
      <c r="CI8" s="29"/>
    </row>
    <row r="9" spans="1:87" x14ac:dyDescent="0.25">
      <c r="BW9" s="30">
        <f>AT8/BW8</f>
        <v>33.912846160682747</v>
      </c>
      <c r="BX9" s="31" t="s">
        <v>190</v>
      </c>
    </row>
    <row r="10" spans="1:87" x14ac:dyDescent="0.25">
      <c r="A10" s="2">
        <v>43165</v>
      </c>
      <c r="B10" s="3">
        <v>0.41046599537037037</v>
      </c>
      <c r="C10" s="4">
        <v>5.774</v>
      </c>
      <c r="D10" s="4">
        <v>8.3999999999999995E-3</v>
      </c>
      <c r="E10" s="4">
        <v>84.320267000000001</v>
      </c>
      <c r="F10" s="4">
        <v>386.6</v>
      </c>
      <c r="G10" s="4">
        <v>77.400000000000006</v>
      </c>
      <c r="H10" s="4">
        <v>0</v>
      </c>
      <c r="J10" s="4">
        <v>12.4</v>
      </c>
      <c r="K10" s="4">
        <v>0.95499999999999996</v>
      </c>
      <c r="L10" s="4">
        <v>5.5140000000000002</v>
      </c>
      <c r="M10" s="4">
        <v>8.0999999999999996E-3</v>
      </c>
      <c r="N10" s="4">
        <v>369.18490000000003</v>
      </c>
      <c r="O10" s="4">
        <v>73.924999999999997</v>
      </c>
      <c r="P10" s="4">
        <v>443.1</v>
      </c>
      <c r="Q10" s="4">
        <v>295.96809999999999</v>
      </c>
      <c r="R10" s="4">
        <v>59.264200000000002</v>
      </c>
      <c r="S10" s="4">
        <v>355.2</v>
      </c>
      <c r="T10" s="4">
        <v>0</v>
      </c>
      <c r="W10" s="4">
        <v>0</v>
      </c>
      <c r="X10" s="4">
        <v>11.841799999999999</v>
      </c>
      <c r="Y10" s="4">
        <v>12.1</v>
      </c>
      <c r="Z10" s="4">
        <v>845</v>
      </c>
      <c r="AA10" s="4">
        <v>847</v>
      </c>
      <c r="AB10" s="4">
        <v>884</v>
      </c>
      <c r="AC10" s="4">
        <v>82</v>
      </c>
      <c r="AD10" s="4">
        <v>22.37</v>
      </c>
      <c r="AE10" s="4">
        <v>0.51</v>
      </c>
      <c r="AF10" s="4">
        <v>979</v>
      </c>
      <c r="AG10" s="4">
        <v>0</v>
      </c>
      <c r="AH10" s="4">
        <v>38</v>
      </c>
      <c r="AI10" s="4">
        <v>35</v>
      </c>
      <c r="AJ10" s="4">
        <v>190</v>
      </c>
      <c r="AK10" s="4">
        <v>168.9</v>
      </c>
      <c r="AL10" s="4">
        <v>4.4000000000000004</v>
      </c>
      <c r="AM10" s="4">
        <v>174.4</v>
      </c>
      <c r="AN10" s="4" t="s">
        <v>155</v>
      </c>
      <c r="AO10" s="4">
        <v>1</v>
      </c>
      <c r="AP10" s="5">
        <v>0.61959490740740741</v>
      </c>
      <c r="AQ10" s="4">
        <v>47.159388</v>
      </c>
      <c r="AR10" s="4">
        <v>-88.489756</v>
      </c>
      <c r="AS10" s="4">
        <v>311.2</v>
      </c>
      <c r="AT10" s="4">
        <v>28.4</v>
      </c>
      <c r="AU10" s="4">
        <v>12</v>
      </c>
      <c r="AV10" s="4">
        <v>11</v>
      </c>
      <c r="AW10" s="4" t="s">
        <v>203</v>
      </c>
      <c r="AX10" s="4">
        <v>1.3684000000000001</v>
      </c>
      <c r="AY10" s="4">
        <v>1.3368</v>
      </c>
      <c r="AZ10" s="4">
        <v>2.1368</v>
      </c>
      <c r="BA10" s="4">
        <v>14.186999999999999</v>
      </c>
      <c r="BB10" s="4">
        <v>36.92</v>
      </c>
      <c r="BC10" s="4">
        <v>2.6</v>
      </c>
      <c r="BD10" s="4">
        <v>4.7140000000000004</v>
      </c>
      <c r="BE10" s="4">
        <v>3183.1</v>
      </c>
      <c r="BF10" s="4">
        <v>2.9590000000000001</v>
      </c>
      <c r="BG10" s="4">
        <v>22.318000000000001</v>
      </c>
      <c r="BH10" s="4">
        <v>4.4690000000000003</v>
      </c>
      <c r="BI10" s="4">
        <v>26.786999999999999</v>
      </c>
      <c r="BJ10" s="4">
        <v>17.891999999999999</v>
      </c>
      <c r="BK10" s="4">
        <v>3.5830000000000002</v>
      </c>
      <c r="BL10" s="4">
        <v>21.475000000000001</v>
      </c>
      <c r="BM10" s="4">
        <v>0</v>
      </c>
      <c r="BQ10" s="4">
        <v>4970.4679999999998</v>
      </c>
      <c r="BR10" s="4">
        <v>0.14000000000000001</v>
      </c>
      <c r="BS10" s="4">
        <v>-5</v>
      </c>
      <c r="BT10" s="4">
        <v>8.9999999999999993E-3</v>
      </c>
      <c r="BU10" s="4">
        <v>3.4212500000000001</v>
      </c>
      <c r="BV10" s="4">
        <v>21</v>
      </c>
      <c r="BW10" s="4">
        <f t="shared" ref="BW10" si="6">BU10*0.2642</f>
        <v>0.90389425000000001</v>
      </c>
      <c r="BY10" s="4">
        <f>BE10*$BU10*VLOOKUP("Fuel Specific Gravity",'Raw Data'!$A$1:$B$2000,2,FALSE)</f>
        <v>9300.2144672499999</v>
      </c>
      <c r="BZ10" s="4">
        <f>BF10*$BU10*VLOOKUP("Fuel Specific Gravity",'Raw Data'!$A$1:$B$2000,2,FALSE)</f>
        <v>8.6454508524999998</v>
      </c>
      <c r="CA10" s="4">
        <f>BJ10*$BU10*VLOOKUP("Fuel Specific Gravity",'Raw Data'!$A$1:$B$2000,2,FALSE)</f>
        <v>52.27590627</v>
      </c>
      <c r="CB10" s="4">
        <f>BM10*$BU10*VLOOKUP("Fuel Specific Gravity",'Raw Data'!$A$1:$B$2000,2,FALSE)</f>
        <v>0</v>
      </c>
      <c r="CE10" s="32" t="s">
        <v>191</v>
      </c>
    </row>
    <row r="11" spans="1:87" x14ac:dyDescent="0.25">
      <c r="A11" s="2">
        <v>43165</v>
      </c>
      <c r="B11" s="3">
        <v>0.41047756944444447</v>
      </c>
      <c r="C11" s="4">
        <v>5.6289999999999996</v>
      </c>
      <c r="D11" s="4">
        <v>9.2999999999999992E-3</v>
      </c>
      <c r="E11" s="4">
        <v>92.636364</v>
      </c>
      <c r="F11" s="4">
        <v>386.4</v>
      </c>
      <c r="G11" s="4">
        <v>78.3</v>
      </c>
      <c r="H11" s="4">
        <v>0</v>
      </c>
      <c r="J11" s="4">
        <v>12.48</v>
      </c>
      <c r="K11" s="4">
        <v>0.95609999999999995</v>
      </c>
      <c r="L11" s="4">
        <v>5.3823999999999996</v>
      </c>
      <c r="M11" s="4">
        <v>8.8999999999999999E-3</v>
      </c>
      <c r="N11" s="4">
        <v>369.47739999999999</v>
      </c>
      <c r="O11" s="4">
        <v>74.906300000000002</v>
      </c>
      <c r="P11" s="4">
        <v>444.4</v>
      </c>
      <c r="Q11" s="4">
        <v>296.20260000000002</v>
      </c>
      <c r="R11" s="4">
        <v>60.050899999999999</v>
      </c>
      <c r="S11" s="4">
        <v>356.3</v>
      </c>
      <c r="T11" s="4">
        <v>0</v>
      </c>
      <c r="W11" s="4">
        <v>0</v>
      </c>
      <c r="X11" s="4">
        <v>11.9353</v>
      </c>
      <c r="Y11" s="4">
        <v>12</v>
      </c>
      <c r="Z11" s="4">
        <v>847</v>
      </c>
      <c r="AA11" s="4">
        <v>848</v>
      </c>
      <c r="AB11" s="4">
        <v>884</v>
      </c>
      <c r="AC11" s="4">
        <v>82</v>
      </c>
      <c r="AD11" s="4">
        <v>22.37</v>
      </c>
      <c r="AE11" s="4">
        <v>0.51</v>
      </c>
      <c r="AF11" s="4">
        <v>979</v>
      </c>
      <c r="AG11" s="4">
        <v>0</v>
      </c>
      <c r="AH11" s="4">
        <v>38</v>
      </c>
      <c r="AI11" s="4">
        <v>35</v>
      </c>
      <c r="AJ11" s="4">
        <v>190</v>
      </c>
      <c r="AK11" s="4">
        <v>169</v>
      </c>
      <c r="AL11" s="4">
        <v>4.4000000000000004</v>
      </c>
      <c r="AM11" s="4">
        <v>174.8</v>
      </c>
      <c r="AN11" s="4" t="s">
        <v>155</v>
      </c>
      <c r="AO11" s="4">
        <v>1</v>
      </c>
      <c r="AP11" s="5">
        <v>0.61960648148148145</v>
      </c>
      <c r="AQ11" s="4">
        <v>47.159308000000003</v>
      </c>
      <c r="AR11" s="4">
        <v>-88.489635000000007</v>
      </c>
      <c r="AS11" s="4">
        <v>311</v>
      </c>
      <c r="AT11" s="4">
        <v>28.3</v>
      </c>
      <c r="AU11" s="4">
        <v>12</v>
      </c>
      <c r="AV11" s="4">
        <v>11</v>
      </c>
      <c r="AW11" s="4" t="s">
        <v>203</v>
      </c>
      <c r="AX11" s="4">
        <v>1.5367999999999999</v>
      </c>
      <c r="AY11" s="4">
        <v>1.6736</v>
      </c>
      <c r="AZ11" s="4">
        <v>2.4735999999999998</v>
      </c>
      <c r="BA11" s="4">
        <v>14.186999999999999</v>
      </c>
      <c r="BB11" s="4">
        <v>37.840000000000003</v>
      </c>
      <c r="BC11" s="4">
        <v>2.67</v>
      </c>
      <c r="BD11" s="4">
        <v>4.59</v>
      </c>
      <c r="BE11" s="4">
        <v>3183.0720000000001</v>
      </c>
      <c r="BF11" s="4">
        <v>3.3340000000000001</v>
      </c>
      <c r="BG11" s="4">
        <v>22.882000000000001</v>
      </c>
      <c r="BH11" s="4">
        <v>4.6390000000000002</v>
      </c>
      <c r="BI11" s="4">
        <v>27.521000000000001</v>
      </c>
      <c r="BJ11" s="4">
        <v>18.344000000000001</v>
      </c>
      <c r="BK11" s="4">
        <v>3.7189999999999999</v>
      </c>
      <c r="BL11" s="4">
        <v>22.062999999999999</v>
      </c>
      <c r="BM11" s="4">
        <v>0</v>
      </c>
      <c r="BQ11" s="4">
        <v>5132.2139999999999</v>
      </c>
      <c r="BR11" s="4">
        <v>0.10738399999999999</v>
      </c>
      <c r="BS11" s="4">
        <v>-5</v>
      </c>
      <c r="BT11" s="4">
        <v>7.1879999999999999E-3</v>
      </c>
      <c r="BU11" s="4">
        <v>2.6241970000000001</v>
      </c>
      <c r="BV11" s="4">
        <v>21</v>
      </c>
      <c r="BW11" s="4">
        <f>BU11*0.2642</f>
        <v>0.69331284739999999</v>
      </c>
      <c r="BY11" s="4">
        <f>BE11*$BU11*VLOOKUP("Fuel Specific Gravity",'Raw Data'!$A$1:$B$2000,2,FALSE)</f>
        <v>7133.4688261791371</v>
      </c>
      <c r="BZ11" s="4">
        <f>BF11*$BU11*VLOOKUP("Fuel Specific Gravity",'Raw Data'!$A$1:$B$2000,2,FALSE)</f>
        <v>7.4717081694920005</v>
      </c>
      <c r="CA11" s="4">
        <f>BJ11*$BU11*VLOOKUP("Fuel Specific Gravity",'Raw Data'!$A$1:$B$2000,2,FALSE)</f>
        <v>41.110082381872004</v>
      </c>
      <c r="CB11" s="4">
        <f>BM11*$BU11*VLOOKUP("Fuel Specific Gravity",'Raw Data'!$A$1:$B$2000,2,FALSE)</f>
        <v>0</v>
      </c>
    </row>
    <row r="12" spans="1:87" x14ac:dyDescent="0.25">
      <c r="A12" s="2">
        <v>43165</v>
      </c>
      <c r="B12" s="3">
        <v>0.41048914351851851</v>
      </c>
      <c r="C12" s="4">
        <v>5.5190000000000001</v>
      </c>
      <c r="D12" s="4">
        <v>0.01</v>
      </c>
      <c r="E12" s="4">
        <v>100</v>
      </c>
      <c r="F12" s="4">
        <v>381.9</v>
      </c>
      <c r="G12" s="4">
        <v>78.5</v>
      </c>
      <c r="H12" s="4">
        <v>0</v>
      </c>
      <c r="J12" s="4">
        <v>12.5</v>
      </c>
      <c r="K12" s="4">
        <v>0.95699999999999996</v>
      </c>
      <c r="L12" s="4">
        <v>5.2817999999999996</v>
      </c>
      <c r="M12" s="4">
        <v>9.5999999999999992E-3</v>
      </c>
      <c r="N12" s="4">
        <v>365.44439999999997</v>
      </c>
      <c r="O12" s="4">
        <v>75.144199999999998</v>
      </c>
      <c r="P12" s="4">
        <v>440.6</v>
      </c>
      <c r="Q12" s="4">
        <v>292.96940000000001</v>
      </c>
      <c r="R12" s="4">
        <v>60.241599999999998</v>
      </c>
      <c r="S12" s="4">
        <v>353.2</v>
      </c>
      <c r="T12" s="4">
        <v>0</v>
      </c>
      <c r="W12" s="4">
        <v>0</v>
      </c>
      <c r="X12" s="4">
        <v>11.962300000000001</v>
      </c>
      <c r="Y12" s="4">
        <v>12</v>
      </c>
      <c r="Z12" s="4">
        <v>847</v>
      </c>
      <c r="AA12" s="4">
        <v>847</v>
      </c>
      <c r="AB12" s="4">
        <v>884</v>
      </c>
      <c r="AC12" s="4">
        <v>82</v>
      </c>
      <c r="AD12" s="4">
        <v>22.37</v>
      </c>
      <c r="AE12" s="4">
        <v>0.51</v>
      </c>
      <c r="AF12" s="4">
        <v>979</v>
      </c>
      <c r="AG12" s="4">
        <v>0</v>
      </c>
      <c r="AH12" s="4">
        <v>38</v>
      </c>
      <c r="AI12" s="4">
        <v>35</v>
      </c>
      <c r="AJ12" s="4">
        <v>190</v>
      </c>
      <c r="AK12" s="4">
        <v>168.1</v>
      </c>
      <c r="AL12" s="4">
        <v>4.4000000000000004</v>
      </c>
      <c r="AM12" s="4">
        <v>175</v>
      </c>
      <c r="AN12" s="4" t="s">
        <v>155</v>
      </c>
      <c r="AO12" s="4">
        <v>1</v>
      </c>
      <c r="AP12" s="5">
        <v>0.6196180555555556</v>
      </c>
      <c r="AQ12" s="4">
        <v>47.159230000000001</v>
      </c>
      <c r="AR12" s="4">
        <v>-88.489512000000005</v>
      </c>
      <c r="AS12" s="4">
        <v>310.8</v>
      </c>
      <c r="AT12" s="4">
        <v>28.4</v>
      </c>
      <c r="AU12" s="4">
        <v>12</v>
      </c>
      <c r="AV12" s="4">
        <v>11</v>
      </c>
      <c r="AW12" s="4" t="s">
        <v>203</v>
      </c>
      <c r="AX12" s="4">
        <v>1.1896</v>
      </c>
      <c r="AY12" s="4">
        <v>1.7316</v>
      </c>
      <c r="AZ12" s="4">
        <v>2.1896</v>
      </c>
      <c r="BA12" s="4">
        <v>14.186999999999999</v>
      </c>
      <c r="BB12" s="4">
        <v>38.57</v>
      </c>
      <c r="BC12" s="4">
        <v>2.72</v>
      </c>
      <c r="BD12" s="4">
        <v>4.4950000000000001</v>
      </c>
      <c r="BE12" s="4">
        <v>3182.99</v>
      </c>
      <c r="BF12" s="4">
        <v>3.6709999999999998</v>
      </c>
      <c r="BG12" s="4">
        <v>23.062999999999999</v>
      </c>
      <c r="BH12" s="4">
        <v>4.742</v>
      </c>
      <c r="BI12" s="4">
        <v>27.805</v>
      </c>
      <c r="BJ12" s="4">
        <v>18.489000000000001</v>
      </c>
      <c r="BK12" s="4">
        <v>3.802</v>
      </c>
      <c r="BL12" s="4">
        <v>22.291</v>
      </c>
      <c r="BM12" s="4">
        <v>0</v>
      </c>
      <c r="BQ12" s="4">
        <v>5241.6360000000004</v>
      </c>
      <c r="BR12" s="4">
        <v>0.120308</v>
      </c>
      <c r="BS12" s="4">
        <v>-5</v>
      </c>
      <c r="BT12" s="4">
        <v>7.0000000000000001E-3</v>
      </c>
      <c r="BU12" s="4">
        <v>2.9400270000000002</v>
      </c>
      <c r="BV12" s="4">
        <v>21</v>
      </c>
      <c r="BW12" s="4">
        <f t="shared" ref="BW12:BW75" si="7">BU12*0.2642</f>
        <v>0.77675513340000002</v>
      </c>
      <c r="BY12" s="4">
        <f>BE12*$BU12*VLOOKUP("Fuel Specific Gravity",'Raw Data'!$A$1:$B$2000,2,FALSE)</f>
        <v>7991.79736578342</v>
      </c>
      <c r="BZ12" s="4">
        <f>BF12*$BU12*VLOOKUP("Fuel Specific Gravity",'Raw Data'!$A$1:$B$2000,2,FALSE)</f>
        <v>9.2170846059180001</v>
      </c>
      <c r="CA12" s="4">
        <f>BJ12*$BU12*VLOOKUP("Fuel Specific Gravity",'Raw Data'!$A$1:$B$2000,2,FALSE)</f>
        <v>46.421867959362004</v>
      </c>
      <c r="CB12" s="4">
        <f>BM12*$BU12*VLOOKUP("Fuel Specific Gravity",'Raw Data'!$A$1:$B$2000,2,FALSE)</f>
        <v>0</v>
      </c>
    </row>
    <row r="13" spans="1:87" x14ac:dyDescent="0.25">
      <c r="A13" s="2">
        <v>43165</v>
      </c>
      <c r="B13" s="38">
        <v>0.4105007175925926</v>
      </c>
      <c r="C13" s="4">
        <v>5.6269999999999998</v>
      </c>
      <c r="D13" s="4">
        <v>0.01</v>
      </c>
      <c r="E13" s="4">
        <v>100</v>
      </c>
      <c r="F13" s="4">
        <v>379.1</v>
      </c>
      <c r="G13" s="4">
        <v>78.599999999999994</v>
      </c>
      <c r="H13" s="4">
        <v>0</v>
      </c>
      <c r="J13" s="4">
        <v>12.6</v>
      </c>
      <c r="K13" s="4">
        <v>0.95609999999999995</v>
      </c>
      <c r="L13" s="4">
        <v>5.3802000000000003</v>
      </c>
      <c r="M13" s="4">
        <v>9.5999999999999992E-3</v>
      </c>
      <c r="N13" s="4">
        <v>362.4479</v>
      </c>
      <c r="O13" s="4">
        <v>75.151799999999994</v>
      </c>
      <c r="P13" s="4">
        <v>437.6</v>
      </c>
      <c r="Q13" s="4">
        <v>290.56720000000001</v>
      </c>
      <c r="R13" s="4">
        <v>60.247700000000002</v>
      </c>
      <c r="S13" s="4">
        <v>350.8</v>
      </c>
      <c r="T13" s="4">
        <v>0</v>
      </c>
      <c r="W13" s="4">
        <v>0</v>
      </c>
      <c r="X13" s="4">
        <v>12.0472</v>
      </c>
      <c r="Y13" s="4">
        <v>12</v>
      </c>
      <c r="Z13" s="4">
        <v>845</v>
      </c>
      <c r="AA13" s="4">
        <v>847</v>
      </c>
      <c r="AB13" s="4">
        <v>884</v>
      </c>
      <c r="AC13" s="4">
        <v>82</v>
      </c>
      <c r="AD13" s="4">
        <v>22.37</v>
      </c>
      <c r="AE13" s="4">
        <v>0.51</v>
      </c>
      <c r="AF13" s="4">
        <v>979</v>
      </c>
      <c r="AG13" s="4">
        <v>0</v>
      </c>
      <c r="AH13" s="4">
        <v>37.094000000000001</v>
      </c>
      <c r="AI13" s="4">
        <v>35</v>
      </c>
      <c r="AJ13" s="4">
        <v>190</v>
      </c>
      <c r="AK13" s="4">
        <v>168</v>
      </c>
      <c r="AL13" s="4">
        <v>4.4000000000000004</v>
      </c>
      <c r="AM13" s="4">
        <v>175</v>
      </c>
      <c r="AN13" s="4" t="s">
        <v>155</v>
      </c>
      <c r="AO13" s="4">
        <v>1</v>
      </c>
      <c r="AP13" s="5">
        <v>0.61962962962962964</v>
      </c>
      <c r="AQ13" s="4">
        <v>47.159205</v>
      </c>
      <c r="AR13" s="4">
        <v>-88.489472000000006</v>
      </c>
      <c r="AS13" s="4">
        <v>310.7</v>
      </c>
      <c r="AT13" s="4">
        <v>28.5</v>
      </c>
      <c r="AU13" s="4">
        <v>12</v>
      </c>
      <c r="AV13" s="4">
        <v>11</v>
      </c>
      <c r="AW13" s="4" t="s">
        <v>203</v>
      </c>
      <c r="AX13" s="4">
        <v>1</v>
      </c>
      <c r="AY13" s="4">
        <v>1.7</v>
      </c>
      <c r="AZ13" s="4">
        <v>2</v>
      </c>
      <c r="BA13" s="4">
        <v>14.186999999999999</v>
      </c>
      <c r="BB13" s="4">
        <v>37.85</v>
      </c>
      <c r="BC13" s="4">
        <v>2.67</v>
      </c>
      <c r="BD13" s="4">
        <v>4.5880000000000001</v>
      </c>
      <c r="BE13" s="4">
        <v>3182.66</v>
      </c>
      <c r="BF13" s="4">
        <v>3.6</v>
      </c>
      <c r="BG13" s="4">
        <v>22.452999999999999</v>
      </c>
      <c r="BH13" s="4">
        <v>4.6559999999999997</v>
      </c>
      <c r="BI13" s="4">
        <v>27.108000000000001</v>
      </c>
      <c r="BJ13" s="4">
        <v>18</v>
      </c>
      <c r="BK13" s="4">
        <v>3.7320000000000002</v>
      </c>
      <c r="BL13" s="4">
        <v>21.731999999999999</v>
      </c>
      <c r="BM13" s="4">
        <v>0</v>
      </c>
      <c r="BQ13" s="4">
        <v>5181.7520000000004</v>
      </c>
      <c r="BR13" s="4">
        <v>0.109316</v>
      </c>
      <c r="BS13" s="4">
        <v>-5</v>
      </c>
      <c r="BT13" s="4">
        <v>7.0000000000000001E-3</v>
      </c>
      <c r="BU13" s="4">
        <v>2.6714099999999998</v>
      </c>
      <c r="BV13" s="4">
        <v>21</v>
      </c>
      <c r="BW13" s="4">
        <f t="shared" si="7"/>
        <v>0.70578652199999992</v>
      </c>
      <c r="BY13" s="4">
        <f>BE13*$BU13*VLOOKUP("Fuel Specific Gravity",'Raw Data'!$A$1:$B$2000,2,FALSE)</f>
        <v>7260.8700470123986</v>
      </c>
      <c r="BZ13" s="4">
        <f>BF13*$BU13*VLOOKUP("Fuel Specific Gravity",'Raw Data'!$A$1:$B$2000,2,FALSE)</f>
        <v>8.2129829039999986</v>
      </c>
      <c r="CA13" s="4">
        <f>BJ13*$BU13*VLOOKUP("Fuel Specific Gravity",'Raw Data'!$A$1:$B$2000,2,FALSE)</f>
        <v>41.064914520000002</v>
      </c>
      <c r="CB13" s="4">
        <f>BM13*$BU13*VLOOKUP("Fuel Specific Gravity",'Raw Data'!$A$1:$B$2000,2,FALSE)</f>
        <v>0</v>
      </c>
    </row>
    <row r="14" spans="1:87" x14ac:dyDescent="0.25">
      <c r="A14" s="2">
        <v>43165</v>
      </c>
      <c r="B14" s="38">
        <v>0.41051229166666664</v>
      </c>
      <c r="C14" s="4">
        <v>6.3479999999999999</v>
      </c>
      <c r="D14" s="4">
        <v>0.01</v>
      </c>
      <c r="E14" s="4">
        <v>100</v>
      </c>
      <c r="F14" s="4">
        <v>381.3</v>
      </c>
      <c r="G14" s="4">
        <v>78.599999999999994</v>
      </c>
      <c r="H14" s="4">
        <v>-3.5</v>
      </c>
      <c r="J14" s="4">
        <v>12.7</v>
      </c>
      <c r="K14" s="4">
        <v>0.95050000000000001</v>
      </c>
      <c r="L14" s="4">
        <v>6.0335000000000001</v>
      </c>
      <c r="M14" s="4">
        <v>9.4999999999999998E-3</v>
      </c>
      <c r="N14" s="4">
        <v>362.38560000000001</v>
      </c>
      <c r="O14" s="4">
        <v>74.706699999999998</v>
      </c>
      <c r="P14" s="4">
        <v>437.1</v>
      </c>
      <c r="Q14" s="4">
        <v>290.5172</v>
      </c>
      <c r="R14" s="4">
        <v>59.890900000000002</v>
      </c>
      <c r="S14" s="4">
        <v>350.4</v>
      </c>
      <c r="T14" s="4">
        <v>0</v>
      </c>
      <c r="W14" s="4">
        <v>0</v>
      </c>
      <c r="X14" s="4">
        <v>12.0709</v>
      </c>
      <c r="Y14" s="4">
        <v>11.9</v>
      </c>
      <c r="Z14" s="4">
        <v>846</v>
      </c>
      <c r="AA14" s="4">
        <v>847</v>
      </c>
      <c r="AB14" s="4">
        <v>884</v>
      </c>
      <c r="AC14" s="4">
        <v>82</v>
      </c>
      <c r="AD14" s="4">
        <v>22.37</v>
      </c>
      <c r="AE14" s="4">
        <v>0.51</v>
      </c>
      <c r="AF14" s="4">
        <v>979</v>
      </c>
      <c r="AG14" s="4">
        <v>0</v>
      </c>
      <c r="AH14" s="4">
        <v>37</v>
      </c>
      <c r="AI14" s="4">
        <v>35</v>
      </c>
      <c r="AJ14" s="4">
        <v>190</v>
      </c>
      <c r="AK14" s="4">
        <v>168</v>
      </c>
      <c r="AL14" s="4">
        <v>4.4000000000000004</v>
      </c>
      <c r="AM14" s="4">
        <v>175</v>
      </c>
      <c r="AN14" s="4" t="s">
        <v>155</v>
      </c>
      <c r="AO14" s="4">
        <v>1</v>
      </c>
      <c r="AP14" s="5">
        <v>0.61962962962962964</v>
      </c>
      <c r="AQ14" s="4">
        <v>47.159103999999999</v>
      </c>
      <c r="AR14" s="4">
        <v>-88.489293000000004</v>
      </c>
      <c r="AS14" s="4">
        <v>310.60000000000002</v>
      </c>
      <c r="AT14" s="4">
        <v>28.5</v>
      </c>
      <c r="AU14" s="4">
        <v>12</v>
      </c>
      <c r="AV14" s="4">
        <v>11</v>
      </c>
      <c r="AW14" s="4" t="s">
        <v>203</v>
      </c>
      <c r="AX14" s="4">
        <v>1.136663</v>
      </c>
      <c r="AY14" s="4">
        <v>1.221678</v>
      </c>
      <c r="AZ14" s="4">
        <v>2.0683319999999998</v>
      </c>
      <c r="BA14" s="4">
        <v>14.186999999999999</v>
      </c>
      <c r="BB14" s="4">
        <v>33.659999999999997</v>
      </c>
      <c r="BC14" s="4">
        <v>2.37</v>
      </c>
      <c r="BD14" s="4">
        <v>5.2110000000000003</v>
      </c>
      <c r="BE14" s="4">
        <v>3180.7440000000001</v>
      </c>
      <c r="BF14" s="4">
        <v>3.1890000000000001</v>
      </c>
      <c r="BG14" s="4">
        <v>20.006</v>
      </c>
      <c r="BH14" s="4">
        <v>4.1239999999999997</v>
      </c>
      <c r="BI14" s="4">
        <v>24.131</v>
      </c>
      <c r="BJ14" s="4">
        <v>16.039000000000001</v>
      </c>
      <c r="BK14" s="4">
        <v>3.306</v>
      </c>
      <c r="BL14" s="4">
        <v>19.344999999999999</v>
      </c>
      <c r="BM14" s="4">
        <v>0</v>
      </c>
      <c r="BQ14" s="4">
        <v>4626.9870000000001</v>
      </c>
      <c r="BR14" s="4">
        <v>0.108</v>
      </c>
      <c r="BS14" s="4">
        <v>-5</v>
      </c>
      <c r="BT14" s="4">
        <v>7.9059999999999998E-3</v>
      </c>
      <c r="BU14" s="4">
        <v>2.6392500000000001</v>
      </c>
      <c r="BV14" s="4">
        <v>21</v>
      </c>
      <c r="BW14" s="4">
        <f t="shared" si="7"/>
        <v>0.69728984999999999</v>
      </c>
      <c r="BY14" s="4">
        <f>BE14*$BU14*VLOOKUP("Fuel Specific Gravity",'Raw Data'!$A$1:$B$2000,2,FALSE)</f>
        <v>7169.1409261079998</v>
      </c>
      <c r="BZ14" s="4">
        <f>BF14*$BU14*VLOOKUP("Fuel Specific Gravity",'Raw Data'!$A$1:$B$2000,2,FALSE)</f>
        <v>7.1877492855000007</v>
      </c>
      <c r="CA14" s="4">
        <f>BJ14*$BU14*VLOOKUP("Fuel Specific Gravity",'Raw Data'!$A$1:$B$2000,2,FALSE)</f>
        <v>36.150614860500006</v>
      </c>
      <c r="CB14" s="4">
        <f>BM14*$BU14*VLOOKUP("Fuel Specific Gravity",'Raw Data'!$A$1:$B$2000,2,FALSE)</f>
        <v>0</v>
      </c>
    </row>
    <row r="15" spans="1:87" x14ac:dyDescent="0.25">
      <c r="A15" s="2">
        <v>43165</v>
      </c>
      <c r="B15" s="38">
        <v>0.41052386574074079</v>
      </c>
      <c r="C15" s="4">
        <v>7.2889999999999997</v>
      </c>
      <c r="D15" s="4">
        <v>1.06E-2</v>
      </c>
      <c r="E15" s="4">
        <v>106.003276</v>
      </c>
      <c r="F15" s="4">
        <v>388</v>
      </c>
      <c r="G15" s="4">
        <v>78.400000000000006</v>
      </c>
      <c r="H15" s="4">
        <v>0</v>
      </c>
      <c r="J15" s="4">
        <v>12.7</v>
      </c>
      <c r="K15" s="4">
        <v>0.94320000000000004</v>
      </c>
      <c r="L15" s="4">
        <v>6.8745000000000003</v>
      </c>
      <c r="M15" s="4">
        <v>0.01</v>
      </c>
      <c r="N15" s="4">
        <v>365.94630000000001</v>
      </c>
      <c r="O15" s="4">
        <v>73.989800000000002</v>
      </c>
      <c r="P15" s="4">
        <v>439.9</v>
      </c>
      <c r="Q15" s="4">
        <v>293.37180000000001</v>
      </c>
      <c r="R15" s="4">
        <v>59.316200000000002</v>
      </c>
      <c r="S15" s="4">
        <v>352.7</v>
      </c>
      <c r="T15" s="4">
        <v>0</v>
      </c>
      <c r="W15" s="4">
        <v>0</v>
      </c>
      <c r="X15" s="4">
        <v>11.978300000000001</v>
      </c>
      <c r="Y15" s="4">
        <v>12</v>
      </c>
      <c r="Z15" s="4">
        <v>845</v>
      </c>
      <c r="AA15" s="4">
        <v>847</v>
      </c>
      <c r="AB15" s="4">
        <v>883</v>
      </c>
      <c r="AC15" s="4">
        <v>82</v>
      </c>
      <c r="AD15" s="4">
        <v>22.37</v>
      </c>
      <c r="AE15" s="4">
        <v>0.51</v>
      </c>
      <c r="AF15" s="4">
        <v>979</v>
      </c>
      <c r="AG15" s="4">
        <v>0</v>
      </c>
      <c r="AH15" s="4">
        <v>37</v>
      </c>
      <c r="AI15" s="4">
        <v>35</v>
      </c>
      <c r="AJ15" s="4">
        <v>190</v>
      </c>
      <c r="AK15" s="4">
        <v>168</v>
      </c>
      <c r="AL15" s="4">
        <v>4.4000000000000004</v>
      </c>
      <c r="AM15" s="4">
        <v>175</v>
      </c>
      <c r="AN15" s="4" t="s">
        <v>155</v>
      </c>
      <c r="AO15" s="4">
        <v>1</v>
      </c>
      <c r="AP15" s="5">
        <v>0.61965277777777772</v>
      </c>
      <c r="AQ15" s="4">
        <v>47.159014999999997</v>
      </c>
      <c r="AR15" s="4">
        <v>-88.489114000000001</v>
      </c>
      <c r="AS15" s="4">
        <v>310.3</v>
      </c>
      <c r="AT15" s="4">
        <v>28.5</v>
      </c>
      <c r="AU15" s="4">
        <v>12</v>
      </c>
      <c r="AV15" s="4">
        <v>11</v>
      </c>
      <c r="AW15" s="4" t="s">
        <v>203</v>
      </c>
      <c r="AX15" s="4">
        <v>1.2683679999999999</v>
      </c>
      <c r="AY15" s="4">
        <v>1.2051050000000001</v>
      </c>
      <c r="AZ15" s="4">
        <v>2.2367370000000002</v>
      </c>
      <c r="BA15" s="4">
        <v>14.186999999999999</v>
      </c>
      <c r="BB15" s="4">
        <v>29.43</v>
      </c>
      <c r="BC15" s="4">
        <v>2.0699999999999998</v>
      </c>
      <c r="BD15" s="4">
        <v>6.0250000000000004</v>
      </c>
      <c r="BE15" s="4">
        <v>3178.5529999999999</v>
      </c>
      <c r="BF15" s="4">
        <v>2.9420000000000002</v>
      </c>
      <c r="BG15" s="4">
        <v>17.719000000000001</v>
      </c>
      <c r="BH15" s="4">
        <v>3.5830000000000002</v>
      </c>
      <c r="BI15" s="4">
        <v>21.302</v>
      </c>
      <c r="BJ15" s="4">
        <v>14.205</v>
      </c>
      <c r="BK15" s="4">
        <v>2.8719999999999999</v>
      </c>
      <c r="BL15" s="4">
        <v>17.077000000000002</v>
      </c>
      <c r="BM15" s="4">
        <v>0</v>
      </c>
      <c r="BQ15" s="4">
        <v>4027.0219999999999</v>
      </c>
      <c r="BR15" s="4">
        <v>0.14605199999999999</v>
      </c>
      <c r="BS15" s="4">
        <v>-5</v>
      </c>
      <c r="BT15" s="4">
        <v>8.0000000000000002E-3</v>
      </c>
      <c r="BU15" s="4">
        <v>3.5691459999999999</v>
      </c>
      <c r="BV15" s="4">
        <v>21</v>
      </c>
      <c r="BW15" s="4">
        <f t="shared" si="7"/>
        <v>0.94296837319999993</v>
      </c>
      <c r="BY15" s="4">
        <f>BE15*$BU15*VLOOKUP("Fuel Specific Gravity",'Raw Data'!$A$1:$B$2000,2,FALSE)</f>
        <v>9688.3906457802514</v>
      </c>
      <c r="BZ15" s="4">
        <f>BF15*$BU15*VLOOKUP("Fuel Specific Gravity",'Raw Data'!$A$1:$B$2000,2,FALSE)</f>
        <v>8.9673651123280003</v>
      </c>
      <c r="CA15" s="4">
        <f>BJ15*$BU15*VLOOKUP("Fuel Specific Gravity",'Raw Data'!$A$1:$B$2000,2,FALSE)</f>
        <v>43.297559966219993</v>
      </c>
      <c r="CB15" s="4">
        <f>BM15*$BU15*VLOOKUP("Fuel Specific Gravity",'Raw Data'!$A$1:$B$2000,2,FALSE)</f>
        <v>0</v>
      </c>
    </row>
    <row r="16" spans="1:87" x14ac:dyDescent="0.25">
      <c r="A16" s="2">
        <v>43165</v>
      </c>
      <c r="B16" s="38">
        <v>0.41053543981481483</v>
      </c>
      <c r="C16" s="4">
        <v>7.77</v>
      </c>
      <c r="D16" s="4">
        <v>9.1999999999999998E-3</v>
      </c>
      <c r="E16" s="4">
        <v>92.405497999999994</v>
      </c>
      <c r="F16" s="4">
        <v>393.6</v>
      </c>
      <c r="G16" s="4">
        <v>76.2</v>
      </c>
      <c r="H16" s="4">
        <v>0</v>
      </c>
      <c r="J16" s="4">
        <v>12.3</v>
      </c>
      <c r="K16" s="4">
        <v>0.9395</v>
      </c>
      <c r="L16" s="4">
        <v>7.2995999999999999</v>
      </c>
      <c r="M16" s="4">
        <v>8.6999999999999994E-3</v>
      </c>
      <c r="N16" s="4">
        <v>369.81240000000003</v>
      </c>
      <c r="O16" s="4">
        <v>71.602400000000003</v>
      </c>
      <c r="P16" s="4">
        <v>441.4</v>
      </c>
      <c r="Q16" s="4">
        <v>296.47120000000001</v>
      </c>
      <c r="R16" s="4">
        <v>57.402200000000001</v>
      </c>
      <c r="S16" s="4">
        <v>353.9</v>
      </c>
      <c r="T16" s="4">
        <v>0</v>
      </c>
      <c r="W16" s="4">
        <v>0</v>
      </c>
      <c r="X16" s="4">
        <v>11.559900000000001</v>
      </c>
      <c r="Y16" s="4">
        <v>12</v>
      </c>
      <c r="Z16" s="4">
        <v>847</v>
      </c>
      <c r="AA16" s="4">
        <v>848</v>
      </c>
      <c r="AB16" s="4">
        <v>884</v>
      </c>
      <c r="AC16" s="4">
        <v>82</v>
      </c>
      <c r="AD16" s="4">
        <v>22.37</v>
      </c>
      <c r="AE16" s="4">
        <v>0.51</v>
      </c>
      <c r="AF16" s="4">
        <v>979</v>
      </c>
      <c r="AG16" s="4">
        <v>0</v>
      </c>
      <c r="AH16" s="4">
        <v>37</v>
      </c>
      <c r="AI16" s="4">
        <v>35</v>
      </c>
      <c r="AJ16" s="4">
        <v>190</v>
      </c>
      <c r="AK16" s="4">
        <v>168</v>
      </c>
      <c r="AL16" s="4">
        <v>4.3</v>
      </c>
      <c r="AM16" s="4">
        <v>175</v>
      </c>
      <c r="AN16" s="4" t="s">
        <v>155</v>
      </c>
      <c r="AO16" s="4">
        <v>1</v>
      </c>
      <c r="AP16" s="5">
        <v>0.61966435185185187</v>
      </c>
      <c r="AQ16" s="4">
        <v>47.158974000000001</v>
      </c>
      <c r="AR16" s="4">
        <v>-88.488961000000003</v>
      </c>
      <c r="AS16" s="4">
        <v>310.10000000000002</v>
      </c>
      <c r="AT16" s="4">
        <v>28</v>
      </c>
      <c r="AU16" s="4">
        <v>12</v>
      </c>
      <c r="AV16" s="4">
        <v>11</v>
      </c>
      <c r="AW16" s="4" t="s">
        <v>203</v>
      </c>
      <c r="AX16" s="4">
        <v>1.6419999999999999</v>
      </c>
      <c r="AY16" s="4">
        <v>1.3684000000000001</v>
      </c>
      <c r="AZ16" s="4">
        <v>2.5735999999999999</v>
      </c>
      <c r="BA16" s="4">
        <v>14.186999999999999</v>
      </c>
      <c r="BB16" s="4">
        <v>27.67</v>
      </c>
      <c r="BC16" s="4">
        <v>1.95</v>
      </c>
      <c r="BD16" s="4">
        <v>6.444</v>
      </c>
      <c r="BE16" s="4">
        <v>3178.3229999999999</v>
      </c>
      <c r="BF16" s="4">
        <v>2.4060000000000001</v>
      </c>
      <c r="BG16" s="4">
        <v>16.861999999999998</v>
      </c>
      <c r="BH16" s="4">
        <v>3.2650000000000001</v>
      </c>
      <c r="BI16" s="4">
        <v>20.126999999999999</v>
      </c>
      <c r="BJ16" s="4">
        <v>13.518000000000001</v>
      </c>
      <c r="BK16" s="4">
        <v>2.617</v>
      </c>
      <c r="BL16" s="4">
        <v>16.135999999999999</v>
      </c>
      <c r="BM16" s="4">
        <v>0</v>
      </c>
      <c r="BQ16" s="4">
        <v>3659.7629999999999</v>
      </c>
      <c r="BR16" s="4">
        <v>0.192582</v>
      </c>
      <c r="BS16" s="4">
        <v>-5</v>
      </c>
      <c r="BT16" s="4">
        <v>8.9060000000000007E-3</v>
      </c>
      <c r="BU16" s="4">
        <v>4.7062229999999996</v>
      </c>
      <c r="BV16" s="4">
        <v>21</v>
      </c>
      <c r="BW16" s="4">
        <f t="shared" si="7"/>
        <v>1.2433841165999999</v>
      </c>
      <c r="BY16" s="4">
        <f>BE16*$BU16*VLOOKUP("Fuel Specific Gravity",'Raw Data'!$A$1:$B$2000,2,FALSE)</f>
        <v>12774.043870640764</v>
      </c>
      <c r="BZ16" s="4">
        <f>BF16*$BU16*VLOOKUP("Fuel Specific Gravity",'Raw Data'!$A$1:$B$2000,2,FALSE)</f>
        <v>9.6699893474519989</v>
      </c>
      <c r="CA16" s="4">
        <f>BJ16*$BU16*VLOOKUP("Fuel Specific Gravity",'Raw Data'!$A$1:$B$2000,2,FALSE)</f>
        <v>54.330389026955999</v>
      </c>
      <c r="CB16" s="4">
        <f>BM16*$BU16*VLOOKUP("Fuel Specific Gravity",'Raw Data'!$A$1:$B$2000,2,FALSE)</f>
        <v>0</v>
      </c>
    </row>
    <row r="17" spans="1:80" x14ac:dyDescent="0.25">
      <c r="A17" s="2">
        <v>43165</v>
      </c>
      <c r="B17" s="38">
        <v>0.41054701388888892</v>
      </c>
      <c r="C17" s="4">
        <v>7.77</v>
      </c>
      <c r="D17" s="4">
        <v>7.3000000000000001E-3</v>
      </c>
      <c r="E17" s="4">
        <v>72.820097000000004</v>
      </c>
      <c r="F17" s="4">
        <v>395.3</v>
      </c>
      <c r="G17" s="4">
        <v>74.8</v>
      </c>
      <c r="H17" s="4">
        <v>0</v>
      </c>
      <c r="J17" s="4">
        <v>11.55</v>
      </c>
      <c r="K17" s="4">
        <v>0.9395</v>
      </c>
      <c r="L17" s="4">
        <v>7.3</v>
      </c>
      <c r="M17" s="4">
        <v>6.7999999999999996E-3</v>
      </c>
      <c r="N17" s="4">
        <v>371.40769999999998</v>
      </c>
      <c r="O17" s="4">
        <v>70.254800000000003</v>
      </c>
      <c r="P17" s="4">
        <v>441.7</v>
      </c>
      <c r="Q17" s="4">
        <v>297.75009999999997</v>
      </c>
      <c r="R17" s="4">
        <v>56.321899999999999</v>
      </c>
      <c r="S17" s="4">
        <v>354.1</v>
      </c>
      <c r="T17" s="4">
        <v>0</v>
      </c>
      <c r="W17" s="4">
        <v>0</v>
      </c>
      <c r="X17" s="4">
        <v>10.848699999999999</v>
      </c>
      <c r="Y17" s="4">
        <v>12</v>
      </c>
      <c r="Z17" s="4">
        <v>848</v>
      </c>
      <c r="AA17" s="4">
        <v>849</v>
      </c>
      <c r="AB17" s="4">
        <v>885</v>
      </c>
      <c r="AC17" s="4">
        <v>82</v>
      </c>
      <c r="AD17" s="4">
        <v>22.37</v>
      </c>
      <c r="AE17" s="4">
        <v>0.51</v>
      </c>
      <c r="AF17" s="4">
        <v>979</v>
      </c>
      <c r="AG17" s="4">
        <v>0</v>
      </c>
      <c r="AH17" s="4">
        <v>37</v>
      </c>
      <c r="AI17" s="4">
        <v>35</v>
      </c>
      <c r="AJ17" s="4">
        <v>190</v>
      </c>
      <c r="AK17" s="4">
        <v>168</v>
      </c>
      <c r="AL17" s="4">
        <v>4.4000000000000004</v>
      </c>
      <c r="AM17" s="4">
        <v>175</v>
      </c>
      <c r="AN17" s="4" t="s">
        <v>155</v>
      </c>
      <c r="AO17" s="4">
        <v>1</v>
      </c>
      <c r="AP17" s="5">
        <v>0.61967592592592591</v>
      </c>
      <c r="AQ17" s="4">
        <v>47.158940000000001</v>
      </c>
      <c r="AR17" s="4">
        <v>-88.488804999999999</v>
      </c>
      <c r="AS17" s="4">
        <v>310.89999999999998</v>
      </c>
      <c r="AT17" s="4">
        <v>27.7</v>
      </c>
      <c r="AU17" s="4">
        <v>12</v>
      </c>
      <c r="AV17" s="4">
        <v>11</v>
      </c>
      <c r="AW17" s="4" t="s">
        <v>203</v>
      </c>
      <c r="AX17" s="4">
        <v>1.8684000000000001</v>
      </c>
      <c r="AY17" s="4">
        <v>1.6052</v>
      </c>
      <c r="AZ17" s="4">
        <v>2.9051999999999998</v>
      </c>
      <c r="BA17" s="4">
        <v>14.186999999999999</v>
      </c>
      <c r="BB17" s="4">
        <v>27.68</v>
      </c>
      <c r="BC17" s="4">
        <v>1.95</v>
      </c>
      <c r="BD17" s="4">
        <v>6.4390000000000001</v>
      </c>
      <c r="BE17" s="4">
        <v>3179.127</v>
      </c>
      <c r="BF17" s="4">
        <v>1.8959999999999999</v>
      </c>
      <c r="BG17" s="4">
        <v>16.937999999999999</v>
      </c>
      <c r="BH17" s="4">
        <v>3.2040000000000002</v>
      </c>
      <c r="BI17" s="4">
        <v>20.143000000000001</v>
      </c>
      <c r="BJ17" s="4">
        <v>13.579000000000001</v>
      </c>
      <c r="BK17" s="4">
        <v>2.569</v>
      </c>
      <c r="BL17" s="4">
        <v>16.148</v>
      </c>
      <c r="BM17" s="4">
        <v>0</v>
      </c>
      <c r="BQ17" s="4">
        <v>3435.2849999999999</v>
      </c>
      <c r="BR17" s="4">
        <v>0.22417999999999999</v>
      </c>
      <c r="BS17" s="4">
        <v>-5</v>
      </c>
      <c r="BT17" s="4">
        <v>8.9999999999999993E-3</v>
      </c>
      <c r="BU17" s="4">
        <v>5.4783989999999996</v>
      </c>
      <c r="BV17" s="4">
        <v>21</v>
      </c>
      <c r="BW17" s="4">
        <f t="shared" si="7"/>
        <v>1.4473930157999999</v>
      </c>
      <c r="BY17" s="4">
        <f>BE17*$BU17*VLOOKUP("Fuel Specific Gravity",'Raw Data'!$A$1:$B$2000,2,FALSE)</f>
        <v>14873.71335573274</v>
      </c>
      <c r="BZ17" s="4">
        <f>BF17*$BU17*VLOOKUP("Fuel Specific Gravity",'Raw Data'!$A$1:$B$2000,2,FALSE)</f>
        <v>8.8705360064159979</v>
      </c>
      <c r="CA17" s="4">
        <f>BJ17*$BU17*VLOOKUP("Fuel Specific Gravity",'Raw Data'!$A$1:$B$2000,2,FALSE)</f>
        <v>63.530067737933997</v>
      </c>
      <c r="CB17" s="4">
        <f>BM17*$BU17*VLOOKUP("Fuel Specific Gravity",'Raw Data'!$A$1:$B$2000,2,FALSE)</f>
        <v>0</v>
      </c>
    </row>
    <row r="18" spans="1:80" x14ac:dyDescent="0.25">
      <c r="A18" s="2">
        <v>43165</v>
      </c>
      <c r="B18" s="38">
        <v>0.41055858796296296</v>
      </c>
      <c r="C18" s="4">
        <v>7.77</v>
      </c>
      <c r="D18" s="4">
        <v>8.0000000000000002E-3</v>
      </c>
      <c r="E18" s="4">
        <v>80</v>
      </c>
      <c r="F18" s="4">
        <v>394.9</v>
      </c>
      <c r="G18" s="4">
        <v>74.7</v>
      </c>
      <c r="H18" s="4">
        <v>0</v>
      </c>
      <c r="J18" s="4">
        <v>11.04</v>
      </c>
      <c r="K18" s="4">
        <v>0.9395</v>
      </c>
      <c r="L18" s="4">
        <v>7.3</v>
      </c>
      <c r="M18" s="4">
        <v>7.4999999999999997E-3</v>
      </c>
      <c r="N18" s="4">
        <v>370.98430000000002</v>
      </c>
      <c r="O18" s="4">
        <v>70.181100000000001</v>
      </c>
      <c r="P18" s="4">
        <v>441.2</v>
      </c>
      <c r="Q18" s="4">
        <v>297.41070000000002</v>
      </c>
      <c r="R18" s="4">
        <v>56.262700000000002</v>
      </c>
      <c r="S18" s="4">
        <v>353.7</v>
      </c>
      <c r="T18" s="4">
        <v>0</v>
      </c>
      <c r="W18" s="4">
        <v>0</v>
      </c>
      <c r="X18" s="4">
        <v>10.3744</v>
      </c>
      <c r="Y18" s="4">
        <v>12</v>
      </c>
      <c r="Z18" s="4">
        <v>847</v>
      </c>
      <c r="AA18" s="4">
        <v>849</v>
      </c>
      <c r="AB18" s="4">
        <v>885</v>
      </c>
      <c r="AC18" s="4">
        <v>82</v>
      </c>
      <c r="AD18" s="4">
        <v>22.37</v>
      </c>
      <c r="AE18" s="4">
        <v>0.51</v>
      </c>
      <c r="AF18" s="4">
        <v>979</v>
      </c>
      <c r="AG18" s="4">
        <v>0</v>
      </c>
      <c r="AH18" s="4">
        <v>37</v>
      </c>
      <c r="AI18" s="4">
        <v>35</v>
      </c>
      <c r="AJ18" s="4">
        <v>190</v>
      </c>
      <c r="AK18" s="4">
        <v>168.9</v>
      </c>
      <c r="AL18" s="4">
        <v>4.4000000000000004</v>
      </c>
      <c r="AM18" s="4">
        <v>175</v>
      </c>
      <c r="AN18" s="4" t="s">
        <v>155</v>
      </c>
      <c r="AO18" s="4">
        <v>1</v>
      </c>
      <c r="AP18" s="5">
        <v>0.61968750000000006</v>
      </c>
      <c r="AQ18" s="4">
        <v>47.158912000000001</v>
      </c>
      <c r="AR18" s="4">
        <v>-88.488639000000006</v>
      </c>
      <c r="AS18" s="4">
        <v>310.89999999999998</v>
      </c>
      <c r="AT18" s="4">
        <v>28.6</v>
      </c>
      <c r="AU18" s="4">
        <v>12</v>
      </c>
      <c r="AV18" s="4">
        <v>11</v>
      </c>
      <c r="AW18" s="4" t="s">
        <v>203</v>
      </c>
      <c r="AX18" s="4">
        <v>1.4896</v>
      </c>
      <c r="AY18" s="4">
        <v>1.7</v>
      </c>
      <c r="AZ18" s="4">
        <v>2.5895999999999999</v>
      </c>
      <c r="BA18" s="4">
        <v>14.186999999999999</v>
      </c>
      <c r="BB18" s="4">
        <v>27.68</v>
      </c>
      <c r="BC18" s="4">
        <v>1.95</v>
      </c>
      <c r="BD18" s="4">
        <v>6.4390000000000001</v>
      </c>
      <c r="BE18" s="4">
        <v>3178.8319999999999</v>
      </c>
      <c r="BF18" s="4">
        <v>2.0830000000000002</v>
      </c>
      <c r="BG18" s="4">
        <v>16.917999999999999</v>
      </c>
      <c r="BH18" s="4">
        <v>3.2</v>
      </c>
      <c r="BI18" s="4">
        <v>20.117999999999999</v>
      </c>
      <c r="BJ18" s="4">
        <v>13.563000000000001</v>
      </c>
      <c r="BK18" s="4">
        <v>2.5659999999999998</v>
      </c>
      <c r="BL18" s="4">
        <v>16.128</v>
      </c>
      <c r="BM18" s="4">
        <v>0</v>
      </c>
      <c r="BQ18" s="4">
        <v>3284.8049999999998</v>
      </c>
      <c r="BR18" s="4">
        <v>0.22156400000000001</v>
      </c>
      <c r="BS18" s="4">
        <v>-5</v>
      </c>
      <c r="BT18" s="4">
        <v>8.9999999999999993E-3</v>
      </c>
      <c r="BU18" s="4">
        <v>5.4144709999999998</v>
      </c>
      <c r="BV18" s="4">
        <v>21</v>
      </c>
      <c r="BW18" s="4">
        <f t="shared" si="7"/>
        <v>1.4305032381999998</v>
      </c>
      <c r="BY18" s="4">
        <f>BE18*$BU18*VLOOKUP("Fuel Specific Gravity",'Raw Data'!$A$1:$B$2000,2,FALSE)</f>
        <v>14698.786400902685</v>
      </c>
      <c r="BZ18" s="4">
        <f>BF18*$BU18*VLOOKUP("Fuel Specific Gravity",'Raw Data'!$A$1:$B$2000,2,FALSE)</f>
        <v>9.6317050014220005</v>
      </c>
      <c r="CA18" s="4">
        <f>BJ18*$BU18*VLOOKUP("Fuel Specific Gravity",'Raw Data'!$A$1:$B$2000,2,FALSE)</f>
        <v>62.714745527742004</v>
      </c>
      <c r="CB18" s="4">
        <f>BM18*$BU18*VLOOKUP("Fuel Specific Gravity",'Raw Data'!$A$1:$B$2000,2,FALSE)</f>
        <v>0</v>
      </c>
    </row>
    <row r="19" spans="1:80" x14ac:dyDescent="0.25">
      <c r="A19" s="2">
        <v>43165</v>
      </c>
      <c r="B19" s="38">
        <v>0.410570162037037</v>
      </c>
      <c r="C19" s="4">
        <v>7.6630000000000003</v>
      </c>
      <c r="D19" s="4">
        <v>8.0000000000000002E-3</v>
      </c>
      <c r="E19" s="4">
        <v>80</v>
      </c>
      <c r="F19" s="4">
        <v>390.4</v>
      </c>
      <c r="G19" s="4">
        <v>75</v>
      </c>
      <c r="H19" s="4">
        <v>-10</v>
      </c>
      <c r="J19" s="4">
        <v>10.71</v>
      </c>
      <c r="K19" s="4">
        <v>0.94030000000000002</v>
      </c>
      <c r="L19" s="4">
        <v>7.2058</v>
      </c>
      <c r="M19" s="4">
        <v>7.4999999999999997E-3</v>
      </c>
      <c r="N19" s="4">
        <v>367.12079999999997</v>
      </c>
      <c r="O19" s="4">
        <v>70.514099999999999</v>
      </c>
      <c r="P19" s="4">
        <v>437.6</v>
      </c>
      <c r="Q19" s="4">
        <v>294.3134</v>
      </c>
      <c r="R19" s="4">
        <v>56.529699999999998</v>
      </c>
      <c r="S19" s="4">
        <v>350.8</v>
      </c>
      <c r="T19" s="4">
        <v>0</v>
      </c>
      <c r="W19" s="4">
        <v>0</v>
      </c>
      <c r="X19" s="4">
        <v>10.0722</v>
      </c>
      <c r="Y19" s="4">
        <v>11.9</v>
      </c>
      <c r="Z19" s="4">
        <v>848</v>
      </c>
      <c r="AA19" s="4">
        <v>851</v>
      </c>
      <c r="AB19" s="4">
        <v>886</v>
      </c>
      <c r="AC19" s="4">
        <v>82</v>
      </c>
      <c r="AD19" s="4">
        <v>22.37</v>
      </c>
      <c r="AE19" s="4">
        <v>0.51</v>
      </c>
      <c r="AF19" s="4">
        <v>979</v>
      </c>
      <c r="AG19" s="4">
        <v>0</v>
      </c>
      <c r="AH19" s="4">
        <v>37</v>
      </c>
      <c r="AI19" s="4">
        <v>35</v>
      </c>
      <c r="AJ19" s="4">
        <v>190</v>
      </c>
      <c r="AK19" s="4">
        <v>169</v>
      </c>
      <c r="AL19" s="4">
        <v>4.4000000000000004</v>
      </c>
      <c r="AM19" s="4">
        <v>175</v>
      </c>
      <c r="AN19" s="4" t="s">
        <v>155</v>
      </c>
      <c r="AO19" s="4">
        <v>1</v>
      </c>
      <c r="AP19" s="5">
        <v>0.6196990740740741</v>
      </c>
      <c r="AQ19" s="4">
        <v>47.158903000000002</v>
      </c>
      <c r="AR19" s="4">
        <v>-88.488446999999994</v>
      </c>
      <c r="AS19" s="4">
        <v>310.39999999999998</v>
      </c>
      <c r="AT19" s="4">
        <v>30.5</v>
      </c>
      <c r="AU19" s="4">
        <v>12</v>
      </c>
      <c r="AV19" s="4">
        <v>10</v>
      </c>
      <c r="AW19" s="4" t="s">
        <v>205</v>
      </c>
      <c r="AX19" s="4">
        <v>1.4368000000000001</v>
      </c>
      <c r="AY19" s="4">
        <v>1.2212000000000001</v>
      </c>
      <c r="AZ19" s="4">
        <v>2.4683999999999999</v>
      </c>
      <c r="BA19" s="4">
        <v>14.186999999999999</v>
      </c>
      <c r="BB19" s="4">
        <v>28.05</v>
      </c>
      <c r="BC19" s="4">
        <v>1.98</v>
      </c>
      <c r="BD19" s="4">
        <v>6.3470000000000004</v>
      </c>
      <c r="BE19" s="4">
        <v>3179.0140000000001</v>
      </c>
      <c r="BF19" s="4">
        <v>2.1120000000000001</v>
      </c>
      <c r="BG19" s="4">
        <v>16.960999999999999</v>
      </c>
      <c r="BH19" s="4">
        <v>3.258</v>
      </c>
      <c r="BI19" s="4">
        <v>20.219000000000001</v>
      </c>
      <c r="BJ19" s="4">
        <v>13.597</v>
      </c>
      <c r="BK19" s="4">
        <v>2.6120000000000001</v>
      </c>
      <c r="BL19" s="4">
        <v>16.209</v>
      </c>
      <c r="BM19" s="4">
        <v>0</v>
      </c>
      <c r="BQ19" s="4">
        <v>3230.9810000000002</v>
      </c>
      <c r="BR19" s="4">
        <v>0.24365000000000001</v>
      </c>
      <c r="BS19" s="4">
        <v>-5</v>
      </c>
      <c r="BT19" s="4">
        <v>8.9999999999999993E-3</v>
      </c>
      <c r="BU19" s="4">
        <v>5.9541969999999997</v>
      </c>
      <c r="BV19" s="4">
        <v>21</v>
      </c>
      <c r="BW19" s="4">
        <f t="shared" si="7"/>
        <v>1.5730988473999998</v>
      </c>
      <c r="BY19" s="4">
        <f>BE19*$BU19*VLOOKUP("Fuel Specific Gravity",'Raw Data'!$A$1:$B$2000,2,FALSE)</f>
        <v>16164.918180981331</v>
      </c>
      <c r="BZ19" s="4">
        <f>BF19*$BU19*VLOOKUP("Fuel Specific Gravity",'Raw Data'!$A$1:$B$2000,2,FALSE)</f>
        <v>10.739275510656</v>
      </c>
      <c r="CA19" s="4">
        <f>BJ19*$BU19*VLOOKUP("Fuel Specific Gravity",'Raw Data'!$A$1:$B$2000,2,FALSE)</f>
        <v>69.139170984085993</v>
      </c>
      <c r="CB19" s="4">
        <f>BM19*$BU19*VLOOKUP("Fuel Specific Gravity",'Raw Data'!$A$1:$B$2000,2,FALSE)</f>
        <v>0</v>
      </c>
    </row>
    <row r="20" spans="1:80" x14ac:dyDescent="0.25">
      <c r="A20" s="2">
        <v>43165</v>
      </c>
      <c r="B20" s="38">
        <v>0.4105817361111111</v>
      </c>
      <c r="C20" s="4">
        <v>7.5279999999999996</v>
      </c>
      <c r="D20" s="4">
        <v>8.0000000000000002E-3</v>
      </c>
      <c r="E20" s="4">
        <v>80</v>
      </c>
      <c r="F20" s="4">
        <v>386.7</v>
      </c>
      <c r="G20" s="4">
        <v>76.3</v>
      </c>
      <c r="H20" s="4">
        <v>0</v>
      </c>
      <c r="J20" s="4">
        <v>10.6</v>
      </c>
      <c r="K20" s="4">
        <v>0.94140000000000001</v>
      </c>
      <c r="L20" s="4">
        <v>7.0872000000000002</v>
      </c>
      <c r="M20" s="4">
        <v>7.4999999999999997E-3</v>
      </c>
      <c r="N20" s="4">
        <v>364.01119999999997</v>
      </c>
      <c r="O20" s="4">
        <v>71.817700000000002</v>
      </c>
      <c r="P20" s="4">
        <v>435.8</v>
      </c>
      <c r="Q20" s="4">
        <v>291.54759999999999</v>
      </c>
      <c r="R20" s="4">
        <v>57.520899999999997</v>
      </c>
      <c r="S20" s="4">
        <v>349.1</v>
      </c>
      <c r="T20" s="4">
        <v>0</v>
      </c>
      <c r="W20" s="4">
        <v>0</v>
      </c>
      <c r="X20" s="4">
        <v>9.9788999999999994</v>
      </c>
      <c r="Y20" s="4">
        <v>12</v>
      </c>
      <c r="Z20" s="4">
        <v>848</v>
      </c>
      <c r="AA20" s="4">
        <v>849</v>
      </c>
      <c r="AB20" s="4">
        <v>886</v>
      </c>
      <c r="AC20" s="4">
        <v>81.099999999999994</v>
      </c>
      <c r="AD20" s="4">
        <v>22.12</v>
      </c>
      <c r="AE20" s="4">
        <v>0.51</v>
      </c>
      <c r="AF20" s="4">
        <v>979</v>
      </c>
      <c r="AG20" s="4">
        <v>0</v>
      </c>
      <c r="AH20" s="4">
        <v>37</v>
      </c>
      <c r="AI20" s="4">
        <v>35</v>
      </c>
      <c r="AJ20" s="4">
        <v>190</v>
      </c>
      <c r="AK20" s="4">
        <v>168.1</v>
      </c>
      <c r="AL20" s="4">
        <v>4.4000000000000004</v>
      </c>
      <c r="AM20" s="4">
        <v>175</v>
      </c>
      <c r="AN20" s="4" t="s">
        <v>155</v>
      </c>
      <c r="AO20" s="4">
        <v>1</v>
      </c>
      <c r="AP20" s="5">
        <v>0.61971064814814814</v>
      </c>
      <c r="AQ20" s="4">
        <v>47.158898999999998</v>
      </c>
      <c r="AR20" s="4">
        <v>-88.488249999999994</v>
      </c>
      <c r="AS20" s="4">
        <v>310.10000000000002</v>
      </c>
      <c r="AT20" s="4">
        <v>32.200000000000003</v>
      </c>
      <c r="AU20" s="4">
        <v>12</v>
      </c>
      <c r="AV20" s="4">
        <v>10</v>
      </c>
      <c r="AW20" s="4" t="s">
        <v>205</v>
      </c>
      <c r="AX20" s="4">
        <v>1.5</v>
      </c>
      <c r="AY20" s="4">
        <v>1.1368</v>
      </c>
      <c r="AZ20" s="4">
        <v>2.5684</v>
      </c>
      <c r="BA20" s="4">
        <v>14.186999999999999</v>
      </c>
      <c r="BB20" s="4">
        <v>28.54</v>
      </c>
      <c r="BC20" s="4">
        <v>2.0099999999999998</v>
      </c>
      <c r="BD20" s="4">
        <v>6.2240000000000002</v>
      </c>
      <c r="BE20" s="4">
        <v>3179.25</v>
      </c>
      <c r="BF20" s="4">
        <v>2.15</v>
      </c>
      <c r="BG20" s="4">
        <v>17.100000000000001</v>
      </c>
      <c r="BH20" s="4">
        <v>3.3740000000000001</v>
      </c>
      <c r="BI20" s="4">
        <v>20.474</v>
      </c>
      <c r="BJ20" s="4">
        <v>13.696</v>
      </c>
      <c r="BK20" s="4">
        <v>2.702</v>
      </c>
      <c r="BL20" s="4">
        <v>16.398</v>
      </c>
      <c r="BM20" s="4">
        <v>0</v>
      </c>
      <c r="BQ20" s="4">
        <v>3254.835</v>
      </c>
      <c r="BR20" s="4">
        <v>0.25234200000000001</v>
      </c>
      <c r="BS20" s="4">
        <v>-5</v>
      </c>
      <c r="BT20" s="4">
        <v>7.1879999999999999E-3</v>
      </c>
      <c r="BU20" s="4">
        <v>6.1666080000000001</v>
      </c>
      <c r="BV20" s="4">
        <v>21</v>
      </c>
      <c r="BW20" s="4">
        <f t="shared" si="7"/>
        <v>1.6292178336000001</v>
      </c>
      <c r="BY20" s="4">
        <f>BE20*$BU20*VLOOKUP("Fuel Specific Gravity",'Raw Data'!$A$1:$B$2000,2,FALSE)</f>
        <v>16742.830965336001</v>
      </c>
      <c r="BZ20" s="4">
        <f>BF20*$BU20*VLOOKUP("Fuel Specific Gravity",'Raw Data'!$A$1:$B$2000,2,FALSE)</f>
        <v>11.322508948799999</v>
      </c>
      <c r="CA20" s="4">
        <f>BJ20*$BU20*VLOOKUP("Fuel Specific Gravity",'Raw Data'!$A$1:$B$2000,2,FALSE)</f>
        <v>72.127015145472001</v>
      </c>
      <c r="CB20" s="4">
        <f>BM20*$BU20*VLOOKUP("Fuel Specific Gravity",'Raw Data'!$A$1:$B$2000,2,FALSE)</f>
        <v>0</v>
      </c>
    </row>
    <row r="21" spans="1:80" x14ac:dyDescent="0.25">
      <c r="A21" s="2">
        <v>43165</v>
      </c>
      <c r="B21" s="38">
        <v>0.41059331018518513</v>
      </c>
      <c r="C21" s="4">
        <v>7.2709999999999999</v>
      </c>
      <c r="D21" s="4">
        <v>8.6E-3</v>
      </c>
      <c r="E21" s="4">
        <v>86.218486999999996</v>
      </c>
      <c r="F21" s="4">
        <v>384.1</v>
      </c>
      <c r="G21" s="4">
        <v>78.099999999999994</v>
      </c>
      <c r="H21" s="4">
        <v>0</v>
      </c>
      <c r="J21" s="4">
        <v>10.6</v>
      </c>
      <c r="K21" s="4">
        <v>0.94330000000000003</v>
      </c>
      <c r="L21" s="4">
        <v>6.8590999999999998</v>
      </c>
      <c r="M21" s="4">
        <v>8.0999999999999996E-3</v>
      </c>
      <c r="N21" s="4">
        <v>362.3526</v>
      </c>
      <c r="O21" s="4">
        <v>73.631399999999999</v>
      </c>
      <c r="P21" s="4">
        <v>436</v>
      </c>
      <c r="Q21" s="4">
        <v>290.19110000000001</v>
      </c>
      <c r="R21" s="4">
        <v>58.9679</v>
      </c>
      <c r="S21" s="4">
        <v>349.2</v>
      </c>
      <c r="T21" s="4">
        <v>0</v>
      </c>
      <c r="W21" s="4">
        <v>0</v>
      </c>
      <c r="X21" s="4">
        <v>9.9994999999999994</v>
      </c>
      <c r="Y21" s="4">
        <v>12</v>
      </c>
      <c r="Z21" s="4">
        <v>847</v>
      </c>
      <c r="AA21" s="4">
        <v>849</v>
      </c>
      <c r="AB21" s="4">
        <v>885</v>
      </c>
      <c r="AC21" s="4">
        <v>81</v>
      </c>
      <c r="AD21" s="4">
        <v>22.09</v>
      </c>
      <c r="AE21" s="4">
        <v>0.51</v>
      </c>
      <c r="AF21" s="4">
        <v>979</v>
      </c>
      <c r="AG21" s="4">
        <v>0</v>
      </c>
      <c r="AH21" s="4">
        <v>37</v>
      </c>
      <c r="AI21" s="4">
        <v>35</v>
      </c>
      <c r="AJ21" s="4">
        <v>190</v>
      </c>
      <c r="AK21" s="4">
        <v>168</v>
      </c>
      <c r="AL21" s="4">
        <v>4.3</v>
      </c>
      <c r="AM21" s="4">
        <v>175</v>
      </c>
      <c r="AN21" s="4" t="s">
        <v>155</v>
      </c>
      <c r="AO21" s="4">
        <v>1</v>
      </c>
      <c r="AP21" s="5">
        <v>0.61972222222222217</v>
      </c>
      <c r="AQ21" s="4">
        <v>47.158898000000001</v>
      </c>
      <c r="AR21" s="4">
        <v>-88.488044000000002</v>
      </c>
      <c r="AS21" s="4">
        <v>309.7</v>
      </c>
      <c r="AT21" s="4">
        <v>33.299999999999997</v>
      </c>
      <c r="AU21" s="4">
        <v>12</v>
      </c>
      <c r="AV21" s="4">
        <v>10</v>
      </c>
      <c r="AW21" s="4" t="s">
        <v>205</v>
      </c>
      <c r="AX21" s="4">
        <v>1.6368</v>
      </c>
      <c r="AY21" s="4">
        <v>1.0631999999999999</v>
      </c>
      <c r="AZ21" s="4">
        <v>2.6</v>
      </c>
      <c r="BA21" s="4">
        <v>14.186999999999999</v>
      </c>
      <c r="BB21" s="4">
        <v>29.51</v>
      </c>
      <c r="BC21" s="4">
        <v>2.08</v>
      </c>
      <c r="BD21" s="4">
        <v>6.0060000000000002</v>
      </c>
      <c r="BE21" s="4">
        <v>3179.453</v>
      </c>
      <c r="BF21" s="4">
        <v>2.4</v>
      </c>
      <c r="BG21" s="4">
        <v>17.588999999999999</v>
      </c>
      <c r="BH21" s="4">
        <v>3.5739999999999998</v>
      </c>
      <c r="BI21" s="4">
        <v>21.164000000000001</v>
      </c>
      <c r="BJ21" s="4">
        <v>14.087</v>
      </c>
      <c r="BK21" s="4">
        <v>2.8620000000000001</v>
      </c>
      <c r="BL21" s="4">
        <v>16.949000000000002</v>
      </c>
      <c r="BM21" s="4">
        <v>0</v>
      </c>
      <c r="BQ21" s="4">
        <v>3370.2150000000001</v>
      </c>
      <c r="BR21" s="4">
        <v>0.23669200000000001</v>
      </c>
      <c r="BS21" s="4">
        <v>-5</v>
      </c>
      <c r="BT21" s="4">
        <v>7.9059999999999998E-3</v>
      </c>
      <c r="BU21" s="4">
        <v>5.78416</v>
      </c>
      <c r="BV21" s="4">
        <v>21</v>
      </c>
      <c r="BW21" s="4">
        <f t="shared" si="7"/>
        <v>1.528175072</v>
      </c>
      <c r="BY21" s="4">
        <f>BE21*$BU21*VLOOKUP("Fuel Specific Gravity",'Raw Data'!$A$1:$B$2000,2,FALSE)</f>
        <v>15705.45699426592</v>
      </c>
      <c r="BZ21" s="4">
        <f>BF21*$BU21*VLOOKUP("Fuel Specific Gravity",'Raw Data'!$A$1:$B$2000,2,FALSE)</f>
        <v>11.855214336</v>
      </c>
      <c r="CA21" s="4">
        <f>BJ21*$BU21*VLOOKUP("Fuel Specific Gravity",'Raw Data'!$A$1:$B$2000,2,FALSE)</f>
        <v>69.585168479679993</v>
      </c>
      <c r="CB21" s="4">
        <f>BM21*$BU21*VLOOKUP("Fuel Specific Gravity",'Raw Data'!$A$1:$B$2000,2,FALSE)</f>
        <v>0</v>
      </c>
    </row>
    <row r="22" spans="1:80" x14ac:dyDescent="0.25">
      <c r="A22" s="2">
        <v>43165</v>
      </c>
      <c r="B22" s="38">
        <v>0.41060488425925928</v>
      </c>
      <c r="C22" s="4">
        <v>6.5449999999999999</v>
      </c>
      <c r="D22" s="4">
        <v>3.0000000000000001E-3</v>
      </c>
      <c r="E22" s="4">
        <v>30.416667</v>
      </c>
      <c r="F22" s="4">
        <v>378.5</v>
      </c>
      <c r="G22" s="4">
        <v>79.599999999999994</v>
      </c>
      <c r="H22" s="4">
        <v>0</v>
      </c>
      <c r="J22" s="4">
        <v>10.6</v>
      </c>
      <c r="K22" s="4">
        <v>0.94899999999999995</v>
      </c>
      <c r="L22" s="4">
        <v>6.2110000000000003</v>
      </c>
      <c r="M22" s="4">
        <v>2.8999999999999998E-3</v>
      </c>
      <c r="N22" s="4">
        <v>359.19690000000003</v>
      </c>
      <c r="O22" s="4">
        <v>75.551100000000005</v>
      </c>
      <c r="P22" s="4">
        <v>434.7</v>
      </c>
      <c r="Q22" s="4">
        <v>287.66379999999998</v>
      </c>
      <c r="R22" s="4">
        <v>60.505299999999998</v>
      </c>
      <c r="S22" s="4">
        <v>348.2</v>
      </c>
      <c r="T22" s="4">
        <v>0</v>
      </c>
      <c r="W22" s="4">
        <v>0</v>
      </c>
      <c r="X22" s="4">
        <v>10.0595</v>
      </c>
      <c r="Y22" s="4">
        <v>12</v>
      </c>
      <c r="Z22" s="4">
        <v>847</v>
      </c>
      <c r="AA22" s="4">
        <v>849</v>
      </c>
      <c r="AB22" s="4">
        <v>885</v>
      </c>
      <c r="AC22" s="4">
        <v>81</v>
      </c>
      <c r="AD22" s="4">
        <v>22.09</v>
      </c>
      <c r="AE22" s="4">
        <v>0.51</v>
      </c>
      <c r="AF22" s="4">
        <v>979</v>
      </c>
      <c r="AG22" s="4">
        <v>0</v>
      </c>
      <c r="AH22" s="4">
        <v>37</v>
      </c>
      <c r="AI22" s="4">
        <v>35</v>
      </c>
      <c r="AJ22" s="4">
        <v>190</v>
      </c>
      <c r="AK22" s="4">
        <v>168</v>
      </c>
      <c r="AL22" s="4">
        <v>4.3</v>
      </c>
      <c r="AM22" s="4">
        <v>175</v>
      </c>
      <c r="AN22" s="4" t="s">
        <v>155</v>
      </c>
      <c r="AO22" s="4">
        <v>1</v>
      </c>
      <c r="AP22" s="5">
        <v>0.61973379629629632</v>
      </c>
      <c r="AQ22" s="4">
        <v>47.158904999999997</v>
      </c>
      <c r="AR22" s="4">
        <v>-88.487831999999997</v>
      </c>
      <c r="AS22" s="4">
        <v>309.39999999999998</v>
      </c>
      <c r="AT22" s="4">
        <v>34.299999999999997</v>
      </c>
      <c r="AU22" s="4">
        <v>12</v>
      </c>
      <c r="AV22" s="4">
        <v>9</v>
      </c>
      <c r="AW22" s="4" t="s">
        <v>207</v>
      </c>
      <c r="AX22" s="4">
        <v>1.9736</v>
      </c>
      <c r="AY22" s="4">
        <v>1</v>
      </c>
      <c r="AZ22" s="4">
        <v>2.8736000000000002</v>
      </c>
      <c r="BA22" s="4">
        <v>14.186999999999999</v>
      </c>
      <c r="BB22" s="4">
        <v>32.71</v>
      </c>
      <c r="BC22" s="4">
        <v>2.31</v>
      </c>
      <c r="BD22" s="4">
        <v>5.3730000000000002</v>
      </c>
      <c r="BE22" s="4">
        <v>3183.6959999999999</v>
      </c>
      <c r="BF22" s="4">
        <v>0.94199999999999995</v>
      </c>
      <c r="BG22" s="4">
        <v>19.280999999999999</v>
      </c>
      <c r="BH22" s="4">
        <v>4.056</v>
      </c>
      <c r="BI22" s="4">
        <v>23.337</v>
      </c>
      <c r="BJ22" s="4">
        <v>15.442</v>
      </c>
      <c r="BK22" s="4">
        <v>3.2480000000000002</v>
      </c>
      <c r="BL22" s="4">
        <v>18.689</v>
      </c>
      <c r="BM22" s="4">
        <v>0</v>
      </c>
      <c r="BQ22" s="4">
        <v>3749.2289999999998</v>
      </c>
      <c r="BR22" s="4">
        <v>0.21959799999999999</v>
      </c>
      <c r="BS22" s="4">
        <v>-5</v>
      </c>
      <c r="BT22" s="4">
        <v>8.9060000000000007E-3</v>
      </c>
      <c r="BU22" s="4">
        <v>5.3664259999999997</v>
      </c>
      <c r="BV22" s="4">
        <v>21</v>
      </c>
      <c r="BW22" s="4">
        <f t="shared" si="7"/>
        <v>1.4178097491999999</v>
      </c>
      <c r="BY22" s="4">
        <f>BE22*$BU22*VLOOKUP("Fuel Specific Gravity",'Raw Data'!$A$1:$B$2000,2,FALSE)</f>
        <v>14590.648917883582</v>
      </c>
      <c r="BZ22" s="4">
        <f>BF22*$BU22*VLOOKUP("Fuel Specific Gravity",'Raw Data'!$A$1:$B$2000,2,FALSE)</f>
        <v>4.3171179913679989</v>
      </c>
      <c r="CA22" s="4">
        <f>BJ22*$BU22*VLOOKUP("Fuel Specific Gravity",'Raw Data'!$A$1:$B$2000,2,FALSE)</f>
        <v>70.769571149368005</v>
      </c>
      <c r="CB22" s="4">
        <f>BM22*$BU22*VLOOKUP("Fuel Specific Gravity",'Raw Data'!$A$1:$B$2000,2,FALSE)</f>
        <v>0</v>
      </c>
    </row>
    <row r="23" spans="1:80" x14ac:dyDescent="0.25">
      <c r="A23" s="2">
        <v>43165</v>
      </c>
      <c r="B23" s="38">
        <v>0.41061645833333332</v>
      </c>
      <c r="C23" s="4">
        <v>4.0430000000000001</v>
      </c>
      <c r="D23" s="4">
        <v>-5.9999999999999995E-4</v>
      </c>
      <c r="E23" s="4">
        <v>-5.9090910000000001</v>
      </c>
      <c r="F23" s="4">
        <v>342.2</v>
      </c>
      <c r="G23" s="4">
        <v>80</v>
      </c>
      <c r="H23" s="4">
        <v>0</v>
      </c>
      <c r="J23" s="4">
        <v>10.6</v>
      </c>
      <c r="K23" s="4">
        <v>0.96899999999999997</v>
      </c>
      <c r="L23" s="4">
        <v>3.9171</v>
      </c>
      <c r="M23" s="4">
        <v>0</v>
      </c>
      <c r="N23" s="4">
        <v>331.52969999999999</v>
      </c>
      <c r="O23" s="4">
        <v>77.495099999999994</v>
      </c>
      <c r="P23" s="4">
        <v>409</v>
      </c>
      <c r="Q23" s="4">
        <v>265.50650000000002</v>
      </c>
      <c r="R23" s="4">
        <v>62.062100000000001</v>
      </c>
      <c r="S23" s="4">
        <v>327.60000000000002</v>
      </c>
      <c r="T23" s="4">
        <v>0</v>
      </c>
      <c r="W23" s="4">
        <v>0</v>
      </c>
      <c r="X23" s="4">
        <v>10.270899999999999</v>
      </c>
      <c r="Y23" s="4">
        <v>12</v>
      </c>
      <c r="Z23" s="4">
        <v>845</v>
      </c>
      <c r="AA23" s="4">
        <v>847</v>
      </c>
      <c r="AB23" s="4">
        <v>884</v>
      </c>
      <c r="AC23" s="4">
        <v>81</v>
      </c>
      <c r="AD23" s="4">
        <v>22.09</v>
      </c>
      <c r="AE23" s="4">
        <v>0.51</v>
      </c>
      <c r="AF23" s="4">
        <v>979</v>
      </c>
      <c r="AG23" s="4">
        <v>0</v>
      </c>
      <c r="AH23" s="4">
        <v>37</v>
      </c>
      <c r="AI23" s="4">
        <v>35</v>
      </c>
      <c r="AJ23" s="4">
        <v>190</v>
      </c>
      <c r="AK23" s="4">
        <v>168.9</v>
      </c>
      <c r="AL23" s="4">
        <v>4.4000000000000004</v>
      </c>
      <c r="AM23" s="4">
        <v>175</v>
      </c>
      <c r="AN23" s="4" t="s">
        <v>155</v>
      </c>
      <c r="AO23" s="4">
        <v>1</v>
      </c>
      <c r="AP23" s="5">
        <v>0.61974537037037036</v>
      </c>
      <c r="AQ23" s="4">
        <v>47.158909000000001</v>
      </c>
      <c r="AR23" s="4">
        <v>-88.487622999999999</v>
      </c>
      <c r="AS23" s="4">
        <v>309.2</v>
      </c>
      <c r="AT23" s="4">
        <v>34.9</v>
      </c>
      <c r="AU23" s="4">
        <v>12</v>
      </c>
      <c r="AV23" s="4">
        <v>9</v>
      </c>
      <c r="AW23" s="4" t="s">
        <v>207</v>
      </c>
      <c r="AX23" s="4">
        <v>1.4843999999999999</v>
      </c>
      <c r="AY23" s="4">
        <v>1.0684</v>
      </c>
      <c r="AZ23" s="4">
        <v>2.5211999999999999</v>
      </c>
      <c r="BA23" s="4">
        <v>14.186999999999999</v>
      </c>
      <c r="BB23" s="4">
        <v>52.43</v>
      </c>
      <c r="BC23" s="4">
        <v>3.7</v>
      </c>
      <c r="BD23" s="4">
        <v>3.2040000000000002</v>
      </c>
      <c r="BE23" s="4">
        <v>3197.261</v>
      </c>
      <c r="BF23" s="4">
        <v>0</v>
      </c>
      <c r="BG23" s="4">
        <v>28.338000000000001</v>
      </c>
      <c r="BH23" s="4">
        <v>6.6239999999999997</v>
      </c>
      <c r="BI23" s="4">
        <v>34.962000000000003</v>
      </c>
      <c r="BJ23" s="4">
        <v>22.695</v>
      </c>
      <c r="BK23" s="4">
        <v>5.3049999999999997</v>
      </c>
      <c r="BL23" s="4">
        <v>27.998999999999999</v>
      </c>
      <c r="BM23" s="4">
        <v>0</v>
      </c>
      <c r="BQ23" s="4">
        <v>6095.616</v>
      </c>
      <c r="BR23" s="4">
        <v>0.19084699999999999</v>
      </c>
      <c r="BS23" s="4">
        <v>-5</v>
      </c>
      <c r="BT23" s="4">
        <v>8.0949999999999998E-3</v>
      </c>
      <c r="BU23" s="4">
        <v>4.6638270000000004</v>
      </c>
      <c r="BV23" s="4">
        <v>21</v>
      </c>
      <c r="BW23" s="4">
        <f t="shared" si="7"/>
        <v>1.2321830934</v>
      </c>
      <c r="BY23" s="4">
        <f>BE23*$BU23*VLOOKUP("Fuel Specific Gravity",'Raw Data'!$A$1:$B$2000,2,FALSE)</f>
        <v>12734.397239881338</v>
      </c>
      <c r="BZ23" s="4">
        <f>BF23*$BU23*VLOOKUP("Fuel Specific Gravity",'Raw Data'!$A$1:$B$2000,2,FALSE)</f>
        <v>0</v>
      </c>
      <c r="CA23" s="4">
        <f>BJ23*$BU23*VLOOKUP("Fuel Specific Gravity",'Raw Data'!$A$1:$B$2000,2,FALSE)</f>
        <v>90.392102915310005</v>
      </c>
      <c r="CB23" s="4">
        <f>BM23*$BU23*VLOOKUP("Fuel Specific Gravity",'Raw Data'!$A$1:$B$2000,2,FALSE)</f>
        <v>0</v>
      </c>
    </row>
    <row r="24" spans="1:80" x14ac:dyDescent="0.25">
      <c r="A24" s="2">
        <v>43165</v>
      </c>
      <c r="B24" s="38">
        <v>0.41062803240740742</v>
      </c>
      <c r="C24" s="4">
        <v>3.8479999999999999</v>
      </c>
      <c r="D24" s="4">
        <v>8.3999999999999995E-3</v>
      </c>
      <c r="E24" s="4">
        <v>83.989856000000003</v>
      </c>
      <c r="F24" s="4">
        <v>307.10000000000002</v>
      </c>
      <c r="G24" s="4">
        <v>79.7</v>
      </c>
      <c r="H24" s="4">
        <v>-10</v>
      </c>
      <c r="J24" s="4">
        <v>11.57</v>
      </c>
      <c r="K24" s="4">
        <v>0.97040000000000004</v>
      </c>
      <c r="L24" s="4">
        <v>3.7343000000000002</v>
      </c>
      <c r="M24" s="4">
        <v>8.2000000000000007E-3</v>
      </c>
      <c r="N24" s="4">
        <v>297.97039999999998</v>
      </c>
      <c r="O24" s="4">
        <v>77.343199999999996</v>
      </c>
      <c r="P24" s="4">
        <v>375.3</v>
      </c>
      <c r="Q24" s="4">
        <v>238.63030000000001</v>
      </c>
      <c r="R24" s="4">
        <v>61.9405</v>
      </c>
      <c r="S24" s="4">
        <v>300.60000000000002</v>
      </c>
      <c r="T24" s="4">
        <v>0</v>
      </c>
      <c r="W24" s="4">
        <v>0</v>
      </c>
      <c r="X24" s="4">
        <v>11.224600000000001</v>
      </c>
      <c r="Y24" s="4">
        <v>11.9</v>
      </c>
      <c r="Z24" s="4">
        <v>845</v>
      </c>
      <c r="AA24" s="4">
        <v>845</v>
      </c>
      <c r="AB24" s="4">
        <v>883</v>
      </c>
      <c r="AC24" s="4">
        <v>81</v>
      </c>
      <c r="AD24" s="4">
        <v>22.09</v>
      </c>
      <c r="AE24" s="4">
        <v>0.51</v>
      </c>
      <c r="AF24" s="4">
        <v>979</v>
      </c>
      <c r="AG24" s="4">
        <v>0</v>
      </c>
      <c r="AH24" s="4">
        <v>37</v>
      </c>
      <c r="AI24" s="4">
        <v>35</v>
      </c>
      <c r="AJ24" s="4">
        <v>190</v>
      </c>
      <c r="AK24" s="4">
        <v>169</v>
      </c>
      <c r="AL24" s="4">
        <v>4.3</v>
      </c>
      <c r="AM24" s="4">
        <v>175</v>
      </c>
      <c r="AN24" s="4" t="s">
        <v>155</v>
      </c>
      <c r="AO24" s="4">
        <v>1</v>
      </c>
      <c r="AP24" s="5">
        <v>0.61975694444444451</v>
      </c>
      <c r="AQ24" s="4">
        <v>47.158909999999999</v>
      </c>
      <c r="AR24" s="4">
        <v>-88.487412000000006</v>
      </c>
      <c r="AS24" s="4">
        <v>308.89999999999998</v>
      </c>
      <c r="AT24" s="4">
        <v>35.200000000000003</v>
      </c>
      <c r="AU24" s="4">
        <v>12</v>
      </c>
      <c r="AV24" s="4">
        <v>9</v>
      </c>
      <c r="AW24" s="4" t="s">
        <v>207</v>
      </c>
      <c r="AX24" s="4">
        <v>1.2</v>
      </c>
      <c r="AY24" s="4">
        <v>1.1684000000000001</v>
      </c>
      <c r="AZ24" s="4">
        <v>2.2999999999999998</v>
      </c>
      <c r="BA24" s="4">
        <v>14.186999999999999</v>
      </c>
      <c r="BB24" s="4">
        <v>54.91</v>
      </c>
      <c r="BC24" s="4">
        <v>3.87</v>
      </c>
      <c r="BD24" s="4">
        <v>3.0470000000000002</v>
      </c>
      <c r="BE24" s="4">
        <v>3191.8249999999998</v>
      </c>
      <c r="BF24" s="4">
        <v>4.4340000000000002</v>
      </c>
      <c r="BG24" s="4">
        <v>26.670999999999999</v>
      </c>
      <c r="BH24" s="4">
        <v>6.923</v>
      </c>
      <c r="BI24" s="4">
        <v>33.594000000000001</v>
      </c>
      <c r="BJ24" s="4">
        <v>21.36</v>
      </c>
      <c r="BK24" s="4">
        <v>5.5439999999999996</v>
      </c>
      <c r="BL24" s="4">
        <v>26.904</v>
      </c>
      <c r="BM24" s="4">
        <v>0</v>
      </c>
      <c r="BQ24" s="4">
        <v>6975.9589999999998</v>
      </c>
      <c r="BR24" s="4">
        <v>9.3785999999999994E-2</v>
      </c>
      <c r="BS24" s="4">
        <v>-5</v>
      </c>
      <c r="BT24" s="4">
        <v>8.9060000000000007E-3</v>
      </c>
      <c r="BU24" s="4">
        <v>2.29189</v>
      </c>
      <c r="BV24" s="4">
        <v>21</v>
      </c>
      <c r="BW24" s="4">
        <f t="shared" si="7"/>
        <v>0.60551733799999996</v>
      </c>
      <c r="BY24" s="4">
        <f>BE24*$BU24*VLOOKUP("Fuel Specific Gravity",'Raw Data'!$A$1:$B$2000,2,FALSE)</f>
        <v>6247.2762765594989</v>
      </c>
      <c r="BZ24" s="4">
        <f>BF24*$BU24*VLOOKUP("Fuel Specific Gravity",'Raw Data'!$A$1:$B$2000,2,FALSE)</f>
        <v>8.6785531820399999</v>
      </c>
      <c r="CA24" s="4">
        <f>BJ24*$BU24*VLOOKUP("Fuel Specific Gravity",'Raw Data'!$A$1:$B$2000,2,FALSE)</f>
        <v>41.807373921599996</v>
      </c>
      <c r="CB24" s="4">
        <f>BM24*$BU24*VLOOKUP("Fuel Specific Gravity",'Raw Data'!$A$1:$B$2000,2,FALSE)</f>
        <v>0</v>
      </c>
    </row>
    <row r="25" spans="1:80" x14ac:dyDescent="0.25">
      <c r="A25" s="2">
        <v>43165</v>
      </c>
      <c r="B25" s="38">
        <v>0.41063960648148146</v>
      </c>
      <c r="C25" s="4">
        <v>4.6390000000000002</v>
      </c>
      <c r="D25" s="4">
        <v>1.18E-2</v>
      </c>
      <c r="E25" s="4">
        <v>117.802198</v>
      </c>
      <c r="F25" s="4">
        <v>306.5</v>
      </c>
      <c r="G25" s="4">
        <v>82</v>
      </c>
      <c r="H25" s="4">
        <v>0</v>
      </c>
      <c r="J25" s="4">
        <v>12.91</v>
      </c>
      <c r="K25" s="4">
        <v>0.96399999999999997</v>
      </c>
      <c r="L25" s="4">
        <v>4.4724000000000004</v>
      </c>
      <c r="M25" s="4">
        <v>1.14E-2</v>
      </c>
      <c r="N25" s="4">
        <v>295.45650000000001</v>
      </c>
      <c r="O25" s="4">
        <v>79.014300000000006</v>
      </c>
      <c r="P25" s="4">
        <v>374.5</v>
      </c>
      <c r="Q25" s="4">
        <v>236.61709999999999</v>
      </c>
      <c r="R25" s="4">
        <v>63.278799999999997</v>
      </c>
      <c r="S25" s="4">
        <v>299.89999999999998</v>
      </c>
      <c r="T25" s="4">
        <v>0</v>
      </c>
      <c r="W25" s="4">
        <v>0</v>
      </c>
      <c r="X25" s="4">
        <v>12.4496</v>
      </c>
      <c r="Y25" s="4">
        <v>12</v>
      </c>
      <c r="Z25" s="4">
        <v>845</v>
      </c>
      <c r="AA25" s="4">
        <v>845</v>
      </c>
      <c r="AB25" s="4">
        <v>883</v>
      </c>
      <c r="AC25" s="4">
        <v>81</v>
      </c>
      <c r="AD25" s="4">
        <v>22.09</v>
      </c>
      <c r="AE25" s="4">
        <v>0.51</v>
      </c>
      <c r="AF25" s="4">
        <v>979</v>
      </c>
      <c r="AG25" s="4">
        <v>0</v>
      </c>
      <c r="AH25" s="4">
        <v>37</v>
      </c>
      <c r="AI25" s="4">
        <v>35</v>
      </c>
      <c r="AJ25" s="4">
        <v>190</v>
      </c>
      <c r="AK25" s="4">
        <v>169</v>
      </c>
      <c r="AL25" s="4">
        <v>4.3</v>
      </c>
      <c r="AM25" s="4">
        <v>175</v>
      </c>
      <c r="AN25" s="4" t="s">
        <v>155</v>
      </c>
      <c r="AO25" s="4">
        <v>1</v>
      </c>
      <c r="AP25" s="5">
        <v>0.61976851851851855</v>
      </c>
      <c r="AQ25" s="4">
        <v>47.158915</v>
      </c>
      <c r="AR25" s="4">
        <v>-88.487200999999999</v>
      </c>
      <c r="AS25" s="4">
        <v>308.7</v>
      </c>
      <c r="AT25" s="4">
        <v>35.200000000000003</v>
      </c>
      <c r="AU25" s="4">
        <v>12</v>
      </c>
      <c r="AV25" s="4">
        <v>9</v>
      </c>
      <c r="AW25" s="4" t="s">
        <v>207</v>
      </c>
      <c r="AX25" s="4">
        <v>1.2684</v>
      </c>
      <c r="AY25" s="4">
        <v>1.2</v>
      </c>
      <c r="AZ25" s="4">
        <v>2.2999999999999998</v>
      </c>
      <c r="BA25" s="4">
        <v>14.186999999999999</v>
      </c>
      <c r="BB25" s="4">
        <v>45.68</v>
      </c>
      <c r="BC25" s="4">
        <v>3.22</v>
      </c>
      <c r="BD25" s="4">
        <v>3.734</v>
      </c>
      <c r="BE25" s="4">
        <v>3185.03</v>
      </c>
      <c r="BF25" s="4">
        <v>5.1470000000000002</v>
      </c>
      <c r="BG25" s="4">
        <v>22.035</v>
      </c>
      <c r="BH25" s="4">
        <v>5.8929999999999998</v>
      </c>
      <c r="BI25" s="4">
        <v>27.927</v>
      </c>
      <c r="BJ25" s="4">
        <v>17.646000000000001</v>
      </c>
      <c r="BK25" s="4">
        <v>4.7190000000000003</v>
      </c>
      <c r="BL25" s="4">
        <v>22.366</v>
      </c>
      <c r="BM25" s="4">
        <v>0</v>
      </c>
      <c r="BQ25" s="4">
        <v>6446.5550000000003</v>
      </c>
      <c r="BR25" s="4">
        <v>6.7692000000000002E-2</v>
      </c>
      <c r="BS25" s="4">
        <v>-5</v>
      </c>
      <c r="BT25" s="4">
        <v>8.9999999999999993E-3</v>
      </c>
      <c r="BU25" s="4">
        <v>1.654223</v>
      </c>
      <c r="BV25" s="4">
        <v>21</v>
      </c>
      <c r="BW25" s="4">
        <f t="shared" si="7"/>
        <v>0.43704571659999997</v>
      </c>
      <c r="BY25" s="4">
        <f>BE25*$BU25*VLOOKUP("Fuel Specific Gravity",'Raw Data'!$A$1:$B$2000,2,FALSE)</f>
        <v>4499.5123989632602</v>
      </c>
      <c r="BZ25" s="4">
        <f>BF25*$BU25*VLOOKUP("Fuel Specific Gravity",'Raw Data'!$A$1:$B$2000,2,FALSE)</f>
        <v>7.2712000569740001</v>
      </c>
      <c r="CA25" s="4">
        <f>BJ25*$BU25*VLOOKUP("Fuel Specific Gravity",'Raw Data'!$A$1:$B$2000,2,FALSE)</f>
        <v>24.928617875531998</v>
      </c>
      <c r="CB25" s="4">
        <f>BM25*$BU25*VLOOKUP("Fuel Specific Gravity",'Raw Data'!$A$1:$B$2000,2,FALSE)</f>
        <v>0</v>
      </c>
    </row>
    <row r="26" spans="1:80" x14ac:dyDescent="0.25">
      <c r="A26" s="2">
        <v>43165</v>
      </c>
      <c r="B26" s="38">
        <v>0.41065118055555555</v>
      </c>
      <c r="C26" s="4">
        <v>5.2560000000000002</v>
      </c>
      <c r="D26" s="4">
        <v>1.2E-2</v>
      </c>
      <c r="E26" s="4">
        <v>120</v>
      </c>
      <c r="F26" s="4">
        <v>332.8</v>
      </c>
      <c r="G26" s="4">
        <v>86.7</v>
      </c>
      <c r="H26" s="4">
        <v>0</v>
      </c>
      <c r="J26" s="4">
        <v>13.6</v>
      </c>
      <c r="K26" s="4">
        <v>0.95909999999999995</v>
      </c>
      <c r="L26" s="4">
        <v>5.0411000000000001</v>
      </c>
      <c r="M26" s="4">
        <v>1.15E-2</v>
      </c>
      <c r="N26" s="4">
        <v>319.14760000000001</v>
      </c>
      <c r="O26" s="4">
        <v>83.122399999999999</v>
      </c>
      <c r="P26" s="4">
        <v>402.3</v>
      </c>
      <c r="Q26" s="4">
        <v>255.59020000000001</v>
      </c>
      <c r="R26" s="4">
        <v>66.568799999999996</v>
      </c>
      <c r="S26" s="4">
        <v>322.2</v>
      </c>
      <c r="T26" s="4">
        <v>0</v>
      </c>
      <c r="W26" s="4">
        <v>0</v>
      </c>
      <c r="X26" s="4">
        <v>13.0434</v>
      </c>
      <c r="Y26" s="4">
        <v>12</v>
      </c>
      <c r="Z26" s="4">
        <v>844</v>
      </c>
      <c r="AA26" s="4">
        <v>844</v>
      </c>
      <c r="AB26" s="4">
        <v>883</v>
      </c>
      <c r="AC26" s="4">
        <v>81</v>
      </c>
      <c r="AD26" s="4">
        <v>22.09</v>
      </c>
      <c r="AE26" s="4">
        <v>0.51</v>
      </c>
      <c r="AF26" s="4">
        <v>979</v>
      </c>
      <c r="AG26" s="4">
        <v>0</v>
      </c>
      <c r="AH26" s="4">
        <v>37</v>
      </c>
      <c r="AI26" s="4">
        <v>35</v>
      </c>
      <c r="AJ26" s="4">
        <v>190</v>
      </c>
      <c r="AK26" s="4">
        <v>169</v>
      </c>
      <c r="AL26" s="4">
        <v>4.3</v>
      </c>
      <c r="AM26" s="4">
        <v>175.2</v>
      </c>
      <c r="AN26" s="4" t="s">
        <v>155</v>
      </c>
      <c r="AO26" s="4">
        <v>1</v>
      </c>
      <c r="AP26" s="5">
        <v>0.61978009259259259</v>
      </c>
      <c r="AQ26" s="4">
        <v>47.158920000000002</v>
      </c>
      <c r="AR26" s="4">
        <v>-88.486994999999993</v>
      </c>
      <c r="AS26" s="4">
        <v>308.5</v>
      </c>
      <c r="AT26" s="4">
        <v>34.6</v>
      </c>
      <c r="AU26" s="4">
        <v>12</v>
      </c>
      <c r="AV26" s="4">
        <v>9</v>
      </c>
      <c r="AW26" s="4" t="s">
        <v>207</v>
      </c>
      <c r="AX26" s="4">
        <v>1.4368000000000001</v>
      </c>
      <c r="AY26" s="4">
        <v>1.3368</v>
      </c>
      <c r="AZ26" s="4">
        <v>2.5051999999999999</v>
      </c>
      <c r="BA26" s="4">
        <v>14.186999999999999</v>
      </c>
      <c r="BB26" s="4">
        <v>40.43</v>
      </c>
      <c r="BC26" s="4">
        <v>2.85</v>
      </c>
      <c r="BD26" s="4">
        <v>4.2679999999999998</v>
      </c>
      <c r="BE26" s="4">
        <v>3182.6350000000002</v>
      </c>
      <c r="BF26" s="4">
        <v>4.625</v>
      </c>
      <c r="BG26" s="4">
        <v>21.1</v>
      </c>
      <c r="BH26" s="4">
        <v>5.4960000000000004</v>
      </c>
      <c r="BI26" s="4">
        <v>26.596</v>
      </c>
      <c r="BJ26" s="4">
        <v>16.898</v>
      </c>
      <c r="BK26" s="4">
        <v>4.4009999999999998</v>
      </c>
      <c r="BL26" s="4">
        <v>21.3</v>
      </c>
      <c r="BM26" s="4">
        <v>0</v>
      </c>
      <c r="BQ26" s="4">
        <v>5987.5889999999999</v>
      </c>
      <c r="BR26" s="4">
        <v>6.3282000000000005E-2</v>
      </c>
      <c r="BS26" s="4">
        <v>-5</v>
      </c>
      <c r="BT26" s="4">
        <v>8.0940000000000005E-3</v>
      </c>
      <c r="BU26" s="4">
        <v>1.5464530000000001</v>
      </c>
      <c r="BV26" s="4">
        <v>21</v>
      </c>
      <c r="BW26" s="4">
        <f t="shared" si="7"/>
        <v>0.40857288260000002</v>
      </c>
      <c r="BY26" s="4">
        <f>BE26*$BU26*VLOOKUP("Fuel Specific Gravity",'Raw Data'!$A$1:$B$2000,2,FALSE)</f>
        <v>4203.2133088813707</v>
      </c>
      <c r="BZ26" s="4">
        <f>BF26*$BU26*VLOOKUP("Fuel Specific Gravity",'Raw Data'!$A$1:$B$2000,2,FALSE)</f>
        <v>6.1081027367500003</v>
      </c>
      <c r="CA26" s="4">
        <f>BJ26*$BU26*VLOOKUP("Fuel Specific Gravity",'Raw Data'!$A$1:$B$2000,2,FALSE)</f>
        <v>22.316696226076001</v>
      </c>
      <c r="CB26" s="4">
        <f>BM26*$BU26*VLOOKUP("Fuel Specific Gravity",'Raw Data'!$A$1:$B$2000,2,FALSE)</f>
        <v>0</v>
      </c>
    </row>
    <row r="27" spans="1:80" x14ac:dyDescent="0.25">
      <c r="A27" s="2">
        <v>43165</v>
      </c>
      <c r="B27" s="38">
        <v>0.41066275462962959</v>
      </c>
      <c r="C27" s="4">
        <v>5.1749999999999998</v>
      </c>
      <c r="D27" s="4">
        <v>8.5000000000000006E-3</v>
      </c>
      <c r="E27" s="4">
        <v>84.520433999999995</v>
      </c>
      <c r="F27" s="4">
        <v>354</v>
      </c>
      <c r="G27" s="4">
        <v>87.6</v>
      </c>
      <c r="H27" s="4">
        <v>-3.2</v>
      </c>
      <c r="J27" s="4">
        <v>13.51</v>
      </c>
      <c r="K27" s="4">
        <v>0.9597</v>
      </c>
      <c r="L27" s="4">
        <v>4.9671000000000003</v>
      </c>
      <c r="M27" s="4">
        <v>8.0999999999999996E-3</v>
      </c>
      <c r="N27" s="4">
        <v>339.75959999999998</v>
      </c>
      <c r="O27" s="4">
        <v>84.094200000000001</v>
      </c>
      <c r="P27" s="4">
        <v>423.9</v>
      </c>
      <c r="Q27" s="4">
        <v>272.09730000000002</v>
      </c>
      <c r="R27" s="4">
        <v>67.347099999999998</v>
      </c>
      <c r="S27" s="4">
        <v>339.4</v>
      </c>
      <c r="T27" s="4">
        <v>0</v>
      </c>
      <c r="W27" s="4">
        <v>0</v>
      </c>
      <c r="X27" s="4">
        <v>12.9635</v>
      </c>
      <c r="Y27" s="4">
        <v>11.9</v>
      </c>
      <c r="Z27" s="4">
        <v>845</v>
      </c>
      <c r="AA27" s="4">
        <v>844</v>
      </c>
      <c r="AB27" s="4">
        <v>883</v>
      </c>
      <c r="AC27" s="4">
        <v>81</v>
      </c>
      <c r="AD27" s="4">
        <v>22.09</v>
      </c>
      <c r="AE27" s="4">
        <v>0.51</v>
      </c>
      <c r="AF27" s="4">
        <v>979</v>
      </c>
      <c r="AG27" s="4">
        <v>0</v>
      </c>
      <c r="AH27" s="4">
        <v>37</v>
      </c>
      <c r="AI27" s="4">
        <v>35</v>
      </c>
      <c r="AJ27" s="4">
        <v>190</v>
      </c>
      <c r="AK27" s="4">
        <v>169</v>
      </c>
      <c r="AL27" s="4">
        <v>4.3</v>
      </c>
      <c r="AM27" s="4">
        <v>175.6</v>
      </c>
      <c r="AN27" s="4" t="s">
        <v>155</v>
      </c>
      <c r="AO27" s="4">
        <v>1</v>
      </c>
      <c r="AP27" s="5">
        <v>0.61979166666666663</v>
      </c>
      <c r="AQ27" s="4">
        <v>47.158921999999997</v>
      </c>
      <c r="AR27" s="4">
        <v>-88.486793000000006</v>
      </c>
      <c r="AS27" s="4">
        <v>308.2</v>
      </c>
      <c r="AT27" s="4">
        <v>33.700000000000003</v>
      </c>
      <c r="AU27" s="4">
        <v>12</v>
      </c>
      <c r="AV27" s="4">
        <v>9</v>
      </c>
      <c r="AW27" s="4" t="s">
        <v>207</v>
      </c>
      <c r="AX27" s="4">
        <v>1.2263999999999999</v>
      </c>
      <c r="AY27" s="4">
        <v>1.4</v>
      </c>
      <c r="AZ27" s="4">
        <v>2.1212</v>
      </c>
      <c r="BA27" s="4">
        <v>14.186999999999999</v>
      </c>
      <c r="BB27" s="4">
        <v>41.08</v>
      </c>
      <c r="BC27" s="4">
        <v>2.9</v>
      </c>
      <c r="BD27" s="4">
        <v>4.1950000000000003</v>
      </c>
      <c r="BE27" s="4">
        <v>3185.0940000000001</v>
      </c>
      <c r="BF27" s="4">
        <v>3.3109999999999999</v>
      </c>
      <c r="BG27" s="4">
        <v>22.815000000000001</v>
      </c>
      <c r="BH27" s="4">
        <v>5.6470000000000002</v>
      </c>
      <c r="BI27" s="4">
        <v>28.462</v>
      </c>
      <c r="BJ27" s="4">
        <v>18.271999999999998</v>
      </c>
      <c r="BK27" s="4">
        <v>4.5220000000000002</v>
      </c>
      <c r="BL27" s="4">
        <v>22.794</v>
      </c>
      <c r="BM27" s="4">
        <v>0</v>
      </c>
      <c r="BQ27" s="4">
        <v>6044.232</v>
      </c>
      <c r="BR27" s="4">
        <v>0.106488</v>
      </c>
      <c r="BS27" s="4">
        <v>-5</v>
      </c>
      <c r="BT27" s="4">
        <v>8.9060000000000007E-3</v>
      </c>
      <c r="BU27" s="4">
        <v>2.6023010000000002</v>
      </c>
      <c r="BV27" s="4">
        <v>21</v>
      </c>
      <c r="BW27" s="4">
        <f t="shared" si="7"/>
        <v>0.68752792419999997</v>
      </c>
      <c r="BY27" s="4">
        <f>BE27*$BU27*VLOOKUP("Fuel Specific Gravity",'Raw Data'!$A$1:$B$2000,2,FALSE)</f>
        <v>7078.4415993050761</v>
      </c>
      <c r="BZ27" s="4">
        <f>BF27*$BU27*VLOOKUP("Fuel Specific Gravity",'Raw Data'!$A$1:$B$2000,2,FALSE)</f>
        <v>7.3582506937940009</v>
      </c>
      <c r="CA27" s="4">
        <f>BJ27*$BU27*VLOOKUP("Fuel Specific Gravity",'Raw Data'!$A$1:$B$2000,2,FALSE)</f>
        <v>40.607054266687996</v>
      </c>
      <c r="CB27" s="4">
        <f>BM27*$BU27*VLOOKUP("Fuel Specific Gravity",'Raw Data'!$A$1:$B$2000,2,FALSE)</f>
        <v>0</v>
      </c>
    </row>
    <row r="28" spans="1:80" x14ac:dyDescent="0.25">
      <c r="A28" s="2">
        <v>43165</v>
      </c>
      <c r="B28" s="38">
        <v>0.41067432870370374</v>
      </c>
      <c r="C28" s="4">
        <v>4.6399999999999997</v>
      </c>
      <c r="D28" s="4">
        <v>6.8999999999999999E-3</v>
      </c>
      <c r="E28" s="4">
        <v>68.740359999999995</v>
      </c>
      <c r="F28" s="4">
        <v>355.8</v>
      </c>
      <c r="G28" s="4">
        <v>87.8</v>
      </c>
      <c r="H28" s="4">
        <v>0</v>
      </c>
      <c r="J28" s="4">
        <v>13.1</v>
      </c>
      <c r="K28" s="4">
        <v>0.96399999999999997</v>
      </c>
      <c r="L28" s="4">
        <v>4.4730999999999996</v>
      </c>
      <c r="M28" s="4">
        <v>6.6E-3</v>
      </c>
      <c r="N28" s="4">
        <v>343.0043</v>
      </c>
      <c r="O28" s="4">
        <v>84.642399999999995</v>
      </c>
      <c r="P28" s="4">
        <v>427.6</v>
      </c>
      <c r="Q28" s="4">
        <v>274.69589999999999</v>
      </c>
      <c r="R28" s="4">
        <v>67.786100000000005</v>
      </c>
      <c r="S28" s="4">
        <v>342.5</v>
      </c>
      <c r="T28" s="4">
        <v>0</v>
      </c>
      <c r="W28" s="4">
        <v>0</v>
      </c>
      <c r="X28" s="4">
        <v>12.6289</v>
      </c>
      <c r="Y28" s="4">
        <v>12</v>
      </c>
      <c r="Z28" s="4">
        <v>844</v>
      </c>
      <c r="AA28" s="4">
        <v>845</v>
      </c>
      <c r="AB28" s="4">
        <v>882</v>
      </c>
      <c r="AC28" s="4">
        <v>81</v>
      </c>
      <c r="AD28" s="4">
        <v>22.09</v>
      </c>
      <c r="AE28" s="4">
        <v>0.51</v>
      </c>
      <c r="AF28" s="4">
        <v>979</v>
      </c>
      <c r="AG28" s="4">
        <v>0</v>
      </c>
      <c r="AH28" s="4">
        <v>37</v>
      </c>
      <c r="AI28" s="4">
        <v>35</v>
      </c>
      <c r="AJ28" s="4">
        <v>190</v>
      </c>
      <c r="AK28" s="4">
        <v>169</v>
      </c>
      <c r="AL28" s="4">
        <v>4.3</v>
      </c>
      <c r="AM28" s="4">
        <v>175.9</v>
      </c>
      <c r="AN28" s="4" t="s">
        <v>155</v>
      </c>
      <c r="AO28" s="4">
        <v>1</v>
      </c>
      <c r="AP28" s="5">
        <v>0.61980324074074067</v>
      </c>
      <c r="AQ28" s="4">
        <v>47.158909999999999</v>
      </c>
      <c r="AR28" s="4">
        <v>-88.486622999999994</v>
      </c>
      <c r="AS28" s="4">
        <v>308</v>
      </c>
      <c r="AT28" s="4">
        <v>31.1</v>
      </c>
      <c r="AU28" s="4">
        <v>12</v>
      </c>
      <c r="AV28" s="4">
        <v>9</v>
      </c>
      <c r="AW28" s="4" t="s">
        <v>207</v>
      </c>
      <c r="AX28" s="4">
        <v>1.2367999999999999</v>
      </c>
      <c r="AY28" s="4">
        <v>1.1264000000000001</v>
      </c>
      <c r="AZ28" s="4">
        <v>1.9683999999999999</v>
      </c>
      <c r="BA28" s="4">
        <v>14.186999999999999</v>
      </c>
      <c r="BB28" s="4">
        <v>45.72</v>
      </c>
      <c r="BC28" s="4">
        <v>3.22</v>
      </c>
      <c r="BD28" s="4">
        <v>3.73</v>
      </c>
      <c r="BE28" s="4">
        <v>3188.42</v>
      </c>
      <c r="BF28" s="4">
        <v>3.0059999999999998</v>
      </c>
      <c r="BG28" s="4">
        <v>25.603999999999999</v>
      </c>
      <c r="BH28" s="4">
        <v>6.3179999999999996</v>
      </c>
      <c r="BI28" s="4">
        <v>31.922000000000001</v>
      </c>
      <c r="BJ28" s="4">
        <v>20.504999999999999</v>
      </c>
      <c r="BK28" s="4">
        <v>5.0599999999999996</v>
      </c>
      <c r="BL28" s="4">
        <v>25.565000000000001</v>
      </c>
      <c r="BM28" s="4">
        <v>0</v>
      </c>
      <c r="BQ28" s="4">
        <v>6545.268</v>
      </c>
      <c r="BR28" s="4">
        <v>9.2880000000000004E-2</v>
      </c>
      <c r="BS28" s="4">
        <v>-5</v>
      </c>
      <c r="BT28" s="4">
        <v>8.0940000000000005E-3</v>
      </c>
      <c r="BU28" s="4">
        <v>2.269755</v>
      </c>
      <c r="BV28" s="4">
        <v>21</v>
      </c>
      <c r="BW28" s="4">
        <f t="shared" si="7"/>
        <v>0.599669271</v>
      </c>
      <c r="BY28" s="4">
        <f>BE28*$BU28*VLOOKUP("Fuel Specific Gravity",'Raw Data'!$A$1:$B$2000,2,FALSE)</f>
        <v>6180.3401304833997</v>
      </c>
      <c r="BZ28" s="4">
        <f>BF28*$BU28*VLOOKUP("Fuel Specific Gravity",'Raw Data'!$A$1:$B$2000,2,FALSE)</f>
        <v>5.8267425346199992</v>
      </c>
      <c r="CA28" s="4">
        <f>BJ28*$BU28*VLOOKUP("Fuel Specific Gravity",'Raw Data'!$A$1:$B$2000,2,FALSE)</f>
        <v>39.746292638849994</v>
      </c>
      <c r="CB28" s="4">
        <f>BM28*$BU28*VLOOKUP("Fuel Specific Gravity",'Raw Data'!$A$1:$B$2000,2,FALSE)</f>
        <v>0</v>
      </c>
    </row>
    <row r="29" spans="1:80" x14ac:dyDescent="0.25">
      <c r="A29" s="2">
        <v>43165</v>
      </c>
      <c r="B29" s="38">
        <v>0.41068590277777778</v>
      </c>
      <c r="C29" s="4">
        <v>4.6399999999999997</v>
      </c>
      <c r="D29" s="4">
        <v>7.7000000000000002E-3</v>
      </c>
      <c r="E29" s="4">
        <v>77.110361999999995</v>
      </c>
      <c r="F29" s="4">
        <v>356</v>
      </c>
      <c r="G29" s="4">
        <v>87.8</v>
      </c>
      <c r="H29" s="4">
        <v>0</v>
      </c>
      <c r="J29" s="4">
        <v>13.19</v>
      </c>
      <c r="K29" s="4">
        <v>0.96409999999999996</v>
      </c>
      <c r="L29" s="4">
        <v>4.4733000000000001</v>
      </c>
      <c r="M29" s="4">
        <v>7.4000000000000003E-3</v>
      </c>
      <c r="N29" s="4">
        <v>343.16559999999998</v>
      </c>
      <c r="O29" s="4">
        <v>84.688100000000006</v>
      </c>
      <c r="P29" s="4">
        <v>427.9</v>
      </c>
      <c r="Q29" s="4">
        <v>274.82510000000002</v>
      </c>
      <c r="R29" s="4">
        <v>67.822699999999998</v>
      </c>
      <c r="S29" s="4">
        <v>342.6</v>
      </c>
      <c r="T29" s="4">
        <v>0</v>
      </c>
      <c r="W29" s="4">
        <v>0</v>
      </c>
      <c r="X29" s="4">
        <v>12.7179</v>
      </c>
      <c r="Y29" s="4">
        <v>11.9</v>
      </c>
      <c r="Z29" s="4">
        <v>845</v>
      </c>
      <c r="AA29" s="4">
        <v>846</v>
      </c>
      <c r="AB29" s="4">
        <v>883</v>
      </c>
      <c r="AC29" s="4">
        <v>81</v>
      </c>
      <c r="AD29" s="4">
        <v>22.09</v>
      </c>
      <c r="AE29" s="4">
        <v>0.51</v>
      </c>
      <c r="AF29" s="4">
        <v>979</v>
      </c>
      <c r="AG29" s="4">
        <v>0</v>
      </c>
      <c r="AH29" s="4">
        <v>37</v>
      </c>
      <c r="AI29" s="4">
        <v>35</v>
      </c>
      <c r="AJ29" s="4">
        <v>190</v>
      </c>
      <c r="AK29" s="4">
        <v>169</v>
      </c>
      <c r="AL29" s="4">
        <v>4.4000000000000004</v>
      </c>
      <c r="AM29" s="4">
        <v>175.4</v>
      </c>
      <c r="AN29" s="4" t="s">
        <v>155</v>
      </c>
      <c r="AO29" s="4">
        <v>1</v>
      </c>
      <c r="AP29" s="5">
        <v>0.61981481481481482</v>
      </c>
      <c r="AQ29" s="4">
        <v>47.15889</v>
      </c>
      <c r="AR29" s="4">
        <v>-88.486451000000002</v>
      </c>
      <c r="AS29" s="4">
        <v>307.5</v>
      </c>
      <c r="AT29" s="4">
        <v>30.1</v>
      </c>
      <c r="AU29" s="4">
        <v>12</v>
      </c>
      <c r="AV29" s="4">
        <v>9</v>
      </c>
      <c r="AW29" s="4" t="s">
        <v>207</v>
      </c>
      <c r="AX29" s="4">
        <v>1.3</v>
      </c>
      <c r="AY29" s="4">
        <v>1.1368</v>
      </c>
      <c r="AZ29" s="4">
        <v>2.1368</v>
      </c>
      <c r="BA29" s="4">
        <v>14.186999999999999</v>
      </c>
      <c r="BB29" s="4">
        <v>45.72</v>
      </c>
      <c r="BC29" s="4">
        <v>3.22</v>
      </c>
      <c r="BD29" s="4">
        <v>3.7269999999999999</v>
      </c>
      <c r="BE29" s="4">
        <v>3187.8389999999999</v>
      </c>
      <c r="BF29" s="4">
        <v>3.3719999999999999</v>
      </c>
      <c r="BG29" s="4">
        <v>25.61</v>
      </c>
      <c r="BH29" s="4">
        <v>6.32</v>
      </c>
      <c r="BI29" s="4">
        <v>31.93</v>
      </c>
      <c r="BJ29" s="4">
        <v>20.51</v>
      </c>
      <c r="BK29" s="4">
        <v>5.0620000000000003</v>
      </c>
      <c r="BL29" s="4">
        <v>25.571000000000002</v>
      </c>
      <c r="BM29" s="4">
        <v>0</v>
      </c>
      <c r="BQ29" s="4">
        <v>6590.0129999999999</v>
      </c>
      <c r="BR29" s="4">
        <v>7.6504000000000003E-2</v>
      </c>
      <c r="BS29" s="4">
        <v>-5</v>
      </c>
      <c r="BT29" s="4">
        <v>8.9060000000000007E-3</v>
      </c>
      <c r="BU29" s="4">
        <v>1.869567</v>
      </c>
      <c r="BV29" s="4">
        <v>21</v>
      </c>
      <c r="BW29" s="4">
        <f t="shared" si="7"/>
        <v>0.49393960139999998</v>
      </c>
      <c r="BY29" s="4">
        <f>BE29*$BU29*VLOOKUP("Fuel Specific Gravity",'Raw Data'!$A$1:$B$2000,2,FALSE)</f>
        <v>5089.7363207389017</v>
      </c>
      <c r="BZ29" s="4">
        <f>BF29*$BU29*VLOOKUP("Fuel Specific Gravity",'Raw Data'!$A$1:$B$2000,2,FALSE)</f>
        <v>5.3837696550959997</v>
      </c>
      <c r="CA29" s="4">
        <f>BJ29*$BU29*VLOOKUP("Fuel Specific Gravity",'Raw Data'!$A$1:$B$2000,2,FALSE)</f>
        <v>32.74647557118</v>
      </c>
      <c r="CB29" s="4">
        <f>BM29*$BU29*VLOOKUP("Fuel Specific Gravity",'Raw Data'!$A$1:$B$2000,2,FALSE)</f>
        <v>0</v>
      </c>
    </row>
    <row r="30" spans="1:80" x14ac:dyDescent="0.25">
      <c r="A30" s="2">
        <v>43165</v>
      </c>
      <c r="B30" s="38">
        <v>0.41069747685185187</v>
      </c>
      <c r="C30" s="4">
        <v>4.7480000000000002</v>
      </c>
      <c r="D30" s="4">
        <v>7.0000000000000001E-3</v>
      </c>
      <c r="E30" s="4">
        <v>70</v>
      </c>
      <c r="F30" s="4">
        <v>360.4</v>
      </c>
      <c r="G30" s="4">
        <v>88</v>
      </c>
      <c r="H30" s="4">
        <v>0</v>
      </c>
      <c r="J30" s="4">
        <v>13.54</v>
      </c>
      <c r="K30" s="4">
        <v>0.96319999999999995</v>
      </c>
      <c r="L30" s="4">
        <v>4.5735999999999999</v>
      </c>
      <c r="M30" s="4">
        <v>6.7000000000000002E-3</v>
      </c>
      <c r="N30" s="4">
        <v>347.12740000000002</v>
      </c>
      <c r="O30" s="4">
        <v>84.762299999999996</v>
      </c>
      <c r="P30" s="4">
        <v>431.9</v>
      </c>
      <c r="Q30" s="4">
        <v>277.99790000000002</v>
      </c>
      <c r="R30" s="4">
        <v>67.882099999999994</v>
      </c>
      <c r="S30" s="4">
        <v>345.9</v>
      </c>
      <c r="T30" s="4">
        <v>0</v>
      </c>
      <c r="W30" s="4">
        <v>0</v>
      </c>
      <c r="X30" s="4">
        <v>13.0375</v>
      </c>
      <c r="Y30" s="4">
        <v>12</v>
      </c>
      <c r="Z30" s="4">
        <v>845</v>
      </c>
      <c r="AA30" s="4">
        <v>846</v>
      </c>
      <c r="AB30" s="4">
        <v>883</v>
      </c>
      <c r="AC30" s="4">
        <v>81</v>
      </c>
      <c r="AD30" s="4">
        <v>22.09</v>
      </c>
      <c r="AE30" s="4">
        <v>0.51</v>
      </c>
      <c r="AF30" s="4">
        <v>979</v>
      </c>
      <c r="AG30" s="4">
        <v>0</v>
      </c>
      <c r="AH30" s="4">
        <v>37</v>
      </c>
      <c r="AI30" s="4">
        <v>35</v>
      </c>
      <c r="AJ30" s="4">
        <v>190</v>
      </c>
      <c r="AK30" s="4">
        <v>169</v>
      </c>
      <c r="AL30" s="4">
        <v>4.4000000000000004</v>
      </c>
      <c r="AM30" s="4">
        <v>174.7</v>
      </c>
      <c r="AN30" s="4" t="s">
        <v>155</v>
      </c>
      <c r="AO30" s="4">
        <v>1</v>
      </c>
      <c r="AP30" s="5">
        <v>0.61982638888888886</v>
      </c>
      <c r="AQ30" s="4">
        <v>47.158856999999998</v>
      </c>
      <c r="AR30" s="4">
        <v>-88.486287000000004</v>
      </c>
      <c r="AS30" s="4">
        <v>307</v>
      </c>
      <c r="AT30" s="4">
        <v>29.4</v>
      </c>
      <c r="AU30" s="4">
        <v>12</v>
      </c>
      <c r="AV30" s="4">
        <v>9</v>
      </c>
      <c r="AW30" s="4" t="s">
        <v>207</v>
      </c>
      <c r="AX30" s="4">
        <v>1.4368000000000001</v>
      </c>
      <c r="AY30" s="4">
        <v>1.0631999999999999</v>
      </c>
      <c r="AZ30" s="4">
        <v>2.2684000000000002</v>
      </c>
      <c r="BA30" s="4">
        <v>14.186999999999999</v>
      </c>
      <c r="BB30" s="4">
        <v>44.7</v>
      </c>
      <c r="BC30" s="4">
        <v>3.15</v>
      </c>
      <c r="BD30" s="4">
        <v>3.82</v>
      </c>
      <c r="BE30" s="4">
        <v>3187.8150000000001</v>
      </c>
      <c r="BF30" s="4">
        <v>2.9910000000000001</v>
      </c>
      <c r="BG30" s="4">
        <v>25.337</v>
      </c>
      <c r="BH30" s="4">
        <v>6.1870000000000003</v>
      </c>
      <c r="BI30" s="4">
        <v>31.524000000000001</v>
      </c>
      <c r="BJ30" s="4">
        <v>20.291</v>
      </c>
      <c r="BK30" s="4">
        <v>4.9550000000000001</v>
      </c>
      <c r="BL30" s="4">
        <v>25.245999999999999</v>
      </c>
      <c r="BM30" s="4">
        <v>0</v>
      </c>
      <c r="BQ30" s="4">
        <v>6607.3459999999995</v>
      </c>
      <c r="BR30" s="4">
        <v>7.5906000000000001E-2</v>
      </c>
      <c r="BS30" s="4">
        <v>-5</v>
      </c>
      <c r="BT30" s="4">
        <v>8.0940000000000005E-3</v>
      </c>
      <c r="BU30" s="4">
        <v>1.8549530000000001</v>
      </c>
      <c r="BV30" s="4">
        <v>21</v>
      </c>
      <c r="BW30" s="4">
        <f t="shared" si="7"/>
        <v>0.49007858259999998</v>
      </c>
      <c r="BY30" s="4">
        <f>BE30*$BU30*VLOOKUP("Fuel Specific Gravity",'Raw Data'!$A$1:$B$2000,2,FALSE)</f>
        <v>5049.9129360315301</v>
      </c>
      <c r="BZ30" s="4">
        <f>BF30*$BU30*VLOOKUP("Fuel Specific Gravity",'Raw Data'!$A$1:$B$2000,2,FALSE)</f>
        <v>4.7381324172420003</v>
      </c>
      <c r="CA30" s="4">
        <f>BJ30*$BU30*VLOOKUP("Fuel Specific Gravity",'Raw Data'!$A$1:$B$2000,2,FALSE)</f>
        <v>32.143579029842002</v>
      </c>
      <c r="CB30" s="4">
        <f>BM30*$BU30*VLOOKUP("Fuel Specific Gravity",'Raw Data'!$A$1:$B$2000,2,FALSE)</f>
        <v>0</v>
      </c>
    </row>
    <row r="31" spans="1:80" x14ac:dyDescent="0.25">
      <c r="A31" s="2">
        <v>43165</v>
      </c>
      <c r="B31" s="38">
        <v>0.41070905092592591</v>
      </c>
      <c r="C31" s="4">
        <v>4.78</v>
      </c>
      <c r="D31" s="4">
        <v>7.0000000000000001E-3</v>
      </c>
      <c r="E31" s="4">
        <v>70</v>
      </c>
      <c r="F31" s="4">
        <v>364.4</v>
      </c>
      <c r="G31" s="4">
        <v>88</v>
      </c>
      <c r="H31" s="4">
        <v>0</v>
      </c>
      <c r="J31" s="4">
        <v>13.6</v>
      </c>
      <c r="K31" s="4">
        <v>0.96299999999999997</v>
      </c>
      <c r="L31" s="4">
        <v>4.6029</v>
      </c>
      <c r="M31" s="4">
        <v>6.7000000000000002E-3</v>
      </c>
      <c r="N31" s="4">
        <v>350.87920000000003</v>
      </c>
      <c r="O31" s="4">
        <v>84.718500000000006</v>
      </c>
      <c r="P31" s="4">
        <v>435.6</v>
      </c>
      <c r="Q31" s="4">
        <v>281.0025</v>
      </c>
      <c r="R31" s="4">
        <v>67.846999999999994</v>
      </c>
      <c r="S31" s="4">
        <v>348.8</v>
      </c>
      <c r="T31" s="4">
        <v>0</v>
      </c>
      <c r="W31" s="4">
        <v>0</v>
      </c>
      <c r="X31" s="4">
        <v>13.0962</v>
      </c>
      <c r="Y31" s="4">
        <v>12</v>
      </c>
      <c r="Z31" s="4">
        <v>845</v>
      </c>
      <c r="AA31" s="4">
        <v>847</v>
      </c>
      <c r="AB31" s="4">
        <v>883</v>
      </c>
      <c r="AC31" s="4">
        <v>81</v>
      </c>
      <c r="AD31" s="4">
        <v>22.09</v>
      </c>
      <c r="AE31" s="4">
        <v>0.51</v>
      </c>
      <c r="AF31" s="4">
        <v>979</v>
      </c>
      <c r="AG31" s="4">
        <v>0</v>
      </c>
      <c r="AH31" s="4">
        <v>37</v>
      </c>
      <c r="AI31" s="4">
        <v>35</v>
      </c>
      <c r="AJ31" s="4">
        <v>190</v>
      </c>
      <c r="AK31" s="4">
        <v>169</v>
      </c>
      <c r="AL31" s="4">
        <v>4.4000000000000004</v>
      </c>
      <c r="AM31" s="4">
        <v>174</v>
      </c>
      <c r="AN31" s="4" t="s">
        <v>155</v>
      </c>
      <c r="AO31" s="4">
        <v>1</v>
      </c>
      <c r="AP31" s="5">
        <v>0.61983796296296301</v>
      </c>
      <c r="AQ31" s="4">
        <v>47.158811999999998</v>
      </c>
      <c r="AR31" s="4">
        <v>-88.486138999999994</v>
      </c>
      <c r="AS31" s="4">
        <v>306.7</v>
      </c>
      <c r="AT31" s="4">
        <v>28.3</v>
      </c>
      <c r="AU31" s="4">
        <v>12</v>
      </c>
      <c r="AV31" s="4">
        <v>9</v>
      </c>
      <c r="AW31" s="4" t="s">
        <v>207</v>
      </c>
      <c r="AX31" s="4">
        <v>1.5</v>
      </c>
      <c r="AY31" s="4">
        <v>1</v>
      </c>
      <c r="AZ31" s="4">
        <v>2.2999999999999998</v>
      </c>
      <c r="BA31" s="4">
        <v>14.186999999999999</v>
      </c>
      <c r="BB31" s="4">
        <v>44.41</v>
      </c>
      <c r="BC31" s="4">
        <v>3.13</v>
      </c>
      <c r="BD31" s="4">
        <v>3.847</v>
      </c>
      <c r="BE31" s="4">
        <v>3187.6689999999999</v>
      </c>
      <c r="BF31" s="4">
        <v>2.9710000000000001</v>
      </c>
      <c r="BG31" s="4">
        <v>25.446999999999999</v>
      </c>
      <c r="BH31" s="4">
        <v>6.1440000000000001</v>
      </c>
      <c r="BI31" s="4">
        <v>31.591000000000001</v>
      </c>
      <c r="BJ31" s="4">
        <v>20.379000000000001</v>
      </c>
      <c r="BK31" s="4">
        <v>4.92</v>
      </c>
      <c r="BL31" s="4">
        <v>25.3</v>
      </c>
      <c r="BM31" s="4">
        <v>0</v>
      </c>
      <c r="BQ31" s="4">
        <v>6594.5140000000001</v>
      </c>
      <c r="BR31" s="4">
        <v>7.5999999999999998E-2</v>
      </c>
      <c r="BS31" s="4">
        <v>-5</v>
      </c>
      <c r="BT31" s="4">
        <v>8.9060000000000007E-3</v>
      </c>
      <c r="BU31" s="4">
        <v>1.8572500000000001</v>
      </c>
      <c r="BV31" s="4">
        <v>21</v>
      </c>
      <c r="BW31" s="4">
        <f t="shared" si="7"/>
        <v>0.49068545000000002</v>
      </c>
      <c r="BY31" s="4">
        <f>BE31*$BU31*VLOOKUP("Fuel Specific Gravity",'Raw Data'!$A$1:$B$2000,2,FALSE)</f>
        <v>5055.9347057135001</v>
      </c>
      <c r="BZ31" s="4">
        <f>BF31*$BU31*VLOOKUP("Fuel Specific Gravity",'Raw Data'!$A$1:$B$2000,2,FALSE)</f>
        <v>4.7122778465000001</v>
      </c>
      <c r="CA31" s="4">
        <f>BJ31*$BU31*VLOOKUP("Fuel Specific Gravity",'Raw Data'!$A$1:$B$2000,2,FALSE)</f>
        <v>32.322958678500008</v>
      </c>
      <c r="CB31" s="4">
        <f>BM31*$BU31*VLOOKUP("Fuel Specific Gravity",'Raw Data'!$A$1:$B$2000,2,FALSE)</f>
        <v>0</v>
      </c>
    </row>
    <row r="32" spans="1:80" x14ac:dyDescent="0.25">
      <c r="A32" s="2">
        <v>43165</v>
      </c>
      <c r="B32" s="38">
        <v>0.41072062500000001</v>
      </c>
      <c r="C32" s="4">
        <v>4.8280000000000003</v>
      </c>
      <c r="D32" s="4">
        <v>7.0000000000000001E-3</v>
      </c>
      <c r="E32" s="4">
        <v>70</v>
      </c>
      <c r="F32" s="4">
        <v>367.4</v>
      </c>
      <c r="G32" s="4">
        <v>87.3</v>
      </c>
      <c r="H32" s="4">
        <v>0</v>
      </c>
      <c r="J32" s="4">
        <v>13.7</v>
      </c>
      <c r="K32" s="4">
        <v>0.96260000000000001</v>
      </c>
      <c r="L32" s="4">
        <v>4.6475</v>
      </c>
      <c r="M32" s="4">
        <v>6.7000000000000002E-3</v>
      </c>
      <c r="N32" s="4">
        <v>353.63080000000002</v>
      </c>
      <c r="O32" s="4">
        <v>84.077799999999996</v>
      </c>
      <c r="P32" s="4">
        <v>437.7</v>
      </c>
      <c r="Q32" s="4">
        <v>283.20620000000002</v>
      </c>
      <c r="R32" s="4">
        <v>67.3339</v>
      </c>
      <c r="S32" s="4">
        <v>350.5</v>
      </c>
      <c r="T32" s="4">
        <v>0</v>
      </c>
      <c r="W32" s="4">
        <v>0</v>
      </c>
      <c r="X32" s="4">
        <v>13.187200000000001</v>
      </c>
      <c r="Y32" s="4">
        <v>11.9</v>
      </c>
      <c r="Z32" s="4">
        <v>846</v>
      </c>
      <c r="AA32" s="4">
        <v>846</v>
      </c>
      <c r="AB32" s="4">
        <v>883</v>
      </c>
      <c r="AC32" s="4">
        <v>81</v>
      </c>
      <c r="AD32" s="4">
        <v>22.09</v>
      </c>
      <c r="AE32" s="4">
        <v>0.51</v>
      </c>
      <c r="AF32" s="4">
        <v>979</v>
      </c>
      <c r="AG32" s="4">
        <v>0</v>
      </c>
      <c r="AH32" s="4">
        <v>37</v>
      </c>
      <c r="AI32" s="4">
        <v>35</v>
      </c>
      <c r="AJ32" s="4">
        <v>190</v>
      </c>
      <c r="AK32" s="4">
        <v>169</v>
      </c>
      <c r="AL32" s="4">
        <v>4.4000000000000004</v>
      </c>
      <c r="AM32" s="4">
        <v>174</v>
      </c>
      <c r="AN32" s="4" t="s">
        <v>155</v>
      </c>
      <c r="AO32" s="4">
        <v>1</v>
      </c>
      <c r="AP32" s="5">
        <v>0.61984953703703705</v>
      </c>
      <c r="AQ32" s="4">
        <v>47.158769999999997</v>
      </c>
      <c r="AR32" s="4">
        <v>-88.485996999999998</v>
      </c>
      <c r="AS32" s="4">
        <v>306.60000000000002</v>
      </c>
      <c r="AT32" s="4">
        <v>27.2</v>
      </c>
      <c r="AU32" s="4">
        <v>12</v>
      </c>
      <c r="AV32" s="4">
        <v>9</v>
      </c>
      <c r="AW32" s="4" t="s">
        <v>207</v>
      </c>
      <c r="AX32" s="4">
        <v>1.7736000000000001</v>
      </c>
      <c r="AY32" s="4">
        <v>1</v>
      </c>
      <c r="AZ32" s="4">
        <v>2.5051999999999999</v>
      </c>
      <c r="BA32" s="4">
        <v>14.186999999999999</v>
      </c>
      <c r="BB32" s="4">
        <v>43.98</v>
      </c>
      <c r="BC32" s="4">
        <v>3.1</v>
      </c>
      <c r="BD32" s="4">
        <v>3.8889999999999998</v>
      </c>
      <c r="BE32" s="4">
        <v>3187.4490000000001</v>
      </c>
      <c r="BF32" s="4">
        <v>2.9409999999999998</v>
      </c>
      <c r="BG32" s="4">
        <v>25.398</v>
      </c>
      <c r="BH32" s="4">
        <v>6.0389999999999997</v>
      </c>
      <c r="BI32" s="4">
        <v>31.437000000000001</v>
      </c>
      <c r="BJ32" s="4">
        <v>20.34</v>
      </c>
      <c r="BK32" s="4">
        <v>4.8360000000000003</v>
      </c>
      <c r="BL32" s="4">
        <v>25.175999999999998</v>
      </c>
      <c r="BM32" s="4">
        <v>0</v>
      </c>
      <c r="BQ32" s="4">
        <v>6576.1289999999999</v>
      </c>
      <c r="BR32" s="4">
        <v>8.3248000000000003E-2</v>
      </c>
      <c r="BS32" s="4">
        <v>-5</v>
      </c>
      <c r="BT32" s="4">
        <v>8.0940000000000005E-3</v>
      </c>
      <c r="BU32" s="4">
        <v>2.034373</v>
      </c>
      <c r="BV32" s="4">
        <v>21</v>
      </c>
      <c r="BW32" s="4">
        <f t="shared" si="7"/>
        <v>0.53748134660000002</v>
      </c>
      <c r="BY32" s="4">
        <f>BE32*$BU32*VLOOKUP("Fuel Specific Gravity",'Raw Data'!$A$1:$B$2000,2,FALSE)</f>
        <v>5537.7289975433587</v>
      </c>
      <c r="BZ32" s="4">
        <f>BF32*$BU32*VLOOKUP("Fuel Specific Gravity",'Raw Data'!$A$1:$B$2000,2,FALSE)</f>
        <v>5.1095597080219992</v>
      </c>
      <c r="CA32" s="4">
        <f>BJ32*$BU32*VLOOKUP("Fuel Specific Gravity",'Raw Data'!$A$1:$B$2000,2,FALSE)</f>
        <v>35.337791384280003</v>
      </c>
      <c r="CB32" s="4">
        <f>BM32*$BU32*VLOOKUP("Fuel Specific Gravity",'Raw Data'!$A$1:$B$2000,2,FALSE)</f>
        <v>0</v>
      </c>
    </row>
    <row r="33" spans="1:80" x14ac:dyDescent="0.25">
      <c r="A33" s="2">
        <v>43165</v>
      </c>
      <c r="B33" s="38">
        <v>0.41073219907407404</v>
      </c>
      <c r="C33" s="4">
        <v>4.8899999999999997</v>
      </c>
      <c r="D33" s="4">
        <v>6.4000000000000003E-3</v>
      </c>
      <c r="E33" s="4">
        <v>64.045038000000005</v>
      </c>
      <c r="F33" s="4">
        <v>370</v>
      </c>
      <c r="G33" s="4">
        <v>86</v>
      </c>
      <c r="H33" s="4">
        <v>0</v>
      </c>
      <c r="J33" s="4">
        <v>13.7</v>
      </c>
      <c r="K33" s="4">
        <v>0.96209999999999996</v>
      </c>
      <c r="L33" s="4">
        <v>4.7046000000000001</v>
      </c>
      <c r="M33" s="4">
        <v>6.1999999999999998E-3</v>
      </c>
      <c r="N33" s="4">
        <v>355.96660000000003</v>
      </c>
      <c r="O33" s="4">
        <v>82.750299999999996</v>
      </c>
      <c r="P33" s="4">
        <v>438.7</v>
      </c>
      <c r="Q33" s="4">
        <v>285.07679999999999</v>
      </c>
      <c r="R33" s="4">
        <v>66.270799999999994</v>
      </c>
      <c r="S33" s="4">
        <v>351.3</v>
      </c>
      <c r="T33" s="4">
        <v>0</v>
      </c>
      <c r="W33" s="4">
        <v>0</v>
      </c>
      <c r="X33" s="4">
        <v>13.1805</v>
      </c>
      <c r="Y33" s="4">
        <v>12</v>
      </c>
      <c r="Z33" s="4">
        <v>845</v>
      </c>
      <c r="AA33" s="4">
        <v>844</v>
      </c>
      <c r="AB33" s="4">
        <v>883</v>
      </c>
      <c r="AC33" s="4">
        <v>81</v>
      </c>
      <c r="AD33" s="4">
        <v>22.09</v>
      </c>
      <c r="AE33" s="4">
        <v>0.51</v>
      </c>
      <c r="AF33" s="4">
        <v>979</v>
      </c>
      <c r="AG33" s="4">
        <v>0</v>
      </c>
      <c r="AH33" s="4">
        <v>37</v>
      </c>
      <c r="AI33" s="4">
        <v>35</v>
      </c>
      <c r="AJ33" s="4">
        <v>190</v>
      </c>
      <c r="AK33" s="4">
        <v>169</v>
      </c>
      <c r="AL33" s="4">
        <v>4.4000000000000004</v>
      </c>
      <c r="AM33" s="4">
        <v>174</v>
      </c>
      <c r="AN33" s="4" t="s">
        <v>155</v>
      </c>
      <c r="AO33" s="4">
        <v>1</v>
      </c>
      <c r="AP33" s="5">
        <v>0.61986111111111108</v>
      </c>
      <c r="AQ33" s="4">
        <v>47.158726999999999</v>
      </c>
      <c r="AR33" s="4">
        <v>-88.485862999999995</v>
      </c>
      <c r="AS33" s="4">
        <v>306.7</v>
      </c>
      <c r="AT33" s="4">
        <v>26</v>
      </c>
      <c r="AU33" s="4">
        <v>12</v>
      </c>
      <c r="AV33" s="4">
        <v>9</v>
      </c>
      <c r="AW33" s="4" t="s">
        <v>207</v>
      </c>
      <c r="AX33" s="4">
        <v>1.968332</v>
      </c>
      <c r="AY33" s="4">
        <v>1.0683320000000001</v>
      </c>
      <c r="AZ33" s="4">
        <v>2.6683319999999999</v>
      </c>
      <c r="BA33" s="4">
        <v>14.186999999999999</v>
      </c>
      <c r="BB33" s="4">
        <v>43.44</v>
      </c>
      <c r="BC33" s="4">
        <v>3.06</v>
      </c>
      <c r="BD33" s="4">
        <v>3.9420000000000002</v>
      </c>
      <c r="BE33" s="4">
        <v>3187.5659999999998</v>
      </c>
      <c r="BF33" s="4">
        <v>2.657</v>
      </c>
      <c r="BG33" s="4">
        <v>25.257000000000001</v>
      </c>
      <c r="BH33" s="4">
        <v>5.8710000000000004</v>
      </c>
      <c r="BI33" s="4">
        <v>31.129000000000001</v>
      </c>
      <c r="BJ33" s="4">
        <v>20.227</v>
      </c>
      <c r="BK33" s="4">
        <v>4.702</v>
      </c>
      <c r="BL33" s="4">
        <v>24.93</v>
      </c>
      <c r="BM33" s="4">
        <v>0</v>
      </c>
      <c r="BQ33" s="4">
        <v>6493.36</v>
      </c>
      <c r="BR33" s="4">
        <v>6.3161999999999996E-2</v>
      </c>
      <c r="BS33" s="4">
        <v>-5</v>
      </c>
      <c r="BT33" s="4">
        <v>8.9060000000000007E-3</v>
      </c>
      <c r="BU33" s="4">
        <v>1.5435209999999999</v>
      </c>
      <c r="BV33" s="4">
        <v>21</v>
      </c>
      <c r="BW33" s="4">
        <f t="shared" si="7"/>
        <v>0.40779824819999999</v>
      </c>
      <c r="BY33" s="4">
        <f>BE33*$BU33*VLOOKUP("Fuel Specific Gravity",'Raw Data'!$A$1:$B$2000,2,FALSE)</f>
        <v>4201.7441011426436</v>
      </c>
      <c r="BZ33" s="4">
        <f>BF33*$BU33*VLOOKUP("Fuel Specific Gravity",'Raw Data'!$A$1:$B$2000,2,FALSE)</f>
        <v>3.5023695436379998</v>
      </c>
      <c r="CA33" s="4">
        <f>BJ33*$BU33*VLOOKUP("Fuel Specific Gravity",'Raw Data'!$A$1:$B$2000,2,FALSE)</f>
        <v>26.662562574018001</v>
      </c>
      <c r="CB33" s="4">
        <f>BM33*$BU33*VLOOKUP("Fuel Specific Gravity",'Raw Data'!$A$1:$B$2000,2,FALSE)</f>
        <v>0</v>
      </c>
    </row>
    <row r="34" spans="1:80" x14ac:dyDescent="0.25">
      <c r="A34" s="2">
        <v>43165</v>
      </c>
      <c r="B34" s="38">
        <v>0.41074377314814819</v>
      </c>
      <c r="C34" s="4">
        <v>4.8810000000000002</v>
      </c>
      <c r="D34" s="4">
        <v>6.4000000000000003E-3</v>
      </c>
      <c r="E34" s="4">
        <v>64.401708999999997</v>
      </c>
      <c r="F34" s="4">
        <v>371.1</v>
      </c>
      <c r="G34" s="4">
        <v>84.6</v>
      </c>
      <c r="H34" s="4">
        <v>0</v>
      </c>
      <c r="J34" s="4">
        <v>13.7</v>
      </c>
      <c r="K34" s="4">
        <v>0.96209999999999996</v>
      </c>
      <c r="L34" s="4">
        <v>4.6959999999999997</v>
      </c>
      <c r="M34" s="4">
        <v>6.1999999999999998E-3</v>
      </c>
      <c r="N34" s="4">
        <v>357.06979999999999</v>
      </c>
      <c r="O34" s="4">
        <v>81.406999999999996</v>
      </c>
      <c r="P34" s="4">
        <v>438.5</v>
      </c>
      <c r="Q34" s="4">
        <v>285.96030000000002</v>
      </c>
      <c r="R34" s="4">
        <v>65.194999999999993</v>
      </c>
      <c r="S34" s="4">
        <v>351.2</v>
      </c>
      <c r="T34" s="4">
        <v>0</v>
      </c>
      <c r="W34" s="4">
        <v>0</v>
      </c>
      <c r="X34" s="4">
        <v>13.180899999999999</v>
      </c>
      <c r="Y34" s="4">
        <v>11.9</v>
      </c>
      <c r="Z34" s="4">
        <v>846</v>
      </c>
      <c r="AA34" s="4">
        <v>847</v>
      </c>
      <c r="AB34" s="4">
        <v>883</v>
      </c>
      <c r="AC34" s="4">
        <v>81</v>
      </c>
      <c r="AD34" s="4">
        <v>22.09</v>
      </c>
      <c r="AE34" s="4">
        <v>0.51</v>
      </c>
      <c r="AF34" s="4">
        <v>979</v>
      </c>
      <c r="AG34" s="4">
        <v>0</v>
      </c>
      <c r="AH34" s="4">
        <v>37</v>
      </c>
      <c r="AI34" s="4">
        <v>35</v>
      </c>
      <c r="AJ34" s="4">
        <v>190</v>
      </c>
      <c r="AK34" s="4">
        <v>169</v>
      </c>
      <c r="AL34" s="4">
        <v>4.3</v>
      </c>
      <c r="AM34" s="4">
        <v>174.1</v>
      </c>
      <c r="AN34" s="4" t="s">
        <v>155</v>
      </c>
      <c r="AO34" s="4">
        <v>1</v>
      </c>
      <c r="AP34" s="5">
        <v>0.61987268518518512</v>
      </c>
      <c r="AQ34" s="4">
        <v>47.158684000000001</v>
      </c>
      <c r="AR34" s="4">
        <v>-88.485737</v>
      </c>
      <c r="AS34" s="4">
        <v>306.7</v>
      </c>
      <c r="AT34" s="4">
        <v>25.2</v>
      </c>
      <c r="AU34" s="4">
        <v>12</v>
      </c>
      <c r="AV34" s="4">
        <v>10</v>
      </c>
      <c r="AW34" s="4" t="s">
        <v>206</v>
      </c>
      <c r="AX34" s="4">
        <v>2</v>
      </c>
      <c r="AY34" s="4">
        <v>1.236737</v>
      </c>
      <c r="AZ34" s="4">
        <v>2.7683680000000002</v>
      </c>
      <c r="BA34" s="4">
        <v>14.186999999999999</v>
      </c>
      <c r="BB34" s="4">
        <v>43.52</v>
      </c>
      <c r="BC34" s="4">
        <v>3.07</v>
      </c>
      <c r="BD34" s="4">
        <v>3.9380000000000002</v>
      </c>
      <c r="BE34" s="4">
        <v>3187.5839999999998</v>
      </c>
      <c r="BF34" s="4">
        <v>2.677</v>
      </c>
      <c r="BG34" s="4">
        <v>25.382000000000001</v>
      </c>
      <c r="BH34" s="4">
        <v>5.7869999999999999</v>
      </c>
      <c r="BI34" s="4">
        <v>31.167999999999999</v>
      </c>
      <c r="BJ34" s="4">
        <v>20.327000000000002</v>
      </c>
      <c r="BK34" s="4">
        <v>4.6340000000000003</v>
      </c>
      <c r="BL34" s="4">
        <v>24.960999999999999</v>
      </c>
      <c r="BM34" s="4">
        <v>0</v>
      </c>
      <c r="BQ34" s="4">
        <v>6505.42</v>
      </c>
      <c r="BR34" s="4">
        <v>5.4657999999999998E-2</v>
      </c>
      <c r="BS34" s="4">
        <v>-5</v>
      </c>
      <c r="BT34" s="4">
        <v>8.9999999999999993E-3</v>
      </c>
      <c r="BU34" s="4">
        <v>1.3357049999999999</v>
      </c>
      <c r="BV34" s="4">
        <v>21</v>
      </c>
      <c r="BW34" s="4">
        <f t="shared" si="7"/>
        <v>0.35289326099999996</v>
      </c>
      <c r="BY34" s="4">
        <f>BE34*$BU34*VLOOKUP("Fuel Specific Gravity",'Raw Data'!$A$1:$B$2000,2,FALSE)</f>
        <v>3636.0517912588798</v>
      </c>
      <c r="BZ34" s="4">
        <f>BF34*$BU34*VLOOKUP("Fuel Specific Gravity",'Raw Data'!$A$1:$B$2000,2,FALSE)</f>
        <v>3.0536326713899995</v>
      </c>
      <c r="CA34" s="4">
        <f>BJ34*$BU34*VLOOKUP("Fuel Specific Gravity",'Raw Data'!$A$1:$B$2000,2,FALSE)</f>
        <v>23.186847706889999</v>
      </c>
      <c r="CB34" s="4">
        <f>BM34*$BU34*VLOOKUP("Fuel Specific Gravity",'Raw Data'!$A$1:$B$2000,2,FALSE)</f>
        <v>0</v>
      </c>
    </row>
    <row r="35" spans="1:80" x14ac:dyDescent="0.25">
      <c r="A35" s="2">
        <v>43165</v>
      </c>
      <c r="B35" s="38">
        <v>0.41075534722222223</v>
      </c>
      <c r="C35" s="4">
        <v>4.8049999999999997</v>
      </c>
      <c r="D35" s="4">
        <v>7.0000000000000001E-3</v>
      </c>
      <c r="E35" s="4">
        <v>70</v>
      </c>
      <c r="F35" s="4">
        <v>372.8</v>
      </c>
      <c r="G35" s="4">
        <v>83.8</v>
      </c>
      <c r="H35" s="4">
        <v>0</v>
      </c>
      <c r="J35" s="4">
        <v>13.7</v>
      </c>
      <c r="K35" s="4">
        <v>0.9627</v>
      </c>
      <c r="L35" s="4">
        <v>4.6260000000000003</v>
      </c>
      <c r="M35" s="4">
        <v>6.7000000000000002E-3</v>
      </c>
      <c r="N35" s="4">
        <v>358.86709999999999</v>
      </c>
      <c r="O35" s="4">
        <v>80.669799999999995</v>
      </c>
      <c r="P35" s="4">
        <v>439.5</v>
      </c>
      <c r="Q35" s="4">
        <v>287.39960000000002</v>
      </c>
      <c r="R35" s="4">
        <v>64.604699999999994</v>
      </c>
      <c r="S35" s="4">
        <v>352</v>
      </c>
      <c r="T35" s="4">
        <v>0</v>
      </c>
      <c r="W35" s="4">
        <v>0</v>
      </c>
      <c r="X35" s="4">
        <v>13.1897</v>
      </c>
      <c r="Y35" s="4">
        <v>12</v>
      </c>
      <c r="Z35" s="4">
        <v>846</v>
      </c>
      <c r="AA35" s="4">
        <v>846</v>
      </c>
      <c r="AB35" s="4">
        <v>884</v>
      </c>
      <c r="AC35" s="4">
        <v>81</v>
      </c>
      <c r="AD35" s="4">
        <v>22.09</v>
      </c>
      <c r="AE35" s="4">
        <v>0.51</v>
      </c>
      <c r="AF35" s="4">
        <v>979</v>
      </c>
      <c r="AG35" s="4">
        <v>0</v>
      </c>
      <c r="AH35" s="4">
        <v>37</v>
      </c>
      <c r="AI35" s="4">
        <v>35</v>
      </c>
      <c r="AJ35" s="4">
        <v>190</v>
      </c>
      <c r="AK35" s="4">
        <v>169</v>
      </c>
      <c r="AL35" s="4">
        <v>4.4000000000000004</v>
      </c>
      <c r="AM35" s="4">
        <v>174.5</v>
      </c>
      <c r="AN35" s="4" t="s">
        <v>155</v>
      </c>
      <c r="AO35" s="4">
        <v>1</v>
      </c>
      <c r="AP35" s="5">
        <v>0.61988425925925927</v>
      </c>
      <c r="AQ35" s="4">
        <v>47.158641000000003</v>
      </c>
      <c r="AR35" s="4">
        <v>-88.485612000000003</v>
      </c>
      <c r="AS35" s="4">
        <v>306.7</v>
      </c>
      <c r="AT35" s="4">
        <v>24.4</v>
      </c>
      <c r="AU35" s="4">
        <v>12</v>
      </c>
      <c r="AV35" s="4">
        <v>10</v>
      </c>
      <c r="AW35" s="4" t="s">
        <v>206</v>
      </c>
      <c r="AX35" s="4">
        <v>2.0684</v>
      </c>
      <c r="AY35" s="4">
        <v>1.3684000000000001</v>
      </c>
      <c r="AZ35" s="4">
        <v>2.8</v>
      </c>
      <c r="BA35" s="4">
        <v>14.186999999999999</v>
      </c>
      <c r="BB35" s="4">
        <v>44.18</v>
      </c>
      <c r="BC35" s="4">
        <v>3.11</v>
      </c>
      <c r="BD35" s="4">
        <v>3.8690000000000002</v>
      </c>
      <c r="BE35" s="4">
        <v>3187.5549999999998</v>
      </c>
      <c r="BF35" s="4">
        <v>2.956</v>
      </c>
      <c r="BG35" s="4">
        <v>25.895</v>
      </c>
      <c r="BH35" s="4">
        <v>5.8209999999999997</v>
      </c>
      <c r="BI35" s="4">
        <v>31.716000000000001</v>
      </c>
      <c r="BJ35" s="4">
        <v>20.738</v>
      </c>
      <c r="BK35" s="4">
        <v>4.6619999999999999</v>
      </c>
      <c r="BL35" s="4">
        <v>25.4</v>
      </c>
      <c r="BM35" s="4">
        <v>0</v>
      </c>
      <c r="BQ35" s="4">
        <v>6608.1859999999997</v>
      </c>
      <c r="BR35" s="4">
        <v>6.3965999999999995E-2</v>
      </c>
      <c r="BS35" s="4">
        <v>-5</v>
      </c>
      <c r="BT35" s="4">
        <v>8.0940000000000005E-3</v>
      </c>
      <c r="BU35" s="4">
        <v>1.563169</v>
      </c>
      <c r="BV35" s="4">
        <v>21</v>
      </c>
      <c r="BW35" s="4">
        <f t="shared" si="7"/>
        <v>0.41298924980000001</v>
      </c>
      <c r="BY35" s="4">
        <f>BE35*$BU35*VLOOKUP("Fuel Specific Gravity",'Raw Data'!$A$1:$B$2000,2,FALSE)</f>
        <v>4255.2148361729296</v>
      </c>
      <c r="BZ35" s="4">
        <f>BF35*$BU35*VLOOKUP("Fuel Specific Gravity",'Raw Data'!$A$1:$B$2000,2,FALSE)</f>
        <v>3.9461013396559999</v>
      </c>
      <c r="CA35" s="4">
        <f>BJ35*$BU35*VLOOKUP("Fuel Specific Gravity",'Raw Data'!$A$1:$B$2000,2,FALSE)</f>
        <v>27.684116908588003</v>
      </c>
      <c r="CB35" s="4">
        <f>BM35*$BU35*VLOOKUP("Fuel Specific Gravity",'Raw Data'!$A$1:$B$2000,2,FALSE)</f>
        <v>0</v>
      </c>
    </row>
    <row r="36" spans="1:80" x14ac:dyDescent="0.25">
      <c r="A36" s="2">
        <v>43165</v>
      </c>
      <c r="B36" s="38">
        <v>0.41076692129629633</v>
      </c>
      <c r="C36" s="4">
        <v>4.2329999999999997</v>
      </c>
      <c r="D36" s="4">
        <v>6.7999999999999996E-3</v>
      </c>
      <c r="E36" s="4">
        <v>68.198498999999998</v>
      </c>
      <c r="F36" s="4">
        <v>372</v>
      </c>
      <c r="G36" s="4">
        <v>83</v>
      </c>
      <c r="H36" s="4">
        <v>0</v>
      </c>
      <c r="J36" s="4">
        <v>13.7</v>
      </c>
      <c r="K36" s="4">
        <v>0.96740000000000004</v>
      </c>
      <c r="L36" s="4">
        <v>4.0944000000000003</v>
      </c>
      <c r="M36" s="4">
        <v>6.6E-3</v>
      </c>
      <c r="N36" s="4">
        <v>359.88420000000002</v>
      </c>
      <c r="O36" s="4">
        <v>80.248999999999995</v>
      </c>
      <c r="P36" s="4">
        <v>440.1</v>
      </c>
      <c r="Q36" s="4">
        <v>288.21420000000001</v>
      </c>
      <c r="R36" s="4">
        <v>64.267600000000002</v>
      </c>
      <c r="S36" s="4">
        <v>352.5</v>
      </c>
      <c r="T36" s="4">
        <v>0</v>
      </c>
      <c r="W36" s="4">
        <v>0</v>
      </c>
      <c r="X36" s="4">
        <v>13.2529</v>
      </c>
      <c r="Y36" s="4">
        <v>12</v>
      </c>
      <c r="Z36" s="4">
        <v>845</v>
      </c>
      <c r="AA36" s="4">
        <v>847</v>
      </c>
      <c r="AB36" s="4">
        <v>883</v>
      </c>
      <c r="AC36" s="4">
        <v>81</v>
      </c>
      <c r="AD36" s="4">
        <v>22.09</v>
      </c>
      <c r="AE36" s="4">
        <v>0.51</v>
      </c>
      <c r="AF36" s="4">
        <v>979</v>
      </c>
      <c r="AG36" s="4">
        <v>0</v>
      </c>
      <c r="AH36" s="4">
        <v>37</v>
      </c>
      <c r="AI36" s="4">
        <v>35</v>
      </c>
      <c r="AJ36" s="4">
        <v>190</v>
      </c>
      <c r="AK36" s="4">
        <v>169</v>
      </c>
      <c r="AL36" s="4">
        <v>4.4000000000000004</v>
      </c>
      <c r="AM36" s="4">
        <v>174.8</v>
      </c>
      <c r="AN36" s="4" t="s">
        <v>155</v>
      </c>
      <c r="AO36" s="4">
        <v>1</v>
      </c>
      <c r="AP36" s="5">
        <v>0.61989583333333331</v>
      </c>
      <c r="AQ36" s="4">
        <v>47.158605000000001</v>
      </c>
      <c r="AR36" s="4">
        <v>-88.485484999999997</v>
      </c>
      <c r="AS36" s="4">
        <v>306.60000000000002</v>
      </c>
      <c r="AT36" s="4">
        <v>23.7</v>
      </c>
      <c r="AU36" s="4">
        <v>12</v>
      </c>
      <c r="AV36" s="4">
        <v>10</v>
      </c>
      <c r="AW36" s="4" t="s">
        <v>206</v>
      </c>
      <c r="AX36" s="4">
        <v>2.1</v>
      </c>
      <c r="AY36" s="4">
        <v>1.4683999999999999</v>
      </c>
      <c r="AZ36" s="4">
        <v>2.8683999999999998</v>
      </c>
      <c r="BA36" s="4">
        <v>14.186999999999999</v>
      </c>
      <c r="BB36" s="4">
        <v>50.03</v>
      </c>
      <c r="BC36" s="4">
        <v>3.53</v>
      </c>
      <c r="BD36" s="4">
        <v>3.3740000000000001</v>
      </c>
      <c r="BE36" s="4">
        <v>3190.6480000000001</v>
      </c>
      <c r="BF36" s="4">
        <v>3.2719999999999998</v>
      </c>
      <c r="BG36" s="4">
        <v>29.369</v>
      </c>
      <c r="BH36" s="4">
        <v>6.5490000000000004</v>
      </c>
      <c r="BI36" s="4">
        <v>35.917999999999999</v>
      </c>
      <c r="BJ36" s="4">
        <v>23.52</v>
      </c>
      <c r="BK36" s="4">
        <v>5.2450000000000001</v>
      </c>
      <c r="BL36" s="4">
        <v>28.765000000000001</v>
      </c>
      <c r="BM36" s="4">
        <v>0</v>
      </c>
      <c r="BQ36" s="4">
        <v>7509.317</v>
      </c>
      <c r="BR36" s="4">
        <v>7.7684000000000003E-2</v>
      </c>
      <c r="BS36" s="4">
        <v>-5</v>
      </c>
      <c r="BT36" s="4">
        <v>8.0000000000000002E-3</v>
      </c>
      <c r="BU36" s="4">
        <v>1.8984030000000001</v>
      </c>
      <c r="BV36" s="4">
        <v>21</v>
      </c>
      <c r="BW36" s="4">
        <f t="shared" si="7"/>
        <v>0.50155807259999996</v>
      </c>
      <c r="BY36" s="4">
        <f>BE36*$BU36*VLOOKUP("Fuel Specific Gravity",'Raw Data'!$A$1:$B$2000,2,FALSE)</f>
        <v>5172.7939178129764</v>
      </c>
      <c r="BZ36" s="4">
        <f>BF36*$BU36*VLOOKUP("Fuel Specific Gravity",'Raw Data'!$A$1:$B$2000,2,FALSE)</f>
        <v>5.3046847220639997</v>
      </c>
      <c r="CA36" s="4">
        <f>BJ36*$BU36*VLOOKUP("Fuel Specific Gravity",'Raw Data'!$A$1:$B$2000,2,FALSE)</f>
        <v>38.131474530239998</v>
      </c>
      <c r="CB36" s="4">
        <f>BM36*$BU36*VLOOKUP("Fuel Specific Gravity",'Raw Data'!$A$1:$B$2000,2,FALSE)</f>
        <v>0</v>
      </c>
    </row>
    <row r="37" spans="1:80" x14ac:dyDescent="0.25">
      <c r="A37" s="2">
        <v>43165</v>
      </c>
      <c r="B37" s="38">
        <v>0.41077849537037037</v>
      </c>
      <c r="C37" s="4">
        <v>4.08</v>
      </c>
      <c r="D37" s="4">
        <v>5.1999999999999998E-3</v>
      </c>
      <c r="E37" s="4">
        <v>51.517932000000002</v>
      </c>
      <c r="F37" s="4">
        <v>358</v>
      </c>
      <c r="G37" s="4">
        <v>82.4</v>
      </c>
      <c r="H37" s="4">
        <v>0</v>
      </c>
      <c r="J37" s="4">
        <v>13.8</v>
      </c>
      <c r="K37" s="4">
        <v>0.96860000000000002</v>
      </c>
      <c r="L37" s="4">
        <v>3.9519000000000002</v>
      </c>
      <c r="M37" s="4">
        <v>5.0000000000000001E-3</v>
      </c>
      <c r="N37" s="4">
        <v>346.77319999999997</v>
      </c>
      <c r="O37" s="4">
        <v>79.847099999999998</v>
      </c>
      <c r="P37" s="4">
        <v>426.6</v>
      </c>
      <c r="Q37" s="4">
        <v>277.6927</v>
      </c>
      <c r="R37" s="4">
        <v>63.940800000000003</v>
      </c>
      <c r="S37" s="4">
        <v>341.6</v>
      </c>
      <c r="T37" s="4">
        <v>0</v>
      </c>
      <c r="W37" s="4">
        <v>0</v>
      </c>
      <c r="X37" s="4">
        <v>13.3668</v>
      </c>
      <c r="Y37" s="4">
        <v>11.9</v>
      </c>
      <c r="Z37" s="4">
        <v>845</v>
      </c>
      <c r="AA37" s="4">
        <v>848</v>
      </c>
      <c r="AB37" s="4">
        <v>884</v>
      </c>
      <c r="AC37" s="4">
        <v>81</v>
      </c>
      <c r="AD37" s="4">
        <v>22.07</v>
      </c>
      <c r="AE37" s="4">
        <v>0.51</v>
      </c>
      <c r="AF37" s="4">
        <v>980</v>
      </c>
      <c r="AG37" s="4">
        <v>0</v>
      </c>
      <c r="AH37" s="4">
        <v>37</v>
      </c>
      <c r="AI37" s="4">
        <v>35</v>
      </c>
      <c r="AJ37" s="4">
        <v>190</v>
      </c>
      <c r="AK37" s="4">
        <v>169</v>
      </c>
      <c r="AL37" s="4">
        <v>4.4000000000000004</v>
      </c>
      <c r="AM37" s="4">
        <v>175</v>
      </c>
      <c r="AN37" s="4" t="s">
        <v>155</v>
      </c>
      <c r="AO37" s="4">
        <v>1</v>
      </c>
      <c r="AP37" s="5">
        <v>0.61990740740740746</v>
      </c>
      <c r="AQ37" s="4">
        <v>47.158577000000001</v>
      </c>
      <c r="AR37" s="4">
        <v>-88.48536</v>
      </c>
      <c r="AS37" s="4">
        <v>306.39999999999998</v>
      </c>
      <c r="AT37" s="4">
        <v>23.1</v>
      </c>
      <c r="AU37" s="4">
        <v>12</v>
      </c>
      <c r="AV37" s="4">
        <v>10</v>
      </c>
      <c r="AW37" s="4" t="s">
        <v>206</v>
      </c>
      <c r="AX37" s="4">
        <v>2.1684000000000001</v>
      </c>
      <c r="AY37" s="4">
        <v>1.5684</v>
      </c>
      <c r="AZ37" s="4">
        <v>2.9</v>
      </c>
      <c r="BA37" s="4">
        <v>14.186999999999999</v>
      </c>
      <c r="BB37" s="4">
        <v>51.89</v>
      </c>
      <c r="BC37" s="4">
        <v>3.66</v>
      </c>
      <c r="BD37" s="4">
        <v>3.2410000000000001</v>
      </c>
      <c r="BE37" s="4">
        <v>3192.8980000000001</v>
      </c>
      <c r="BF37" s="4">
        <v>2.5659999999999998</v>
      </c>
      <c r="BG37" s="4">
        <v>29.34</v>
      </c>
      <c r="BH37" s="4">
        <v>6.7560000000000002</v>
      </c>
      <c r="BI37" s="4">
        <v>36.095999999999997</v>
      </c>
      <c r="BJ37" s="4">
        <v>23.495000000000001</v>
      </c>
      <c r="BK37" s="4">
        <v>5.41</v>
      </c>
      <c r="BL37" s="4">
        <v>28.905000000000001</v>
      </c>
      <c r="BM37" s="4">
        <v>0</v>
      </c>
      <c r="BQ37" s="4">
        <v>7852.4040000000005</v>
      </c>
      <c r="BR37" s="4">
        <v>5.5444E-2</v>
      </c>
      <c r="BS37" s="4">
        <v>-5</v>
      </c>
      <c r="BT37" s="4">
        <v>8.0000000000000002E-3</v>
      </c>
      <c r="BU37" s="4">
        <v>1.3549119999999999</v>
      </c>
      <c r="BV37" s="4">
        <v>21</v>
      </c>
      <c r="BW37" s="4">
        <f t="shared" si="7"/>
        <v>0.35796775039999995</v>
      </c>
      <c r="BY37" s="4">
        <f>BE37*$BU37*VLOOKUP("Fuel Specific Gravity",'Raw Data'!$A$1:$B$2000,2,FALSE)</f>
        <v>3694.4858259895041</v>
      </c>
      <c r="BZ37" s="4">
        <f>BF37*$BU37*VLOOKUP("Fuel Specific Gravity",'Raw Data'!$A$1:$B$2000,2,FALSE)</f>
        <v>2.9691053799679996</v>
      </c>
      <c r="CA37" s="4">
        <f>BJ37*$BU37*VLOOKUP("Fuel Specific Gravity",'Raw Data'!$A$1:$B$2000,2,FALSE)</f>
        <v>27.18594345376</v>
      </c>
      <c r="CB37" s="4">
        <f>BM37*$BU37*VLOOKUP("Fuel Specific Gravity",'Raw Data'!$A$1:$B$2000,2,FALSE)</f>
        <v>0</v>
      </c>
    </row>
    <row r="38" spans="1:80" x14ac:dyDescent="0.25">
      <c r="A38" s="2">
        <v>43165</v>
      </c>
      <c r="B38" s="38">
        <v>0.41079006944444446</v>
      </c>
      <c r="C38" s="4">
        <v>3.988</v>
      </c>
      <c r="D38" s="4">
        <v>5.7999999999999996E-3</v>
      </c>
      <c r="E38" s="4">
        <v>57.575000000000003</v>
      </c>
      <c r="F38" s="4">
        <v>350.1</v>
      </c>
      <c r="G38" s="4">
        <v>81.7</v>
      </c>
      <c r="H38" s="4">
        <v>0</v>
      </c>
      <c r="J38" s="4">
        <v>14.17</v>
      </c>
      <c r="K38" s="4">
        <v>0.96930000000000005</v>
      </c>
      <c r="L38" s="4">
        <v>3.8662000000000001</v>
      </c>
      <c r="M38" s="4">
        <v>5.5999999999999999E-3</v>
      </c>
      <c r="N38" s="4">
        <v>339.35210000000001</v>
      </c>
      <c r="O38" s="4">
        <v>79.174499999999995</v>
      </c>
      <c r="P38" s="4">
        <v>418.5</v>
      </c>
      <c r="Q38" s="4">
        <v>271.74790000000002</v>
      </c>
      <c r="R38" s="4">
        <v>63.401699999999998</v>
      </c>
      <c r="S38" s="4">
        <v>335.1</v>
      </c>
      <c r="T38" s="4">
        <v>0</v>
      </c>
      <c r="W38" s="4">
        <v>0</v>
      </c>
      <c r="X38" s="4">
        <v>13.7349</v>
      </c>
      <c r="Y38" s="4">
        <v>12</v>
      </c>
      <c r="Z38" s="4">
        <v>845</v>
      </c>
      <c r="AA38" s="4">
        <v>847</v>
      </c>
      <c r="AB38" s="4">
        <v>884</v>
      </c>
      <c r="AC38" s="4">
        <v>81</v>
      </c>
      <c r="AD38" s="4">
        <v>22.07</v>
      </c>
      <c r="AE38" s="4">
        <v>0.51</v>
      </c>
      <c r="AF38" s="4">
        <v>980</v>
      </c>
      <c r="AG38" s="4">
        <v>0</v>
      </c>
      <c r="AH38" s="4">
        <v>37</v>
      </c>
      <c r="AI38" s="4">
        <v>35</v>
      </c>
      <c r="AJ38" s="4">
        <v>190</v>
      </c>
      <c r="AK38" s="4">
        <v>169</v>
      </c>
      <c r="AL38" s="4">
        <v>4.4000000000000004</v>
      </c>
      <c r="AM38" s="4">
        <v>175</v>
      </c>
      <c r="AN38" s="4" t="s">
        <v>155</v>
      </c>
      <c r="AO38" s="4">
        <v>1</v>
      </c>
      <c r="AP38" s="5">
        <v>0.6199189814814815</v>
      </c>
      <c r="AQ38" s="4">
        <v>47.158552</v>
      </c>
      <c r="AR38" s="4">
        <v>-88.485236</v>
      </c>
      <c r="AS38" s="4">
        <v>306.2</v>
      </c>
      <c r="AT38" s="4">
        <v>22.5</v>
      </c>
      <c r="AU38" s="4">
        <v>12</v>
      </c>
      <c r="AV38" s="4">
        <v>10</v>
      </c>
      <c r="AW38" s="4" t="s">
        <v>206</v>
      </c>
      <c r="AX38" s="4">
        <v>1.7212000000000001</v>
      </c>
      <c r="AY38" s="4">
        <v>1.1896</v>
      </c>
      <c r="AZ38" s="4">
        <v>2.1476000000000002</v>
      </c>
      <c r="BA38" s="4">
        <v>14.186999999999999</v>
      </c>
      <c r="BB38" s="4">
        <v>53.05</v>
      </c>
      <c r="BC38" s="4">
        <v>3.74</v>
      </c>
      <c r="BD38" s="4">
        <v>3.1619999999999999</v>
      </c>
      <c r="BE38" s="4">
        <v>3193.0349999999999</v>
      </c>
      <c r="BF38" s="4">
        <v>2.9340000000000002</v>
      </c>
      <c r="BG38" s="4">
        <v>29.35</v>
      </c>
      <c r="BH38" s="4">
        <v>6.8479999999999999</v>
      </c>
      <c r="BI38" s="4">
        <v>36.198</v>
      </c>
      <c r="BJ38" s="4">
        <v>23.503</v>
      </c>
      <c r="BK38" s="4">
        <v>5.484</v>
      </c>
      <c r="BL38" s="4">
        <v>28.986999999999998</v>
      </c>
      <c r="BM38" s="4">
        <v>0</v>
      </c>
      <c r="BQ38" s="4">
        <v>8247.9330000000009</v>
      </c>
      <c r="BR38" s="4">
        <v>5.0282E-2</v>
      </c>
      <c r="BS38" s="4">
        <v>-5</v>
      </c>
      <c r="BT38" s="4">
        <v>7.0939999999999996E-3</v>
      </c>
      <c r="BU38" s="4">
        <v>1.228766</v>
      </c>
      <c r="BV38" s="4">
        <v>21</v>
      </c>
      <c r="BW38" s="4">
        <f t="shared" si="7"/>
        <v>0.32463997719999999</v>
      </c>
      <c r="BY38" s="4">
        <f>BE38*$BU38*VLOOKUP("Fuel Specific Gravity",'Raw Data'!$A$1:$B$2000,2,FALSE)</f>
        <v>3350.6628894677397</v>
      </c>
      <c r="BZ38" s="4">
        <f>BF38*$BU38*VLOOKUP("Fuel Specific Gravity",'Raw Data'!$A$1:$B$2000,2,FALSE)</f>
        <v>3.0788403251759999</v>
      </c>
      <c r="CA38" s="4">
        <f>BJ38*$BU38*VLOOKUP("Fuel Specific Gravity",'Raw Data'!$A$1:$B$2000,2,FALSE)</f>
        <v>24.663252952491998</v>
      </c>
      <c r="CB38" s="4">
        <f>BM38*$BU38*VLOOKUP("Fuel Specific Gravity",'Raw Data'!$A$1:$B$2000,2,FALSE)</f>
        <v>0</v>
      </c>
    </row>
    <row r="39" spans="1:80" x14ac:dyDescent="0.25">
      <c r="A39" s="2">
        <v>43165</v>
      </c>
      <c r="B39" s="38">
        <v>0.4108016435185185</v>
      </c>
      <c r="C39" s="4">
        <v>3.7069999999999999</v>
      </c>
      <c r="D39" s="4">
        <v>6.6E-3</v>
      </c>
      <c r="E39" s="4">
        <v>65.903413999999998</v>
      </c>
      <c r="F39" s="4">
        <v>345.1</v>
      </c>
      <c r="G39" s="4">
        <v>81.099999999999994</v>
      </c>
      <c r="H39" s="4">
        <v>0</v>
      </c>
      <c r="J39" s="4">
        <v>14.4</v>
      </c>
      <c r="K39" s="4">
        <v>0.97160000000000002</v>
      </c>
      <c r="L39" s="4">
        <v>3.6017000000000001</v>
      </c>
      <c r="M39" s="4">
        <v>6.4000000000000003E-3</v>
      </c>
      <c r="N39" s="4">
        <v>335.31560000000002</v>
      </c>
      <c r="O39" s="4">
        <v>78.806399999999996</v>
      </c>
      <c r="P39" s="4">
        <v>414.1</v>
      </c>
      <c r="Q39" s="4">
        <v>268.51549999999997</v>
      </c>
      <c r="R39" s="4">
        <v>63.106900000000003</v>
      </c>
      <c r="S39" s="4">
        <v>331.6</v>
      </c>
      <c r="T39" s="4">
        <v>0</v>
      </c>
      <c r="W39" s="4">
        <v>0</v>
      </c>
      <c r="X39" s="4">
        <v>13.9909</v>
      </c>
      <c r="Y39" s="4">
        <v>12</v>
      </c>
      <c r="Z39" s="4">
        <v>845</v>
      </c>
      <c r="AA39" s="4">
        <v>848</v>
      </c>
      <c r="AB39" s="4">
        <v>884</v>
      </c>
      <c r="AC39" s="4">
        <v>81</v>
      </c>
      <c r="AD39" s="4">
        <v>22.07</v>
      </c>
      <c r="AE39" s="4">
        <v>0.51</v>
      </c>
      <c r="AF39" s="4">
        <v>980</v>
      </c>
      <c r="AG39" s="4">
        <v>0</v>
      </c>
      <c r="AH39" s="4">
        <v>36.094904999999997</v>
      </c>
      <c r="AI39" s="4">
        <v>35</v>
      </c>
      <c r="AJ39" s="4">
        <v>190</v>
      </c>
      <c r="AK39" s="4">
        <v>169</v>
      </c>
      <c r="AL39" s="4">
        <v>4.3</v>
      </c>
      <c r="AM39" s="4">
        <v>175</v>
      </c>
      <c r="AN39" s="4" t="s">
        <v>155</v>
      </c>
      <c r="AO39" s="4">
        <v>1</v>
      </c>
      <c r="AP39" s="5">
        <v>0.61993055555555554</v>
      </c>
      <c r="AQ39" s="4">
        <v>47.158532999999998</v>
      </c>
      <c r="AR39" s="4">
        <v>-88.485116000000005</v>
      </c>
      <c r="AS39" s="4">
        <v>306.10000000000002</v>
      </c>
      <c r="AT39" s="4">
        <v>21.7</v>
      </c>
      <c r="AU39" s="4">
        <v>12</v>
      </c>
      <c r="AV39" s="4">
        <v>10</v>
      </c>
      <c r="AW39" s="4" t="s">
        <v>206</v>
      </c>
      <c r="AX39" s="4">
        <v>1.5</v>
      </c>
      <c r="AY39" s="4">
        <v>1</v>
      </c>
      <c r="AZ39" s="4">
        <v>1.8</v>
      </c>
      <c r="BA39" s="4">
        <v>14.186999999999999</v>
      </c>
      <c r="BB39" s="4">
        <v>56.99</v>
      </c>
      <c r="BC39" s="4">
        <v>4.0199999999999996</v>
      </c>
      <c r="BD39" s="4">
        <v>2.9239999999999999</v>
      </c>
      <c r="BE39" s="4">
        <v>3194.3939999999998</v>
      </c>
      <c r="BF39" s="4">
        <v>3.6150000000000002</v>
      </c>
      <c r="BG39" s="4">
        <v>31.143999999999998</v>
      </c>
      <c r="BH39" s="4">
        <v>7.319</v>
      </c>
      <c r="BI39" s="4">
        <v>38.463000000000001</v>
      </c>
      <c r="BJ39" s="4">
        <v>24.94</v>
      </c>
      <c r="BK39" s="4">
        <v>5.8609999999999998</v>
      </c>
      <c r="BL39" s="4">
        <v>30.800999999999998</v>
      </c>
      <c r="BM39" s="4">
        <v>0</v>
      </c>
      <c r="BQ39" s="4">
        <v>9022.52</v>
      </c>
      <c r="BR39" s="4">
        <v>5.5431000000000001E-2</v>
      </c>
      <c r="BS39" s="4">
        <v>-5</v>
      </c>
      <c r="BT39" s="4">
        <v>7.9050000000000006E-3</v>
      </c>
      <c r="BU39" s="4">
        <v>1.3545849999999999</v>
      </c>
      <c r="BV39" s="4">
        <v>21</v>
      </c>
      <c r="BW39" s="4">
        <f t="shared" si="7"/>
        <v>0.35788135699999996</v>
      </c>
      <c r="BY39" s="4">
        <f>BE39*$BU39*VLOOKUP("Fuel Specific Gravity",'Raw Data'!$A$1:$B$2000,2,FALSE)</f>
        <v>3695.3247798024595</v>
      </c>
      <c r="BZ39" s="4">
        <f>BF39*$BU39*VLOOKUP("Fuel Specific Gravity",'Raw Data'!$A$1:$B$2000,2,FALSE)</f>
        <v>4.1818883578500001</v>
      </c>
      <c r="CA39" s="4">
        <f>BJ39*$BU39*VLOOKUP("Fuel Specific Gravity",'Raw Data'!$A$1:$B$2000,2,FALSE)</f>
        <v>28.850980814599996</v>
      </c>
      <c r="CB39" s="4">
        <f>BM39*$BU39*VLOOKUP("Fuel Specific Gravity",'Raw Data'!$A$1:$B$2000,2,FALSE)</f>
        <v>0</v>
      </c>
    </row>
    <row r="40" spans="1:80" x14ac:dyDescent="0.25">
      <c r="A40" s="2">
        <v>43165</v>
      </c>
      <c r="B40" s="38">
        <v>0.41081321759259254</v>
      </c>
      <c r="C40" s="4">
        <v>3.3090000000000002</v>
      </c>
      <c r="D40" s="4">
        <v>8.6999999999999994E-3</v>
      </c>
      <c r="E40" s="4">
        <v>87.337884000000003</v>
      </c>
      <c r="F40" s="4">
        <v>327.7</v>
      </c>
      <c r="G40" s="4">
        <v>79.900000000000006</v>
      </c>
      <c r="H40" s="4">
        <v>0</v>
      </c>
      <c r="J40" s="4">
        <v>14.56</v>
      </c>
      <c r="K40" s="4">
        <v>0.9748</v>
      </c>
      <c r="L40" s="4">
        <v>3.2256999999999998</v>
      </c>
      <c r="M40" s="4">
        <v>8.5000000000000006E-3</v>
      </c>
      <c r="N40" s="4">
        <v>319.42880000000002</v>
      </c>
      <c r="O40" s="4">
        <v>77.866900000000001</v>
      </c>
      <c r="P40" s="4">
        <v>397.3</v>
      </c>
      <c r="Q40" s="4">
        <v>255.7936</v>
      </c>
      <c r="R40" s="4">
        <v>62.354599999999998</v>
      </c>
      <c r="S40" s="4">
        <v>318.10000000000002</v>
      </c>
      <c r="T40" s="4">
        <v>0</v>
      </c>
      <c r="W40" s="4">
        <v>0</v>
      </c>
      <c r="X40" s="4">
        <v>14.190099999999999</v>
      </c>
      <c r="Y40" s="4">
        <v>11.9</v>
      </c>
      <c r="Z40" s="4">
        <v>845</v>
      </c>
      <c r="AA40" s="4">
        <v>848</v>
      </c>
      <c r="AB40" s="4">
        <v>884</v>
      </c>
      <c r="AC40" s="4">
        <v>81</v>
      </c>
      <c r="AD40" s="4">
        <v>22.07</v>
      </c>
      <c r="AE40" s="4">
        <v>0.51</v>
      </c>
      <c r="AF40" s="4">
        <v>980</v>
      </c>
      <c r="AG40" s="4">
        <v>0</v>
      </c>
      <c r="AH40" s="4">
        <v>36</v>
      </c>
      <c r="AI40" s="4">
        <v>35</v>
      </c>
      <c r="AJ40" s="4">
        <v>190</v>
      </c>
      <c r="AK40" s="4">
        <v>169</v>
      </c>
      <c r="AL40" s="4">
        <v>4.3</v>
      </c>
      <c r="AM40" s="4">
        <v>175</v>
      </c>
      <c r="AN40" s="4" t="s">
        <v>155</v>
      </c>
      <c r="AO40" s="4">
        <v>1</v>
      </c>
      <c r="AP40" s="5">
        <v>0.61994212962962958</v>
      </c>
      <c r="AQ40" s="4">
        <v>47.158518999999998</v>
      </c>
      <c r="AR40" s="4">
        <v>-88.484997000000007</v>
      </c>
      <c r="AS40" s="4">
        <v>306.10000000000002</v>
      </c>
      <c r="AT40" s="4">
        <v>20.9</v>
      </c>
      <c r="AU40" s="4">
        <v>12</v>
      </c>
      <c r="AV40" s="4">
        <v>10</v>
      </c>
      <c r="AW40" s="4" t="s">
        <v>206</v>
      </c>
      <c r="AX40" s="4">
        <v>1.5</v>
      </c>
      <c r="AY40" s="4">
        <v>1</v>
      </c>
      <c r="AZ40" s="4">
        <v>1.8</v>
      </c>
      <c r="BA40" s="4">
        <v>14.186999999999999</v>
      </c>
      <c r="BB40" s="4">
        <v>63.68</v>
      </c>
      <c r="BC40" s="4">
        <v>4.49</v>
      </c>
      <c r="BD40" s="4">
        <v>2.5819999999999999</v>
      </c>
      <c r="BE40" s="4">
        <v>3195.7689999999998</v>
      </c>
      <c r="BF40" s="4">
        <v>5.3689999999999998</v>
      </c>
      <c r="BG40" s="4">
        <v>33.140999999999998</v>
      </c>
      <c r="BH40" s="4">
        <v>8.0790000000000006</v>
      </c>
      <c r="BI40" s="4">
        <v>41.22</v>
      </c>
      <c r="BJ40" s="4">
        <v>26.539000000000001</v>
      </c>
      <c r="BK40" s="4">
        <v>6.4690000000000003</v>
      </c>
      <c r="BL40" s="4">
        <v>33.008000000000003</v>
      </c>
      <c r="BM40" s="4">
        <v>0</v>
      </c>
      <c r="BQ40" s="4">
        <v>10222.138000000001</v>
      </c>
      <c r="BR40" s="4">
        <v>4.2410999999999997E-2</v>
      </c>
      <c r="BS40" s="4">
        <v>-5</v>
      </c>
      <c r="BT40" s="4">
        <v>8.0000000000000002E-3</v>
      </c>
      <c r="BU40" s="4">
        <v>1.036429</v>
      </c>
      <c r="BV40" s="4">
        <v>21</v>
      </c>
      <c r="BW40" s="4">
        <f t="shared" si="7"/>
        <v>0.27382454179999999</v>
      </c>
      <c r="BY40" s="4">
        <f>BE40*$BU40*VLOOKUP("Fuel Specific Gravity",'Raw Data'!$A$1:$B$2000,2,FALSE)</f>
        <v>2828.6082692414539</v>
      </c>
      <c r="BZ40" s="4">
        <f>BF40*$BU40*VLOOKUP("Fuel Specific Gravity",'Raw Data'!$A$1:$B$2000,2,FALSE)</f>
        <v>4.7521575550540005</v>
      </c>
      <c r="CA40" s="4">
        <f>BJ40*$BU40*VLOOKUP("Fuel Specific Gravity",'Raw Data'!$A$1:$B$2000,2,FALSE)</f>
        <v>23.489944003274001</v>
      </c>
      <c r="CB40" s="4">
        <f>BM40*$BU40*VLOOKUP("Fuel Specific Gravity",'Raw Data'!$A$1:$B$2000,2,FALSE)</f>
        <v>0</v>
      </c>
    </row>
    <row r="41" spans="1:80" x14ac:dyDescent="0.25">
      <c r="A41" s="2">
        <v>43165</v>
      </c>
      <c r="B41" s="38">
        <v>0.41082479166666669</v>
      </c>
      <c r="C41" s="4">
        <v>3.5680000000000001</v>
      </c>
      <c r="D41" s="4">
        <v>1.0500000000000001E-2</v>
      </c>
      <c r="E41" s="4">
        <v>104.51876</v>
      </c>
      <c r="F41" s="4">
        <v>323.2</v>
      </c>
      <c r="G41" s="4">
        <v>78.400000000000006</v>
      </c>
      <c r="H41" s="4">
        <v>3.5</v>
      </c>
      <c r="J41" s="4">
        <v>14.96</v>
      </c>
      <c r="K41" s="4">
        <v>0.97270000000000001</v>
      </c>
      <c r="L41" s="4">
        <v>3.4702000000000002</v>
      </c>
      <c r="M41" s="4">
        <v>1.0200000000000001E-2</v>
      </c>
      <c r="N41" s="4">
        <v>314.38560000000001</v>
      </c>
      <c r="O41" s="4">
        <v>76.2303</v>
      </c>
      <c r="P41" s="4">
        <v>390.6</v>
      </c>
      <c r="Q41" s="4">
        <v>251.755</v>
      </c>
      <c r="R41" s="4">
        <v>61.043999999999997</v>
      </c>
      <c r="S41" s="4">
        <v>312.8</v>
      </c>
      <c r="T41" s="4">
        <v>3.4906000000000001</v>
      </c>
      <c r="W41" s="4">
        <v>0</v>
      </c>
      <c r="X41" s="4">
        <v>14.5509</v>
      </c>
      <c r="Y41" s="4">
        <v>12</v>
      </c>
      <c r="Z41" s="4">
        <v>844</v>
      </c>
      <c r="AA41" s="4">
        <v>848</v>
      </c>
      <c r="AB41" s="4">
        <v>883</v>
      </c>
      <c r="AC41" s="4">
        <v>81</v>
      </c>
      <c r="AD41" s="4">
        <v>22.07</v>
      </c>
      <c r="AE41" s="4">
        <v>0.51</v>
      </c>
      <c r="AF41" s="4">
        <v>980</v>
      </c>
      <c r="AG41" s="4">
        <v>0</v>
      </c>
      <c r="AH41" s="4">
        <v>36</v>
      </c>
      <c r="AI41" s="4">
        <v>35</v>
      </c>
      <c r="AJ41" s="4">
        <v>190.9</v>
      </c>
      <c r="AK41" s="4">
        <v>169</v>
      </c>
      <c r="AL41" s="4">
        <v>4.4000000000000004</v>
      </c>
      <c r="AM41" s="4">
        <v>175</v>
      </c>
      <c r="AN41" s="4" t="s">
        <v>155</v>
      </c>
      <c r="AO41" s="4">
        <v>1</v>
      </c>
      <c r="AP41" s="5">
        <v>0.61995370370370373</v>
      </c>
      <c r="AQ41" s="4">
        <v>47.15851</v>
      </c>
      <c r="AR41" s="4">
        <v>-88.484882999999996</v>
      </c>
      <c r="AS41" s="4">
        <v>306.2</v>
      </c>
      <c r="AT41" s="4">
        <v>20.2</v>
      </c>
      <c r="AU41" s="4">
        <v>12</v>
      </c>
      <c r="AV41" s="4">
        <v>10</v>
      </c>
      <c r="AW41" s="4" t="s">
        <v>206</v>
      </c>
      <c r="AX41" s="4">
        <v>1.5684</v>
      </c>
      <c r="AY41" s="4">
        <v>1</v>
      </c>
      <c r="AZ41" s="4">
        <v>1.8684000000000001</v>
      </c>
      <c r="BA41" s="4">
        <v>14.186999999999999</v>
      </c>
      <c r="BB41" s="4">
        <v>59.11</v>
      </c>
      <c r="BC41" s="4">
        <v>4.17</v>
      </c>
      <c r="BD41" s="4">
        <v>2.8039999999999998</v>
      </c>
      <c r="BE41" s="4">
        <v>3191.7069999999999</v>
      </c>
      <c r="BF41" s="4">
        <v>5.952</v>
      </c>
      <c r="BG41" s="4">
        <v>30.280999999999999</v>
      </c>
      <c r="BH41" s="4">
        <v>7.3419999999999996</v>
      </c>
      <c r="BI41" s="4">
        <v>37.622999999999998</v>
      </c>
      <c r="BJ41" s="4">
        <v>24.248000000000001</v>
      </c>
      <c r="BK41" s="4">
        <v>5.88</v>
      </c>
      <c r="BL41" s="4">
        <v>30.128</v>
      </c>
      <c r="BM41" s="4">
        <v>0.1014</v>
      </c>
      <c r="BQ41" s="4">
        <v>9730.9560000000001</v>
      </c>
      <c r="BR41" s="4">
        <v>3.5563999999999998E-2</v>
      </c>
      <c r="BS41" s="4">
        <v>-5</v>
      </c>
      <c r="BT41" s="4">
        <v>8.0000000000000002E-3</v>
      </c>
      <c r="BU41" s="4">
        <v>0.86909599999999998</v>
      </c>
      <c r="BV41" s="4">
        <v>21</v>
      </c>
      <c r="BW41" s="4">
        <f t="shared" si="7"/>
        <v>0.2296151632</v>
      </c>
      <c r="BY41" s="4">
        <f>BE41*$BU41*VLOOKUP("Fuel Specific Gravity",'Raw Data'!$A$1:$B$2000,2,FALSE)</f>
        <v>2368.9104179886876</v>
      </c>
      <c r="BZ41" s="4">
        <f>BF41*$BU41*VLOOKUP("Fuel Specific Gravity",'Raw Data'!$A$1:$B$2000,2,FALSE)</f>
        <v>4.4176219207679992</v>
      </c>
      <c r="CA41" s="4">
        <f>BJ41*$BU41*VLOOKUP("Fuel Specific Gravity",'Raw Data'!$A$1:$B$2000,2,FALSE)</f>
        <v>17.997059196031998</v>
      </c>
      <c r="CB41" s="4">
        <f>BM41*$BU41*VLOOKUP("Fuel Specific Gravity",'Raw Data'!$A$1:$B$2000,2,FALSE)</f>
        <v>7.5259889577600006E-2</v>
      </c>
    </row>
    <row r="42" spans="1:80" x14ac:dyDescent="0.25">
      <c r="A42" s="2">
        <v>43165</v>
      </c>
      <c r="B42" s="38">
        <v>0.41083636574074073</v>
      </c>
      <c r="C42" s="4">
        <v>3.7269999999999999</v>
      </c>
      <c r="D42" s="4">
        <v>8.8999999999999999E-3</v>
      </c>
      <c r="E42" s="4">
        <v>89.063829999999996</v>
      </c>
      <c r="F42" s="4">
        <v>328.2</v>
      </c>
      <c r="G42" s="4">
        <v>77.099999999999994</v>
      </c>
      <c r="H42" s="4">
        <v>0</v>
      </c>
      <c r="J42" s="4">
        <v>15.2</v>
      </c>
      <c r="K42" s="4">
        <v>0.97140000000000004</v>
      </c>
      <c r="L42" s="4">
        <v>3.6206</v>
      </c>
      <c r="M42" s="4">
        <v>8.6999999999999994E-3</v>
      </c>
      <c r="N42" s="4">
        <v>318.8442</v>
      </c>
      <c r="O42" s="4">
        <v>74.909499999999994</v>
      </c>
      <c r="P42" s="4">
        <v>393.8</v>
      </c>
      <c r="Q42" s="4">
        <v>255.32550000000001</v>
      </c>
      <c r="R42" s="4">
        <v>59.986400000000003</v>
      </c>
      <c r="S42" s="4">
        <v>315.3</v>
      </c>
      <c r="T42" s="4">
        <v>0</v>
      </c>
      <c r="W42" s="4">
        <v>0</v>
      </c>
      <c r="X42" s="4">
        <v>14.766</v>
      </c>
      <c r="Y42" s="4">
        <v>12</v>
      </c>
      <c r="Z42" s="4">
        <v>845</v>
      </c>
      <c r="AA42" s="4">
        <v>847</v>
      </c>
      <c r="AB42" s="4">
        <v>884</v>
      </c>
      <c r="AC42" s="4">
        <v>81</v>
      </c>
      <c r="AD42" s="4">
        <v>22.07</v>
      </c>
      <c r="AE42" s="4">
        <v>0.51</v>
      </c>
      <c r="AF42" s="4">
        <v>980</v>
      </c>
      <c r="AG42" s="4">
        <v>0</v>
      </c>
      <c r="AH42" s="4">
        <v>36</v>
      </c>
      <c r="AI42" s="4">
        <v>35</v>
      </c>
      <c r="AJ42" s="4">
        <v>191</v>
      </c>
      <c r="AK42" s="4">
        <v>169</v>
      </c>
      <c r="AL42" s="4">
        <v>4.4000000000000004</v>
      </c>
      <c r="AM42" s="4">
        <v>175</v>
      </c>
      <c r="AN42" s="4" t="s">
        <v>155</v>
      </c>
      <c r="AO42" s="4">
        <v>1</v>
      </c>
      <c r="AP42" s="5">
        <v>0.61996527777777777</v>
      </c>
      <c r="AQ42" s="4">
        <v>47.158507</v>
      </c>
      <c r="AR42" s="4">
        <v>-88.484774999999999</v>
      </c>
      <c r="AS42" s="4">
        <v>306.2</v>
      </c>
      <c r="AT42" s="4">
        <v>19.100000000000001</v>
      </c>
      <c r="AU42" s="4">
        <v>12</v>
      </c>
      <c r="AV42" s="4">
        <v>10</v>
      </c>
      <c r="AW42" s="4" t="s">
        <v>206</v>
      </c>
      <c r="AX42" s="4">
        <v>1.6</v>
      </c>
      <c r="AY42" s="4">
        <v>1</v>
      </c>
      <c r="AZ42" s="4">
        <v>1.9</v>
      </c>
      <c r="BA42" s="4">
        <v>14.186999999999999</v>
      </c>
      <c r="BB42" s="4">
        <v>56.65</v>
      </c>
      <c r="BC42" s="4">
        <v>3.99</v>
      </c>
      <c r="BD42" s="4">
        <v>2.9390000000000001</v>
      </c>
      <c r="BE42" s="4">
        <v>3192.2359999999999</v>
      </c>
      <c r="BF42" s="4">
        <v>4.8550000000000004</v>
      </c>
      <c r="BG42" s="4">
        <v>29.439</v>
      </c>
      <c r="BH42" s="4">
        <v>6.9160000000000004</v>
      </c>
      <c r="BI42" s="4">
        <v>36.356000000000002</v>
      </c>
      <c r="BJ42" s="4">
        <v>23.574000000000002</v>
      </c>
      <c r="BK42" s="4">
        <v>5.5389999999999997</v>
      </c>
      <c r="BL42" s="4">
        <v>29.113</v>
      </c>
      <c r="BM42" s="4">
        <v>0</v>
      </c>
      <c r="BQ42" s="4">
        <v>9466.0820000000003</v>
      </c>
      <c r="BR42" s="4">
        <v>3.5906E-2</v>
      </c>
      <c r="BS42" s="4">
        <v>-5</v>
      </c>
      <c r="BT42" s="4">
        <v>8.9060000000000007E-3</v>
      </c>
      <c r="BU42" s="4">
        <v>0.87745300000000004</v>
      </c>
      <c r="BV42" s="4">
        <v>21</v>
      </c>
      <c r="BW42" s="4">
        <f t="shared" si="7"/>
        <v>0.23182308260000001</v>
      </c>
      <c r="BY42" s="4">
        <f>BE42*$BU42*VLOOKUP("Fuel Specific Gravity",'Raw Data'!$A$1:$B$2000,2,FALSE)</f>
        <v>2392.0856448914319</v>
      </c>
      <c r="BZ42" s="4">
        <f>BF42*$BU42*VLOOKUP("Fuel Specific Gravity",'Raw Data'!$A$1:$B$2000,2,FALSE)</f>
        <v>3.6380693050100001</v>
      </c>
      <c r="CA42" s="4">
        <f>BJ42*$BU42*VLOOKUP("Fuel Specific Gravity",'Raw Data'!$A$1:$B$2000,2,FALSE)</f>
        <v>17.665055776788002</v>
      </c>
      <c r="CB42" s="4">
        <f>BM42*$BU42*VLOOKUP("Fuel Specific Gravity",'Raw Data'!$A$1:$B$2000,2,FALSE)</f>
        <v>0</v>
      </c>
    </row>
    <row r="43" spans="1:80" x14ac:dyDescent="0.25">
      <c r="A43" s="2">
        <v>43165</v>
      </c>
      <c r="B43" s="38">
        <v>0.41084793981481482</v>
      </c>
      <c r="C43" s="4">
        <v>3.77</v>
      </c>
      <c r="D43" s="4">
        <v>8.0999999999999996E-3</v>
      </c>
      <c r="E43" s="4">
        <v>80.553190999999998</v>
      </c>
      <c r="F43" s="4">
        <v>338.6</v>
      </c>
      <c r="G43" s="4">
        <v>76.3</v>
      </c>
      <c r="H43" s="4">
        <v>0</v>
      </c>
      <c r="J43" s="4">
        <v>15.2</v>
      </c>
      <c r="K43" s="4">
        <v>0.97109999999999996</v>
      </c>
      <c r="L43" s="4">
        <v>3.6610999999999998</v>
      </c>
      <c r="M43" s="4">
        <v>7.7999999999999996E-3</v>
      </c>
      <c r="N43" s="4">
        <v>328.84309999999999</v>
      </c>
      <c r="O43" s="4">
        <v>74.107200000000006</v>
      </c>
      <c r="P43" s="4">
        <v>403</v>
      </c>
      <c r="Q43" s="4">
        <v>263.33240000000001</v>
      </c>
      <c r="R43" s="4">
        <v>59.343899999999998</v>
      </c>
      <c r="S43" s="4">
        <v>322.7</v>
      </c>
      <c r="T43" s="4">
        <v>0</v>
      </c>
      <c r="W43" s="4">
        <v>0</v>
      </c>
      <c r="X43" s="4">
        <v>14.7608</v>
      </c>
      <c r="Y43" s="4">
        <v>12</v>
      </c>
      <c r="Z43" s="4">
        <v>845</v>
      </c>
      <c r="AA43" s="4">
        <v>849</v>
      </c>
      <c r="AB43" s="4">
        <v>884</v>
      </c>
      <c r="AC43" s="4">
        <v>81</v>
      </c>
      <c r="AD43" s="4">
        <v>22.07</v>
      </c>
      <c r="AE43" s="4">
        <v>0.51</v>
      </c>
      <c r="AF43" s="4">
        <v>980</v>
      </c>
      <c r="AG43" s="4">
        <v>0</v>
      </c>
      <c r="AH43" s="4">
        <v>36</v>
      </c>
      <c r="AI43" s="4">
        <v>35</v>
      </c>
      <c r="AJ43" s="4">
        <v>191</v>
      </c>
      <c r="AK43" s="4">
        <v>169</v>
      </c>
      <c r="AL43" s="4">
        <v>4.4000000000000004</v>
      </c>
      <c r="AM43" s="4">
        <v>175</v>
      </c>
      <c r="AN43" s="4" t="s">
        <v>155</v>
      </c>
      <c r="AO43" s="4">
        <v>1</v>
      </c>
      <c r="AP43" s="5">
        <v>0.61997685185185192</v>
      </c>
      <c r="AQ43" s="4">
        <v>47.158504000000001</v>
      </c>
      <c r="AR43" s="4">
        <v>-88.484667000000002</v>
      </c>
      <c r="AS43" s="4">
        <v>306.10000000000002</v>
      </c>
      <c r="AT43" s="4">
        <v>18.600000000000001</v>
      </c>
      <c r="AU43" s="4">
        <v>12</v>
      </c>
      <c r="AV43" s="4">
        <v>10</v>
      </c>
      <c r="AW43" s="4" t="s">
        <v>206</v>
      </c>
      <c r="AX43" s="4">
        <v>1.6</v>
      </c>
      <c r="AY43" s="4">
        <v>1</v>
      </c>
      <c r="AZ43" s="4">
        <v>1.9</v>
      </c>
      <c r="BA43" s="4">
        <v>14.186999999999999</v>
      </c>
      <c r="BB43" s="4">
        <v>56.03</v>
      </c>
      <c r="BC43" s="4">
        <v>3.95</v>
      </c>
      <c r="BD43" s="4">
        <v>2.976</v>
      </c>
      <c r="BE43" s="4">
        <v>3192.66</v>
      </c>
      <c r="BF43" s="4">
        <v>4.3419999999999996</v>
      </c>
      <c r="BG43" s="4">
        <v>30.030999999999999</v>
      </c>
      <c r="BH43" s="4">
        <v>6.7679999999999998</v>
      </c>
      <c r="BI43" s="4">
        <v>36.798999999999999</v>
      </c>
      <c r="BJ43" s="4">
        <v>24.047999999999998</v>
      </c>
      <c r="BK43" s="4">
        <v>5.4189999999999996</v>
      </c>
      <c r="BL43" s="4">
        <v>29.468</v>
      </c>
      <c r="BM43" s="4">
        <v>0</v>
      </c>
      <c r="BQ43" s="4">
        <v>9359.518</v>
      </c>
      <c r="BR43" s="4">
        <v>4.5060000000000003E-2</v>
      </c>
      <c r="BS43" s="4">
        <v>-5</v>
      </c>
      <c r="BT43" s="4">
        <v>8.0940000000000005E-3</v>
      </c>
      <c r="BU43" s="4">
        <v>1.101154</v>
      </c>
      <c r="BV43" s="4">
        <v>21</v>
      </c>
      <c r="BW43" s="4">
        <f t="shared" si="7"/>
        <v>0.2909248868</v>
      </c>
      <c r="BY43" s="4">
        <f>BE43*$BU43*VLOOKUP("Fuel Specific Gravity",'Raw Data'!$A$1:$B$2000,2,FALSE)</f>
        <v>3002.3312215125598</v>
      </c>
      <c r="BZ43" s="4">
        <f>BF43*$BU43*VLOOKUP("Fuel Specific Gravity",'Raw Data'!$A$1:$B$2000,2,FALSE)</f>
        <v>4.0831539104719994</v>
      </c>
      <c r="CA43" s="4">
        <f>BJ43*$BU43*VLOOKUP("Fuel Specific Gravity",'Raw Data'!$A$1:$B$2000,2,FALSE)</f>
        <v>22.614390888768</v>
      </c>
      <c r="CB43" s="4">
        <f>BM43*$BU43*VLOOKUP("Fuel Specific Gravity",'Raw Data'!$A$1:$B$2000,2,FALSE)</f>
        <v>0</v>
      </c>
    </row>
    <row r="44" spans="1:80" x14ac:dyDescent="0.25">
      <c r="A44" s="2">
        <v>43165</v>
      </c>
      <c r="B44" s="38">
        <v>0.41085951388888886</v>
      </c>
      <c r="C44" s="4">
        <v>3.7240000000000002</v>
      </c>
      <c r="D44" s="4">
        <v>8.0000000000000002E-3</v>
      </c>
      <c r="E44" s="4">
        <v>80</v>
      </c>
      <c r="F44" s="4">
        <v>345.2</v>
      </c>
      <c r="G44" s="4">
        <v>75.5</v>
      </c>
      <c r="H44" s="4">
        <v>0</v>
      </c>
      <c r="J44" s="4">
        <v>15.2</v>
      </c>
      <c r="K44" s="4">
        <v>0.97150000000000003</v>
      </c>
      <c r="L44" s="4">
        <v>3.6177999999999999</v>
      </c>
      <c r="M44" s="4">
        <v>7.7999999999999996E-3</v>
      </c>
      <c r="N44" s="4">
        <v>335.3913</v>
      </c>
      <c r="O44" s="4">
        <v>73.393299999999996</v>
      </c>
      <c r="P44" s="4">
        <v>408.8</v>
      </c>
      <c r="Q44" s="4">
        <v>268.5761</v>
      </c>
      <c r="R44" s="4">
        <v>58.772199999999998</v>
      </c>
      <c r="S44" s="4">
        <v>327.3</v>
      </c>
      <c r="T44" s="4">
        <v>0</v>
      </c>
      <c r="W44" s="4">
        <v>0</v>
      </c>
      <c r="X44" s="4">
        <v>14.766500000000001</v>
      </c>
      <c r="Y44" s="4">
        <v>12</v>
      </c>
      <c r="Z44" s="4">
        <v>845</v>
      </c>
      <c r="AA44" s="4">
        <v>848</v>
      </c>
      <c r="AB44" s="4">
        <v>884</v>
      </c>
      <c r="AC44" s="4">
        <v>81</v>
      </c>
      <c r="AD44" s="4">
        <v>22.07</v>
      </c>
      <c r="AE44" s="4">
        <v>0.51</v>
      </c>
      <c r="AF44" s="4">
        <v>980</v>
      </c>
      <c r="AG44" s="4">
        <v>0</v>
      </c>
      <c r="AH44" s="4">
        <v>36</v>
      </c>
      <c r="AI44" s="4">
        <v>35</v>
      </c>
      <c r="AJ44" s="4">
        <v>191</v>
      </c>
      <c r="AK44" s="4">
        <v>169</v>
      </c>
      <c r="AL44" s="4">
        <v>4.4000000000000004</v>
      </c>
      <c r="AM44" s="4">
        <v>175</v>
      </c>
      <c r="AN44" s="4" t="s">
        <v>155</v>
      </c>
      <c r="AO44" s="4">
        <v>1</v>
      </c>
      <c r="AP44" s="5">
        <v>0.61998842592592596</v>
      </c>
      <c r="AQ44" s="4">
        <v>47.158521</v>
      </c>
      <c r="AR44" s="4">
        <v>-88.484567999999996</v>
      </c>
      <c r="AS44" s="4">
        <v>305.8</v>
      </c>
      <c r="AT44" s="4">
        <v>17.7</v>
      </c>
      <c r="AU44" s="4">
        <v>12</v>
      </c>
      <c r="AV44" s="4">
        <v>10</v>
      </c>
      <c r="AW44" s="4" t="s">
        <v>206</v>
      </c>
      <c r="AX44" s="4">
        <v>1.3948</v>
      </c>
      <c r="AY44" s="4">
        <v>1.1368</v>
      </c>
      <c r="AZ44" s="4">
        <v>1.9683999999999999</v>
      </c>
      <c r="BA44" s="4">
        <v>14.186999999999999</v>
      </c>
      <c r="BB44" s="4">
        <v>56.71</v>
      </c>
      <c r="BC44" s="4">
        <v>4</v>
      </c>
      <c r="BD44" s="4">
        <v>2.9359999999999999</v>
      </c>
      <c r="BE44" s="4">
        <v>3193.0410000000002</v>
      </c>
      <c r="BF44" s="4">
        <v>4.3659999999999997</v>
      </c>
      <c r="BG44" s="4">
        <v>30.998999999999999</v>
      </c>
      <c r="BH44" s="4">
        <v>6.7830000000000004</v>
      </c>
      <c r="BI44" s="4">
        <v>37.781999999999996</v>
      </c>
      <c r="BJ44" s="4">
        <v>24.823</v>
      </c>
      <c r="BK44" s="4">
        <v>5.4320000000000004</v>
      </c>
      <c r="BL44" s="4">
        <v>30.254999999999999</v>
      </c>
      <c r="BM44" s="4">
        <v>0</v>
      </c>
      <c r="BQ44" s="4">
        <v>9476.107</v>
      </c>
      <c r="BR44" s="4">
        <v>3.6033999999999997E-2</v>
      </c>
      <c r="BS44" s="4">
        <v>-5</v>
      </c>
      <c r="BT44" s="4">
        <v>8.0000000000000002E-3</v>
      </c>
      <c r="BU44" s="4">
        <v>0.88058099999999995</v>
      </c>
      <c r="BV44" s="4">
        <v>21</v>
      </c>
      <c r="BW44" s="4">
        <f t="shared" si="7"/>
        <v>0.23264950019999997</v>
      </c>
      <c r="BY44" s="4">
        <f>BE44*$BU44*VLOOKUP("Fuel Specific Gravity",'Raw Data'!$A$1:$B$2000,2,FALSE)</f>
        <v>2401.2184762451338</v>
      </c>
      <c r="BZ44" s="4">
        <f>BF44*$BU44*VLOOKUP("Fuel Specific Gravity",'Raw Data'!$A$1:$B$2000,2,FALSE)</f>
        <v>3.2833026156839997</v>
      </c>
      <c r="CA44" s="4">
        <f>BJ44*$BU44*VLOOKUP("Fuel Specific Gravity",'Raw Data'!$A$1:$B$2000,2,FALSE)</f>
        <v>18.667297487201999</v>
      </c>
      <c r="CB44" s="4">
        <f>BM44*$BU44*VLOOKUP("Fuel Specific Gravity",'Raw Data'!$A$1:$B$2000,2,FALSE)</f>
        <v>0</v>
      </c>
    </row>
    <row r="45" spans="1:80" x14ac:dyDescent="0.25">
      <c r="A45" s="2">
        <v>43165</v>
      </c>
      <c r="B45" s="38">
        <v>0.41087108796296296</v>
      </c>
      <c r="C45" s="4">
        <v>3.67</v>
      </c>
      <c r="D45" s="4">
        <v>8.0000000000000002E-3</v>
      </c>
      <c r="E45" s="4">
        <v>80</v>
      </c>
      <c r="F45" s="4">
        <v>346.7</v>
      </c>
      <c r="G45" s="4">
        <v>74.2</v>
      </c>
      <c r="H45" s="4">
        <v>0</v>
      </c>
      <c r="J45" s="4">
        <v>15.2</v>
      </c>
      <c r="K45" s="4">
        <v>0.97189999999999999</v>
      </c>
      <c r="L45" s="4">
        <v>3.5669</v>
      </c>
      <c r="M45" s="4">
        <v>7.7999999999999996E-3</v>
      </c>
      <c r="N45" s="4">
        <v>336.98469999999998</v>
      </c>
      <c r="O45" s="4">
        <v>72.089299999999994</v>
      </c>
      <c r="P45" s="4">
        <v>409.1</v>
      </c>
      <c r="Q45" s="4">
        <v>269.85199999999998</v>
      </c>
      <c r="R45" s="4">
        <v>57.728000000000002</v>
      </c>
      <c r="S45" s="4">
        <v>327.60000000000002</v>
      </c>
      <c r="T45" s="4">
        <v>0</v>
      </c>
      <c r="W45" s="4">
        <v>0</v>
      </c>
      <c r="X45" s="4">
        <v>14.773199999999999</v>
      </c>
      <c r="Y45" s="4">
        <v>12</v>
      </c>
      <c r="Z45" s="4">
        <v>845</v>
      </c>
      <c r="AA45" s="4">
        <v>847</v>
      </c>
      <c r="AB45" s="4">
        <v>884</v>
      </c>
      <c r="AC45" s="4">
        <v>81</v>
      </c>
      <c r="AD45" s="4">
        <v>22.07</v>
      </c>
      <c r="AE45" s="4">
        <v>0.51</v>
      </c>
      <c r="AF45" s="4">
        <v>980</v>
      </c>
      <c r="AG45" s="4">
        <v>0</v>
      </c>
      <c r="AH45" s="4">
        <v>36</v>
      </c>
      <c r="AI45" s="4">
        <v>35</v>
      </c>
      <c r="AJ45" s="4">
        <v>191</v>
      </c>
      <c r="AK45" s="4">
        <v>169</v>
      </c>
      <c r="AL45" s="4">
        <v>4.4000000000000004</v>
      </c>
      <c r="AM45" s="4">
        <v>175</v>
      </c>
      <c r="AN45" s="4" t="s">
        <v>155</v>
      </c>
      <c r="AO45" s="4">
        <v>1</v>
      </c>
      <c r="AP45" s="5">
        <v>0.62</v>
      </c>
      <c r="AQ45" s="4">
        <v>47.158551000000003</v>
      </c>
      <c r="AR45" s="4">
        <v>-88.484477999999996</v>
      </c>
      <c r="AS45" s="4">
        <v>305.60000000000002</v>
      </c>
      <c r="AT45" s="4">
        <v>17</v>
      </c>
      <c r="AU45" s="4">
        <v>12</v>
      </c>
      <c r="AV45" s="4">
        <v>10</v>
      </c>
      <c r="AW45" s="4" t="s">
        <v>206</v>
      </c>
      <c r="AX45" s="4">
        <v>1.3</v>
      </c>
      <c r="AY45" s="4">
        <v>1.0631999999999999</v>
      </c>
      <c r="AZ45" s="4">
        <v>1.8632</v>
      </c>
      <c r="BA45" s="4">
        <v>14.186999999999999</v>
      </c>
      <c r="BB45" s="4">
        <v>57.53</v>
      </c>
      <c r="BC45" s="4">
        <v>4.0599999999999996</v>
      </c>
      <c r="BD45" s="4">
        <v>2.8889999999999998</v>
      </c>
      <c r="BE45" s="4">
        <v>3193.4450000000002</v>
      </c>
      <c r="BF45" s="4">
        <v>4.431</v>
      </c>
      <c r="BG45" s="4">
        <v>31.594000000000001</v>
      </c>
      <c r="BH45" s="4">
        <v>6.7590000000000003</v>
      </c>
      <c r="BI45" s="4">
        <v>38.353000000000002</v>
      </c>
      <c r="BJ45" s="4">
        <v>25.3</v>
      </c>
      <c r="BK45" s="4">
        <v>5.4119999999999999</v>
      </c>
      <c r="BL45" s="4">
        <v>30.713000000000001</v>
      </c>
      <c r="BM45" s="4">
        <v>0</v>
      </c>
      <c r="BQ45" s="4">
        <v>9616.91</v>
      </c>
      <c r="BR45" s="4">
        <v>2.3222E-2</v>
      </c>
      <c r="BS45" s="4">
        <v>-5</v>
      </c>
      <c r="BT45" s="4">
        <v>8.9060000000000007E-3</v>
      </c>
      <c r="BU45" s="4">
        <v>0.56748799999999999</v>
      </c>
      <c r="BV45" s="4">
        <v>21</v>
      </c>
      <c r="BW45" s="4">
        <f t="shared" si="7"/>
        <v>0.1499303296</v>
      </c>
      <c r="BY45" s="4">
        <f>BE45*$BU45*VLOOKUP("Fuel Specific Gravity",'Raw Data'!$A$1:$B$2000,2,FALSE)</f>
        <v>1547.65442560064</v>
      </c>
      <c r="BZ45" s="4">
        <f>BF45*$BU45*VLOOKUP("Fuel Specific Gravity",'Raw Data'!$A$1:$B$2000,2,FALSE)</f>
        <v>2.147416586112</v>
      </c>
      <c r="CA45" s="4">
        <f>BJ45*$BU45*VLOOKUP("Fuel Specific Gravity",'Raw Data'!$A$1:$B$2000,2,FALSE)</f>
        <v>12.2612592256</v>
      </c>
      <c r="CB45" s="4">
        <f>BM45*$BU45*VLOOKUP("Fuel Specific Gravity",'Raw Data'!$A$1:$B$2000,2,FALSE)</f>
        <v>0</v>
      </c>
    </row>
    <row r="46" spans="1:80" x14ac:dyDescent="0.25">
      <c r="A46" s="2">
        <v>43165</v>
      </c>
      <c r="B46" s="38">
        <v>0.41088266203703699</v>
      </c>
      <c r="C46" s="4">
        <v>3.694</v>
      </c>
      <c r="D46" s="4">
        <v>8.0000000000000002E-3</v>
      </c>
      <c r="E46" s="4">
        <v>80</v>
      </c>
      <c r="F46" s="4">
        <v>346.9</v>
      </c>
      <c r="G46" s="4">
        <v>72.8</v>
      </c>
      <c r="H46" s="4">
        <v>0</v>
      </c>
      <c r="J46" s="4">
        <v>15.23</v>
      </c>
      <c r="K46" s="4">
        <v>0.97170000000000001</v>
      </c>
      <c r="L46" s="4">
        <v>3.5893000000000002</v>
      </c>
      <c r="M46" s="4">
        <v>7.7999999999999996E-3</v>
      </c>
      <c r="N46" s="4">
        <v>337.07769999999999</v>
      </c>
      <c r="O46" s="4">
        <v>70.785200000000003</v>
      </c>
      <c r="P46" s="4">
        <v>407.9</v>
      </c>
      <c r="Q46" s="4">
        <v>269.92649999999998</v>
      </c>
      <c r="R46" s="4">
        <v>56.683700000000002</v>
      </c>
      <c r="S46" s="4">
        <v>326.60000000000002</v>
      </c>
      <c r="T46" s="4">
        <v>0</v>
      </c>
      <c r="W46" s="4">
        <v>0</v>
      </c>
      <c r="X46" s="4">
        <v>14.795999999999999</v>
      </c>
      <c r="Y46" s="4">
        <v>12</v>
      </c>
      <c r="Z46" s="4">
        <v>845</v>
      </c>
      <c r="AA46" s="4">
        <v>847</v>
      </c>
      <c r="AB46" s="4">
        <v>884</v>
      </c>
      <c r="AC46" s="4">
        <v>81</v>
      </c>
      <c r="AD46" s="4">
        <v>22.07</v>
      </c>
      <c r="AE46" s="4">
        <v>0.51</v>
      </c>
      <c r="AF46" s="4">
        <v>980</v>
      </c>
      <c r="AG46" s="4">
        <v>0</v>
      </c>
      <c r="AH46" s="4">
        <v>36</v>
      </c>
      <c r="AI46" s="4">
        <v>35</v>
      </c>
      <c r="AJ46" s="4">
        <v>191</v>
      </c>
      <c r="AK46" s="4">
        <v>169</v>
      </c>
      <c r="AL46" s="4">
        <v>4.3</v>
      </c>
      <c r="AM46" s="4">
        <v>175</v>
      </c>
      <c r="AN46" s="4" t="s">
        <v>155</v>
      </c>
      <c r="AO46" s="4">
        <v>1</v>
      </c>
      <c r="AP46" s="5">
        <v>0.62001157407407403</v>
      </c>
      <c r="AQ46" s="4">
        <v>47.158585000000002</v>
      </c>
      <c r="AR46" s="4">
        <v>-88.484395000000006</v>
      </c>
      <c r="AS46" s="4">
        <v>305.5</v>
      </c>
      <c r="AT46" s="4">
        <v>16.5</v>
      </c>
      <c r="AU46" s="4">
        <v>12</v>
      </c>
      <c r="AV46" s="4">
        <v>10</v>
      </c>
      <c r="AW46" s="4" t="s">
        <v>206</v>
      </c>
      <c r="AX46" s="4">
        <v>1.3</v>
      </c>
      <c r="AY46" s="4">
        <v>1</v>
      </c>
      <c r="AZ46" s="4">
        <v>1.8</v>
      </c>
      <c r="BA46" s="4">
        <v>14.186999999999999</v>
      </c>
      <c r="BB46" s="4">
        <v>57.17</v>
      </c>
      <c r="BC46" s="4">
        <v>4.03</v>
      </c>
      <c r="BD46" s="4">
        <v>2.9140000000000001</v>
      </c>
      <c r="BE46" s="4">
        <v>3193.2660000000001</v>
      </c>
      <c r="BF46" s="4">
        <v>4.4020000000000001</v>
      </c>
      <c r="BG46" s="4">
        <v>31.404</v>
      </c>
      <c r="BH46" s="4">
        <v>6.5949999999999998</v>
      </c>
      <c r="BI46" s="4">
        <v>37.999000000000002</v>
      </c>
      <c r="BJ46" s="4">
        <v>25.148</v>
      </c>
      <c r="BK46" s="4">
        <v>5.2809999999999997</v>
      </c>
      <c r="BL46" s="4">
        <v>30.428999999999998</v>
      </c>
      <c r="BM46" s="4">
        <v>0</v>
      </c>
      <c r="BQ46" s="4">
        <v>9571.1080000000002</v>
      </c>
      <c r="BR46" s="4">
        <v>3.8308000000000002E-2</v>
      </c>
      <c r="BS46" s="4">
        <v>-5</v>
      </c>
      <c r="BT46" s="4">
        <v>7.1879999999999999E-3</v>
      </c>
      <c r="BU46" s="4">
        <v>0.93615199999999998</v>
      </c>
      <c r="BV46" s="4">
        <v>21</v>
      </c>
      <c r="BW46" s="4">
        <f t="shared" si="7"/>
        <v>0.24733135839999998</v>
      </c>
      <c r="BY46" s="4">
        <f>BE46*$BU46*VLOOKUP("Fuel Specific Gravity",'Raw Data'!$A$1:$B$2000,2,FALSE)</f>
        <v>2552.9325289769281</v>
      </c>
      <c r="BZ46" s="4">
        <f>BF46*$BU46*VLOOKUP("Fuel Specific Gravity",'Raw Data'!$A$1:$B$2000,2,FALSE)</f>
        <v>3.5192837028159998</v>
      </c>
      <c r="CA46" s="4">
        <f>BJ46*$BU46*VLOOKUP("Fuel Specific Gravity",'Raw Data'!$A$1:$B$2000,2,FALSE)</f>
        <v>20.105167323584002</v>
      </c>
      <c r="CB46" s="4">
        <f>BM46*$BU46*VLOOKUP("Fuel Specific Gravity",'Raw Data'!$A$1:$B$2000,2,FALSE)</f>
        <v>0</v>
      </c>
    </row>
    <row r="47" spans="1:80" x14ac:dyDescent="0.25">
      <c r="A47" s="2">
        <v>43165</v>
      </c>
      <c r="B47" s="38">
        <v>0.41089423611111114</v>
      </c>
      <c r="C47" s="4">
        <v>3.9159999999999999</v>
      </c>
      <c r="D47" s="4">
        <v>9.2999999999999992E-3</v>
      </c>
      <c r="E47" s="4">
        <v>93.094245000000001</v>
      </c>
      <c r="F47" s="4">
        <v>347.4</v>
      </c>
      <c r="G47" s="4">
        <v>71</v>
      </c>
      <c r="H47" s="4">
        <v>-10</v>
      </c>
      <c r="J47" s="4">
        <v>15.3</v>
      </c>
      <c r="K47" s="4">
        <v>0.96989999999999998</v>
      </c>
      <c r="L47" s="4">
        <v>3.7976000000000001</v>
      </c>
      <c r="M47" s="4">
        <v>8.9999999999999993E-3</v>
      </c>
      <c r="N47" s="4">
        <v>336.88819999999998</v>
      </c>
      <c r="O47" s="4">
        <v>68.844099999999997</v>
      </c>
      <c r="P47" s="4">
        <v>405.7</v>
      </c>
      <c r="Q47" s="4">
        <v>269.77480000000003</v>
      </c>
      <c r="R47" s="4">
        <v>55.129300000000001</v>
      </c>
      <c r="S47" s="4">
        <v>324.89999999999998</v>
      </c>
      <c r="T47" s="4">
        <v>0</v>
      </c>
      <c r="W47" s="4">
        <v>0</v>
      </c>
      <c r="X47" s="4">
        <v>14.838900000000001</v>
      </c>
      <c r="Y47" s="4">
        <v>12</v>
      </c>
      <c r="Z47" s="4">
        <v>845</v>
      </c>
      <c r="AA47" s="4">
        <v>846</v>
      </c>
      <c r="AB47" s="4">
        <v>884</v>
      </c>
      <c r="AC47" s="4">
        <v>81</v>
      </c>
      <c r="AD47" s="4">
        <v>22.07</v>
      </c>
      <c r="AE47" s="4">
        <v>0.51</v>
      </c>
      <c r="AF47" s="4">
        <v>980</v>
      </c>
      <c r="AG47" s="4">
        <v>0</v>
      </c>
      <c r="AH47" s="4">
        <v>36</v>
      </c>
      <c r="AI47" s="4">
        <v>35</v>
      </c>
      <c r="AJ47" s="4">
        <v>191</v>
      </c>
      <c r="AK47" s="4">
        <v>169</v>
      </c>
      <c r="AL47" s="4">
        <v>4.3</v>
      </c>
      <c r="AM47" s="4">
        <v>175</v>
      </c>
      <c r="AN47" s="4" t="s">
        <v>155</v>
      </c>
      <c r="AO47" s="4">
        <v>1</v>
      </c>
      <c r="AP47" s="5">
        <v>0.62002314814814818</v>
      </c>
      <c r="AQ47" s="4">
        <v>47.158625999999998</v>
      </c>
      <c r="AR47" s="4">
        <v>-88.484319999999997</v>
      </c>
      <c r="AS47" s="4">
        <v>305.39999999999998</v>
      </c>
      <c r="AT47" s="4">
        <v>16.2</v>
      </c>
      <c r="AU47" s="4">
        <v>12</v>
      </c>
      <c r="AV47" s="4">
        <v>10</v>
      </c>
      <c r="AW47" s="4" t="s">
        <v>206</v>
      </c>
      <c r="AX47" s="4">
        <v>1.4368000000000001</v>
      </c>
      <c r="AY47" s="4">
        <v>1.2736000000000001</v>
      </c>
      <c r="AZ47" s="4">
        <v>2.0735999999999999</v>
      </c>
      <c r="BA47" s="4">
        <v>14.186999999999999</v>
      </c>
      <c r="BB47" s="4">
        <v>53.97</v>
      </c>
      <c r="BC47" s="4">
        <v>3.8</v>
      </c>
      <c r="BD47" s="4">
        <v>3.1070000000000002</v>
      </c>
      <c r="BE47" s="4">
        <v>3190.6260000000002</v>
      </c>
      <c r="BF47" s="4">
        <v>4.8280000000000003</v>
      </c>
      <c r="BG47" s="4">
        <v>29.640999999999998</v>
      </c>
      <c r="BH47" s="4">
        <v>6.0570000000000004</v>
      </c>
      <c r="BI47" s="4">
        <v>35.698</v>
      </c>
      <c r="BJ47" s="4">
        <v>23.736000000000001</v>
      </c>
      <c r="BK47" s="4">
        <v>4.8499999999999996</v>
      </c>
      <c r="BL47" s="4">
        <v>28.585999999999999</v>
      </c>
      <c r="BM47" s="4">
        <v>0</v>
      </c>
      <c r="BQ47" s="4">
        <v>9065.0139999999992</v>
      </c>
      <c r="BR47" s="4">
        <v>3.0034000000000002E-2</v>
      </c>
      <c r="BS47" s="4">
        <v>-5</v>
      </c>
      <c r="BT47" s="4">
        <v>8.8120000000000004E-3</v>
      </c>
      <c r="BU47" s="4">
        <v>0.73395600000000005</v>
      </c>
      <c r="BV47" s="4">
        <v>21</v>
      </c>
      <c r="BW47" s="4">
        <f t="shared" si="7"/>
        <v>0.19391117520000001</v>
      </c>
      <c r="BY47" s="4">
        <f>BE47*$BU47*VLOOKUP("Fuel Specific Gravity",'Raw Data'!$A$1:$B$2000,2,FALSE)</f>
        <v>1999.8793483734244</v>
      </c>
      <c r="BZ47" s="4">
        <f>BF47*$BU47*VLOOKUP("Fuel Specific Gravity",'Raw Data'!$A$1:$B$2000,2,FALSE)</f>
        <v>3.0261827910720003</v>
      </c>
      <c r="CA47" s="4">
        <f>BJ47*$BU47*VLOOKUP("Fuel Specific Gravity",'Raw Data'!$A$1:$B$2000,2,FALSE)</f>
        <v>14.877687392064002</v>
      </c>
      <c r="CB47" s="4">
        <f>BM47*$BU47*VLOOKUP("Fuel Specific Gravity",'Raw Data'!$A$1:$B$2000,2,FALSE)</f>
        <v>0</v>
      </c>
    </row>
    <row r="48" spans="1:80" x14ac:dyDescent="0.25">
      <c r="A48" s="2">
        <v>43165</v>
      </c>
      <c r="B48" s="38">
        <v>0.41090581018518518</v>
      </c>
      <c r="C48" s="4">
        <v>5.3490000000000002</v>
      </c>
      <c r="D48" s="4">
        <v>1.2500000000000001E-2</v>
      </c>
      <c r="E48" s="4">
        <v>125.025952</v>
      </c>
      <c r="F48" s="4">
        <v>357.3</v>
      </c>
      <c r="G48" s="4">
        <v>68.900000000000006</v>
      </c>
      <c r="H48" s="4">
        <v>-2.2999999999999998</v>
      </c>
      <c r="J48" s="4">
        <v>15.3</v>
      </c>
      <c r="K48" s="4">
        <v>0.95830000000000004</v>
      </c>
      <c r="L48" s="4">
        <v>5.1256000000000004</v>
      </c>
      <c r="M48" s="4">
        <v>1.2E-2</v>
      </c>
      <c r="N48" s="4">
        <v>342.42079999999999</v>
      </c>
      <c r="O48" s="4">
        <v>65.997399999999999</v>
      </c>
      <c r="P48" s="4">
        <v>408.4</v>
      </c>
      <c r="Q48" s="4">
        <v>274.20519999999999</v>
      </c>
      <c r="R48" s="4">
        <v>52.849699999999999</v>
      </c>
      <c r="S48" s="4">
        <v>327.10000000000002</v>
      </c>
      <c r="T48" s="4">
        <v>0</v>
      </c>
      <c r="W48" s="4">
        <v>0</v>
      </c>
      <c r="X48" s="4">
        <v>14.6625</v>
      </c>
      <c r="Y48" s="4">
        <v>12</v>
      </c>
      <c r="Z48" s="4">
        <v>846</v>
      </c>
      <c r="AA48" s="4">
        <v>846</v>
      </c>
      <c r="AB48" s="4">
        <v>885</v>
      </c>
      <c r="AC48" s="4">
        <v>81</v>
      </c>
      <c r="AD48" s="4">
        <v>22.07</v>
      </c>
      <c r="AE48" s="4">
        <v>0.51</v>
      </c>
      <c r="AF48" s="4">
        <v>980</v>
      </c>
      <c r="AG48" s="4">
        <v>0</v>
      </c>
      <c r="AH48" s="4">
        <v>36</v>
      </c>
      <c r="AI48" s="4">
        <v>35</v>
      </c>
      <c r="AJ48" s="4">
        <v>191</v>
      </c>
      <c r="AK48" s="4">
        <v>169</v>
      </c>
      <c r="AL48" s="4">
        <v>4.3</v>
      </c>
      <c r="AM48" s="4">
        <v>175</v>
      </c>
      <c r="AN48" s="4" t="s">
        <v>155</v>
      </c>
      <c r="AO48" s="4">
        <v>1</v>
      </c>
      <c r="AP48" s="5">
        <v>0.62003472222222222</v>
      </c>
      <c r="AQ48" s="4">
        <v>47.158676</v>
      </c>
      <c r="AR48" s="4">
        <v>-88.484257999999997</v>
      </c>
      <c r="AS48" s="4">
        <v>305.2</v>
      </c>
      <c r="AT48" s="4">
        <v>16</v>
      </c>
      <c r="AU48" s="4">
        <v>12</v>
      </c>
      <c r="AV48" s="4">
        <v>10</v>
      </c>
      <c r="AW48" s="4" t="s">
        <v>206</v>
      </c>
      <c r="AX48" s="4">
        <v>1.5684</v>
      </c>
      <c r="AY48" s="4">
        <v>1.1264000000000001</v>
      </c>
      <c r="AZ48" s="4">
        <v>2.2000000000000002</v>
      </c>
      <c r="BA48" s="4">
        <v>14.186999999999999</v>
      </c>
      <c r="BB48" s="4">
        <v>39.75</v>
      </c>
      <c r="BC48" s="4">
        <v>2.8</v>
      </c>
      <c r="BD48" s="4">
        <v>4.3479999999999999</v>
      </c>
      <c r="BE48" s="4">
        <v>3182.0439999999999</v>
      </c>
      <c r="BF48" s="4">
        <v>4.734</v>
      </c>
      <c r="BG48" s="4">
        <v>22.260999999999999</v>
      </c>
      <c r="BH48" s="4">
        <v>4.2910000000000004</v>
      </c>
      <c r="BI48" s="4">
        <v>26.552</v>
      </c>
      <c r="BJ48" s="4">
        <v>17.827000000000002</v>
      </c>
      <c r="BK48" s="4">
        <v>3.4359999999999999</v>
      </c>
      <c r="BL48" s="4">
        <v>21.263000000000002</v>
      </c>
      <c r="BM48" s="4">
        <v>0</v>
      </c>
      <c r="BQ48" s="4">
        <v>6618.5510000000004</v>
      </c>
      <c r="BR48" s="4">
        <v>3.9871999999999998E-2</v>
      </c>
      <c r="BS48" s="4">
        <v>-5</v>
      </c>
      <c r="BT48" s="4">
        <v>8.9999999999999993E-3</v>
      </c>
      <c r="BU48" s="4">
        <v>0.97437200000000002</v>
      </c>
      <c r="BV48" s="4">
        <v>21</v>
      </c>
      <c r="BW48" s="4">
        <f t="shared" si="7"/>
        <v>0.25742908240000001</v>
      </c>
      <c r="BY48" s="4">
        <f>BE48*$BU48*VLOOKUP("Fuel Specific Gravity",'Raw Data'!$A$1:$B$2000,2,FALSE)</f>
        <v>2647.8223682182715</v>
      </c>
      <c r="BZ48" s="4">
        <f>BF48*$BU48*VLOOKUP("Fuel Specific Gravity",'Raw Data'!$A$1:$B$2000,2,FALSE)</f>
        <v>3.9392261989919999</v>
      </c>
      <c r="CA48" s="4">
        <f>BJ48*$BU48*VLOOKUP("Fuel Specific Gravity",'Raw Data'!$A$1:$B$2000,2,FALSE)</f>
        <v>14.834090715976002</v>
      </c>
      <c r="CB48" s="4">
        <f>BM48*$BU48*VLOOKUP("Fuel Specific Gravity",'Raw Data'!$A$1:$B$2000,2,FALSE)</f>
        <v>0</v>
      </c>
    </row>
    <row r="49" spans="1:80" x14ac:dyDescent="0.25">
      <c r="A49" s="2">
        <v>43165</v>
      </c>
      <c r="B49" s="38">
        <v>0.41091738425925928</v>
      </c>
      <c r="C49" s="4">
        <v>5.7720000000000002</v>
      </c>
      <c r="D49" s="4">
        <v>8.2000000000000007E-3</v>
      </c>
      <c r="E49" s="4">
        <v>81.773356000000007</v>
      </c>
      <c r="F49" s="4">
        <v>370.1</v>
      </c>
      <c r="G49" s="4">
        <v>64.5</v>
      </c>
      <c r="H49" s="4">
        <v>0</v>
      </c>
      <c r="J49" s="4">
        <v>15.12</v>
      </c>
      <c r="K49" s="4">
        <v>0.95499999999999996</v>
      </c>
      <c r="L49" s="4">
        <v>5.5125999999999999</v>
      </c>
      <c r="M49" s="4">
        <v>7.7999999999999996E-3</v>
      </c>
      <c r="N49" s="4">
        <v>353.4434</v>
      </c>
      <c r="O49" s="4">
        <v>61.606400000000001</v>
      </c>
      <c r="P49" s="4">
        <v>415</v>
      </c>
      <c r="Q49" s="4">
        <v>283.03199999999998</v>
      </c>
      <c r="R49" s="4">
        <v>49.333399999999997</v>
      </c>
      <c r="S49" s="4">
        <v>332.4</v>
      </c>
      <c r="T49" s="4">
        <v>0</v>
      </c>
      <c r="W49" s="4">
        <v>0</v>
      </c>
      <c r="X49" s="4">
        <v>14.4404</v>
      </c>
      <c r="Y49" s="4">
        <v>12</v>
      </c>
      <c r="Z49" s="4">
        <v>846</v>
      </c>
      <c r="AA49" s="4">
        <v>847</v>
      </c>
      <c r="AB49" s="4">
        <v>885</v>
      </c>
      <c r="AC49" s="4">
        <v>81</v>
      </c>
      <c r="AD49" s="4">
        <v>22.07</v>
      </c>
      <c r="AE49" s="4">
        <v>0.51</v>
      </c>
      <c r="AF49" s="4">
        <v>980</v>
      </c>
      <c r="AG49" s="4">
        <v>0</v>
      </c>
      <c r="AH49" s="4">
        <v>36</v>
      </c>
      <c r="AI49" s="4">
        <v>35</v>
      </c>
      <c r="AJ49" s="4">
        <v>191</v>
      </c>
      <c r="AK49" s="4">
        <v>169</v>
      </c>
      <c r="AL49" s="4">
        <v>4.3</v>
      </c>
      <c r="AM49" s="4">
        <v>175</v>
      </c>
      <c r="AN49" s="4" t="s">
        <v>155</v>
      </c>
      <c r="AO49" s="4">
        <v>1</v>
      </c>
      <c r="AP49" s="5">
        <v>0.62004629629629626</v>
      </c>
      <c r="AQ49" s="4">
        <v>47.158726999999999</v>
      </c>
      <c r="AR49" s="4">
        <v>-88.484200999999999</v>
      </c>
      <c r="AS49" s="4">
        <v>305.2</v>
      </c>
      <c r="AT49" s="4">
        <v>15.8</v>
      </c>
      <c r="AU49" s="4">
        <v>12</v>
      </c>
      <c r="AV49" s="4">
        <v>10</v>
      </c>
      <c r="AW49" s="4" t="s">
        <v>206</v>
      </c>
      <c r="AX49" s="4">
        <v>1.326673</v>
      </c>
      <c r="AY49" s="4">
        <v>1.0683320000000001</v>
      </c>
      <c r="AZ49" s="4">
        <v>2.2000000000000002</v>
      </c>
      <c r="BA49" s="4">
        <v>14.186999999999999</v>
      </c>
      <c r="BB49" s="4">
        <v>36.93</v>
      </c>
      <c r="BC49" s="4">
        <v>2.6</v>
      </c>
      <c r="BD49" s="4">
        <v>4.7110000000000003</v>
      </c>
      <c r="BE49" s="4">
        <v>3183.2469999999998</v>
      </c>
      <c r="BF49" s="4">
        <v>2.87</v>
      </c>
      <c r="BG49" s="4">
        <v>21.373000000000001</v>
      </c>
      <c r="BH49" s="4">
        <v>3.7250000000000001</v>
      </c>
      <c r="BI49" s="4">
        <v>25.099</v>
      </c>
      <c r="BJ49" s="4">
        <v>17.114999999999998</v>
      </c>
      <c r="BK49" s="4">
        <v>2.9830000000000001</v>
      </c>
      <c r="BL49" s="4">
        <v>20.099</v>
      </c>
      <c r="BM49" s="4">
        <v>0</v>
      </c>
      <c r="BQ49" s="4">
        <v>6063.049</v>
      </c>
      <c r="BR49" s="4">
        <v>8.6300000000000002E-2</v>
      </c>
      <c r="BS49" s="4">
        <v>-5</v>
      </c>
      <c r="BT49" s="4">
        <v>8.0940000000000005E-3</v>
      </c>
      <c r="BU49" s="4">
        <v>2.1089560000000001</v>
      </c>
      <c r="BV49" s="4">
        <v>21</v>
      </c>
      <c r="BW49" s="4">
        <f t="shared" si="7"/>
        <v>0.55718617520000002</v>
      </c>
      <c r="BY49" s="4">
        <f>BE49*$BU49*VLOOKUP("Fuel Specific Gravity",'Raw Data'!$A$1:$B$2000,2,FALSE)</f>
        <v>5733.1819925527279</v>
      </c>
      <c r="BZ49" s="4">
        <f>BF49*$BU49*VLOOKUP("Fuel Specific Gravity",'Raw Data'!$A$1:$B$2000,2,FALSE)</f>
        <v>5.1690089768799998</v>
      </c>
      <c r="CA49" s="4">
        <f>BJ49*$BU49*VLOOKUP("Fuel Specific Gravity",'Raw Data'!$A$1:$B$2000,2,FALSE)</f>
        <v>30.824943776759998</v>
      </c>
      <c r="CB49" s="4">
        <f>BM49*$BU49*VLOOKUP("Fuel Specific Gravity",'Raw Data'!$A$1:$B$2000,2,FALSE)</f>
        <v>0</v>
      </c>
    </row>
    <row r="50" spans="1:80" x14ac:dyDescent="0.25">
      <c r="A50" s="2">
        <v>43165</v>
      </c>
      <c r="B50" s="38">
        <v>0.41092895833333332</v>
      </c>
      <c r="C50" s="4">
        <v>6.0110000000000001</v>
      </c>
      <c r="D50" s="4">
        <v>8.8000000000000005E-3</v>
      </c>
      <c r="E50" s="4">
        <v>87.809445999999994</v>
      </c>
      <c r="F50" s="4">
        <v>380.6</v>
      </c>
      <c r="G50" s="4">
        <v>62</v>
      </c>
      <c r="H50" s="4">
        <v>0</v>
      </c>
      <c r="J50" s="4">
        <v>14.28</v>
      </c>
      <c r="K50" s="4">
        <v>0.95309999999999995</v>
      </c>
      <c r="L50" s="4">
        <v>5.7294999999999998</v>
      </c>
      <c r="M50" s="4">
        <v>8.3999999999999995E-3</v>
      </c>
      <c r="N50" s="4">
        <v>362.78019999999998</v>
      </c>
      <c r="O50" s="4">
        <v>59.072499999999998</v>
      </c>
      <c r="P50" s="4">
        <v>421.9</v>
      </c>
      <c r="Q50" s="4">
        <v>290.50869999999998</v>
      </c>
      <c r="R50" s="4">
        <v>47.304400000000001</v>
      </c>
      <c r="S50" s="4">
        <v>337.8</v>
      </c>
      <c r="T50" s="4">
        <v>0</v>
      </c>
      <c r="W50" s="4">
        <v>0</v>
      </c>
      <c r="X50" s="4">
        <v>13.612299999999999</v>
      </c>
      <c r="Y50" s="4">
        <v>11.9</v>
      </c>
      <c r="Z50" s="4">
        <v>847</v>
      </c>
      <c r="AA50" s="4">
        <v>847</v>
      </c>
      <c r="AB50" s="4">
        <v>886</v>
      </c>
      <c r="AC50" s="4">
        <v>81</v>
      </c>
      <c r="AD50" s="4">
        <v>22.07</v>
      </c>
      <c r="AE50" s="4">
        <v>0.51</v>
      </c>
      <c r="AF50" s="4">
        <v>980</v>
      </c>
      <c r="AG50" s="4">
        <v>0</v>
      </c>
      <c r="AH50" s="4">
        <v>36</v>
      </c>
      <c r="AI50" s="4">
        <v>35</v>
      </c>
      <c r="AJ50" s="4">
        <v>191</v>
      </c>
      <c r="AK50" s="4">
        <v>169</v>
      </c>
      <c r="AL50" s="4">
        <v>4.3</v>
      </c>
      <c r="AM50" s="4">
        <v>175</v>
      </c>
      <c r="AN50" s="4" t="s">
        <v>155</v>
      </c>
      <c r="AO50" s="4">
        <v>1</v>
      </c>
      <c r="AP50" s="5">
        <v>0.62005787037037041</v>
      </c>
      <c r="AQ50" s="4">
        <v>47.158783</v>
      </c>
      <c r="AR50" s="4">
        <v>-88.484154000000004</v>
      </c>
      <c r="AS50" s="4">
        <v>305.2</v>
      </c>
      <c r="AT50" s="4">
        <v>15.8</v>
      </c>
      <c r="AU50" s="4">
        <v>12</v>
      </c>
      <c r="AV50" s="4">
        <v>10</v>
      </c>
      <c r="AW50" s="4" t="s">
        <v>206</v>
      </c>
      <c r="AX50" s="4">
        <v>1.2</v>
      </c>
      <c r="AY50" s="4">
        <v>1.1683680000000001</v>
      </c>
      <c r="AZ50" s="4">
        <v>2.2683680000000002</v>
      </c>
      <c r="BA50" s="4">
        <v>14.186999999999999</v>
      </c>
      <c r="BB50" s="4">
        <v>35.5</v>
      </c>
      <c r="BC50" s="4">
        <v>2.5</v>
      </c>
      <c r="BD50" s="4">
        <v>4.9180000000000001</v>
      </c>
      <c r="BE50" s="4">
        <v>3182.2310000000002</v>
      </c>
      <c r="BF50" s="4">
        <v>2.9590000000000001</v>
      </c>
      <c r="BG50" s="4">
        <v>21.100999999999999</v>
      </c>
      <c r="BH50" s="4">
        <v>3.4359999999999999</v>
      </c>
      <c r="BI50" s="4">
        <v>24.536999999999999</v>
      </c>
      <c r="BJ50" s="4">
        <v>16.896999999999998</v>
      </c>
      <c r="BK50" s="4">
        <v>2.7509999999999999</v>
      </c>
      <c r="BL50" s="4">
        <v>19.648</v>
      </c>
      <c r="BM50" s="4">
        <v>0</v>
      </c>
      <c r="BQ50" s="4">
        <v>5497.24</v>
      </c>
      <c r="BR50" s="4">
        <v>8.4657999999999997E-2</v>
      </c>
      <c r="BS50" s="4">
        <v>-5</v>
      </c>
      <c r="BT50" s="4">
        <v>8.9060000000000007E-3</v>
      </c>
      <c r="BU50" s="4">
        <v>2.0688300000000002</v>
      </c>
      <c r="BV50" s="4">
        <v>21</v>
      </c>
      <c r="BW50" s="4">
        <f t="shared" si="7"/>
        <v>0.54658488599999999</v>
      </c>
      <c r="BY50" s="4">
        <f>BE50*$BU50*VLOOKUP("Fuel Specific Gravity",'Raw Data'!$A$1:$B$2000,2,FALSE)</f>
        <v>5622.3046956094204</v>
      </c>
      <c r="BZ50" s="4">
        <f>BF50*$BU50*VLOOKUP("Fuel Specific Gravity",'Raw Data'!$A$1:$B$2000,2,FALSE)</f>
        <v>5.2279044463800002</v>
      </c>
      <c r="CA50" s="4">
        <f>BJ50*$BU50*VLOOKUP("Fuel Specific Gravity",'Raw Data'!$A$1:$B$2000,2,FALSE)</f>
        <v>29.853295515539997</v>
      </c>
      <c r="CB50" s="4">
        <f>BM50*$BU50*VLOOKUP("Fuel Specific Gravity",'Raw Data'!$A$1:$B$2000,2,FALSE)</f>
        <v>0</v>
      </c>
    </row>
    <row r="51" spans="1:80" x14ac:dyDescent="0.25">
      <c r="A51" s="2">
        <v>43165</v>
      </c>
      <c r="B51" s="38">
        <v>0.41094053240740741</v>
      </c>
      <c r="C51" s="4">
        <v>6.5640000000000001</v>
      </c>
      <c r="D51" s="4">
        <v>1.0200000000000001E-2</v>
      </c>
      <c r="E51" s="4">
        <v>101.963993</v>
      </c>
      <c r="F51" s="4">
        <v>387</v>
      </c>
      <c r="G51" s="4">
        <v>61.9</v>
      </c>
      <c r="H51" s="4">
        <v>0</v>
      </c>
      <c r="J51" s="4">
        <v>13.62</v>
      </c>
      <c r="K51" s="4">
        <v>0.94879999999999998</v>
      </c>
      <c r="L51" s="4">
        <v>6.2279</v>
      </c>
      <c r="M51" s="4">
        <v>9.7000000000000003E-3</v>
      </c>
      <c r="N51" s="4">
        <v>367.21460000000002</v>
      </c>
      <c r="O51" s="4">
        <v>58.730499999999999</v>
      </c>
      <c r="P51" s="4">
        <v>425.9</v>
      </c>
      <c r="Q51" s="4">
        <v>294.05970000000002</v>
      </c>
      <c r="R51" s="4">
        <v>47.030500000000004</v>
      </c>
      <c r="S51" s="4">
        <v>341.1</v>
      </c>
      <c r="T51" s="4">
        <v>0</v>
      </c>
      <c r="W51" s="4">
        <v>0</v>
      </c>
      <c r="X51" s="4">
        <v>12.9244</v>
      </c>
      <c r="Y51" s="4">
        <v>12</v>
      </c>
      <c r="Z51" s="4">
        <v>846</v>
      </c>
      <c r="AA51" s="4">
        <v>850</v>
      </c>
      <c r="AB51" s="4">
        <v>885</v>
      </c>
      <c r="AC51" s="4">
        <v>81</v>
      </c>
      <c r="AD51" s="4">
        <v>22.07</v>
      </c>
      <c r="AE51" s="4">
        <v>0.51</v>
      </c>
      <c r="AF51" s="4">
        <v>980</v>
      </c>
      <c r="AG51" s="4">
        <v>0</v>
      </c>
      <c r="AH51" s="4">
        <v>36</v>
      </c>
      <c r="AI51" s="4">
        <v>35</v>
      </c>
      <c r="AJ51" s="4">
        <v>191</v>
      </c>
      <c r="AK51" s="4">
        <v>169</v>
      </c>
      <c r="AL51" s="4">
        <v>4.3</v>
      </c>
      <c r="AM51" s="4">
        <v>175</v>
      </c>
      <c r="AN51" s="4" t="s">
        <v>155</v>
      </c>
      <c r="AO51" s="4">
        <v>1</v>
      </c>
      <c r="AP51" s="5">
        <v>0.62006944444444445</v>
      </c>
      <c r="AQ51" s="4">
        <v>47.158848999999996</v>
      </c>
      <c r="AR51" s="4">
        <v>-88.484119000000007</v>
      </c>
      <c r="AS51" s="4">
        <v>305.10000000000002</v>
      </c>
      <c r="AT51" s="4">
        <v>17</v>
      </c>
      <c r="AU51" s="4">
        <v>12</v>
      </c>
      <c r="AV51" s="4">
        <v>10</v>
      </c>
      <c r="AW51" s="4" t="s">
        <v>206</v>
      </c>
      <c r="AX51" s="4">
        <v>1.2</v>
      </c>
      <c r="AY51" s="4">
        <v>1.2</v>
      </c>
      <c r="AZ51" s="4">
        <v>2.2999999999999998</v>
      </c>
      <c r="BA51" s="4">
        <v>14.186999999999999</v>
      </c>
      <c r="BB51" s="4">
        <v>32.58</v>
      </c>
      <c r="BC51" s="4">
        <v>2.2999999999999998</v>
      </c>
      <c r="BD51" s="4">
        <v>5.3970000000000002</v>
      </c>
      <c r="BE51" s="4">
        <v>3180.1579999999999</v>
      </c>
      <c r="BF51" s="4">
        <v>3.1440000000000001</v>
      </c>
      <c r="BG51" s="4">
        <v>19.637</v>
      </c>
      <c r="BH51" s="4">
        <v>3.141</v>
      </c>
      <c r="BI51" s="4">
        <v>22.777000000000001</v>
      </c>
      <c r="BJ51" s="4">
        <v>15.725</v>
      </c>
      <c r="BK51" s="4">
        <v>2.5150000000000001</v>
      </c>
      <c r="BL51" s="4">
        <v>18.239999999999998</v>
      </c>
      <c r="BM51" s="4">
        <v>0</v>
      </c>
      <c r="BQ51" s="4">
        <v>4798.6279999999997</v>
      </c>
      <c r="BR51" s="4">
        <v>0.10030799999999999</v>
      </c>
      <c r="BS51" s="4">
        <v>-5</v>
      </c>
      <c r="BT51" s="4">
        <v>8.0940000000000005E-3</v>
      </c>
      <c r="BU51" s="4">
        <v>2.4512770000000002</v>
      </c>
      <c r="BV51" s="4">
        <v>21</v>
      </c>
      <c r="BW51" s="4">
        <f t="shared" si="7"/>
        <v>0.64762738340000003</v>
      </c>
      <c r="BY51" s="4">
        <f>BE51*$BU51*VLOOKUP("Fuel Specific Gravity",'Raw Data'!$A$1:$B$2000,2,FALSE)</f>
        <v>6657.3127301481645</v>
      </c>
      <c r="BZ51" s="4">
        <f>BF51*$BU51*VLOOKUP("Fuel Specific Gravity",'Raw Data'!$A$1:$B$2000,2,FALSE)</f>
        <v>6.5816199143520011</v>
      </c>
      <c r="CA51" s="4">
        <f>BJ51*$BU51*VLOOKUP("Fuel Specific Gravity",'Raw Data'!$A$1:$B$2000,2,FALSE)</f>
        <v>32.918566524549995</v>
      </c>
      <c r="CB51" s="4">
        <f>BM51*$BU51*VLOOKUP("Fuel Specific Gravity",'Raw Data'!$A$1:$B$2000,2,FALSE)</f>
        <v>0</v>
      </c>
    </row>
    <row r="52" spans="1:80" x14ac:dyDescent="0.25">
      <c r="A52" s="2">
        <v>43165</v>
      </c>
      <c r="B52" s="38">
        <v>0.41095210648148145</v>
      </c>
      <c r="C52" s="4">
        <v>7.1589999999999998</v>
      </c>
      <c r="D52" s="4">
        <v>9.2999999999999992E-3</v>
      </c>
      <c r="E52" s="4">
        <v>92.583404999999999</v>
      </c>
      <c r="F52" s="4">
        <v>388.4</v>
      </c>
      <c r="G52" s="4">
        <v>61.9</v>
      </c>
      <c r="H52" s="4">
        <v>0</v>
      </c>
      <c r="J52" s="4">
        <v>13.23</v>
      </c>
      <c r="K52" s="4">
        <v>0.94420000000000004</v>
      </c>
      <c r="L52" s="4">
        <v>6.7595999999999998</v>
      </c>
      <c r="M52" s="4">
        <v>8.6999999999999994E-3</v>
      </c>
      <c r="N52" s="4">
        <v>366.71039999999999</v>
      </c>
      <c r="O52" s="4">
        <v>58.464100000000002</v>
      </c>
      <c r="P52" s="4">
        <v>425.2</v>
      </c>
      <c r="Q52" s="4">
        <v>293.65589999999997</v>
      </c>
      <c r="R52" s="4">
        <v>46.8172</v>
      </c>
      <c r="S52" s="4">
        <v>340.5</v>
      </c>
      <c r="T52" s="4">
        <v>0</v>
      </c>
      <c r="W52" s="4">
        <v>0</v>
      </c>
      <c r="X52" s="4">
        <v>12.4956</v>
      </c>
      <c r="Y52" s="4">
        <v>11.9</v>
      </c>
      <c r="Z52" s="4">
        <v>848</v>
      </c>
      <c r="AA52" s="4">
        <v>849</v>
      </c>
      <c r="AB52" s="4">
        <v>886</v>
      </c>
      <c r="AC52" s="4">
        <v>81</v>
      </c>
      <c r="AD52" s="4">
        <v>22.07</v>
      </c>
      <c r="AE52" s="4">
        <v>0.51</v>
      </c>
      <c r="AF52" s="4">
        <v>980</v>
      </c>
      <c r="AG52" s="4">
        <v>0</v>
      </c>
      <c r="AH52" s="4">
        <v>36</v>
      </c>
      <c r="AI52" s="4">
        <v>35</v>
      </c>
      <c r="AJ52" s="4">
        <v>191</v>
      </c>
      <c r="AK52" s="4">
        <v>169</v>
      </c>
      <c r="AL52" s="4">
        <v>4.2</v>
      </c>
      <c r="AM52" s="4">
        <v>175</v>
      </c>
      <c r="AN52" s="4" t="s">
        <v>155</v>
      </c>
      <c r="AO52" s="4">
        <v>1</v>
      </c>
      <c r="AP52" s="5">
        <v>0.62008101851851849</v>
      </c>
      <c r="AQ52" s="4">
        <v>47.158926999999998</v>
      </c>
      <c r="AR52" s="4">
        <v>-88.484105</v>
      </c>
      <c r="AS52" s="4">
        <v>305.10000000000002</v>
      </c>
      <c r="AT52" s="4">
        <v>19.5</v>
      </c>
      <c r="AU52" s="4">
        <v>12</v>
      </c>
      <c r="AV52" s="4">
        <v>10</v>
      </c>
      <c r="AW52" s="4" t="s">
        <v>206</v>
      </c>
      <c r="AX52" s="4">
        <v>1.1315999999999999</v>
      </c>
      <c r="AY52" s="4">
        <v>1.2684</v>
      </c>
      <c r="AZ52" s="4">
        <v>2.0264000000000002</v>
      </c>
      <c r="BA52" s="4">
        <v>14.186999999999999</v>
      </c>
      <c r="BB52" s="4">
        <v>29.95</v>
      </c>
      <c r="BC52" s="4">
        <v>2.11</v>
      </c>
      <c r="BD52" s="4">
        <v>5.915</v>
      </c>
      <c r="BE52" s="4">
        <v>3179.3829999999998</v>
      </c>
      <c r="BF52" s="4">
        <v>2.617</v>
      </c>
      <c r="BG52" s="4">
        <v>18.062999999999999</v>
      </c>
      <c r="BH52" s="4">
        <v>2.88</v>
      </c>
      <c r="BI52" s="4">
        <v>20.942</v>
      </c>
      <c r="BJ52" s="4">
        <v>14.464</v>
      </c>
      <c r="BK52" s="4">
        <v>2.306</v>
      </c>
      <c r="BL52" s="4">
        <v>16.77</v>
      </c>
      <c r="BM52" s="4">
        <v>0</v>
      </c>
      <c r="BQ52" s="4">
        <v>4273.4359999999997</v>
      </c>
      <c r="BR52" s="4">
        <v>0.12917999999999999</v>
      </c>
      <c r="BS52" s="4">
        <v>-5</v>
      </c>
      <c r="BT52" s="4">
        <v>8.0000000000000002E-3</v>
      </c>
      <c r="BU52" s="4">
        <v>3.1568360000000002</v>
      </c>
      <c r="BV52" s="4">
        <v>21</v>
      </c>
      <c r="BW52" s="4">
        <f t="shared" si="7"/>
        <v>0.83403607120000001</v>
      </c>
      <c r="BY52" s="4">
        <f>BE52*$BU52*VLOOKUP("Fuel Specific Gravity",'Raw Data'!$A$1:$B$2000,2,FALSE)</f>
        <v>8571.4192682085522</v>
      </c>
      <c r="BZ52" s="4">
        <f>BF52*$BU52*VLOOKUP("Fuel Specific Gravity",'Raw Data'!$A$1:$B$2000,2,FALSE)</f>
        <v>7.0552695994480006</v>
      </c>
      <c r="CA52" s="4">
        <f>BJ52*$BU52*VLOOKUP("Fuel Specific Gravity",'Raw Data'!$A$1:$B$2000,2,FALSE)</f>
        <v>38.994046422015998</v>
      </c>
      <c r="CB52" s="4">
        <f>BM52*$BU52*VLOOKUP("Fuel Specific Gravity",'Raw Data'!$A$1:$B$2000,2,FALSE)</f>
        <v>0</v>
      </c>
    </row>
    <row r="53" spans="1:80" x14ac:dyDescent="0.25">
      <c r="A53" s="2">
        <v>43165</v>
      </c>
      <c r="B53" s="38">
        <v>0.4109636805555556</v>
      </c>
      <c r="C53" s="4">
        <v>7.2969999999999997</v>
      </c>
      <c r="D53" s="4">
        <v>6.7000000000000002E-3</v>
      </c>
      <c r="E53" s="4">
        <v>67.213115000000002</v>
      </c>
      <c r="F53" s="4">
        <v>387.4</v>
      </c>
      <c r="G53" s="4">
        <v>62.1</v>
      </c>
      <c r="H53" s="4">
        <v>0</v>
      </c>
      <c r="J53" s="4">
        <v>12.66</v>
      </c>
      <c r="K53" s="4">
        <v>0.94310000000000005</v>
      </c>
      <c r="L53" s="4">
        <v>6.8823999999999996</v>
      </c>
      <c r="M53" s="4">
        <v>6.3E-3</v>
      </c>
      <c r="N53" s="4">
        <v>365.37549999999999</v>
      </c>
      <c r="O53" s="4">
        <v>58.536700000000003</v>
      </c>
      <c r="P53" s="4">
        <v>423.9</v>
      </c>
      <c r="Q53" s="4">
        <v>292.58699999999999</v>
      </c>
      <c r="R53" s="4">
        <v>46.875300000000003</v>
      </c>
      <c r="S53" s="4">
        <v>339.5</v>
      </c>
      <c r="T53" s="4">
        <v>0</v>
      </c>
      <c r="W53" s="4">
        <v>0</v>
      </c>
      <c r="X53" s="4">
        <v>11.943899999999999</v>
      </c>
      <c r="Y53" s="4">
        <v>12</v>
      </c>
      <c r="Z53" s="4">
        <v>848</v>
      </c>
      <c r="AA53" s="4">
        <v>849</v>
      </c>
      <c r="AB53" s="4">
        <v>887</v>
      </c>
      <c r="AC53" s="4">
        <v>81</v>
      </c>
      <c r="AD53" s="4">
        <v>22.07</v>
      </c>
      <c r="AE53" s="4">
        <v>0.51</v>
      </c>
      <c r="AF53" s="4">
        <v>980</v>
      </c>
      <c r="AG53" s="4">
        <v>0</v>
      </c>
      <c r="AH53" s="4">
        <v>36</v>
      </c>
      <c r="AI53" s="4">
        <v>35</v>
      </c>
      <c r="AJ53" s="4">
        <v>191</v>
      </c>
      <c r="AK53" s="4">
        <v>169</v>
      </c>
      <c r="AL53" s="4">
        <v>4.3</v>
      </c>
      <c r="AM53" s="4">
        <v>175</v>
      </c>
      <c r="AN53" s="4" t="s">
        <v>155</v>
      </c>
      <c r="AO53" s="4">
        <v>1</v>
      </c>
      <c r="AP53" s="5">
        <v>0.62009259259259253</v>
      </c>
      <c r="AQ53" s="4">
        <v>47.159013000000002</v>
      </c>
      <c r="AR53" s="4">
        <v>-88.484099000000001</v>
      </c>
      <c r="AS53" s="4">
        <v>305.2</v>
      </c>
      <c r="AT53" s="4">
        <v>21</v>
      </c>
      <c r="AU53" s="4">
        <v>12</v>
      </c>
      <c r="AV53" s="4">
        <v>10</v>
      </c>
      <c r="AW53" s="4" t="s">
        <v>206</v>
      </c>
      <c r="AX53" s="4">
        <v>1.1000000000000001</v>
      </c>
      <c r="AY53" s="4">
        <v>1.3</v>
      </c>
      <c r="AZ53" s="4">
        <v>1.9</v>
      </c>
      <c r="BA53" s="4">
        <v>14.186999999999999</v>
      </c>
      <c r="BB53" s="4">
        <v>29.42</v>
      </c>
      <c r="BC53" s="4">
        <v>2.0699999999999998</v>
      </c>
      <c r="BD53" s="4">
        <v>6.0279999999999996</v>
      </c>
      <c r="BE53" s="4">
        <v>3180.2370000000001</v>
      </c>
      <c r="BF53" s="4">
        <v>1.8640000000000001</v>
      </c>
      <c r="BG53" s="4">
        <v>17.68</v>
      </c>
      <c r="BH53" s="4">
        <v>2.8330000000000002</v>
      </c>
      <c r="BI53" s="4">
        <v>20.513000000000002</v>
      </c>
      <c r="BJ53" s="4">
        <v>14.157999999999999</v>
      </c>
      <c r="BK53" s="4">
        <v>2.2679999999999998</v>
      </c>
      <c r="BL53" s="4">
        <v>16.425999999999998</v>
      </c>
      <c r="BM53" s="4">
        <v>0</v>
      </c>
      <c r="BQ53" s="4">
        <v>4012.9340000000002</v>
      </c>
      <c r="BR53" s="4">
        <v>0.17277000000000001</v>
      </c>
      <c r="BS53" s="4">
        <v>-5</v>
      </c>
      <c r="BT53" s="4">
        <v>8.9060000000000007E-3</v>
      </c>
      <c r="BU53" s="4">
        <v>4.2220659999999999</v>
      </c>
      <c r="BV53" s="4">
        <v>21</v>
      </c>
      <c r="BW53" s="4">
        <f t="shared" si="7"/>
        <v>1.1154698372</v>
      </c>
      <c r="BY53" s="4">
        <f>BE53*$BU53*VLOOKUP("Fuel Specific Gravity",'Raw Data'!$A$1:$B$2000,2,FALSE)</f>
        <v>11466.803615234267</v>
      </c>
      <c r="BZ53" s="4">
        <f>BF53*$BU53*VLOOKUP("Fuel Specific Gravity",'Raw Data'!$A$1:$B$2000,2,FALSE)</f>
        <v>6.7209210944960001</v>
      </c>
      <c r="CA53" s="4">
        <f>BJ53*$BU53*VLOOKUP("Fuel Specific Gravity",'Raw Data'!$A$1:$B$2000,2,FALSE)</f>
        <v>51.048712905511998</v>
      </c>
      <c r="CB53" s="4">
        <f>BM53*$BU53*VLOOKUP("Fuel Specific Gravity",'Raw Data'!$A$1:$B$2000,2,FALSE)</f>
        <v>0</v>
      </c>
    </row>
    <row r="54" spans="1:80" x14ac:dyDescent="0.25">
      <c r="A54" s="2">
        <v>43165</v>
      </c>
      <c r="B54" s="38">
        <v>0.41097525462962964</v>
      </c>
      <c r="C54" s="4">
        <v>6.8789999999999996</v>
      </c>
      <c r="D54" s="4">
        <v>6.3E-3</v>
      </c>
      <c r="E54" s="4">
        <v>63.074294999999999</v>
      </c>
      <c r="F54" s="4">
        <v>381.9</v>
      </c>
      <c r="G54" s="4">
        <v>64.2</v>
      </c>
      <c r="H54" s="4">
        <v>0</v>
      </c>
      <c r="J54" s="4">
        <v>12.04</v>
      </c>
      <c r="K54" s="4">
        <v>0.94640000000000002</v>
      </c>
      <c r="L54" s="4">
        <v>6.5099</v>
      </c>
      <c r="M54" s="4">
        <v>6.0000000000000001E-3</v>
      </c>
      <c r="N54" s="4">
        <v>361.43299999999999</v>
      </c>
      <c r="O54" s="4">
        <v>60.774500000000003</v>
      </c>
      <c r="P54" s="4">
        <v>422.2</v>
      </c>
      <c r="Q54" s="4">
        <v>289.42989999999998</v>
      </c>
      <c r="R54" s="4">
        <v>48.667299999999997</v>
      </c>
      <c r="S54" s="4">
        <v>338.1</v>
      </c>
      <c r="T54" s="4">
        <v>0</v>
      </c>
      <c r="W54" s="4">
        <v>0</v>
      </c>
      <c r="X54" s="4">
        <v>11.396100000000001</v>
      </c>
      <c r="Y54" s="4">
        <v>12</v>
      </c>
      <c r="Z54" s="4">
        <v>848</v>
      </c>
      <c r="AA54" s="4">
        <v>849</v>
      </c>
      <c r="AB54" s="4">
        <v>887</v>
      </c>
      <c r="AC54" s="4">
        <v>81</v>
      </c>
      <c r="AD54" s="4">
        <v>22.07</v>
      </c>
      <c r="AE54" s="4">
        <v>0.51</v>
      </c>
      <c r="AF54" s="4">
        <v>980</v>
      </c>
      <c r="AG54" s="4">
        <v>0</v>
      </c>
      <c r="AH54" s="4">
        <v>36</v>
      </c>
      <c r="AI54" s="4">
        <v>35</v>
      </c>
      <c r="AJ54" s="4">
        <v>191</v>
      </c>
      <c r="AK54" s="4">
        <v>169</v>
      </c>
      <c r="AL54" s="4">
        <v>4.3</v>
      </c>
      <c r="AM54" s="4">
        <v>175.4</v>
      </c>
      <c r="AN54" s="4" t="s">
        <v>155</v>
      </c>
      <c r="AO54" s="4">
        <v>1</v>
      </c>
      <c r="AP54" s="5">
        <v>0.62010416666666668</v>
      </c>
      <c r="AQ54" s="4">
        <v>47.159109999999998</v>
      </c>
      <c r="AR54" s="4">
        <v>-88.484099000000001</v>
      </c>
      <c r="AS54" s="4">
        <v>305.2</v>
      </c>
      <c r="AT54" s="4">
        <v>22.4</v>
      </c>
      <c r="AU54" s="4">
        <v>12</v>
      </c>
      <c r="AV54" s="4">
        <v>10</v>
      </c>
      <c r="AW54" s="4" t="s">
        <v>206</v>
      </c>
      <c r="AX54" s="4">
        <v>1.1000000000000001</v>
      </c>
      <c r="AY54" s="4">
        <v>1.3</v>
      </c>
      <c r="AZ54" s="4">
        <v>1.9</v>
      </c>
      <c r="BA54" s="4">
        <v>14.186999999999999</v>
      </c>
      <c r="BB54" s="4">
        <v>31.15</v>
      </c>
      <c r="BC54" s="4">
        <v>2.2000000000000002</v>
      </c>
      <c r="BD54" s="4">
        <v>5.665</v>
      </c>
      <c r="BE54" s="4">
        <v>3181.308</v>
      </c>
      <c r="BF54" s="4">
        <v>1.857</v>
      </c>
      <c r="BG54" s="4">
        <v>18.497</v>
      </c>
      <c r="BH54" s="4">
        <v>3.11</v>
      </c>
      <c r="BI54" s="4">
        <v>21.606999999999999</v>
      </c>
      <c r="BJ54" s="4">
        <v>14.811999999999999</v>
      </c>
      <c r="BK54" s="4">
        <v>2.4910000000000001</v>
      </c>
      <c r="BL54" s="4">
        <v>17.303000000000001</v>
      </c>
      <c r="BM54" s="4">
        <v>0</v>
      </c>
      <c r="BQ54" s="4">
        <v>4049.37</v>
      </c>
      <c r="BR54" s="4">
        <v>0.17790600000000001</v>
      </c>
      <c r="BS54" s="4">
        <v>-5</v>
      </c>
      <c r="BT54" s="4">
        <v>8.0940000000000005E-3</v>
      </c>
      <c r="BU54" s="4">
        <v>4.3475780000000004</v>
      </c>
      <c r="BV54" s="4">
        <v>21</v>
      </c>
      <c r="BW54" s="4">
        <f t="shared" si="7"/>
        <v>1.1486301076000001</v>
      </c>
      <c r="BY54" s="4">
        <f>BE54*$BU54*VLOOKUP("Fuel Specific Gravity",'Raw Data'!$A$1:$B$2000,2,FALSE)</f>
        <v>11811.660909908498</v>
      </c>
      <c r="BZ54" s="4">
        <f>BF54*$BU54*VLOOKUP("Fuel Specific Gravity",'Raw Data'!$A$1:$B$2000,2,FALSE)</f>
        <v>6.8947283034839995</v>
      </c>
      <c r="CA54" s="4">
        <f>BJ54*$BU54*VLOOKUP("Fuel Specific Gravity",'Raw Data'!$A$1:$B$2000,2,FALSE)</f>
        <v>54.994461836944005</v>
      </c>
      <c r="CB54" s="4">
        <f>BM54*$BU54*VLOOKUP("Fuel Specific Gravity",'Raw Data'!$A$1:$B$2000,2,FALSE)</f>
        <v>0</v>
      </c>
    </row>
    <row r="55" spans="1:80" x14ac:dyDescent="0.25">
      <c r="A55" s="2">
        <v>43165</v>
      </c>
      <c r="B55" s="38">
        <v>0.41098682870370373</v>
      </c>
      <c r="C55" s="4">
        <v>6.8520000000000003</v>
      </c>
      <c r="D55" s="4">
        <v>8.8999999999999999E-3</v>
      </c>
      <c r="E55" s="4">
        <v>88.693423999999993</v>
      </c>
      <c r="F55" s="4">
        <v>377.2</v>
      </c>
      <c r="G55" s="4">
        <v>69.099999999999994</v>
      </c>
      <c r="H55" s="4">
        <v>0</v>
      </c>
      <c r="J55" s="4">
        <v>11.71</v>
      </c>
      <c r="K55" s="4">
        <v>0.9466</v>
      </c>
      <c r="L55" s="4">
        <v>6.4859999999999998</v>
      </c>
      <c r="M55" s="4">
        <v>8.3999999999999995E-3</v>
      </c>
      <c r="N55" s="4">
        <v>357.05869999999999</v>
      </c>
      <c r="O55" s="4">
        <v>65.366699999999994</v>
      </c>
      <c r="P55" s="4">
        <v>422.4</v>
      </c>
      <c r="Q55" s="4">
        <v>285.92700000000002</v>
      </c>
      <c r="R55" s="4">
        <v>52.3446</v>
      </c>
      <c r="S55" s="4">
        <v>338.3</v>
      </c>
      <c r="T55" s="4">
        <v>0</v>
      </c>
      <c r="W55" s="4">
        <v>0</v>
      </c>
      <c r="X55" s="4">
        <v>11.086600000000001</v>
      </c>
      <c r="Y55" s="4">
        <v>11.9</v>
      </c>
      <c r="Z55" s="4">
        <v>848</v>
      </c>
      <c r="AA55" s="4">
        <v>848</v>
      </c>
      <c r="AB55" s="4">
        <v>887</v>
      </c>
      <c r="AC55" s="4">
        <v>81</v>
      </c>
      <c r="AD55" s="4">
        <v>22.07</v>
      </c>
      <c r="AE55" s="4">
        <v>0.51</v>
      </c>
      <c r="AF55" s="4">
        <v>980</v>
      </c>
      <c r="AG55" s="4">
        <v>0</v>
      </c>
      <c r="AH55" s="4">
        <v>36</v>
      </c>
      <c r="AI55" s="4">
        <v>35</v>
      </c>
      <c r="AJ55" s="4">
        <v>191</v>
      </c>
      <c r="AK55" s="4">
        <v>169</v>
      </c>
      <c r="AL55" s="4">
        <v>4.3</v>
      </c>
      <c r="AM55" s="4">
        <v>175.7</v>
      </c>
      <c r="AN55" s="4" t="s">
        <v>155</v>
      </c>
      <c r="AO55" s="4">
        <v>1</v>
      </c>
      <c r="AP55" s="5">
        <v>0.62011574074074072</v>
      </c>
      <c r="AQ55" s="4">
        <v>47.159218000000003</v>
      </c>
      <c r="AR55" s="4">
        <v>-88.484106999999995</v>
      </c>
      <c r="AS55" s="4">
        <v>305.39999999999998</v>
      </c>
      <c r="AT55" s="4">
        <v>24.4</v>
      </c>
      <c r="AU55" s="4">
        <v>12</v>
      </c>
      <c r="AV55" s="4">
        <v>10</v>
      </c>
      <c r="AW55" s="4" t="s">
        <v>206</v>
      </c>
      <c r="AX55" s="4">
        <v>1.4419999999999999</v>
      </c>
      <c r="AY55" s="4">
        <v>1.2316</v>
      </c>
      <c r="AZ55" s="4">
        <v>2.242</v>
      </c>
      <c r="BA55" s="4">
        <v>14.186999999999999</v>
      </c>
      <c r="BB55" s="4">
        <v>31.26</v>
      </c>
      <c r="BC55" s="4">
        <v>2.2000000000000002</v>
      </c>
      <c r="BD55" s="4">
        <v>5.6449999999999996</v>
      </c>
      <c r="BE55" s="4">
        <v>3180.1729999999998</v>
      </c>
      <c r="BF55" s="4">
        <v>2.62</v>
      </c>
      <c r="BG55" s="4">
        <v>18.334</v>
      </c>
      <c r="BH55" s="4">
        <v>3.3559999999999999</v>
      </c>
      <c r="BI55" s="4">
        <v>21.69</v>
      </c>
      <c r="BJ55" s="4">
        <v>14.680999999999999</v>
      </c>
      <c r="BK55" s="4">
        <v>2.6880000000000002</v>
      </c>
      <c r="BL55" s="4">
        <v>17.369</v>
      </c>
      <c r="BM55" s="4">
        <v>0</v>
      </c>
      <c r="BQ55" s="4">
        <v>3952.4789999999998</v>
      </c>
      <c r="BR55" s="4">
        <v>0.177095</v>
      </c>
      <c r="BS55" s="4">
        <v>-5</v>
      </c>
      <c r="BT55" s="4">
        <v>8.0000000000000002E-3</v>
      </c>
      <c r="BU55" s="4">
        <v>4.3277559999999999</v>
      </c>
      <c r="BV55" s="4">
        <v>21</v>
      </c>
      <c r="BW55" s="4">
        <f t="shared" si="7"/>
        <v>1.1433931352</v>
      </c>
      <c r="BY55" s="4">
        <f>BE55*$BU55*VLOOKUP("Fuel Specific Gravity",'Raw Data'!$A$1:$B$2000,2,FALSE)</f>
        <v>11753.612915646951</v>
      </c>
      <c r="BZ55" s="4">
        <f>BF55*$BU55*VLOOKUP("Fuel Specific Gravity",'Raw Data'!$A$1:$B$2000,2,FALSE)</f>
        <v>9.683267494879999</v>
      </c>
      <c r="CA55" s="4">
        <f>BJ55*$BU55*VLOOKUP("Fuel Specific Gravity",'Raw Data'!$A$1:$B$2000,2,FALSE)</f>
        <v>54.259561103943994</v>
      </c>
      <c r="CB55" s="4">
        <f>BM55*$BU55*VLOOKUP("Fuel Specific Gravity",'Raw Data'!$A$1:$B$2000,2,FALSE)</f>
        <v>0</v>
      </c>
    </row>
    <row r="56" spans="1:80" x14ac:dyDescent="0.25">
      <c r="A56" s="2">
        <v>43165</v>
      </c>
      <c r="B56" s="38">
        <v>0.41099840277777777</v>
      </c>
      <c r="C56" s="4">
        <v>7.0090000000000003</v>
      </c>
      <c r="D56" s="4">
        <v>8.2000000000000007E-3</v>
      </c>
      <c r="E56" s="4">
        <v>82.346773999999996</v>
      </c>
      <c r="F56" s="4">
        <v>376.9</v>
      </c>
      <c r="G56" s="4">
        <v>73.2</v>
      </c>
      <c r="H56" s="4">
        <v>0</v>
      </c>
      <c r="J56" s="4">
        <v>11.7</v>
      </c>
      <c r="K56" s="4">
        <v>0.94540000000000002</v>
      </c>
      <c r="L56" s="4">
        <v>6.6257999999999999</v>
      </c>
      <c r="M56" s="4">
        <v>7.7999999999999996E-3</v>
      </c>
      <c r="N56" s="4">
        <v>356.30770000000001</v>
      </c>
      <c r="O56" s="4">
        <v>69.192999999999998</v>
      </c>
      <c r="P56" s="4">
        <v>425.5</v>
      </c>
      <c r="Q56" s="4">
        <v>285.32569999999998</v>
      </c>
      <c r="R56" s="4">
        <v>55.408700000000003</v>
      </c>
      <c r="S56" s="4">
        <v>340.7</v>
      </c>
      <c r="T56" s="4">
        <v>0</v>
      </c>
      <c r="W56" s="4">
        <v>0</v>
      </c>
      <c r="X56" s="4">
        <v>11.0608</v>
      </c>
      <c r="Y56" s="4">
        <v>12</v>
      </c>
      <c r="Z56" s="4">
        <v>848</v>
      </c>
      <c r="AA56" s="4">
        <v>848</v>
      </c>
      <c r="AB56" s="4">
        <v>887</v>
      </c>
      <c r="AC56" s="4">
        <v>81</v>
      </c>
      <c r="AD56" s="4">
        <v>22.07</v>
      </c>
      <c r="AE56" s="4">
        <v>0.51</v>
      </c>
      <c r="AF56" s="4">
        <v>980</v>
      </c>
      <c r="AG56" s="4">
        <v>0</v>
      </c>
      <c r="AH56" s="4">
        <v>36</v>
      </c>
      <c r="AI56" s="4">
        <v>35</v>
      </c>
      <c r="AJ56" s="4">
        <v>191</v>
      </c>
      <c r="AK56" s="4">
        <v>169.9</v>
      </c>
      <c r="AL56" s="4">
        <v>4.3</v>
      </c>
      <c r="AM56" s="4">
        <v>175.9</v>
      </c>
      <c r="AN56" s="4" t="s">
        <v>155</v>
      </c>
      <c r="AO56" s="4">
        <v>2</v>
      </c>
      <c r="AP56" s="5">
        <v>0.62012731481481487</v>
      </c>
      <c r="AQ56" s="4">
        <v>47.159332999999997</v>
      </c>
      <c r="AR56" s="4">
        <v>-88.484111999999996</v>
      </c>
      <c r="AS56" s="4">
        <v>305.8</v>
      </c>
      <c r="AT56" s="4">
        <v>26.2</v>
      </c>
      <c r="AU56" s="4">
        <v>12</v>
      </c>
      <c r="AV56" s="4">
        <v>9</v>
      </c>
      <c r="AW56" s="4" t="s">
        <v>207</v>
      </c>
      <c r="AX56" s="4">
        <v>1.6</v>
      </c>
      <c r="AY56" s="4">
        <v>1.2684</v>
      </c>
      <c r="AZ56" s="4">
        <v>2.4683999999999999</v>
      </c>
      <c r="BA56" s="4">
        <v>14.186999999999999</v>
      </c>
      <c r="BB56" s="4">
        <v>30.58</v>
      </c>
      <c r="BC56" s="4">
        <v>2.16</v>
      </c>
      <c r="BD56" s="4">
        <v>5.7789999999999999</v>
      </c>
      <c r="BE56" s="4">
        <v>3180.1410000000001</v>
      </c>
      <c r="BF56" s="4">
        <v>2.3780000000000001</v>
      </c>
      <c r="BG56" s="4">
        <v>17.908999999999999</v>
      </c>
      <c r="BH56" s="4">
        <v>3.4780000000000002</v>
      </c>
      <c r="BI56" s="4">
        <v>21.387</v>
      </c>
      <c r="BJ56" s="4">
        <v>14.340999999999999</v>
      </c>
      <c r="BK56" s="4">
        <v>2.7850000000000001</v>
      </c>
      <c r="BL56" s="4">
        <v>17.126000000000001</v>
      </c>
      <c r="BM56" s="4">
        <v>0</v>
      </c>
      <c r="BQ56" s="4">
        <v>3860.058</v>
      </c>
      <c r="BR56" s="4">
        <v>0.15797600000000001</v>
      </c>
      <c r="BS56" s="4">
        <v>-5</v>
      </c>
      <c r="BT56" s="4">
        <v>8.0000000000000002E-3</v>
      </c>
      <c r="BU56" s="4">
        <v>3.860538</v>
      </c>
      <c r="BV56" s="4">
        <v>21</v>
      </c>
      <c r="BW56" s="4">
        <f t="shared" si="7"/>
        <v>1.0199541396</v>
      </c>
      <c r="BY56" s="4">
        <f>BE56*$BU56*VLOOKUP("Fuel Specific Gravity",'Raw Data'!$A$1:$B$2000,2,FALSE)</f>
        <v>10484.605120182732</v>
      </c>
      <c r="BZ56" s="4">
        <f>BF56*$BU56*VLOOKUP("Fuel Specific Gravity",'Raw Data'!$A$1:$B$2000,2,FALSE)</f>
        <v>7.840026896856001</v>
      </c>
      <c r="CA56" s="4">
        <f>BJ56*$BU56*VLOOKUP("Fuel Specific Gravity",'Raw Data'!$A$1:$B$2000,2,FALSE)</f>
        <v>47.280835041132001</v>
      </c>
      <c r="CB56" s="4">
        <f>BM56*$BU56*VLOOKUP("Fuel Specific Gravity",'Raw Data'!$A$1:$B$2000,2,FALSE)</f>
        <v>0</v>
      </c>
    </row>
    <row r="57" spans="1:80" x14ac:dyDescent="0.25">
      <c r="A57" s="2">
        <v>43165</v>
      </c>
      <c r="B57" s="38">
        <v>0.41100997685185187</v>
      </c>
      <c r="C57" s="4">
        <v>6.984</v>
      </c>
      <c r="D57" s="4">
        <v>7.4000000000000003E-3</v>
      </c>
      <c r="E57" s="4">
        <v>74.091667000000001</v>
      </c>
      <c r="F57" s="4">
        <v>376.9</v>
      </c>
      <c r="G57" s="4">
        <v>75.7</v>
      </c>
      <c r="H57" s="4">
        <v>0</v>
      </c>
      <c r="J57" s="4">
        <v>11.7</v>
      </c>
      <c r="K57" s="4">
        <v>0.9456</v>
      </c>
      <c r="L57" s="4">
        <v>6.6040000000000001</v>
      </c>
      <c r="M57" s="4">
        <v>7.0000000000000001E-3</v>
      </c>
      <c r="N57" s="4">
        <v>356.38150000000002</v>
      </c>
      <c r="O57" s="4">
        <v>71.607600000000005</v>
      </c>
      <c r="P57" s="4">
        <v>428</v>
      </c>
      <c r="Q57" s="4">
        <v>285.38479999999998</v>
      </c>
      <c r="R57" s="4">
        <v>57.342300000000002</v>
      </c>
      <c r="S57" s="4">
        <v>342.7</v>
      </c>
      <c r="T57" s="4">
        <v>0</v>
      </c>
      <c r="W57" s="4">
        <v>0</v>
      </c>
      <c r="X57" s="4">
        <v>11.0631</v>
      </c>
      <c r="Y57" s="4">
        <v>12</v>
      </c>
      <c r="Z57" s="4">
        <v>848</v>
      </c>
      <c r="AA57" s="4">
        <v>850</v>
      </c>
      <c r="AB57" s="4">
        <v>887</v>
      </c>
      <c r="AC57" s="4">
        <v>81</v>
      </c>
      <c r="AD57" s="4">
        <v>22.07</v>
      </c>
      <c r="AE57" s="4">
        <v>0.51</v>
      </c>
      <c r="AF57" s="4">
        <v>980</v>
      </c>
      <c r="AG57" s="4">
        <v>0</v>
      </c>
      <c r="AH57" s="4">
        <v>36</v>
      </c>
      <c r="AI57" s="4">
        <v>35</v>
      </c>
      <c r="AJ57" s="4">
        <v>191</v>
      </c>
      <c r="AK57" s="4">
        <v>170</v>
      </c>
      <c r="AL57" s="4">
        <v>4.3</v>
      </c>
      <c r="AM57" s="4">
        <v>175.5</v>
      </c>
      <c r="AN57" s="4" t="s">
        <v>155</v>
      </c>
      <c r="AO57" s="4">
        <v>2</v>
      </c>
      <c r="AP57" s="5">
        <v>0.62013888888888891</v>
      </c>
      <c r="AQ57" s="4">
        <v>47.159370000000003</v>
      </c>
      <c r="AR57" s="4">
        <v>-88.484112999999994</v>
      </c>
      <c r="AS57" s="4">
        <v>305.89999999999998</v>
      </c>
      <c r="AT57" s="4">
        <v>27.2</v>
      </c>
      <c r="AU57" s="4">
        <v>12</v>
      </c>
      <c r="AV57" s="4">
        <v>10</v>
      </c>
      <c r="AW57" s="4" t="s">
        <v>205</v>
      </c>
      <c r="AX57" s="4">
        <v>1.6</v>
      </c>
      <c r="AY57" s="4">
        <v>1.3</v>
      </c>
      <c r="AZ57" s="4">
        <v>2.5</v>
      </c>
      <c r="BA57" s="4">
        <v>14.186999999999999</v>
      </c>
      <c r="BB57" s="4">
        <v>30.69</v>
      </c>
      <c r="BC57" s="4">
        <v>2.16</v>
      </c>
      <c r="BD57" s="4">
        <v>5.7569999999999997</v>
      </c>
      <c r="BE57" s="4">
        <v>3180.569</v>
      </c>
      <c r="BF57" s="4">
        <v>2.1469999999999998</v>
      </c>
      <c r="BG57" s="4">
        <v>17.974</v>
      </c>
      <c r="BH57" s="4">
        <v>3.6120000000000001</v>
      </c>
      <c r="BI57" s="4">
        <v>21.585999999999999</v>
      </c>
      <c r="BJ57" s="4">
        <v>14.393000000000001</v>
      </c>
      <c r="BK57" s="4">
        <v>2.8919999999999999</v>
      </c>
      <c r="BL57" s="4">
        <v>17.285</v>
      </c>
      <c r="BM57" s="4">
        <v>0</v>
      </c>
      <c r="BQ57" s="4">
        <v>3874.098</v>
      </c>
      <c r="BR57" s="4">
        <v>0.18589800000000001</v>
      </c>
      <c r="BS57" s="4">
        <v>-5</v>
      </c>
      <c r="BT57" s="4">
        <v>8.9060000000000007E-3</v>
      </c>
      <c r="BU57" s="4">
        <v>4.5428829999999998</v>
      </c>
      <c r="BV57" s="4">
        <v>21</v>
      </c>
      <c r="BW57" s="4">
        <f t="shared" si="7"/>
        <v>1.2002296885999999</v>
      </c>
      <c r="BY57" s="4">
        <f>BE57*$BU57*VLOOKUP("Fuel Specific Gravity",'Raw Data'!$A$1:$B$2000,2,FALSE)</f>
        <v>12339.405725724657</v>
      </c>
      <c r="BZ57" s="4">
        <f>BF57*$BU57*VLOOKUP("Fuel Specific Gravity",'Raw Data'!$A$1:$B$2000,2,FALSE)</f>
        <v>8.3295486100539993</v>
      </c>
      <c r="CA57" s="4">
        <f>BJ57*$BU57*VLOOKUP("Fuel Specific Gravity",'Raw Data'!$A$1:$B$2000,2,FALSE)</f>
        <v>55.839400626226002</v>
      </c>
      <c r="CB57" s="4">
        <f>BM57*$BU57*VLOOKUP("Fuel Specific Gravity",'Raw Data'!$A$1:$B$2000,2,FALSE)</f>
        <v>0</v>
      </c>
    </row>
    <row r="58" spans="1:80" x14ac:dyDescent="0.25">
      <c r="A58" s="2">
        <v>43165</v>
      </c>
      <c r="B58" s="38">
        <v>0.4110215509259259</v>
      </c>
      <c r="C58" s="4">
        <v>6.5679999999999996</v>
      </c>
      <c r="D58" s="4">
        <v>5.7000000000000002E-3</v>
      </c>
      <c r="E58" s="4">
        <v>56.903945</v>
      </c>
      <c r="F58" s="4">
        <v>376.5</v>
      </c>
      <c r="G58" s="4">
        <v>77.7</v>
      </c>
      <c r="H58" s="4">
        <v>0</v>
      </c>
      <c r="J58" s="4">
        <v>11.5</v>
      </c>
      <c r="K58" s="4">
        <v>0.94879999999999998</v>
      </c>
      <c r="L58" s="4">
        <v>6.2317</v>
      </c>
      <c r="M58" s="4">
        <v>5.4000000000000003E-3</v>
      </c>
      <c r="N58" s="4">
        <v>357.24939999999998</v>
      </c>
      <c r="O58" s="4">
        <v>73.758600000000001</v>
      </c>
      <c r="P58" s="4">
        <v>431</v>
      </c>
      <c r="Q58" s="4">
        <v>286.0797</v>
      </c>
      <c r="R58" s="4">
        <v>59.064700000000002</v>
      </c>
      <c r="S58" s="4">
        <v>345.1</v>
      </c>
      <c r="T58" s="4">
        <v>0</v>
      </c>
      <c r="W58" s="4">
        <v>0</v>
      </c>
      <c r="X58" s="4">
        <v>10.911199999999999</v>
      </c>
      <c r="Y58" s="4">
        <v>11.9</v>
      </c>
      <c r="Z58" s="4">
        <v>848</v>
      </c>
      <c r="AA58" s="4">
        <v>850</v>
      </c>
      <c r="AB58" s="4">
        <v>887</v>
      </c>
      <c r="AC58" s="4">
        <v>81</v>
      </c>
      <c r="AD58" s="4">
        <v>22.07</v>
      </c>
      <c r="AE58" s="4">
        <v>0.51</v>
      </c>
      <c r="AF58" s="4">
        <v>980</v>
      </c>
      <c r="AG58" s="4">
        <v>0</v>
      </c>
      <c r="AH58" s="4">
        <v>36</v>
      </c>
      <c r="AI58" s="4">
        <v>35</v>
      </c>
      <c r="AJ58" s="4">
        <v>191</v>
      </c>
      <c r="AK58" s="4">
        <v>170</v>
      </c>
      <c r="AL58" s="4">
        <v>4.3</v>
      </c>
      <c r="AM58" s="4">
        <v>175.2</v>
      </c>
      <c r="AN58" s="4" t="s">
        <v>155</v>
      </c>
      <c r="AO58" s="4">
        <v>2</v>
      </c>
      <c r="AP58" s="5">
        <v>0.62013888888888891</v>
      </c>
      <c r="AQ58" s="4">
        <v>47.159528999999999</v>
      </c>
      <c r="AR58" s="4">
        <v>-88.484122999999997</v>
      </c>
      <c r="AS58" s="4">
        <v>306.60000000000002</v>
      </c>
      <c r="AT58" s="4">
        <v>27.8</v>
      </c>
      <c r="AU58" s="4">
        <v>12</v>
      </c>
      <c r="AV58" s="4">
        <v>10</v>
      </c>
      <c r="AW58" s="4" t="s">
        <v>205</v>
      </c>
      <c r="AX58" s="4">
        <v>1.7367999999999999</v>
      </c>
      <c r="AY58" s="4">
        <v>1.5736000000000001</v>
      </c>
      <c r="AZ58" s="4">
        <v>2.7052</v>
      </c>
      <c r="BA58" s="4">
        <v>14.186999999999999</v>
      </c>
      <c r="BB58" s="4">
        <v>32.58</v>
      </c>
      <c r="BC58" s="4">
        <v>2.2999999999999998</v>
      </c>
      <c r="BD58" s="4">
        <v>5.3959999999999999</v>
      </c>
      <c r="BE58" s="4">
        <v>3182.3429999999998</v>
      </c>
      <c r="BF58" s="4">
        <v>1.7549999999999999</v>
      </c>
      <c r="BG58" s="4">
        <v>19.105</v>
      </c>
      <c r="BH58" s="4">
        <v>3.944</v>
      </c>
      <c r="BI58" s="4">
        <v>23.05</v>
      </c>
      <c r="BJ58" s="4">
        <v>15.298999999999999</v>
      </c>
      <c r="BK58" s="4">
        <v>3.1589999999999998</v>
      </c>
      <c r="BL58" s="4">
        <v>18.457999999999998</v>
      </c>
      <c r="BM58" s="4">
        <v>0</v>
      </c>
      <c r="BQ58" s="4">
        <v>4051.4920000000002</v>
      </c>
      <c r="BR58" s="4">
        <v>0.18990599999999999</v>
      </c>
      <c r="BS58" s="4">
        <v>-5</v>
      </c>
      <c r="BT58" s="4">
        <v>8.0940000000000005E-3</v>
      </c>
      <c r="BU58" s="4">
        <v>4.640828</v>
      </c>
      <c r="BV58" s="4">
        <v>21</v>
      </c>
      <c r="BW58" s="4">
        <f t="shared" si="7"/>
        <v>1.2261067576</v>
      </c>
      <c r="BY58" s="4">
        <f>BE58*$BU58*VLOOKUP("Fuel Specific Gravity",'Raw Data'!$A$1:$B$2000,2,FALSE)</f>
        <v>12612.475351003415</v>
      </c>
      <c r="BZ58" s="4">
        <f>BF58*$BU58*VLOOKUP("Fuel Specific Gravity",'Raw Data'!$A$1:$B$2000,2,FALSE)</f>
        <v>6.9555337815599989</v>
      </c>
      <c r="CA58" s="4">
        <f>BJ58*$BU58*VLOOKUP("Fuel Specific Gravity",'Raw Data'!$A$1:$B$2000,2,FALSE)</f>
        <v>60.634023546487995</v>
      </c>
      <c r="CB58" s="4">
        <f>BM58*$BU58*VLOOKUP("Fuel Specific Gravity",'Raw Data'!$A$1:$B$2000,2,FALSE)</f>
        <v>0</v>
      </c>
    </row>
    <row r="59" spans="1:80" x14ac:dyDescent="0.25">
      <c r="A59" s="2">
        <v>43165</v>
      </c>
      <c r="B59" s="38">
        <v>0.41103312500000005</v>
      </c>
      <c r="C59" s="4">
        <v>5.7149999999999999</v>
      </c>
      <c r="D59" s="4">
        <v>4.0000000000000001E-3</v>
      </c>
      <c r="E59" s="4">
        <v>40</v>
      </c>
      <c r="F59" s="4">
        <v>374.3</v>
      </c>
      <c r="G59" s="4">
        <v>80.7</v>
      </c>
      <c r="H59" s="4">
        <v>0</v>
      </c>
      <c r="J59" s="4">
        <v>11.5</v>
      </c>
      <c r="K59" s="4">
        <v>0.95550000000000002</v>
      </c>
      <c r="L59" s="4">
        <v>5.4612999999999996</v>
      </c>
      <c r="M59" s="4">
        <v>3.8E-3</v>
      </c>
      <c r="N59" s="4">
        <v>357.63760000000002</v>
      </c>
      <c r="O59" s="4">
        <v>77.068100000000001</v>
      </c>
      <c r="P59" s="4">
        <v>434.7</v>
      </c>
      <c r="Q59" s="4">
        <v>286.39060000000001</v>
      </c>
      <c r="R59" s="4">
        <v>61.7149</v>
      </c>
      <c r="S59" s="4">
        <v>348.1</v>
      </c>
      <c r="T59" s="4">
        <v>0</v>
      </c>
      <c r="W59" s="4">
        <v>0</v>
      </c>
      <c r="X59" s="4">
        <v>10.9886</v>
      </c>
      <c r="Y59" s="4">
        <v>12</v>
      </c>
      <c r="Z59" s="4">
        <v>847</v>
      </c>
      <c r="AA59" s="4">
        <v>848</v>
      </c>
      <c r="AB59" s="4">
        <v>886</v>
      </c>
      <c r="AC59" s="4">
        <v>81</v>
      </c>
      <c r="AD59" s="4">
        <v>22.07</v>
      </c>
      <c r="AE59" s="4">
        <v>0.51</v>
      </c>
      <c r="AF59" s="4">
        <v>980</v>
      </c>
      <c r="AG59" s="4">
        <v>0</v>
      </c>
      <c r="AH59" s="4">
        <v>36</v>
      </c>
      <c r="AI59" s="4">
        <v>35</v>
      </c>
      <c r="AJ59" s="4">
        <v>191</v>
      </c>
      <c r="AK59" s="4">
        <v>170</v>
      </c>
      <c r="AL59" s="4">
        <v>4.4000000000000004</v>
      </c>
      <c r="AM59" s="4">
        <v>174.8</v>
      </c>
      <c r="AN59" s="4" t="s">
        <v>155</v>
      </c>
      <c r="AO59" s="4">
        <v>2</v>
      </c>
      <c r="AP59" s="5">
        <v>0.62016203703703698</v>
      </c>
      <c r="AQ59" s="4">
        <v>47.159683000000001</v>
      </c>
      <c r="AR59" s="4">
        <v>-88.484133999999997</v>
      </c>
      <c r="AS59" s="4">
        <v>307.39999999999998</v>
      </c>
      <c r="AT59" s="4">
        <v>28.3</v>
      </c>
      <c r="AU59" s="4">
        <v>12</v>
      </c>
      <c r="AV59" s="4">
        <v>10</v>
      </c>
      <c r="AW59" s="4" t="s">
        <v>205</v>
      </c>
      <c r="AX59" s="4">
        <v>1.9368000000000001</v>
      </c>
      <c r="AY59" s="4">
        <v>2.0419999999999998</v>
      </c>
      <c r="AZ59" s="4">
        <v>3.1419999999999999</v>
      </c>
      <c r="BA59" s="4">
        <v>14.186999999999999</v>
      </c>
      <c r="BB59" s="4">
        <v>37.32</v>
      </c>
      <c r="BC59" s="4">
        <v>2.63</v>
      </c>
      <c r="BD59" s="4">
        <v>4.6539999999999999</v>
      </c>
      <c r="BE59" s="4">
        <v>3185.7620000000002</v>
      </c>
      <c r="BF59" s="4">
        <v>1.419</v>
      </c>
      <c r="BG59" s="4">
        <v>21.847000000000001</v>
      </c>
      <c r="BH59" s="4">
        <v>4.7080000000000002</v>
      </c>
      <c r="BI59" s="4">
        <v>26.555</v>
      </c>
      <c r="BJ59" s="4">
        <v>17.495000000000001</v>
      </c>
      <c r="BK59" s="4">
        <v>3.77</v>
      </c>
      <c r="BL59" s="4">
        <v>21.265000000000001</v>
      </c>
      <c r="BM59" s="4">
        <v>0</v>
      </c>
      <c r="BQ59" s="4">
        <v>4660.8180000000002</v>
      </c>
      <c r="BR59" s="4">
        <v>0.18547</v>
      </c>
      <c r="BS59" s="4">
        <v>-5</v>
      </c>
      <c r="BT59" s="4">
        <v>8.0000000000000002E-3</v>
      </c>
      <c r="BU59" s="4">
        <v>4.5324229999999996</v>
      </c>
      <c r="BV59" s="4">
        <v>21</v>
      </c>
      <c r="BW59" s="4">
        <f t="shared" si="7"/>
        <v>1.1974661565999998</v>
      </c>
      <c r="BY59" s="4">
        <f>BE59*$BU59*VLOOKUP("Fuel Specific Gravity",'Raw Data'!$A$1:$B$2000,2,FALSE)</f>
        <v>12331.094700972404</v>
      </c>
      <c r="BZ59" s="4">
        <f>BF59*$BU59*VLOOKUP("Fuel Specific Gravity",'Raw Data'!$A$1:$B$2000,2,FALSE)</f>
        <v>5.4925080343979999</v>
      </c>
      <c r="CA59" s="4">
        <f>BJ59*$BU59*VLOOKUP("Fuel Specific Gravity",'Raw Data'!$A$1:$B$2000,2,FALSE)</f>
        <v>67.717708288789993</v>
      </c>
      <c r="CB59" s="4">
        <f>BM59*$BU59*VLOOKUP("Fuel Specific Gravity",'Raw Data'!$A$1:$B$2000,2,FALSE)</f>
        <v>0</v>
      </c>
    </row>
    <row r="60" spans="1:80" x14ac:dyDescent="0.25">
      <c r="A60" s="2">
        <v>43165</v>
      </c>
      <c r="B60" s="38">
        <v>0.41104469907407409</v>
      </c>
      <c r="C60" s="4">
        <v>4.9509999999999996</v>
      </c>
      <c r="D60" s="4">
        <v>4.4000000000000003E-3</v>
      </c>
      <c r="E60" s="4">
        <v>43.854337000000001</v>
      </c>
      <c r="F60" s="4">
        <v>367.2</v>
      </c>
      <c r="G60" s="4">
        <v>84.5</v>
      </c>
      <c r="H60" s="4">
        <v>0</v>
      </c>
      <c r="J60" s="4">
        <v>11.67</v>
      </c>
      <c r="K60" s="4">
        <v>0.96160000000000001</v>
      </c>
      <c r="L60" s="4">
        <v>4.7606999999999999</v>
      </c>
      <c r="M60" s="4">
        <v>4.1999999999999997E-3</v>
      </c>
      <c r="N60" s="4">
        <v>353.1087</v>
      </c>
      <c r="O60" s="4">
        <v>81.297399999999996</v>
      </c>
      <c r="P60" s="4">
        <v>434.4</v>
      </c>
      <c r="Q60" s="4">
        <v>282.78570000000002</v>
      </c>
      <c r="R60" s="4">
        <v>65.106700000000004</v>
      </c>
      <c r="S60" s="4">
        <v>347.9</v>
      </c>
      <c r="T60" s="4">
        <v>0</v>
      </c>
      <c r="W60" s="4">
        <v>0</v>
      </c>
      <c r="X60" s="4">
        <v>11.222099999999999</v>
      </c>
      <c r="Y60" s="4">
        <v>12</v>
      </c>
      <c r="Z60" s="4">
        <v>847</v>
      </c>
      <c r="AA60" s="4">
        <v>847</v>
      </c>
      <c r="AB60" s="4">
        <v>886</v>
      </c>
      <c r="AC60" s="4">
        <v>81</v>
      </c>
      <c r="AD60" s="4">
        <v>22.09</v>
      </c>
      <c r="AE60" s="4">
        <v>0.51</v>
      </c>
      <c r="AF60" s="4">
        <v>979</v>
      </c>
      <c r="AG60" s="4">
        <v>0</v>
      </c>
      <c r="AH60" s="4">
        <v>36</v>
      </c>
      <c r="AI60" s="4">
        <v>35</v>
      </c>
      <c r="AJ60" s="4">
        <v>191</v>
      </c>
      <c r="AK60" s="4">
        <v>170</v>
      </c>
      <c r="AL60" s="4">
        <v>4.4000000000000004</v>
      </c>
      <c r="AM60" s="4">
        <v>174.4</v>
      </c>
      <c r="AN60" s="4" t="s">
        <v>155</v>
      </c>
      <c r="AO60" s="4">
        <v>2</v>
      </c>
      <c r="AP60" s="5">
        <v>0.62017361111111113</v>
      </c>
      <c r="AQ60" s="4">
        <v>47.159801000000002</v>
      </c>
      <c r="AR60" s="4">
        <v>-88.484140999999994</v>
      </c>
      <c r="AS60" s="4">
        <v>308.2</v>
      </c>
      <c r="AT60" s="4">
        <v>28.7</v>
      </c>
      <c r="AU60" s="4">
        <v>12</v>
      </c>
      <c r="AV60" s="4">
        <v>10</v>
      </c>
      <c r="AW60" s="4" t="s">
        <v>205</v>
      </c>
      <c r="AX60" s="4">
        <v>2</v>
      </c>
      <c r="AY60" s="4">
        <v>2.4051999999999998</v>
      </c>
      <c r="AZ60" s="4">
        <v>3.4367999999999999</v>
      </c>
      <c r="BA60" s="4">
        <v>14.186999999999999</v>
      </c>
      <c r="BB60" s="4">
        <v>42.94</v>
      </c>
      <c r="BC60" s="4">
        <v>3.03</v>
      </c>
      <c r="BD60" s="4">
        <v>3.992</v>
      </c>
      <c r="BE60" s="4">
        <v>3188.607</v>
      </c>
      <c r="BF60" s="4">
        <v>1.798</v>
      </c>
      <c r="BG60" s="4">
        <v>24.766999999999999</v>
      </c>
      <c r="BH60" s="4">
        <v>5.702</v>
      </c>
      <c r="BI60" s="4">
        <v>30.469000000000001</v>
      </c>
      <c r="BJ60" s="4">
        <v>19.835000000000001</v>
      </c>
      <c r="BK60" s="4">
        <v>4.5670000000000002</v>
      </c>
      <c r="BL60" s="4">
        <v>24.401</v>
      </c>
      <c r="BM60" s="4">
        <v>0</v>
      </c>
      <c r="BQ60" s="4">
        <v>5465.1679999999997</v>
      </c>
      <c r="BR60" s="4">
        <v>0.13698199999999999</v>
      </c>
      <c r="BS60" s="4">
        <v>-5</v>
      </c>
      <c r="BT60" s="4">
        <v>8.0000000000000002E-3</v>
      </c>
      <c r="BU60" s="4">
        <v>3.3474979999999999</v>
      </c>
      <c r="BV60" s="4">
        <v>21</v>
      </c>
      <c r="BW60" s="4">
        <f t="shared" si="7"/>
        <v>0.88440897159999998</v>
      </c>
      <c r="BY60" s="4">
        <f>BE60*$BU60*VLOOKUP("Fuel Specific Gravity",'Raw Data'!$A$1:$B$2000,2,FALSE)</f>
        <v>9115.4726442142437</v>
      </c>
      <c r="BZ60" s="4">
        <f>BF60*$BU60*VLOOKUP("Fuel Specific Gravity",'Raw Data'!$A$1:$B$2000,2,FALSE)</f>
        <v>5.1400563990159993</v>
      </c>
      <c r="CA60" s="4">
        <f>BJ60*$BU60*VLOOKUP("Fuel Specific Gravity",'Raw Data'!$A$1:$B$2000,2,FALSE)</f>
        <v>56.703569896819999</v>
      </c>
      <c r="CB60" s="4">
        <f>BM60*$BU60*VLOOKUP("Fuel Specific Gravity",'Raw Data'!$A$1:$B$2000,2,FALSE)</f>
        <v>0</v>
      </c>
    </row>
    <row r="61" spans="1:80" x14ac:dyDescent="0.25">
      <c r="A61" s="2">
        <v>43165</v>
      </c>
      <c r="B61" s="38">
        <v>0.41105627314814813</v>
      </c>
      <c r="C61" s="4">
        <v>4.399</v>
      </c>
      <c r="D61" s="4">
        <v>6.7999999999999996E-3</v>
      </c>
      <c r="E61" s="4">
        <v>68.404255000000006</v>
      </c>
      <c r="F61" s="4">
        <v>352.4</v>
      </c>
      <c r="G61" s="4">
        <v>87.5</v>
      </c>
      <c r="H61" s="4">
        <v>0</v>
      </c>
      <c r="J61" s="4">
        <v>12.25</v>
      </c>
      <c r="K61" s="4">
        <v>0.96609999999999996</v>
      </c>
      <c r="L61" s="4">
        <v>4.2497999999999996</v>
      </c>
      <c r="M61" s="4">
        <v>6.6E-3</v>
      </c>
      <c r="N61" s="4">
        <v>340.4726</v>
      </c>
      <c r="O61" s="4">
        <v>84.508799999999994</v>
      </c>
      <c r="P61" s="4">
        <v>425</v>
      </c>
      <c r="Q61" s="4">
        <v>272.64729999999997</v>
      </c>
      <c r="R61" s="4">
        <v>67.673900000000003</v>
      </c>
      <c r="S61" s="4">
        <v>340.3</v>
      </c>
      <c r="T61" s="4">
        <v>0</v>
      </c>
      <c r="W61" s="4">
        <v>0</v>
      </c>
      <c r="X61" s="4">
        <v>11.835900000000001</v>
      </c>
      <c r="Y61" s="4">
        <v>12.1</v>
      </c>
      <c r="Z61" s="4">
        <v>846</v>
      </c>
      <c r="AA61" s="4">
        <v>847</v>
      </c>
      <c r="AB61" s="4">
        <v>885</v>
      </c>
      <c r="AC61" s="4">
        <v>81</v>
      </c>
      <c r="AD61" s="4">
        <v>22.07</v>
      </c>
      <c r="AE61" s="4">
        <v>0.51</v>
      </c>
      <c r="AF61" s="4">
        <v>980</v>
      </c>
      <c r="AG61" s="4">
        <v>0</v>
      </c>
      <c r="AH61" s="4">
        <v>36</v>
      </c>
      <c r="AI61" s="4">
        <v>35</v>
      </c>
      <c r="AJ61" s="4">
        <v>191</v>
      </c>
      <c r="AK61" s="4">
        <v>170</v>
      </c>
      <c r="AL61" s="4">
        <v>4.5</v>
      </c>
      <c r="AM61" s="4">
        <v>174</v>
      </c>
      <c r="AN61" s="4" t="s">
        <v>155</v>
      </c>
      <c r="AO61" s="4">
        <v>2</v>
      </c>
      <c r="AP61" s="5">
        <v>0.62018518518518517</v>
      </c>
      <c r="AQ61" s="4">
        <v>47.159917999999998</v>
      </c>
      <c r="AR61" s="4">
        <v>-88.48415</v>
      </c>
      <c r="AS61" s="4">
        <v>308.8</v>
      </c>
      <c r="AT61" s="4">
        <v>28.8</v>
      </c>
      <c r="AU61" s="4">
        <v>12</v>
      </c>
      <c r="AV61" s="4">
        <v>10</v>
      </c>
      <c r="AW61" s="4" t="s">
        <v>205</v>
      </c>
      <c r="AX61" s="4">
        <v>2</v>
      </c>
      <c r="AY61" s="4">
        <v>2.5</v>
      </c>
      <c r="AZ61" s="4">
        <v>3.3632</v>
      </c>
      <c r="BA61" s="4">
        <v>14.186999999999999</v>
      </c>
      <c r="BB61" s="4">
        <v>48.17</v>
      </c>
      <c r="BC61" s="4">
        <v>3.4</v>
      </c>
      <c r="BD61" s="4">
        <v>3.5139999999999998</v>
      </c>
      <c r="BE61" s="4">
        <v>3189.6860000000001</v>
      </c>
      <c r="BF61" s="4">
        <v>3.157</v>
      </c>
      <c r="BG61" s="4">
        <v>26.760999999999999</v>
      </c>
      <c r="BH61" s="4">
        <v>6.6420000000000003</v>
      </c>
      <c r="BI61" s="4">
        <v>33.402999999999999</v>
      </c>
      <c r="BJ61" s="4">
        <v>21.43</v>
      </c>
      <c r="BK61" s="4">
        <v>5.319</v>
      </c>
      <c r="BL61" s="4">
        <v>26.748999999999999</v>
      </c>
      <c r="BM61" s="4">
        <v>0</v>
      </c>
      <c r="BQ61" s="4">
        <v>6459.2370000000001</v>
      </c>
      <c r="BR61" s="4">
        <v>0.11388</v>
      </c>
      <c r="BS61" s="4">
        <v>-5</v>
      </c>
      <c r="BT61" s="4">
        <v>8.0000000000000002E-3</v>
      </c>
      <c r="BU61" s="4">
        <v>2.7829419999999998</v>
      </c>
      <c r="BV61" s="4">
        <v>21</v>
      </c>
      <c r="BW61" s="4">
        <f t="shared" si="7"/>
        <v>0.73525327639999993</v>
      </c>
      <c r="BY61" s="4">
        <f>BE61*$BU61*VLOOKUP("Fuel Specific Gravity",'Raw Data'!$A$1:$B$2000,2,FALSE)</f>
        <v>7580.7113103250476</v>
      </c>
      <c r="BZ61" s="4">
        <f>BF61*$BU61*VLOOKUP("Fuel Specific Gravity",'Raw Data'!$A$1:$B$2000,2,FALSE)</f>
        <v>7.5030287014759995</v>
      </c>
      <c r="CA61" s="4">
        <f>BJ61*$BU61*VLOOKUP("Fuel Specific Gravity",'Raw Data'!$A$1:$B$2000,2,FALSE)</f>
        <v>50.931233789239997</v>
      </c>
      <c r="CB61" s="4">
        <f>BM61*$BU61*VLOOKUP("Fuel Specific Gravity",'Raw Data'!$A$1:$B$2000,2,FALSE)</f>
        <v>0</v>
      </c>
    </row>
    <row r="62" spans="1:80" x14ac:dyDescent="0.25">
      <c r="A62" s="2">
        <v>43165</v>
      </c>
      <c r="B62" s="38">
        <v>0.41106784722222223</v>
      </c>
      <c r="C62" s="4">
        <v>4.3730000000000002</v>
      </c>
      <c r="D62" s="4">
        <v>9.2999999999999992E-3</v>
      </c>
      <c r="E62" s="4">
        <v>92.879282000000003</v>
      </c>
      <c r="F62" s="4">
        <v>339.8</v>
      </c>
      <c r="G62" s="4">
        <v>88.8</v>
      </c>
      <c r="H62" s="4">
        <v>10</v>
      </c>
      <c r="J62" s="4">
        <v>12.96</v>
      </c>
      <c r="K62" s="4">
        <v>0.96619999999999995</v>
      </c>
      <c r="L62" s="4">
        <v>4.2257999999999996</v>
      </c>
      <c r="M62" s="4">
        <v>8.9999999999999993E-3</v>
      </c>
      <c r="N62" s="4">
        <v>328.30829999999997</v>
      </c>
      <c r="O62" s="4">
        <v>85.833399999999997</v>
      </c>
      <c r="P62" s="4">
        <v>414.1</v>
      </c>
      <c r="Q62" s="4">
        <v>262.92450000000002</v>
      </c>
      <c r="R62" s="4">
        <v>68.7393</v>
      </c>
      <c r="S62" s="4">
        <v>331.7</v>
      </c>
      <c r="T62" s="4">
        <v>10</v>
      </c>
      <c r="W62" s="4">
        <v>0</v>
      </c>
      <c r="X62" s="4">
        <v>12.5181</v>
      </c>
      <c r="Y62" s="4">
        <v>12.1</v>
      </c>
      <c r="Z62" s="4">
        <v>845</v>
      </c>
      <c r="AA62" s="4">
        <v>846</v>
      </c>
      <c r="AB62" s="4">
        <v>884</v>
      </c>
      <c r="AC62" s="4">
        <v>81</v>
      </c>
      <c r="AD62" s="4">
        <v>22.09</v>
      </c>
      <c r="AE62" s="4">
        <v>0.51</v>
      </c>
      <c r="AF62" s="4">
        <v>979</v>
      </c>
      <c r="AG62" s="4">
        <v>0</v>
      </c>
      <c r="AH62" s="4">
        <v>36</v>
      </c>
      <c r="AI62" s="4">
        <v>35</v>
      </c>
      <c r="AJ62" s="4">
        <v>191</v>
      </c>
      <c r="AK62" s="4">
        <v>170</v>
      </c>
      <c r="AL62" s="4">
        <v>4.5</v>
      </c>
      <c r="AM62" s="4">
        <v>174</v>
      </c>
      <c r="AN62" s="4" t="s">
        <v>155</v>
      </c>
      <c r="AO62" s="4">
        <v>2</v>
      </c>
      <c r="AP62" s="5">
        <v>0.62019675925925932</v>
      </c>
      <c r="AQ62" s="4">
        <v>47.160034000000003</v>
      </c>
      <c r="AR62" s="4">
        <v>-88.484159000000005</v>
      </c>
      <c r="AS62" s="4">
        <v>309.39999999999998</v>
      </c>
      <c r="AT62" s="4">
        <v>28.5</v>
      </c>
      <c r="AU62" s="4">
        <v>12</v>
      </c>
      <c r="AV62" s="4">
        <v>10</v>
      </c>
      <c r="AW62" s="4" t="s">
        <v>205</v>
      </c>
      <c r="AX62" s="4">
        <v>1.7948</v>
      </c>
      <c r="AY62" s="4">
        <v>2.3632</v>
      </c>
      <c r="AZ62" s="4">
        <v>3.0264000000000002</v>
      </c>
      <c r="BA62" s="4">
        <v>14.186999999999999</v>
      </c>
      <c r="BB62" s="4">
        <v>48.41</v>
      </c>
      <c r="BC62" s="4">
        <v>3.41</v>
      </c>
      <c r="BD62" s="4">
        <v>3.4940000000000002</v>
      </c>
      <c r="BE62" s="4">
        <v>3187.27</v>
      </c>
      <c r="BF62" s="4">
        <v>4.3079999999999998</v>
      </c>
      <c r="BG62" s="4">
        <v>25.931999999999999</v>
      </c>
      <c r="BH62" s="4">
        <v>6.78</v>
      </c>
      <c r="BI62" s="4">
        <v>32.710999999999999</v>
      </c>
      <c r="BJ62" s="4">
        <v>20.766999999999999</v>
      </c>
      <c r="BK62" s="4">
        <v>5.4290000000000003</v>
      </c>
      <c r="BL62" s="4">
        <v>26.196999999999999</v>
      </c>
      <c r="BM62" s="4">
        <v>0.23830000000000001</v>
      </c>
      <c r="BQ62" s="4">
        <v>6865.1949999999997</v>
      </c>
      <c r="BR62" s="4">
        <v>7.8478000000000006E-2</v>
      </c>
      <c r="BS62" s="4">
        <v>-5</v>
      </c>
      <c r="BT62" s="4">
        <v>8.0000000000000002E-3</v>
      </c>
      <c r="BU62" s="4">
        <v>1.917807</v>
      </c>
      <c r="BV62" s="4">
        <v>21</v>
      </c>
      <c r="BW62" s="4">
        <f t="shared" si="7"/>
        <v>0.50668460940000004</v>
      </c>
      <c r="BY62" s="4">
        <f>BE62*$BU62*VLOOKUP("Fuel Specific Gravity",'Raw Data'!$A$1:$B$2000,2,FALSE)</f>
        <v>5220.1336842240598</v>
      </c>
      <c r="BZ62" s="4">
        <f>BF62*$BU62*VLOOKUP("Fuel Specific Gravity",'Raw Data'!$A$1:$B$2000,2,FALSE)</f>
        <v>7.0556733228240001</v>
      </c>
      <c r="CA62" s="4">
        <f>BJ62*$BU62*VLOOKUP("Fuel Specific Gravity",'Raw Data'!$A$1:$B$2000,2,FALSE)</f>
        <v>34.012341665526002</v>
      </c>
      <c r="CB62" s="4">
        <f>BM62*$BU62*VLOOKUP("Fuel Specific Gravity",'Raw Data'!$A$1:$B$2000,2,FALSE)</f>
        <v>0.39028945051739999</v>
      </c>
    </row>
    <row r="63" spans="1:80" x14ac:dyDescent="0.25">
      <c r="A63" s="2">
        <v>43165</v>
      </c>
      <c r="B63" s="38">
        <v>0.41107942129629627</v>
      </c>
      <c r="C63" s="4">
        <v>4.9770000000000003</v>
      </c>
      <c r="D63" s="4">
        <v>1.35E-2</v>
      </c>
      <c r="E63" s="4">
        <v>135.39101500000001</v>
      </c>
      <c r="F63" s="4">
        <v>335.7</v>
      </c>
      <c r="G63" s="4">
        <v>89.6</v>
      </c>
      <c r="H63" s="4">
        <v>16.600000000000001</v>
      </c>
      <c r="J63" s="4">
        <v>13.57</v>
      </c>
      <c r="K63" s="4">
        <v>0.96130000000000004</v>
      </c>
      <c r="L63" s="4">
        <v>4.7847</v>
      </c>
      <c r="M63" s="4">
        <v>1.2999999999999999E-2</v>
      </c>
      <c r="N63" s="4">
        <v>322.70359999999999</v>
      </c>
      <c r="O63" s="4">
        <v>86.158199999999994</v>
      </c>
      <c r="P63" s="4">
        <v>408.9</v>
      </c>
      <c r="Q63" s="4">
        <v>258.43799999999999</v>
      </c>
      <c r="R63" s="4">
        <v>69</v>
      </c>
      <c r="S63" s="4">
        <v>327.39999999999998</v>
      </c>
      <c r="T63" s="4">
        <v>16.5914</v>
      </c>
      <c r="W63" s="4">
        <v>0</v>
      </c>
      <c r="X63" s="4">
        <v>13.0487</v>
      </c>
      <c r="Y63" s="4">
        <v>12</v>
      </c>
      <c r="Z63" s="4">
        <v>845</v>
      </c>
      <c r="AA63" s="4">
        <v>845</v>
      </c>
      <c r="AB63" s="4">
        <v>885</v>
      </c>
      <c r="AC63" s="4">
        <v>81</v>
      </c>
      <c r="AD63" s="4">
        <v>22.09</v>
      </c>
      <c r="AE63" s="4">
        <v>0.51</v>
      </c>
      <c r="AF63" s="4">
        <v>979</v>
      </c>
      <c r="AG63" s="4">
        <v>0</v>
      </c>
      <c r="AH63" s="4">
        <v>36</v>
      </c>
      <c r="AI63" s="4">
        <v>35</v>
      </c>
      <c r="AJ63" s="4">
        <v>191</v>
      </c>
      <c r="AK63" s="4">
        <v>170</v>
      </c>
      <c r="AL63" s="4">
        <v>4.5</v>
      </c>
      <c r="AM63" s="4">
        <v>174</v>
      </c>
      <c r="AN63" s="4" t="s">
        <v>155</v>
      </c>
      <c r="AO63" s="4">
        <v>2</v>
      </c>
      <c r="AP63" s="5">
        <v>0.62020833333333336</v>
      </c>
      <c r="AQ63" s="4">
        <v>47.160147000000002</v>
      </c>
      <c r="AR63" s="4">
        <v>-88.484165000000004</v>
      </c>
      <c r="AS63" s="4">
        <v>309.7</v>
      </c>
      <c r="AT63" s="4">
        <v>27.9</v>
      </c>
      <c r="AU63" s="4">
        <v>12</v>
      </c>
      <c r="AV63" s="4">
        <v>10</v>
      </c>
      <c r="AW63" s="4" t="s">
        <v>205</v>
      </c>
      <c r="AX63" s="4">
        <v>1.7684</v>
      </c>
      <c r="AY63" s="4">
        <v>2.4367999999999999</v>
      </c>
      <c r="AZ63" s="4">
        <v>3.0367999999999999</v>
      </c>
      <c r="BA63" s="4">
        <v>14.186999999999999</v>
      </c>
      <c r="BB63" s="4">
        <v>42.62</v>
      </c>
      <c r="BC63" s="4">
        <v>3</v>
      </c>
      <c r="BD63" s="4">
        <v>4.0209999999999999</v>
      </c>
      <c r="BE63" s="4">
        <v>3181.48</v>
      </c>
      <c r="BF63" s="4">
        <v>5.508</v>
      </c>
      <c r="BG63" s="4">
        <v>22.47</v>
      </c>
      <c r="BH63" s="4">
        <v>5.9989999999999997</v>
      </c>
      <c r="BI63" s="4">
        <v>28.47</v>
      </c>
      <c r="BJ63" s="4">
        <v>17.995999999999999</v>
      </c>
      <c r="BK63" s="4">
        <v>4.8049999999999997</v>
      </c>
      <c r="BL63" s="4">
        <v>22.8</v>
      </c>
      <c r="BM63" s="4">
        <v>0.34849999999999998</v>
      </c>
      <c r="BQ63" s="4">
        <v>6308.6869999999999</v>
      </c>
      <c r="BR63" s="4">
        <v>6.0504000000000002E-2</v>
      </c>
      <c r="BS63" s="4">
        <v>-5</v>
      </c>
      <c r="BT63" s="4">
        <v>8.0000000000000002E-3</v>
      </c>
      <c r="BU63" s="4">
        <v>1.478566</v>
      </c>
      <c r="BV63" s="4">
        <v>21</v>
      </c>
      <c r="BW63" s="4">
        <f t="shared" si="7"/>
        <v>0.39063713719999998</v>
      </c>
      <c r="BY63" s="4">
        <f>BE63*$BU63*VLOOKUP("Fuel Specific Gravity",'Raw Data'!$A$1:$B$2000,2,FALSE)</f>
        <v>4017.2400466587196</v>
      </c>
      <c r="BZ63" s="4">
        <f>BF63*$BU63*VLOOKUP("Fuel Specific Gravity",'Raw Data'!$A$1:$B$2000,2,FALSE)</f>
        <v>6.9549260649120006</v>
      </c>
      <c r="CA63" s="4">
        <f>BJ63*$BU63*VLOOKUP("Fuel Specific Gravity",'Raw Data'!$A$1:$B$2000,2,FALSE)</f>
        <v>22.723465770543996</v>
      </c>
      <c r="CB63" s="4">
        <f>BM63*$BU63*VLOOKUP("Fuel Specific Gravity",'Raw Data'!$A$1:$B$2000,2,FALSE)</f>
        <v>0.44004933435399995</v>
      </c>
    </row>
    <row r="64" spans="1:80" x14ac:dyDescent="0.25">
      <c r="A64" s="2">
        <v>43165</v>
      </c>
      <c r="B64" s="38">
        <v>0.41109099537037036</v>
      </c>
      <c r="C64" s="4">
        <v>5.8739999999999997</v>
      </c>
      <c r="D64" s="4">
        <v>1.2999999999999999E-2</v>
      </c>
      <c r="E64" s="4">
        <v>130.42500000000001</v>
      </c>
      <c r="F64" s="4">
        <v>348.5</v>
      </c>
      <c r="G64" s="4">
        <v>88.6</v>
      </c>
      <c r="H64" s="4">
        <v>39.200000000000003</v>
      </c>
      <c r="J64" s="4">
        <v>13.8</v>
      </c>
      <c r="K64" s="4">
        <v>0.95430000000000004</v>
      </c>
      <c r="L64" s="4">
        <v>5.6055000000000001</v>
      </c>
      <c r="M64" s="4">
        <v>1.24E-2</v>
      </c>
      <c r="N64" s="4">
        <v>332.53410000000002</v>
      </c>
      <c r="O64" s="4">
        <v>84.584599999999995</v>
      </c>
      <c r="P64" s="4">
        <v>417.1</v>
      </c>
      <c r="Q64" s="4">
        <v>266.31079999999997</v>
      </c>
      <c r="R64" s="4">
        <v>67.739800000000002</v>
      </c>
      <c r="S64" s="4">
        <v>334.1</v>
      </c>
      <c r="T64" s="4">
        <v>39.216900000000003</v>
      </c>
      <c r="W64" s="4">
        <v>0</v>
      </c>
      <c r="X64" s="4">
        <v>13.168799999999999</v>
      </c>
      <c r="Y64" s="4">
        <v>12.1</v>
      </c>
      <c r="Z64" s="4">
        <v>845</v>
      </c>
      <c r="AA64" s="4">
        <v>846</v>
      </c>
      <c r="AB64" s="4">
        <v>884</v>
      </c>
      <c r="AC64" s="4">
        <v>81</v>
      </c>
      <c r="AD64" s="4">
        <v>22.09</v>
      </c>
      <c r="AE64" s="4">
        <v>0.51</v>
      </c>
      <c r="AF64" s="4">
        <v>979</v>
      </c>
      <c r="AG64" s="4">
        <v>0</v>
      </c>
      <c r="AH64" s="4">
        <v>36</v>
      </c>
      <c r="AI64" s="4">
        <v>35</v>
      </c>
      <c r="AJ64" s="4">
        <v>191</v>
      </c>
      <c r="AK64" s="4">
        <v>170</v>
      </c>
      <c r="AL64" s="4">
        <v>4.5999999999999996</v>
      </c>
      <c r="AM64" s="4">
        <v>174</v>
      </c>
      <c r="AN64" s="4" t="s">
        <v>155</v>
      </c>
      <c r="AO64" s="4">
        <v>2</v>
      </c>
      <c r="AP64" s="5">
        <v>0.6202199074074074</v>
      </c>
      <c r="AQ64" s="4">
        <v>47.160257999999999</v>
      </c>
      <c r="AR64" s="4">
        <v>-88.484171000000003</v>
      </c>
      <c r="AS64" s="4">
        <v>310.10000000000002</v>
      </c>
      <c r="AT64" s="4">
        <v>27.4</v>
      </c>
      <c r="AU64" s="4">
        <v>12</v>
      </c>
      <c r="AV64" s="4">
        <v>10</v>
      </c>
      <c r="AW64" s="4" t="s">
        <v>205</v>
      </c>
      <c r="AX64" s="4">
        <v>1.8684000000000001</v>
      </c>
      <c r="AY64" s="4">
        <v>2.5684</v>
      </c>
      <c r="AZ64" s="4">
        <v>3.1684000000000001</v>
      </c>
      <c r="BA64" s="4">
        <v>14.186999999999999</v>
      </c>
      <c r="BB64" s="4">
        <v>36.25</v>
      </c>
      <c r="BC64" s="4">
        <v>2.56</v>
      </c>
      <c r="BD64" s="4">
        <v>4.7930000000000001</v>
      </c>
      <c r="BE64" s="4">
        <v>3178.0590000000002</v>
      </c>
      <c r="BF64" s="4">
        <v>4.4909999999999997</v>
      </c>
      <c r="BG64" s="4">
        <v>19.742999999999999</v>
      </c>
      <c r="BH64" s="4">
        <v>5.0220000000000002</v>
      </c>
      <c r="BI64" s="4">
        <v>24.765000000000001</v>
      </c>
      <c r="BJ64" s="4">
        <v>15.811999999999999</v>
      </c>
      <c r="BK64" s="4">
        <v>4.0220000000000002</v>
      </c>
      <c r="BL64" s="4">
        <v>19.832999999999998</v>
      </c>
      <c r="BM64" s="4">
        <v>0.70240000000000002</v>
      </c>
      <c r="BQ64" s="4">
        <v>5428.6689999999999</v>
      </c>
      <c r="BR64" s="4">
        <v>7.2590000000000002E-2</v>
      </c>
      <c r="BS64" s="4">
        <v>-5</v>
      </c>
      <c r="BT64" s="4">
        <v>7.0939999999999996E-3</v>
      </c>
      <c r="BU64" s="4">
        <v>1.7739180000000001</v>
      </c>
      <c r="BV64" s="4">
        <v>21</v>
      </c>
      <c r="BW64" s="4">
        <f t="shared" si="7"/>
        <v>0.46866913560000001</v>
      </c>
      <c r="BY64" s="4">
        <f>BE64*$BU64*VLOOKUP("Fuel Specific Gravity",'Raw Data'!$A$1:$B$2000,2,FALSE)</f>
        <v>4814.5241196483485</v>
      </c>
      <c r="BZ64" s="4">
        <f>BF64*$BU64*VLOOKUP("Fuel Specific Gravity",'Raw Data'!$A$1:$B$2000,2,FALSE)</f>
        <v>6.8035325402519993</v>
      </c>
      <c r="CA64" s="4">
        <f>BJ64*$BU64*VLOOKUP("Fuel Specific Gravity",'Raw Data'!$A$1:$B$2000,2,FALSE)</f>
        <v>23.954009469263998</v>
      </c>
      <c r="CB64" s="4">
        <f>BM64*$BU64*VLOOKUP("Fuel Specific Gravity",'Raw Data'!$A$1:$B$2000,2,FALSE)</f>
        <v>1.0640840027328</v>
      </c>
    </row>
    <row r="65" spans="1:80" x14ac:dyDescent="0.25">
      <c r="A65" s="2">
        <v>43165</v>
      </c>
      <c r="B65" s="38">
        <v>0.4111025694444444</v>
      </c>
      <c r="C65" s="4">
        <v>6.1849999999999996</v>
      </c>
      <c r="D65" s="4">
        <v>8.5000000000000006E-3</v>
      </c>
      <c r="E65" s="4">
        <v>84.835997000000006</v>
      </c>
      <c r="F65" s="4">
        <v>367.2</v>
      </c>
      <c r="G65" s="4">
        <v>85.6</v>
      </c>
      <c r="H65" s="4">
        <v>16.399999999999999</v>
      </c>
      <c r="J65" s="4">
        <v>13.43</v>
      </c>
      <c r="K65" s="4">
        <v>0.95189999999999997</v>
      </c>
      <c r="L65" s="4">
        <v>5.8874000000000004</v>
      </c>
      <c r="M65" s="4">
        <v>8.0999999999999996E-3</v>
      </c>
      <c r="N65" s="4">
        <v>349.5609</v>
      </c>
      <c r="O65" s="4">
        <v>81.497200000000007</v>
      </c>
      <c r="P65" s="4">
        <v>431.1</v>
      </c>
      <c r="Q65" s="4">
        <v>279.94670000000002</v>
      </c>
      <c r="R65" s="4">
        <v>65.267300000000006</v>
      </c>
      <c r="S65" s="4">
        <v>345.2</v>
      </c>
      <c r="T65" s="4">
        <v>16.365500000000001</v>
      </c>
      <c r="W65" s="4">
        <v>0</v>
      </c>
      <c r="X65" s="4">
        <v>12.7819</v>
      </c>
      <c r="Y65" s="4">
        <v>12.3</v>
      </c>
      <c r="Z65" s="4">
        <v>844</v>
      </c>
      <c r="AA65" s="4">
        <v>846</v>
      </c>
      <c r="AB65" s="4">
        <v>883</v>
      </c>
      <c r="AC65" s="4">
        <v>81</v>
      </c>
      <c r="AD65" s="4">
        <v>22.09</v>
      </c>
      <c r="AE65" s="4">
        <v>0.51</v>
      </c>
      <c r="AF65" s="4">
        <v>979</v>
      </c>
      <c r="AG65" s="4">
        <v>0</v>
      </c>
      <c r="AH65" s="4">
        <v>36</v>
      </c>
      <c r="AI65" s="4">
        <v>35</v>
      </c>
      <c r="AJ65" s="4">
        <v>191.9</v>
      </c>
      <c r="AK65" s="4">
        <v>170</v>
      </c>
      <c r="AL65" s="4">
        <v>4.7</v>
      </c>
      <c r="AM65" s="4">
        <v>174.4</v>
      </c>
      <c r="AN65" s="4" t="s">
        <v>155</v>
      </c>
      <c r="AO65" s="4">
        <v>2</v>
      </c>
      <c r="AP65" s="5">
        <v>0.62023148148148144</v>
      </c>
      <c r="AQ65" s="4">
        <v>47.160347999999999</v>
      </c>
      <c r="AR65" s="4">
        <v>-88.484156999999996</v>
      </c>
      <c r="AS65" s="4">
        <v>310.3</v>
      </c>
      <c r="AT65" s="4">
        <v>24.7</v>
      </c>
      <c r="AU65" s="4">
        <v>12</v>
      </c>
      <c r="AV65" s="4">
        <v>10</v>
      </c>
      <c r="AW65" s="4" t="s">
        <v>205</v>
      </c>
      <c r="AX65" s="4">
        <v>1.968332</v>
      </c>
      <c r="AY65" s="4">
        <v>1.5066930000000001</v>
      </c>
      <c r="AZ65" s="4">
        <v>2.7900100000000001</v>
      </c>
      <c r="BA65" s="4">
        <v>14.186999999999999</v>
      </c>
      <c r="BB65" s="4">
        <v>34.520000000000003</v>
      </c>
      <c r="BC65" s="4">
        <v>2.4300000000000002</v>
      </c>
      <c r="BD65" s="4">
        <v>5.0510000000000002</v>
      </c>
      <c r="BE65" s="4">
        <v>3181.0309999999999</v>
      </c>
      <c r="BF65" s="4">
        <v>2.7770000000000001</v>
      </c>
      <c r="BG65" s="4">
        <v>19.779</v>
      </c>
      <c r="BH65" s="4">
        <v>4.6109999999999998</v>
      </c>
      <c r="BI65" s="4">
        <v>24.39</v>
      </c>
      <c r="BJ65" s="4">
        <v>15.84</v>
      </c>
      <c r="BK65" s="4">
        <v>3.6930000000000001</v>
      </c>
      <c r="BL65" s="4">
        <v>19.533000000000001</v>
      </c>
      <c r="BM65" s="4">
        <v>0.27939999999999998</v>
      </c>
      <c r="BQ65" s="4">
        <v>5021.5569999999998</v>
      </c>
      <c r="BR65" s="4">
        <v>0.124736</v>
      </c>
      <c r="BS65" s="4">
        <v>-5</v>
      </c>
      <c r="BT65" s="4">
        <v>7.0000000000000001E-3</v>
      </c>
      <c r="BU65" s="4">
        <v>3.0482360000000002</v>
      </c>
      <c r="BV65" s="4">
        <v>21</v>
      </c>
      <c r="BW65" s="4">
        <f t="shared" si="7"/>
        <v>0.80534395120000002</v>
      </c>
      <c r="BY65" s="4">
        <f>BE65*$BU65*VLOOKUP("Fuel Specific Gravity",'Raw Data'!$A$1:$B$2000,2,FALSE)</f>
        <v>8280.8393624638647</v>
      </c>
      <c r="BZ65" s="4">
        <f>BF65*$BU65*VLOOKUP("Fuel Specific Gravity",'Raw Data'!$A$1:$B$2000,2,FALSE)</f>
        <v>7.2290684716880014</v>
      </c>
      <c r="CA65" s="4">
        <f>BJ65*$BU65*VLOOKUP("Fuel Specific Gravity",'Raw Data'!$A$1:$B$2000,2,FALSE)</f>
        <v>41.23458573696</v>
      </c>
      <c r="CB65" s="4">
        <f>BM65*$BU65*VLOOKUP("Fuel Specific Gravity",'Raw Data'!$A$1:$B$2000,2,FALSE)</f>
        <v>0.72733227619359997</v>
      </c>
    </row>
    <row r="66" spans="1:80" x14ac:dyDescent="0.25">
      <c r="A66" s="2">
        <v>43165</v>
      </c>
      <c r="B66" s="38">
        <v>0.41111414351851855</v>
      </c>
      <c r="C66" s="4">
        <v>6.2610000000000001</v>
      </c>
      <c r="D66" s="4">
        <v>6.8999999999999999E-3</v>
      </c>
      <c r="E66" s="4">
        <v>68.991453000000007</v>
      </c>
      <c r="F66" s="4">
        <v>380</v>
      </c>
      <c r="G66" s="4">
        <v>83.2</v>
      </c>
      <c r="H66" s="4">
        <v>23.3</v>
      </c>
      <c r="J66" s="4">
        <v>12.94</v>
      </c>
      <c r="K66" s="4">
        <v>0.95130000000000003</v>
      </c>
      <c r="L66" s="4">
        <v>5.9565000000000001</v>
      </c>
      <c r="M66" s="4">
        <v>6.6E-3</v>
      </c>
      <c r="N66" s="4">
        <v>361.51150000000001</v>
      </c>
      <c r="O66" s="4">
        <v>79.121499999999997</v>
      </c>
      <c r="P66" s="4">
        <v>440.6</v>
      </c>
      <c r="Q66" s="4">
        <v>289.51749999999998</v>
      </c>
      <c r="R66" s="4">
        <v>63.364699999999999</v>
      </c>
      <c r="S66" s="4">
        <v>352.9</v>
      </c>
      <c r="T66" s="4">
        <v>23.3276</v>
      </c>
      <c r="W66" s="4">
        <v>0</v>
      </c>
      <c r="X66" s="4">
        <v>12.3124</v>
      </c>
      <c r="Y66" s="4">
        <v>12.4</v>
      </c>
      <c r="Z66" s="4">
        <v>843</v>
      </c>
      <c r="AA66" s="4">
        <v>844</v>
      </c>
      <c r="AB66" s="4">
        <v>883</v>
      </c>
      <c r="AC66" s="4">
        <v>81</v>
      </c>
      <c r="AD66" s="4">
        <v>22.09</v>
      </c>
      <c r="AE66" s="4">
        <v>0.51</v>
      </c>
      <c r="AF66" s="4">
        <v>979</v>
      </c>
      <c r="AG66" s="4">
        <v>0</v>
      </c>
      <c r="AH66" s="4">
        <v>36</v>
      </c>
      <c r="AI66" s="4">
        <v>35</v>
      </c>
      <c r="AJ66" s="4">
        <v>192</v>
      </c>
      <c r="AK66" s="4">
        <v>170</v>
      </c>
      <c r="AL66" s="4">
        <v>4.7</v>
      </c>
      <c r="AM66" s="4">
        <v>174.8</v>
      </c>
      <c r="AN66" s="4" t="s">
        <v>155</v>
      </c>
      <c r="AO66" s="4">
        <v>2</v>
      </c>
      <c r="AP66" s="5">
        <v>0.62024305555555559</v>
      </c>
      <c r="AQ66" s="4">
        <v>47.160435</v>
      </c>
      <c r="AR66" s="4">
        <v>-88.484125000000006</v>
      </c>
      <c r="AS66" s="4">
        <v>310.5</v>
      </c>
      <c r="AT66" s="4">
        <v>23.3</v>
      </c>
      <c r="AU66" s="4">
        <v>12</v>
      </c>
      <c r="AV66" s="4">
        <v>10</v>
      </c>
      <c r="AW66" s="4" t="s">
        <v>205</v>
      </c>
      <c r="AX66" s="4">
        <v>2.1367370000000001</v>
      </c>
      <c r="AY66" s="4">
        <v>1</v>
      </c>
      <c r="AZ66" s="4">
        <v>2.7367370000000002</v>
      </c>
      <c r="BA66" s="4">
        <v>14.186999999999999</v>
      </c>
      <c r="BB66" s="4">
        <v>34.11</v>
      </c>
      <c r="BC66" s="4">
        <v>2.4</v>
      </c>
      <c r="BD66" s="4">
        <v>5.1159999999999997</v>
      </c>
      <c r="BE66" s="4">
        <v>3181.28</v>
      </c>
      <c r="BF66" s="4">
        <v>2.2309999999999999</v>
      </c>
      <c r="BG66" s="4">
        <v>20.219000000000001</v>
      </c>
      <c r="BH66" s="4">
        <v>4.4249999999999998</v>
      </c>
      <c r="BI66" s="4">
        <v>24.645</v>
      </c>
      <c r="BJ66" s="4">
        <v>16.193000000000001</v>
      </c>
      <c r="BK66" s="4">
        <v>3.544</v>
      </c>
      <c r="BL66" s="4">
        <v>19.736999999999998</v>
      </c>
      <c r="BM66" s="4">
        <v>0.39360000000000001</v>
      </c>
      <c r="BQ66" s="4">
        <v>4781.3490000000002</v>
      </c>
      <c r="BR66" s="4">
        <v>0.150838</v>
      </c>
      <c r="BS66" s="4">
        <v>-5</v>
      </c>
      <c r="BT66" s="4">
        <v>6.0939999999999996E-3</v>
      </c>
      <c r="BU66" s="4">
        <v>3.6861039999999998</v>
      </c>
      <c r="BV66" s="4">
        <v>21</v>
      </c>
      <c r="BW66" s="4">
        <f t="shared" si="7"/>
        <v>0.97386867679999989</v>
      </c>
      <c r="BY66" s="4">
        <f>BE66*$BU66*VLOOKUP("Fuel Specific Gravity",'Raw Data'!$A$1:$B$2000,2,FALSE)</f>
        <v>10014.455708884479</v>
      </c>
      <c r="BZ66" s="4">
        <f>BF66*$BU66*VLOOKUP("Fuel Specific Gravity",'Raw Data'!$A$1:$B$2000,2,FALSE)</f>
        <v>7.0230381124959989</v>
      </c>
      <c r="CA66" s="4">
        <f>BJ66*$BU66*VLOOKUP("Fuel Specific Gravity",'Raw Data'!$A$1:$B$2000,2,FALSE)</f>
        <v>50.974476089488</v>
      </c>
      <c r="CB66" s="4">
        <f>BM66*$BU66*VLOOKUP("Fuel Specific Gravity",'Raw Data'!$A$1:$B$2000,2,FALSE)</f>
        <v>1.2390263563776001</v>
      </c>
    </row>
    <row r="67" spans="1:80" x14ac:dyDescent="0.25">
      <c r="A67" s="2">
        <v>43165</v>
      </c>
      <c r="B67" s="38">
        <v>0.41112571759259259</v>
      </c>
      <c r="C67" s="4">
        <v>6.4269999999999996</v>
      </c>
      <c r="D67" s="4">
        <v>6.0000000000000001E-3</v>
      </c>
      <c r="E67" s="4">
        <v>60.444443999999997</v>
      </c>
      <c r="F67" s="4">
        <v>388.3</v>
      </c>
      <c r="G67" s="4">
        <v>82</v>
      </c>
      <c r="H67" s="4">
        <v>26.2</v>
      </c>
      <c r="J67" s="4">
        <v>12.53</v>
      </c>
      <c r="K67" s="4">
        <v>0.95009999999999994</v>
      </c>
      <c r="L67" s="4">
        <v>6.1066000000000003</v>
      </c>
      <c r="M67" s="4">
        <v>5.7000000000000002E-3</v>
      </c>
      <c r="N67" s="4">
        <v>368.87619999999998</v>
      </c>
      <c r="O67" s="4">
        <v>77.897800000000004</v>
      </c>
      <c r="P67" s="4">
        <v>446.8</v>
      </c>
      <c r="Q67" s="4">
        <v>295.41550000000001</v>
      </c>
      <c r="R67" s="4">
        <v>62.384700000000002</v>
      </c>
      <c r="S67" s="4">
        <v>357.8</v>
      </c>
      <c r="T67" s="4">
        <v>26.201899999999998</v>
      </c>
      <c r="W67" s="4">
        <v>0</v>
      </c>
      <c r="X67" s="4">
        <v>11.9001</v>
      </c>
      <c r="Y67" s="4">
        <v>12.5</v>
      </c>
      <c r="Z67" s="4">
        <v>841</v>
      </c>
      <c r="AA67" s="4">
        <v>845</v>
      </c>
      <c r="AB67" s="4">
        <v>883</v>
      </c>
      <c r="AC67" s="4">
        <v>81</v>
      </c>
      <c r="AD67" s="4">
        <v>22.09</v>
      </c>
      <c r="AE67" s="4">
        <v>0.51</v>
      </c>
      <c r="AF67" s="4">
        <v>979</v>
      </c>
      <c r="AG67" s="4">
        <v>0</v>
      </c>
      <c r="AH67" s="4">
        <v>36</v>
      </c>
      <c r="AI67" s="4">
        <v>35</v>
      </c>
      <c r="AJ67" s="4">
        <v>192</v>
      </c>
      <c r="AK67" s="4">
        <v>170</v>
      </c>
      <c r="AL67" s="4">
        <v>4.8</v>
      </c>
      <c r="AM67" s="4">
        <v>175</v>
      </c>
      <c r="AN67" s="4" t="s">
        <v>155</v>
      </c>
      <c r="AO67" s="4">
        <v>2</v>
      </c>
      <c r="AP67" s="5">
        <v>0.62025462962962963</v>
      </c>
      <c r="AQ67" s="4">
        <v>47.160525</v>
      </c>
      <c r="AR67" s="4">
        <v>-88.484084999999993</v>
      </c>
      <c r="AS67" s="4">
        <v>310.60000000000002</v>
      </c>
      <c r="AT67" s="4">
        <v>23.2</v>
      </c>
      <c r="AU67" s="4">
        <v>12</v>
      </c>
      <c r="AV67" s="4">
        <v>10</v>
      </c>
      <c r="AW67" s="4" t="s">
        <v>205</v>
      </c>
      <c r="AX67" s="4">
        <v>2.3368000000000002</v>
      </c>
      <c r="AY67" s="4">
        <v>1</v>
      </c>
      <c r="AZ67" s="4">
        <v>2.8683999999999998</v>
      </c>
      <c r="BA67" s="4">
        <v>14.186999999999999</v>
      </c>
      <c r="BB67" s="4">
        <v>33.26</v>
      </c>
      <c r="BC67" s="4">
        <v>2.34</v>
      </c>
      <c r="BD67" s="4">
        <v>5.2549999999999999</v>
      </c>
      <c r="BE67" s="4">
        <v>3181.152</v>
      </c>
      <c r="BF67" s="4">
        <v>1.9039999999999999</v>
      </c>
      <c r="BG67" s="4">
        <v>20.123999999999999</v>
      </c>
      <c r="BH67" s="4">
        <v>4.25</v>
      </c>
      <c r="BI67" s="4">
        <v>24.373000000000001</v>
      </c>
      <c r="BJ67" s="4">
        <v>16.116</v>
      </c>
      <c r="BK67" s="4">
        <v>3.403</v>
      </c>
      <c r="BL67" s="4">
        <v>19.518999999999998</v>
      </c>
      <c r="BM67" s="4">
        <v>0.43120000000000003</v>
      </c>
      <c r="BQ67" s="4">
        <v>4507.5249999999996</v>
      </c>
      <c r="BR67" s="4">
        <v>0.144846</v>
      </c>
      <c r="BS67" s="4">
        <v>-5</v>
      </c>
      <c r="BT67" s="4">
        <v>6.0000000000000001E-3</v>
      </c>
      <c r="BU67" s="4">
        <v>3.5396740000000002</v>
      </c>
      <c r="BV67" s="4">
        <v>21</v>
      </c>
      <c r="BW67" s="4">
        <f t="shared" si="7"/>
        <v>0.93518187080000004</v>
      </c>
      <c r="BY67" s="4">
        <f>BE67*$BU67*VLOOKUP("Fuel Specific Gravity",'Raw Data'!$A$1:$B$2000,2,FALSE)</f>
        <v>9616.2458348785931</v>
      </c>
      <c r="BZ67" s="4">
        <f>BF67*$BU67*VLOOKUP("Fuel Specific Gravity",'Raw Data'!$A$1:$B$2000,2,FALSE)</f>
        <v>5.7555665587840004</v>
      </c>
      <c r="CA67" s="4">
        <f>BJ67*$BU67*VLOOKUP("Fuel Specific Gravity",'Raw Data'!$A$1:$B$2000,2,FALSE)</f>
        <v>48.716759801136</v>
      </c>
      <c r="CB67" s="4">
        <f>BM67*$BU67*VLOOKUP("Fuel Specific Gravity",'Raw Data'!$A$1:$B$2000,2,FALSE)</f>
        <v>1.3034665441952002</v>
      </c>
    </row>
    <row r="68" spans="1:80" x14ac:dyDescent="0.25">
      <c r="A68" s="2">
        <v>43165</v>
      </c>
      <c r="B68" s="38">
        <v>0.41113729166666668</v>
      </c>
      <c r="C68" s="4">
        <v>6.5259999999999998</v>
      </c>
      <c r="D68" s="4">
        <v>5.1999999999999998E-3</v>
      </c>
      <c r="E68" s="4">
        <v>52.348668000000004</v>
      </c>
      <c r="F68" s="4">
        <v>389.9</v>
      </c>
      <c r="G68" s="4">
        <v>81.3</v>
      </c>
      <c r="H68" s="4">
        <v>10</v>
      </c>
      <c r="J68" s="4">
        <v>12.37</v>
      </c>
      <c r="K68" s="4">
        <v>0.94930000000000003</v>
      </c>
      <c r="L68" s="4">
        <v>6.1951000000000001</v>
      </c>
      <c r="M68" s="4">
        <v>5.0000000000000001E-3</v>
      </c>
      <c r="N68" s="4">
        <v>370.13170000000002</v>
      </c>
      <c r="O68" s="4">
        <v>77.139499999999998</v>
      </c>
      <c r="P68" s="4">
        <v>447.3</v>
      </c>
      <c r="Q68" s="4">
        <v>296.42099999999999</v>
      </c>
      <c r="R68" s="4">
        <v>61.777299999999997</v>
      </c>
      <c r="S68" s="4">
        <v>358.2</v>
      </c>
      <c r="T68" s="4">
        <v>10</v>
      </c>
      <c r="W68" s="4">
        <v>0</v>
      </c>
      <c r="X68" s="4">
        <v>11.7447</v>
      </c>
      <c r="Y68" s="4">
        <v>12.4</v>
      </c>
      <c r="Z68" s="4">
        <v>843</v>
      </c>
      <c r="AA68" s="4">
        <v>845</v>
      </c>
      <c r="AB68" s="4">
        <v>883</v>
      </c>
      <c r="AC68" s="4">
        <v>81</v>
      </c>
      <c r="AD68" s="4">
        <v>22.09</v>
      </c>
      <c r="AE68" s="4">
        <v>0.51</v>
      </c>
      <c r="AF68" s="4">
        <v>979</v>
      </c>
      <c r="AG68" s="4">
        <v>0</v>
      </c>
      <c r="AH68" s="4">
        <v>36</v>
      </c>
      <c r="AI68" s="4">
        <v>35</v>
      </c>
      <c r="AJ68" s="4">
        <v>192</v>
      </c>
      <c r="AK68" s="4">
        <v>170</v>
      </c>
      <c r="AL68" s="4">
        <v>4.8</v>
      </c>
      <c r="AM68" s="4">
        <v>175</v>
      </c>
      <c r="AN68" s="4" t="s">
        <v>155</v>
      </c>
      <c r="AO68" s="4">
        <v>2</v>
      </c>
      <c r="AP68" s="5">
        <v>0.62026620370370367</v>
      </c>
      <c r="AQ68" s="4">
        <v>47.160615</v>
      </c>
      <c r="AR68" s="4">
        <v>-88.484033999999994</v>
      </c>
      <c r="AS68" s="4">
        <v>310.7</v>
      </c>
      <c r="AT68" s="4">
        <v>23.4</v>
      </c>
      <c r="AU68" s="4">
        <v>12</v>
      </c>
      <c r="AV68" s="4">
        <v>9</v>
      </c>
      <c r="AW68" s="4" t="s">
        <v>215</v>
      </c>
      <c r="AX68" s="4">
        <v>1.7844</v>
      </c>
      <c r="AY68" s="4">
        <v>1.0684</v>
      </c>
      <c r="AZ68" s="4">
        <v>2.8315999999999999</v>
      </c>
      <c r="BA68" s="4">
        <v>14.186999999999999</v>
      </c>
      <c r="BB68" s="4">
        <v>32.79</v>
      </c>
      <c r="BC68" s="4">
        <v>2.31</v>
      </c>
      <c r="BD68" s="4">
        <v>5.3369999999999997</v>
      </c>
      <c r="BE68" s="4">
        <v>3182.152</v>
      </c>
      <c r="BF68" s="4">
        <v>1.625</v>
      </c>
      <c r="BG68" s="4">
        <v>19.91</v>
      </c>
      <c r="BH68" s="4">
        <v>4.149</v>
      </c>
      <c r="BI68" s="4">
        <v>24.059000000000001</v>
      </c>
      <c r="BJ68" s="4">
        <v>15.945</v>
      </c>
      <c r="BK68" s="4">
        <v>3.323</v>
      </c>
      <c r="BL68" s="4">
        <v>19.268000000000001</v>
      </c>
      <c r="BM68" s="4">
        <v>0.1623</v>
      </c>
      <c r="BQ68" s="4">
        <v>4386.4179999999997</v>
      </c>
      <c r="BR68" s="4">
        <v>0.145812</v>
      </c>
      <c r="BS68" s="4">
        <v>-5</v>
      </c>
      <c r="BT68" s="4">
        <v>6.0000000000000001E-3</v>
      </c>
      <c r="BU68" s="4">
        <v>3.5632809999999999</v>
      </c>
      <c r="BV68" s="4">
        <v>21</v>
      </c>
      <c r="BW68" s="4">
        <f t="shared" si="7"/>
        <v>0.9414188402</v>
      </c>
      <c r="BY68" s="4">
        <f>BE68*$BU68*VLOOKUP("Fuel Specific Gravity",'Raw Data'!$A$1:$B$2000,2,FALSE)</f>
        <v>9683.4221036480485</v>
      </c>
      <c r="BZ68" s="4">
        <f>BF68*$BU68*VLOOKUP("Fuel Specific Gravity",'Raw Data'!$A$1:$B$2000,2,FALSE)</f>
        <v>4.9449432077499997</v>
      </c>
      <c r="CA68" s="4">
        <f>BJ68*$BU68*VLOOKUP("Fuel Specific Gravity",'Raw Data'!$A$1:$B$2000,2,FALSE)</f>
        <v>48.521304275429998</v>
      </c>
      <c r="CB68" s="4">
        <f>BM68*$BU68*VLOOKUP("Fuel Specific Gravity",'Raw Data'!$A$1:$B$2000,2,FALSE)</f>
        <v>0.49388571238019996</v>
      </c>
    </row>
    <row r="69" spans="1:80" x14ac:dyDescent="0.25">
      <c r="A69" s="2">
        <v>43165</v>
      </c>
      <c r="B69" s="38">
        <v>0.41114886574074072</v>
      </c>
      <c r="C69" s="4">
        <v>6.3979999999999997</v>
      </c>
      <c r="D69" s="4">
        <v>5.0000000000000001E-3</v>
      </c>
      <c r="E69" s="4">
        <v>50</v>
      </c>
      <c r="F69" s="4">
        <v>390.7</v>
      </c>
      <c r="G69" s="4">
        <v>80.8</v>
      </c>
      <c r="H69" s="4">
        <v>36.9</v>
      </c>
      <c r="J69" s="4">
        <v>12.12</v>
      </c>
      <c r="K69" s="4">
        <v>0.95030000000000003</v>
      </c>
      <c r="L69" s="4">
        <v>6.0805999999999996</v>
      </c>
      <c r="M69" s="4">
        <v>4.7999999999999996E-3</v>
      </c>
      <c r="N69" s="4">
        <v>371.31920000000002</v>
      </c>
      <c r="O69" s="4">
        <v>76.787599999999998</v>
      </c>
      <c r="P69" s="4">
        <v>448.1</v>
      </c>
      <c r="Q69" s="4">
        <v>297.37200000000001</v>
      </c>
      <c r="R69" s="4">
        <v>61.495600000000003</v>
      </c>
      <c r="S69" s="4">
        <v>358.9</v>
      </c>
      <c r="T69" s="4">
        <v>36.9024</v>
      </c>
      <c r="W69" s="4">
        <v>0</v>
      </c>
      <c r="X69" s="4">
        <v>11.515700000000001</v>
      </c>
      <c r="Y69" s="4">
        <v>12.5</v>
      </c>
      <c r="Z69" s="4">
        <v>844</v>
      </c>
      <c r="AA69" s="4">
        <v>844</v>
      </c>
      <c r="AB69" s="4">
        <v>883</v>
      </c>
      <c r="AC69" s="4">
        <v>81</v>
      </c>
      <c r="AD69" s="4">
        <v>22.09</v>
      </c>
      <c r="AE69" s="4">
        <v>0.51</v>
      </c>
      <c r="AF69" s="4">
        <v>979</v>
      </c>
      <c r="AG69" s="4">
        <v>0</v>
      </c>
      <c r="AH69" s="4">
        <v>36</v>
      </c>
      <c r="AI69" s="4">
        <v>35</v>
      </c>
      <c r="AJ69" s="4">
        <v>192</v>
      </c>
      <c r="AK69" s="4">
        <v>170.9</v>
      </c>
      <c r="AL69" s="4">
        <v>4.9000000000000004</v>
      </c>
      <c r="AM69" s="4">
        <v>175</v>
      </c>
      <c r="AN69" s="4" t="s">
        <v>155</v>
      </c>
      <c r="AO69" s="4">
        <v>2</v>
      </c>
      <c r="AP69" s="5">
        <v>0.62027777777777782</v>
      </c>
      <c r="AQ69" s="4">
        <v>47.160701000000003</v>
      </c>
      <c r="AR69" s="4">
        <v>-88.483975000000001</v>
      </c>
      <c r="AS69" s="4">
        <v>311</v>
      </c>
      <c r="AT69" s="4">
        <v>23.6</v>
      </c>
      <c r="AU69" s="4">
        <v>12</v>
      </c>
      <c r="AV69" s="4">
        <v>9</v>
      </c>
      <c r="AW69" s="4" t="s">
        <v>215</v>
      </c>
      <c r="AX69" s="4">
        <v>1.5</v>
      </c>
      <c r="AY69" s="4">
        <v>1.1000000000000001</v>
      </c>
      <c r="AZ69" s="4">
        <v>2.8</v>
      </c>
      <c r="BA69" s="4">
        <v>14.186999999999999</v>
      </c>
      <c r="BB69" s="4">
        <v>33.409999999999997</v>
      </c>
      <c r="BC69" s="4">
        <v>2.35</v>
      </c>
      <c r="BD69" s="4">
        <v>5.2249999999999996</v>
      </c>
      <c r="BE69" s="4">
        <v>3181.181</v>
      </c>
      <c r="BF69" s="4">
        <v>1.5820000000000001</v>
      </c>
      <c r="BG69" s="4">
        <v>20.344000000000001</v>
      </c>
      <c r="BH69" s="4">
        <v>4.2069999999999999</v>
      </c>
      <c r="BI69" s="4">
        <v>24.550999999999998</v>
      </c>
      <c r="BJ69" s="4">
        <v>16.292000000000002</v>
      </c>
      <c r="BK69" s="4">
        <v>3.3690000000000002</v>
      </c>
      <c r="BL69" s="4">
        <v>19.661000000000001</v>
      </c>
      <c r="BM69" s="4">
        <v>0.6099</v>
      </c>
      <c r="BQ69" s="4">
        <v>4380.6040000000003</v>
      </c>
      <c r="BR69" s="4">
        <v>0.15506</v>
      </c>
      <c r="BS69" s="4">
        <v>-5</v>
      </c>
      <c r="BT69" s="4">
        <v>5.0939999999999996E-3</v>
      </c>
      <c r="BU69" s="4">
        <v>3.7892790000000001</v>
      </c>
      <c r="BV69" s="4">
        <v>21</v>
      </c>
      <c r="BW69" s="4">
        <f t="shared" si="7"/>
        <v>1.0011275118</v>
      </c>
      <c r="BY69" s="4">
        <f>BE69*$BU69*VLOOKUP("Fuel Specific Gravity",'Raw Data'!$A$1:$B$2000,2,FALSE)</f>
        <v>10294.442534158146</v>
      </c>
      <c r="BZ69" s="4">
        <f>BF69*$BU69*VLOOKUP("Fuel Specific Gravity",'Raw Data'!$A$1:$B$2000,2,FALSE)</f>
        <v>5.119422028812</v>
      </c>
      <c r="CA69" s="4">
        <f>BJ69*$BU69*VLOOKUP("Fuel Specific Gravity",'Raw Data'!$A$1:$B$2000,2,FALSE)</f>
        <v>52.721633181672004</v>
      </c>
      <c r="CB69" s="4">
        <f>BM69*$BU69*VLOOKUP("Fuel Specific Gravity",'Raw Data'!$A$1:$B$2000,2,FALSE)</f>
        <v>1.9736633978333999</v>
      </c>
    </row>
    <row r="70" spans="1:80" x14ac:dyDescent="0.25">
      <c r="A70" s="2">
        <v>43165</v>
      </c>
      <c r="B70" s="38">
        <v>0.41116043981481482</v>
      </c>
      <c r="C70" s="4">
        <v>5.992</v>
      </c>
      <c r="D70" s="4">
        <v>5.4000000000000003E-3</v>
      </c>
      <c r="E70" s="4">
        <v>54.221482000000002</v>
      </c>
      <c r="F70" s="4">
        <v>390.2</v>
      </c>
      <c r="G70" s="4">
        <v>80.8</v>
      </c>
      <c r="H70" s="4">
        <v>16.899999999999999</v>
      </c>
      <c r="J70" s="4">
        <v>12</v>
      </c>
      <c r="K70" s="4">
        <v>0.95350000000000001</v>
      </c>
      <c r="L70" s="4">
        <v>5.7141000000000002</v>
      </c>
      <c r="M70" s="4">
        <v>5.1999999999999998E-3</v>
      </c>
      <c r="N70" s="4">
        <v>372.06020000000001</v>
      </c>
      <c r="O70" s="4">
        <v>77.066400000000002</v>
      </c>
      <c r="P70" s="4">
        <v>449.1</v>
      </c>
      <c r="Q70" s="4">
        <v>297.96539999999999</v>
      </c>
      <c r="R70" s="4">
        <v>61.718800000000002</v>
      </c>
      <c r="S70" s="4">
        <v>359.7</v>
      </c>
      <c r="T70" s="4">
        <v>16.860399999999998</v>
      </c>
      <c r="W70" s="4">
        <v>0</v>
      </c>
      <c r="X70" s="4">
        <v>11.442399999999999</v>
      </c>
      <c r="Y70" s="4">
        <v>12.5</v>
      </c>
      <c r="Z70" s="4">
        <v>843</v>
      </c>
      <c r="AA70" s="4">
        <v>844</v>
      </c>
      <c r="AB70" s="4">
        <v>883</v>
      </c>
      <c r="AC70" s="4">
        <v>81</v>
      </c>
      <c r="AD70" s="4">
        <v>22.09</v>
      </c>
      <c r="AE70" s="4">
        <v>0.51</v>
      </c>
      <c r="AF70" s="4">
        <v>979</v>
      </c>
      <c r="AG70" s="4">
        <v>0</v>
      </c>
      <c r="AH70" s="4">
        <v>36</v>
      </c>
      <c r="AI70" s="4">
        <v>35</v>
      </c>
      <c r="AJ70" s="4">
        <v>192</v>
      </c>
      <c r="AK70" s="4">
        <v>171</v>
      </c>
      <c r="AL70" s="4">
        <v>4.9000000000000004</v>
      </c>
      <c r="AM70" s="4">
        <v>174.8</v>
      </c>
      <c r="AN70" s="4" t="s">
        <v>155</v>
      </c>
      <c r="AO70" s="4">
        <v>2</v>
      </c>
      <c r="AP70" s="5">
        <v>0.62028935185185186</v>
      </c>
      <c r="AQ70" s="4">
        <v>47.160795999999998</v>
      </c>
      <c r="AR70" s="4">
        <v>-88.483929000000003</v>
      </c>
      <c r="AS70" s="4">
        <v>311.39999999999998</v>
      </c>
      <c r="AT70" s="4">
        <v>24.1</v>
      </c>
      <c r="AU70" s="4">
        <v>12</v>
      </c>
      <c r="AV70" s="4">
        <v>9</v>
      </c>
      <c r="AW70" s="4" t="s">
        <v>215</v>
      </c>
      <c r="AX70" s="4">
        <v>1.6368</v>
      </c>
      <c r="AY70" s="4">
        <v>1.1684000000000001</v>
      </c>
      <c r="AZ70" s="4">
        <v>2.8683999999999998</v>
      </c>
      <c r="BA70" s="4">
        <v>14.186999999999999</v>
      </c>
      <c r="BB70" s="4">
        <v>35.619999999999997</v>
      </c>
      <c r="BC70" s="4">
        <v>2.5099999999999998</v>
      </c>
      <c r="BD70" s="4">
        <v>4.8730000000000002</v>
      </c>
      <c r="BE70" s="4">
        <v>3183.127</v>
      </c>
      <c r="BF70" s="4">
        <v>1.833</v>
      </c>
      <c r="BG70" s="4">
        <v>21.704999999999998</v>
      </c>
      <c r="BH70" s="4">
        <v>4.4960000000000004</v>
      </c>
      <c r="BI70" s="4">
        <v>26.201000000000001</v>
      </c>
      <c r="BJ70" s="4">
        <v>17.382000000000001</v>
      </c>
      <c r="BK70" s="4">
        <v>3.601</v>
      </c>
      <c r="BL70" s="4">
        <v>20.983000000000001</v>
      </c>
      <c r="BM70" s="4">
        <v>0.29670000000000002</v>
      </c>
      <c r="BQ70" s="4">
        <v>4634.7579999999998</v>
      </c>
      <c r="BR70" s="4">
        <v>0.15418799999999999</v>
      </c>
      <c r="BS70" s="4">
        <v>-5</v>
      </c>
      <c r="BT70" s="4">
        <v>5.9059999999999998E-3</v>
      </c>
      <c r="BU70" s="4">
        <v>3.7679689999999999</v>
      </c>
      <c r="BV70" s="4">
        <v>21</v>
      </c>
      <c r="BW70" s="4">
        <f t="shared" si="7"/>
        <v>0.9954974097999999</v>
      </c>
      <c r="BY70" s="4">
        <f>BE70*$BU70*VLOOKUP("Fuel Specific Gravity",'Raw Data'!$A$1:$B$2000,2,FALSE)</f>
        <v>10242.810975639801</v>
      </c>
      <c r="BZ70" s="4">
        <f>BF70*$BU70*VLOOKUP("Fuel Specific Gravity",'Raw Data'!$A$1:$B$2000,2,FALSE)</f>
        <v>5.8983108491579994</v>
      </c>
      <c r="CA70" s="4">
        <f>BJ70*$BU70*VLOOKUP("Fuel Specific Gravity",'Raw Data'!$A$1:$B$2000,2,FALSE)</f>
        <v>55.932590932932008</v>
      </c>
      <c r="CB70" s="4">
        <f>BM70*$BU70*VLOOKUP("Fuel Specific Gravity",'Raw Data'!$A$1:$B$2000,2,FALSE)</f>
        <v>0.95473476756420006</v>
      </c>
    </row>
    <row r="71" spans="1:80" x14ac:dyDescent="0.25">
      <c r="A71" s="2">
        <v>43165</v>
      </c>
      <c r="B71" s="38">
        <v>0.41117201388888885</v>
      </c>
      <c r="C71" s="4">
        <v>5.524</v>
      </c>
      <c r="D71" s="4">
        <v>7.0000000000000001E-3</v>
      </c>
      <c r="E71" s="4">
        <v>70.251255999999998</v>
      </c>
      <c r="F71" s="4">
        <v>386.2</v>
      </c>
      <c r="G71" s="4">
        <v>81.400000000000006</v>
      </c>
      <c r="H71" s="4">
        <v>23.3</v>
      </c>
      <c r="J71" s="4">
        <v>12</v>
      </c>
      <c r="K71" s="4">
        <v>0.95720000000000005</v>
      </c>
      <c r="L71" s="4">
        <v>5.2873000000000001</v>
      </c>
      <c r="M71" s="4">
        <v>6.7000000000000002E-3</v>
      </c>
      <c r="N71" s="4">
        <v>369.66379999999998</v>
      </c>
      <c r="O71" s="4">
        <v>77.939700000000002</v>
      </c>
      <c r="P71" s="4">
        <v>447.6</v>
      </c>
      <c r="Q71" s="4">
        <v>296.04629999999997</v>
      </c>
      <c r="R71" s="4">
        <v>62.418199999999999</v>
      </c>
      <c r="S71" s="4">
        <v>358.5</v>
      </c>
      <c r="T71" s="4">
        <v>23.293900000000001</v>
      </c>
      <c r="W71" s="4">
        <v>0</v>
      </c>
      <c r="X71" s="4">
        <v>11.486599999999999</v>
      </c>
      <c r="Y71" s="4">
        <v>12.5</v>
      </c>
      <c r="Z71" s="4">
        <v>844</v>
      </c>
      <c r="AA71" s="4">
        <v>843</v>
      </c>
      <c r="AB71" s="4">
        <v>883</v>
      </c>
      <c r="AC71" s="4">
        <v>81</v>
      </c>
      <c r="AD71" s="4">
        <v>22.09</v>
      </c>
      <c r="AE71" s="4">
        <v>0.51</v>
      </c>
      <c r="AF71" s="4">
        <v>979</v>
      </c>
      <c r="AG71" s="4">
        <v>0</v>
      </c>
      <c r="AH71" s="4">
        <v>36</v>
      </c>
      <c r="AI71" s="4">
        <v>35</v>
      </c>
      <c r="AJ71" s="4">
        <v>192</v>
      </c>
      <c r="AK71" s="4">
        <v>171</v>
      </c>
      <c r="AL71" s="4">
        <v>4.9000000000000004</v>
      </c>
      <c r="AM71" s="4">
        <v>174.4</v>
      </c>
      <c r="AN71" s="4" t="s">
        <v>155</v>
      </c>
      <c r="AO71" s="4">
        <v>2</v>
      </c>
      <c r="AP71" s="5">
        <v>0.62030092592592589</v>
      </c>
      <c r="AQ71" s="4">
        <v>47.160896000000001</v>
      </c>
      <c r="AR71" s="4">
        <v>-88.483903999999995</v>
      </c>
      <c r="AS71" s="4">
        <v>311.8</v>
      </c>
      <c r="AT71" s="4">
        <v>24.6</v>
      </c>
      <c r="AU71" s="4">
        <v>12</v>
      </c>
      <c r="AV71" s="4">
        <v>9</v>
      </c>
      <c r="AW71" s="4" t="s">
        <v>215</v>
      </c>
      <c r="AX71" s="4">
        <v>1.3580000000000001</v>
      </c>
      <c r="AY71" s="4">
        <v>1.2684</v>
      </c>
      <c r="AZ71" s="4">
        <v>2.2844000000000002</v>
      </c>
      <c r="BA71" s="4">
        <v>14.186999999999999</v>
      </c>
      <c r="BB71" s="4">
        <v>38.54</v>
      </c>
      <c r="BC71" s="4">
        <v>2.72</v>
      </c>
      <c r="BD71" s="4">
        <v>4.47</v>
      </c>
      <c r="BE71" s="4">
        <v>3183.2849999999999</v>
      </c>
      <c r="BF71" s="4">
        <v>2.577</v>
      </c>
      <c r="BG71" s="4">
        <v>23.306999999999999</v>
      </c>
      <c r="BH71" s="4">
        <v>4.9139999999999997</v>
      </c>
      <c r="BI71" s="4">
        <v>28.221</v>
      </c>
      <c r="BJ71" s="4">
        <v>18.664999999999999</v>
      </c>
      <c r="BK71" s="4">
        <v>3.9350000000000001</v>
      </c>
      <c r="BL71" s="4">
        <v>22.600999999999999</v>
      </c>
      <c r="BM71" s="4">
        <v>0.44309999999999999</v>
      </c>
      <c r="BQ71" s="4">
        <v>5028.4340000000002</v>
      </c>
      <c r="BR71" s="4">
        <v>0.133162</v>
      </c>
      <c r="BS71" s="4">
        <v>-5</v>
      </c>
      <c r="BT71" s="4">
        <v>6.0000000000000001E-3</v>
      </c>
      <c r="BU71" s="4">
        <v>3.2541470000000001</v>
      </c>
      <c r="BV71" s="4">
        <v>21</v>
      </c>
      <c r="BW71" s="4">
        <f t="shared" si="7"/>
        <v>0.85974563739999998</v>
      </c>
      <c r="BY71" s="4">
        <f>BE71*$BU71*VLOOKUP("Fuel Specific Gravity",'Raw Data'!$A$1:$B$2000,2,FALSE)</f>
        <v>8846.4812422923296</v>
      </c>
      <c r="BZ71" s="4">
        <f>BF71*$BU71*VLOOKUP("Fuel Specific Gravity",'Raw Data'!$A$1:$B$2000,2,FALSE)</f>
        <v>7.1615900434259991</v>
      </c>
      <c r="CA71" s="4">
        <f>BJ71*$BU71*VLOOKUP("Fuel Specific Gravity",'Raw Data'!$A$1:$B$2000,2,FALSE)</f>
        <v>51.870810306769997</v>
      </c>
      <c r="CB71" s="4">
        <f>BM71*$BU71*VLOOKUP("Fuel Specific Gravity",'Raw Data'!$A$1:$B$2000,2,FALSE)</f>
        <v>1.2313933054877999</v>
      </c>
    </row>
    <row r="72" spans="1:80" x14ac:dyDescent="0.25">
      <c r="A72" s="2">
        <v>43165</v>
      </c>
      <c r="B72" s="38">
        <v>0.411183587962963</v>
      </c>
      <c r="C72" s="4">
        <v>5.4649999999999999</v>
      </c>
      <c r="D72" s="4">
        <v>9.9000000000000008E-3</v>
      </c>
      <c r="E72" s="4">
        <v>99.035314</v>
      </c>
      <c r="F72" s="4">
        <v>380.9</v>
      </c>
      <c r="G72" s="4">
        <v>83.3</v>
      </c>
      <c r="H72" s="4">
        <v>39.6</v>
      </c>
      <c r="J72" s="4">
        <v>12.23</v>
      </c>
      <c r="K72" s="4">
        <v>0.95760000000000001</v>
      </c>
      <c r="L72" s="4">
        <v>5.2332000000000001</v>
      </c>
      <c r="M72" s="4">
        <v>9.4999999999999998E-3</v>
      </c>
      <c r="N72" s="4">
        <v>364.7627</v>
      </c>
      <c r="O72" s="4">
        <v>79.725999999999999</v>
      </c>
      <c r="P72" s="4">
        <v>444.5</v>
      </c>
      <c r="Q72" s="4">
        <v>292.12119999999999</v>
      </c>
      <c r="R72" s="4">
        <v>63.848799999999997</v>
      </c>
      <c r="S72" s="4">
        <v>356</v>
      </c>
      <c r="T72" s="4">
        <v>39.639699999999998</v>
      </c>
      <c r="W72" s="4">
        <v>0</v>
      </c>
      <c r="X72" s="4">
        <v>11.709300000000001</v>
      </c>
      <c r="Y72" s="4">
        <v>12.5</v>
      </c>
      <c r="Z72" s="4">
        <v>842</v>
      </c>
      <c r="AA72" s="4">
        <v>844</v>
      </c>
      <c r="AB72" s="4">
        <v>882</v>
      </c>
      <c r="AC72" s="4">
        <v>81</v>
      </c>
      <c r="AD72" s="4">
        <v>22.09</v>
      </c>
      <c r="AE72" s="4">
        <v>0.51</v>
      </c>
      <c r="AF72" s="4">
        <v>979</v>
      </c>
      <c r="AG72" s="4">
        <v>0</v>
      </c>
      <c r="AH72" s="4">
        <v>36</v>
      </c>
      <c r="AI72" s="4">
        <v>35</v>
      </c>
      <c r="AJ72" s="4">
        <v>192</v>
      </c>
      <c r="AK72" s="4">
        <v>171</v>
      </c>
      <c r="AL72" s="4">
        <v>4.8</v>
      </c>
      <c r="AM72" s="4">
        <v>174</v>
      </c>
      <c r="AN72" s="4" t="s">
        <v>155</v>
      </c>
      <c r="AO72" s="4">
        <v>2</v>
      </c>
      <c r="AP72" s="5">
        <v>0.62031249999999993</v>
      </c>
      <c r="AQ72" s="4">
        <v>47.160998999999997</v>
      </c>
      <c r="AR72" s="4">
        <v>-88.483892999999995</v>
      </c>
      <c r="AS72" s="4">
        <v>311.8</v>
      </c>
      <c r="AT72" s="4">
        <v>25</v>
      </c>
      <c r="AU72" s="4">
        <v>12</v>
      </c>
      <c r="AV72" s="4">
        <v>8</v>
      </c>
      <c r="AW72" s="4" t="s">
        <v>216</v>
      </c>
      <c r="AX72" s="4">
        <v>1.3368</v>
      </c>
      <c r="AY72" s="4">
        <v>1.4368000000000001</v>
      </c>
      <c r="AZ72" s="4">
        <v>2.2052</v>
      </c>
      <c r="BA72" s="4">
        <v>14.186999999999999</v>
      </c>
      <c r="BB72" s="4">
        <v>38.909999999999997</v>
      </c>
      <c r="BC72" s="4">
        <v>2.74</v>
      </c>
      <c r="BD72" s="4">
        <v>4.4269999999999996</v>
      </c>
      <c r="BE72" s="4">
        <v>3180.7910000000002</v>
      </c>
      <c r="BF72" s="4">
        <v>3.669</v>
      </c>
      <c r="BG72" s="4">
        <v>23.216999999999999</v>
      </c>
      <c r="BH72" s="4">
        <v>5.0750000000000002</v>
      </c>
      <c r="BI72" s="4">
        <v>28.292000000000002</v>
      </c>
      <c r="BJ72" s="4">
        <v>18.594000000000001</v>
      </c>
      <c r="BK72" s="4">
        <v>4.0640000000000001</v>
      </c>
      <c r="BL72" s="4">
        <v>22.658000000000001</v>
      </c>
      <c r="BM72" s="4">
        <v>0.76119999999999999</v>
      </c>
      <c r="BQ72" s="4">
        <v>5174.8289999999997</v>
      </c>
      <c r="BR72" s="4">
        <v>0.111068</v>
      </c>
      <c r="BS72" s="4">
        <v>-5</v>
      </c>
      <c r="BT72" s="4">
        <v>5.0939999999999996E-3</v>
      </c>
      <c r="BU72" s="4">
        <v>2.7142249999999999</v>
      </c>
      <c r="BV72" s="4">
        <v>21</v>
      </c>
      <c r="BW72" s="4">
        <f t="shared" si="7"/>
        <v>0.71709824499999997</v>
      </c>
      <c r="BY72" s="4">
        <f>BE72*$BU72*VLOOKUP("Fuel Specific Gravity",'Raw Data'!$A$1:$B$2000,2,FALSE)</f>
        <v>7372.9086139866495</v>
      </c>
      <c r="BZ72" s="4">
        <f>BF72*$BU72*VLOOKUP("Fuel Specific Gravity",'Raw Data'!$A$1:$B$2000,2,FALSE)</f>
        <v>8.5045517623499993</v>
      </c>
      <c r="CA72" s="4">
        <f>BJ72*$BU72*VLOOKUP("Fuel Specific Gravity",'Raw Data'!$A$1:$B$2000,2,FALSE)</f>
        <v>43.099927901099996</v>
      </c>
      <c r="CB72" s="4">
        <f>BM72*$BU72*VLOOKUP("Fuel Specific Gravity",'Raw Data'!$A$1:$B$2000,2,FALSE)</f>
        <v>1.76442213178</v>
      </c>
    </row>
    <row r="73" spans="1:80" x14ac:dyDescent="0.25">
      <c r="A73" s="2">
        <v>43165</v>
      </c>
      <c r="B73" s="38">
        <v>0.41119516203703704</v>
      </c>
      <c r="C73" s="4">
        <v>5.5069999999999997</v>
      </c>
      <c r="D73" s="4">
        <v>8.9999999999999993E-3</v>
      </c>
      <c r="E73" s="4">
        <v>90.422049999999999</v>
      </c>
      <c r="F73" s="4">
        <v>378.3</v>
      </c>
      <c r="G73" s="4">
        <v>84.5</v>
      </c>
      <c r="H73" s="4">
        <v>20</v>
      </c>
      <c r="J73" s="4">
        <v>12.5</v>
      </c>
      <c r="K73" s="4">
        <v>0.95730000000000004</v>
      </c>
      <c r="L73" s="4">
        <v>5.2718999999999996</v>
      </c>
      <c r="M73" s="4">
        <v>8.6999999999999994E-3</v>
      </c>
      <c r="N73" s="4">
        <v>362.14350000000002</v>
      </c>
      <c r="O73" s="4">
        <v>80.846699999999998</v>
      </c>
      <c r="P73" s="4">
        <v>443</v>
      </c>
      <c r="Q73" s="4">
        <v>290.02359999999999</v>
      </c>
      <c r="R73" s="4">
        <v>64.746300000000005</v>
      </c>
      <c r="S73" s="4">
        <v>354.8</v>
      </c>
      <c r="T73" s="4">
        <v>20</v>
      </c>
      <c r="W73" s="4">
        <v>0</v>
      </c>
      <c r="X73" s="4">
        <v>11.966100000000001</v>
      </c>
      <c r="Y73" s="4">
        <v>12.5</v>
      </c>
      <c r="Z73" s="4">
        <v>842</v>
      </c>
      <c r="AA73" s="4">
        <v>846</v>
      </c>
      <c r="AB73" s="4">
        <v>882</v>
      </c>
      <c r="AC73" s="4">
        <v>81</v>
      </c>
      <c r="AD73" s="4">
        <v>22.09</v>
      </c>
      <c r="AE73" s="4">
        <v>0.51</v>
      </c>
      <c r="AF73" s="4">
        <v>979</v>
      </c>
      <c r="AG73" s="4">
        <v>0</v>
      </c>
      <c r="AH73" s="4">
        <v>36</v>
      </c>
      <c r="AI73" s="4">
        <v>35</v>
      </c>
      <c r="AJ73" s="4">
        <v>192</v>
      </c>
      <c r="AK73" s="4">
        <v>170.1</v>
      </c>
      <c r="AL73" s="4">
        <v>4.8</v>
      </c>
      <c r="AM73" s="4">
        <v>174.3</v>
      </c>
      <c r="AN73" s="4" t="s">
        <v>155</v>
      </c>
      <c r="AO73" s="4">
        <v>2</v>
      </c>
      <c r="AP73" s="5">
        <v>0.62032407407407408</v>
      </c>
      <c r="AQ73" s="4">
        <v>47.161102</v>
      </c>
      <c r="AR73" s="4">
        <v>-88.483891999999997</v>
      </c>
      <c r="AS73" s="4">
        <v>311.89999999999998</v>
      </c>
      <c r="AT73" s="4">
        <v>25.2</v>
      </c>
      <c r="AU73" s="4">
        <v>12</v>
      </c>
      <c r="AV73" s="4">
        <v>8</v>
      </c>
      <c r="AW73" s="4" t="s">
        <v>216</v>
      </c>
      <c r="AX73" s="4">
        <v>1.4683999999999999</v>
      </c>
      <c r="AY73" s="4">
        <v>1.7052</v>
      </c>
      <c r="AZ73" s="4">
        <v>2.5051999999999999</v>
      </c>
      <c r="BA73" s="4">
        <v>14.186999999999999</v>
      </c>
      <c r="BB73" s="4">
        <v>38.64</v>
      </c>
      <c r="BC73" s="4">
        <v>2.72</v>
      </c>
      <c r="BD73" s="4">
        <v>4.4610000000000003</v>
      </c>
      <c r="BE73" s="4">
        <v>3182.3670000000002</v>
      </c>
      <c r="BF73" s="4">
        <v>3.3260000000000001</v>
      </c>
      <c r="BG73" s="4">
        <v>22.893000000000001</v>
      </c>
      <c r="BH73" s="4">
        <v>5.1109999999999998</v>
      </c>
      <c r="BI73" s="4">
        <v>28.004000000000001</v>
      </c>
      <c r="BJ73" s="4">
        <v>18.334</v>
      </c>
      <c r="BK73" s="4">
        <v>4.093</v>
      </c>
      <c r="BL73" s="4">
        <v>22.427</v>
      </c>
      <c r="BM73" s="4">
        <v>0.38140000000000002</v>
      </c>
      <c r="BQ73" s="4">
        <v>5252.1779999999999</v>
      </c>
      <c r="BR73" s="4">
        <v>0.10718800000000001</v>
      </c>
      <c r="BS73" s="4">
        <v>-5</v>
      </c>
      <c r="BT73" s="4">
        <v>5.9059999999999998E-3</v>
      </c>
      <c r="BU73" s="4">
        <v>2.6194060000000001</v>
      </c>
      <c r="BV73" s="4">
        <v>21</v>
      </c>
      <c r="BW73" s="4">
        <f t="shared" si="7"/>
        <v>0.69204706520000003</v>
      </c>
      <c r="BY73" s="4">
        <f>BE73*$BU73*VLOOKUP("Fuel Specific Gravity",'Raw Data'!$A$1:$B$2000,2,FALSE)</f>
        <v>7118.8681767577082</v>
      </c>
      <c r="BZ73" s="4">
        <f>BF73*$BU73*VLOOKUP("Fuel Specific Gravity",'Raw Data'!$A$1:$B$2000,2,FALSE)</f>
        <v>7.4401712800240007</v>
      </c>
      <c r="CA73" s="4">
        <f>BJ73*$BU73*VLOOKUP("Fuel Specific Gravity",'Raw Data'!$A$1:$B$2000,2,FALSE)</f>
        <v>41.012657921816</v>
      </c>
      <c r="CB73" s="4">
        <f>BM73*$BU73*VLOOKUP("Fuel Specific Gravity",'Raw Data'!$A$1:$B$2000,2,FALSE)</f>
        <v>0.85318139693360007</v>
      </c>
    </row>
    <row r="74" spans="1:80" x14ac:dyDescent="0.25">
      <c r="A74" s="2">
        <v>43165</v>
      </c>
      <c r="B74" s="38">
        <v>0.41120673611111114</v>
      </c>
      <c r="C74" s="4">
        <v>5.79</v>
      </c>
      <c r="D74" s="4">
        <v>9.7999999999999997E-3</v>
      </c>
      <c r="E74" s="4">
        <v>97.632424</v>
      </c>
      <c r="F74" s="4">
        <v>379.4</v>
      </c>
      <c r="G74" s="4">
        <v>85.2</v>
      </c>
      <c r="H74" s="4">
        <v>43.5</v>
      </c>
      <c r="J74" s="4">
        <v>12.7</v>
      </c>
      <c r="K74" s="4">
        <v>0.95509999999999995</v>
      </c>
      <c r="L74" s="4">
        <v>5.5294999999999996</v>
      </c>
      <c r="M74" s="4">
        <v>9.2999999999999992E-3</v>
      </c>
      <c r="N74" s="4">
        <v>362.33269999999999</v>
      </c>
      <c r="O74" s="4">
        <v>81.392899999999997</v>
      </c>
      <c r="P74" s="4">
        <v>443.7</v>
      </c>
      <c r="Q74" s="4">
        <v>290.17509999999999</v>
      </c>
      <c r="R74" s="4">
        <v>65.183700000000002</v>
      </c>
      <c r="S74" s="4">
        <v>355.4</v>
      </c>
      <c r="T74" s="4">
        <v>43.545400000000001</v>
      </c>
      <c r="W74" s="4">
        <v>0</v>
      </c>
      <c r="X74" s="4">
        <v>12.1294</v>
      </c>
      <c r="Y74" s="4">
        <v>12.5</v>
      </c>
      <c r="Z74" s="4">
        <v>842</v>
      </c>
      <c r="AA74" s="4">
        <v>846</v>
      </c>
      <c r="AB74" s="4">
        <v>882</v>
      </c>
      <c r="AC74" s="4">
        <v>81</v>
      </c>
      <c r="AD74" s="4">
        <v>22.09</v>
      </c>
      <c r="AE74" s="4">
        <v>0.51</v>
      </c>
      <c r="AF74" s="4">
        <v>979</v>
      </c>
      <c r="AG74" s="4">
        <v>0</v>
      </c>
      <c r="AH74" s="4">
        <v>36</v>
      </c>
      <c r="AI74" s="4">
        <v>35</v>
      </c>
      <c r="AJ74" s="4">
        <v>192</v>
      </c>
      <c r="AK74" s="4">
        <v>170</v>
      </c>
      <c r="AL74" s="4">
        <v>4.9000000000000004</v>
      </c>
      <c r="AM74" s="4">
        <v>174.7</v>
      </c>
      <c r="AN74" s="4" t="s">
        <v>155</v>
      </c>
      <c r="AO74" s="4">
        <v>2</v>
      </c>
      <c r="AP74" s="5">
        <v>0.62033564814814812</v>
      </c>
      <c r="AQ74" s="4">
        <v>47.161202000000003</v>
      </c>
      <c r="AR74" s="4">
        <v>-88.483897999999996</v>
      </c>
      <c r="AS74" s="4">
        <v>312.10000000000002</v>
      </c>
      <c r="AT74" s="4">
        <v>25</v>
      </c>
      <c r="AU74" s="4">
        <v>12</v>
      </c>
      <c r="AV74" s="4">
        <v>8</v>
      </c>
      <c r="AW74" s="4" t="s">
        <v>216</v>
      </c>
      <c r="AX74" s="4">
        <v>1.5</v>
      </c>
      <c r="AY74" s="4">
        <v>1.8</v>
      </c>
      <c r="AZ74" s="4">
        <v>2.6</v>
      </c>
      <c r="BA74" s="4">
        <v>14.186999999999999</v>
      </c>
      <c r="BB74" s="4">
        <v>36.78</v>
      </c>
      <c r="BC74" s="4">
        <v>2.59</v>
      </c>
      <c r="BD74" s="4">
        <v>4.7039999999999997</v>
      </c>
      <c r="BE74" s="4">
        <v>3179.7950000000001</v>
      </c>
      <c r="BF74" s="4">
        <v>3.4129999999999998</v>
      </c>
      <c r="BG74" s="4">
        <v>21.82</v>
      </c>
      <c r="BH74" s="4">
        <v>4.9020000000000001</v>
      </c>
      <c r="BI74" s="4">
        <v>26.722000000000001</v>
      </c>
      <c r="BJ74" s="4">
        <v>17.475000000000001</v>
      </c>
      <c r="BK74" s="4">
        <v>3.9249999999999998</v>
      </c>
      <c r="BL74" s="4">
        <v>21.4</v>
      </c>
      <c r="BM74" s="4">
        <v>0.79110000000000003</v>
      </c>
      <c r="BQ74" s="4">
        <v>5071.6459999999997</v>
      </c>
      <c r="BR74" s="4">
        <v>0.124197</v>
      </c>
      <c r="BS74" s="4">
        <v>-5</v>
      </c>
      <c r="BT74" s="4">
        <v>6.0000000000000001E-3</v>
      </c>
      <c r="BU74" s="4">
        <v>3.035059</v>
      </c>
      <c r="BV74" s="4">
        <v>21</v>
      </c>
      <c r="BW74" s="4">
        <f t="shared" si="7"/>
        <v>0.80186258779999997</v>
      </c>
      <c r="BY74" s="4">
        <f>BE74*$BU74*VLOOKUP("Fuel Specific Gravity",'Raw Data'!$A$1:$B$2000,2,FALSE)</f>
        <v>8241.8390797008706</v>
      </c>
      <c r="BZ74" s="4">
        <f>BF74*$BU74*VLOOKUP("Fuel Specific Gravity",'Raw Data'!$A$1:$B$2000,2,FALSE)</f>
        <v>8.8462925374179999</v>
      </c>
      <c r="CA74" s="4">
        <f>BJ74*$BU74*VLOOKUP("Fuel Specific Gravity",'Raw Data'!$A$1:$B$2000,2,FALSE)</f>
        <v>45.294158245350005</v>
      </c>
      <c r="CB74" s="4">
        <f>BM74*$BU74*VLOOKUP("Fuel Specific Gravity",'Raw Data'!$A$1:$B$2000,2,FALSE)</f>
        <v>2.0504840393646</v>
      </c>
    </row>
    <row r="75" spans="1:80" x14ac:dyDescent="0.25">
      <c r="A75" s="2">
        <v>43165</v>
      </c>
      <c r="B75" s="38">
        <v>0.41121831018518518</v>
      </c>
      <c r="C75" s="4">
        <v>6.0670000000000002</v>
      </c>
      <c r="D75" s="4">
        <v>7.6E-3</v>
      </c>
      <c r="E75" s="4">
        <v>76.5</v>
      </c>
      <c r="F75" s="4">
        <v>386.7</v>
      </c>
      <c r="G75" s="4">
        <v>85.3</v>
      </c>
      <c r="H75" s="4">
        <v>28.6</v>
      </c>
      <c r="J75" s="4">
        <v>12.7</v>
      </c>
      <c r="K75" s="4">
        <v>0.95289999999999997</v>
      </c>
      <c r="L75" s="4">
        <v>5.7815000000000003</v>
      </c>
      <c r="M75" s="4">
        <v>7.3000000000000001E-3</v>
      </c>
      <c r="N75" s="4">
        <v>368.47820000000002</v>
      </c>
      <c r="O75" s="4">
        <v>81.284199999999998</v>
      </c>
      <c r="P75" s="4">
        <v>449.8</v>
      </c>
      <c r="Q75" s="4">
        <v>295.09679999999997</v>
      </c>
      <c r="R75" s="4">
        <v>65.096699999999998</v>
      </c>
      <c r="S75" s="4">
        <v>360.2</v>
      </c>
      <c r="T75" s="4">
        <v>28.6038</v>
      </c>
      <c r="W75" s="4">
        <v>0</v>
      </c>
      <c r="X75" s="4">
        <v>12.1021</v>
      </c>
      <c r="Y75" s="4">
        <v>12.5</v>
      </c>
      <c r="Z75" s="4">
        <v>842</v>
      </c>
      <c r="AA75" s="4">
        <v>846</v>
      </c>
      <c r="AB75" s="4">
        <v>882</v>
      </c>
      <c r="AC75" s="4">
        <v>81</v>
      </c>
      <c r="AD75" s="4">
        <v>22.09</v>
      </c>
      <c r="AE75" s="4">
        <v>0.51</v>
      </c>
      <c r="AF75" s="4">
        <v>979</v>
      </c>
      <c r="AG75" s="4">
        <v>0</v>
      </c>
      <c r="AH75" s="4">
        <v>36</v>
      </c>
      <c r="AI75" s="4">
        <v>35</v>
      </c>
      <c r="AJ75" s="4">
        <v>192</v>
      </c>
      <c r="AK75" s="4">
        <v>170</v>
      </c>
      <c r="AL75" s="4">
        <v>4.9000000000000004</v>
      </c>
      <c r="AM75" s="4">
        <v>175</v>
      </c>
      <c r="AN75" s="4" t="s">
        <v>155</v>
      </c>
      <c r="AO75" s="4">
        <v>2</v>
      </c>
      <c r="AP75" s="5">
        <v>0.62034722222222227</v>
      </c>
      <c r="AQ75" s="4">
        <v>47.161299</v>
      </c>
      <c r="AR75" s="4">
        <v>-88.483898999999994</v>
      </c>
      <c r="AS75" s="4">
        <v>312.3</v>
      </c>
      <c r="AT75" s="4">
        <v>24.6</v>
      </c>
      <c r="AU75" s="4">
        <v>12</v>
      </c>
      <c r="AV75" s="4">
        <v>8</v>
      </c>
      <c r="AW75" s="4" t="s">
        <v>216</v>
      </c>
      <c r="AX75" s="4">
        <v>1.5</v>
      </c>
      <c r="AY75" s="4">
        <v>1.8</v>
      </c>
      <c r="AZ75" s="4">
        <v>2.6</v>
      </c>
      <c r="BA75" s="4">
        <v>14.186999999999999</v>
      </c>
      <c r="BB75" s="4">
        <v>35.17</v>
      </c>
      <c r="BC75" s="4">
        <v>2.48</v>
      </c>
      <c r="BD75" s="4">
        <v>4.9400000000000004</v>
      </c>
      <c r="BE75" s="4">
        <v>3181.0880000000002</v>
      </c>
      <c r="BF75" s="4">
        <v>2.5529999999999999</v>
      </c>
      <c r="BG75" s="4">
        <v>21.231000000000002</v>
      </c>
      <c r="BH75" s="4">
        <v>4.6840000000000002</v>
      </c>
      <c r="BI75" s="4">
        <v>25.914999999999999</v>
      </c>
      <c r="BJ75" s="4">
        <v>17.003</v>
      </c>
      <c r="BK75" s="4">
        <v>3.7509999999999999</v>
      </c>
      <c r="BL75" s="4">
        <v>20.754000000000001</v>
      </c>
      <c r="BM75" s="4">
        <v>0.49719999999999998</v>
      </c>
      <c r="BQ75" s="4">
        <v>4841.6270000000004</v>
      </c>
      <c r="BR75" s="4">
        <v>0.13505900000000001</v>
      </c>
      <c r="BS75" s="4">
        <v>-5</v>
      </c>
      <c r="BT75" s="4">
        <v>5.0939999999999996E-3</v>
      </c>
      <c r="BU75" s="4">
        <v>3.3005059999999999</v>
      </c>
      <c r="BV75" s="4">
        <v>21</v>
      </c>
      <c r="BW75" s="4">
        <f t="shared" si="7"/>
        <v>0.87199368519999998</v>
      </c>
      <c r="BY75" s="4">
        <f>BE75*$BU75*VLOOKUP("Fuel Specific Gravity",'Raw Data'!$A$1:$B$2000,2,FALSE)</f>
        <v>8966.3168260709117</v>
      </c>
      <c r="BZ75" s="4">
        <f>BF75*$BU75*VLOOKUP("Fuel Specific Gravity",'Raw Data'!$A$1:$B$2000,2,FALSE)</f>
        <v>7.1959678125719995</v>
      </c>
      <c r="CA75" s="4">
        <f>BJ75*$BU75*VLOOKUP("Fuel Specific Gravity",'Raw Data'!$A$1:$B$2000,2,FALSE)</f>
        <v>47.925202004371997</v>
      </c>
      <c r="CB75" s="4">
        <f>BM75*$BU75*VLOOKUP("Fuel Specific Gravity",'Raw Data'!$A$1:$B$2000,2,FALSE)</f>
        <v>1.4014238920527999</v>
      </c>
    </row>
    <row r="76" spans="1:80" x14ac:dyDescent="0.25">
      <c r="A76" s="2">
        <v>43165</v>
      </c>
      <c r="B76" s="38">
        <v>0.41122988425925927</v>
      </c>
      <c r="C76" s="4">
        <v>5.9459999999999997</v>
      </c>
      <c r="D76" s="4">
        <v>6.4000000000000003E-3</v>
      </c>
      <c r="E76" s="4">
        <v>64.305199999999999</v>
      </c>
      <c r="F76" s="4">
        <v>389.5</v>
      </c>
      <c r="G76" s="4">
        <v>85.2</v>
      </c>
      <c r="H76" s="4">
        <v>16.7</v>
      </c>
      <c r="J76" s="4">
        <v>12.57</v>
      </c>
      <c r="K76" s="4">
        <v>0.95389999999999997</v>
      </c>
      <c r="L76" s="4">
        <v>5.6715999999999998</v>
      </c>
      <c r="M76" s="4">
        <v>6.1000000000000004E-3</v>
      </c>
      <c r="N76" s="4">
        <v>371.54809999999998</v>
      </c>
      <c r="O76" s="4">
        <v>81.2273</v>
      </c>
      <c r="P76" s="4">
        <v>452.8</v>
      </c>
      <c r="Q76" s="4">
        <v>297.55529999999999</v>
      </c>
      <c r="R76" s="4">
        <v>65.051100000000005</v>
      </c>
      <c r="S76" s="4">
        <v>362.6</v>
      </c>
      <c r="T76" s="4">
        <v>16.712599999999998</v>
      </c>
      <c r="W76" s="4">
        <v>0</v>
      </c>
      <c r="X76" s="4">
        <v>11.991</v>
      </c>
      <c r="Y76" s="4">
        <v>12.5</v>
      </c>
      <c r="Z76" s="4">
        <v>842</v>
      </c>
      <c r="AA76" s="4">
        <v>846</v>
      </c>
      <c r="AB76" s="4">
        <v>882</v>
      </c>
      <c r="AC76" s="4">
        <v>81</v>
      </c>
      <c r="AD76" s="4">
        <v>22.09</v>
      </c>
      <c r="AE76" s="4">
        <v>0.51</v>
      </c>
      <c r="AF76" s="4">
        <v>979</v>
      </c>
      <c r="AG76" s="4">
        <v>0</v>
      </c>
      <c r="AH76" s="4">
        <v>36</v>
      </c>
      <c r="AI76" s="4">
        <v>35</v>
      </c>
      <c r="AJ76" s="4">
        <v>192</v>
      </c>
      <c r="AK76" s="4">
        <v>170</v>
      </c>
      <c r="AL76" s="4">
        <v>4.8</v>
      </c>
      <c r="AM76" s="4">
        <v>174.6</v>
      </c>
      <c r="AN76" s="4" t="s">
        <v>155</v>
      </c>
      <c r="AO76" s="4">
        <v>2</v>
      </c>
      <c r="AP76" s="5">
        <v>0.62035879629629631</v>
      </c>
      <c r="AQ76" s="4">
        <v>47.161394999999999</v>
      </c>
      <c r="AR76" s="4">
        <v>-88.483902999999998</v>
      </c>
      <c r="AS76" s="4">
        <v>312.5</v>
      </c>
      <c r="AT76" s="4">
        <v>24.2</v>
      </c>
      <c r="AU76" s="4">
        <v>12</v>
      </c>
      <c r="AV76" s="4">
        <v>8</v>
      </c>
      <c r="AW76" s="4" t="s">
        <v>216</v>
      </c>
      <c r="AX76" s="4">
        <v>1.5</v>
      </c>
      <c r="AY76" s="4">
        <v>1.8</v>
      </c>
      <c r="AZ76" s="4">
        <v>2.6</v>
      </c>
      <c r="BA76" s="4">
        <v>14.186999999999999</v>
      </c>
      <c r="BB76" s="4">
        <v>35.880000000000003</v>
      </c>
      <c r="BC76" s="4">
        <v>2.5299999999999998</v>
      </c>
      <c r="BD76" s="4">
        <v>4.8369999999999997</v>
      </c>
      <c r="BE76" s="4">
        <v>3182.7289999999998</v>
      </c>
      <c r="BF76" s="4">
        <v>2.1909999999999998</v>
      </c>
      <c r="BG76" s="4">
        <v>21.835000000000001</v>
      </c>
      <c r="BH76" s="4">
        <v>4.7729999999999997</v>
      </c>
      <c r="BI76" s="4">
        <v>26.608000000000001</v>
      </c>
      <c r="BJ76" s="4">
        <v>17.486000000000001</v>
      </c>
      <c r="BK76" s="4">
        <v>3.823</v>
      </c>
      <c r="BL76" s="4">
        <v>21.309000000000001</v>
      </c>
      <c r="BM76" s="4">
        <v>0.29630000000000001</v>
      </c>
      <c r="BQ76" s="4">
        <v>4892.7160000000003</v>
      </c>
      <c r="BR76" s="4">
        <v>0.12241</v>
      </c>
      <c r="BS76" s="4">
        <v>-5</v>
      </c>
      <c r="BT76" s="4">
        <v>6.8120000000000003E-3</v>
      </c>
      <c r="BU76" s="4">
        <v>2.9913949999999998</v>
      </c>
      <c r="BV76" s="4">
        <v>21</v>
      </c>
      <c r="BW76" s="4">
        <f t="shared" ref="BW76:BW139" si="8">BU76*0.2642</f>
        <v>0.79032655899999993</v>
      </c>
      <c r="BY76" s="4">
        <f>BE76*$BU76*VLOOKUP("Fuel Specific Gravity",'Raw Data'!$A$1:$B$2000,2,FALSE)</f>
        <v>8130.7628728795689</v>
      </c>
      <c r="BZ76" s="4">
        <f>BF76*$BU76*VLOOKUP("Fuel Specific Gravity",'Raw Data'!$A$1:$B$2000,2,FALSE)</f>
        <v>5.5972410640299985</v>
      </c>
      <c r="CA76" s="4">
        <f>BJ76*$BU76*VLOOKUP("Fuel Specific Gravity",'Raw Data'!$A$1:$B$2000,2,FALSE)</f>
        <v>44.670633156379999</v>
      </c>
      <c r="CB76" s="4">
        <f>BM76*$BU76*VLOOKUP("Fuel Specific Gravity",'Raw Data'!$A$1:$B$2000,2,FALSE)</f>
        <v>0.75694318907899993</v>
      </c>
    </row>
    <row r="77" spans="1:80" x14ac:dyDescent="0.25">
      <c r="A77" s="2">
        <v>43165</v>
      </c>
      <c r="B77" s="38">
        <v>0.41124145833333331</v>
      </c>
      <c r="C77" s="4">
        <v>5.8280000000000003</v>
      </c>
      <c r="D77" s="4">
        <v>7.3000000000000001E-3</v>
      </c>
      <c r="E77" s="4">
        <v>72.732510000000005</v>
      </c>
      <c r="F77" s="4">
        <v>389.6</v>
      </c>
      <c r="G77" s="4">
        <v>84.5</v>
      </c>
      <c r="H77" s="4">
        <v>33.299999999999997</v>
      </c>
      <c r="J77" s="4">
        <v>12.42</v>
      </c>
      <c r="K77" s="4">
        <v>0.95479999999999998</v>
      </c>
      <c r="L77" s="4">
        <v>5.5643000000000002</v>
      </c>
      <c r="M77" s="4">
        <v>6.8999999999999999E-3</v>
      </c>
      <c r="N77" s="4">
        <v>371.99020000000002</v>
      </c>
      <c r="O77" s="4">
        <v>80.713700000000003</v>
      </c>
      <c r="P77" s="4">
        <v>452.7</v>
      </c>
      <c r="Q77" s="4">
        <v>297.90929999999997</v>
      </c>
      <c r="R77" s="4">
        <v>64.639799999999994</v>
      </c>
      <c r="S77" s="4">
        <v>362.5</v>
      </c>
      <c r="T77" s="4">
        <v>33.304600000000001</v>
      </c>
      <c r="W77" s="4">
        <v>0</v>
      </c>
      <c r="X77" s="4">
        <v>11.8552</v>
      </c>
      <c r="Y77" s="4">
        <v>12.6</v>
      </c>
      <c r="Z77" s="4">
        <v>842</v>
      </c>
      <c r="AA77" s="4">
        <v>846</v>
      </c>
      <c r="AB77" s="4">
        <v>882</v>
      </c>
      <c r="AC77" s="4">
        <v>81</v>
      </c>
      <c r="AD77" s="4">
        <v>22.09</v>
      </c>
      <c r="AE77" s="4">
        <v>0.51</v>
      </c>
      <c r="AF77" s="4">
        <v>979</v>
      </c>
      <c r="AG77" s="4">
        <v>0</v>
      </c>
      <c r="AH77" s="4">
        <v>36</v>
      </c>
      <c r="AI77" s="4">
        <v>35</v>
      </c>
      <c r="AJ77" s="4">
        <v>192</v>
      </c>
      <c r="AK77" s="4">
        <v>170</v>
      </c>
      <c r="AL77" s="4">
        <v>4.9000000000000004</v>
      </c>
      <c r="AM77" s="4">
        <v>174.2</v>
      </c>
      <c r="AN77" s="4" t="s">
        <v>155</v>
      </c>
      <c r="AO77" s="4">
        <v>2</v>
      </c>
      <c r="AP77" s="5">
        <v>0.62037037037037035</v>
      </c>
      <c r="AQ77" s="4">
        <v>47.161490999999998</v>
      </c>
      <c r="AR77" s="4">
        <v>-88.483913000000001</v>
      </c>
      <c r="AS77" s="4">
        <v>312.7</v>
      </c>
      <c r="AT77" s="4">
        <v>24</v>
      </c>
      <c r="AU77" s="4">
        <v>12</v>
      </c>
      <c r="AV77" s="4">
        <v>8</v>
      </c>
      <c r="AW77" s="4" t="s">
        <v>216</v>
      </c>
      <c r="AX77" s="4">
        <v>1.5</v>
      </c>
      <c r="AY77" s="4">
        <v>1.8</v>
      </c>
      <c r="AZ77" s="4">
        <v>2.6</v>
      </c>
      <c r="BA77" s="4">
        <v>14.186999999999999</v>
      </c>
      <c r="BB77" s="4">
        <v>36.57</v>
      </c>
      <c r="BC77" s="4">
        <v>2.58</v>
      </c>
      <c r="BD77" s="4">
        <v>4.734</v>
      </c>
      <c r="BE77" s="4">
        <v>3181.6570000000002</v>
      </c>
      <c r="BF77" s="4">
        <v>2.5270000000000001</v>
      </c>
      <c r="BG77" s="4">
        <v>22.274999999999999</v>
      </c>
      <c r="BH77" s="4">
        <v>4.8330000000000002</v>
      </c>
      <c r="BI77" s="4">
        <v>27.108000000000001</v>
      </c>
      <c r="BJ77" s="4">
        <v>17.838999999999999</v>
      </c>
      <c r="BK77" s="4">
        <v>3.871</v>
      </c>
      <c r="BL77" s="4">
        <v>21.709</v>
      </c>
      <c r="BM77" s="4">
        <v>0.60160000000000002</v>
      </c>
      <c r="BQ77" s="4">
        <v>4928.9059999999999</v>
      </c>
      <c r="BR77" s="4">
        <v>0.14183799999999999</v>
      </c>
      <c r="BS77" s="4">
        <v>-5</v>
      </c>
      <c r="BT77" s="4">
        <v>6.0939999999999996E-3</v>
      </c>
      <c r="BU77" s="4">
        <v>3.4661659999999999</v>
      </c>
      <c r="BV77" s="4">
        <v>21</v>
      </c>
      <c r="BW77" s="4">
        <f t="shared" si="8"/>
        <v>0.91576105719999989</v>
      </c>
      <c r="BY77" s="4">
        <f>BE77*$BU77*VLOOKUP("Fuel Specific Gravity",'Raw Data'!$A$1:$B$2000,2,FALSE)</f>
        <v>9418.0412247709482</v>
      </c>
      <c r="BZ77" s="4">
        <f>BF77*$BU77*VLOOKUP("Fuel Specific Gravity",'Raw Data'!$A$1:$B$2000,2,FALSE)</f>
        <v>7.4801872656280004</v>
      </c>
      <c r="CA77" s="4">
        <f>BJ77*$BU77*VLOOKUP("Fuel Specific Gravity",'Raw Data'!$A$1:$B$2000,2,FALSE)</f>
        <v>52.805326723995996</v>
      </c>
      <c r="CB77" s="4">
        <f>BM77*$BU77*VLOOKUP("Fuel Specific Gravity",'Raw Data'!$A$1:$B$2000,2,FALSE)</f>
        <v>1.7807996276223998</v>
      </c>
    </row>
    <row r="78" spans="1:80" x14ac:dyDescent="0.25">
      <c r="A78" s="2">
        <v>43165</v>
      </c>
      <c r="B78" s="38">
        <v>0.41125303240740746</v>
      </c>
      <c r="C78" s="4">
        <v>5.8280000000000003</v>
      </c>
      <c r="D78" s="4">
        <v>8.0000000000000002E-3</v>
      </c>
      <c r="E78" s="4">
        <v>80</v>
      </c>
      <c r="F78" s="4">
        <v>389.8</v>
      </c>
      <c r="G78" s="4">
        <v>84.2</v>
      </c>
      <c r="H78" s="4">
        <v>13.2</v>
      </c>
      <c r="J78" s="4">
        <v>12.4</v>
      </c>
      <c r="K78" s="4">
        <v>0.95479999999999998</v>
      </c>
      <c r="L78" s="4">
        <v>5.5643000000000002</v>
      </c>
      <c r="M78" s="4">
        <v>7.6E-3</v>
      </c>
      <c r="N78" s="4">
        <v>372.15390000000002</v>
      </c>
      <c r="O78" s="4">
        <v>80.395499999999998</v>
      </c>
      <c r="P78" s="4">
        <v>452.5</v>
      </c>
      <c r="Q78" s="4">
        <v>298.04039999999998</v>
      </c>
      <c r="R78" s="4">
        <v>64.384900000000002</v>
      </c>
      <c r="S78" s="4">
        <v>362.4</v>
      </c>
      <c r="T78" s="4">
        <v>13.2158</v>
      </c>
      <c r="W78" s="4">
        <v>0</v>
      </c>
      <c r="X78" s="4">
        <v>11.839700000000001</v>
      </c>
      <c r="Y78" s="4">
        <v>12.5</v>
      </c>
      <c r="Z78" s="4">
        <v>842</v>
      </c>
      <c r="AA78" s="4">
        <v>845</v>
      </c>
      <c r="AB78" s="4">
        <v>882</v>
      </c>
      <c r="AC78" s="4">
        <v>81</v>
      </c>
      <c r="AD78" s="4">
        <v>22.09</v>
      </c>
      <c r="AE78" s="4">
        <v>0.51</v>
      </c>
      <c r="AF78" s="4">
        <v>979</v>
      </c>
      <c r="AG78" s="4">
        <v>0</v>
      </c>
      <c r="AH78" s="4">
        <v>36</v>
      </c>
      <c r="AI78" s="4">
        <v>35</v>
      </c>
      <c r="AJ78" s="4">
        <v>192</v>
      </c>
      <c r="AK78" s="4">
        <v>170</v>
      </c>
      <c r="AL78" s="4">
        <v>4.9000000000000004</v>
      </c>
      <c r="AM78" s="4">
        <v>174.1</v>
      </c>
      <c r="AN78" s="4" t="s">
        <v>155</v>
      </c>
      <c r="AO78" s="4">
        <v>2</v>
      </c>
      <c r="AP78" s="5">
        <v>0.62038194444444439</v>
      </c>
      <c r="AQ78" s="4">
        <v>47.161586999999997</v>
      </c>
      <c r="AR78" s="4">
        <v>-88.483937999999995</v>
      </c>
      <c r="AS78" s="4">
        <v>312.8</v>
      </c>
      <c r="AT78" s="4">
        <v>24.1</v>
      </c>
      <c r="AU78" s="4">
        <v>12</v>
      </c>
      <c r="AV78" s="4">
        <v>8</v>
      </c>
      <c r="AW78" s="4" t="s">
        <v>216</v>
      </c>
      <c r="AX78" s="4">
        <v>1.2263999999999999</v>
      </c>
      <c r="AY78" s="4">
        <v>1.6632</v>
      </c>
      <c r="AZ78" s="4">
        <v>2.1896</v>
      </c>
      <c r="BA78" s="4">
        <v>14.186999999999999</v>
      </c>
      <c r="BB78" s="4">
        <v>36.58</v>
      </c>
      <c r="BC78" s="4">
        <v>2.58</v>
      </c>
      <c r="BD78" s="4">
        <v>4.7320000000000002</v>
      </c>
      <c r="BE78" s="4">
        <v>3182.413</v>
      </c>
      <c r="BF78" s="4">
        <v>2.7810000000000001</v>
      </c>
      <c r="BG78" s="4">
        <v>22.29</v>
      </c>
      <c r="BH78" s="4">
        <v>4.8150000000000004</v>
      </c>
      <c r="BI78" s="4">
        <v>27.105</v>
      </c>
      <c r="BJ78" s="4">
        <v>17.850999999999999</v>
      </c>
      <c r="BK78" s="4">
        <v>3.8559999999999999</v>
      </c>
      <c r="BL78" s="4">
        <v>21.707000000000001</v>
      </c>
      <c r="BM78" s="4">
        <v>0.23880000000000001</v>
      </c>
      <c r="BQ78" s="4">
        <v>4923.6210000000001</v>
      </c>
      <c r="BR78" s="4">
        <v>0.13856399999999999</v>
      </c>
      <c r="BS78" s="4">
        <v>-5</v>
      </c>
      <c r="BT78" s="4">
        <v>6.0000000000000001E-3</v>
      </c>
      <c r="BU78" s="4">
        <v>3.386158</v>
      </c>
      <c r="BV78" s="4">
        <v>21</v>
      </c>
      <c r="BW78" s="4">
        <f t="shared" si="8"/>
        <v>0.89462294359999994</v>
      </c>
      <c r="BY78" s="4">
        <f>BE78*$BU78*VLOOKUP("Fuel Specific Gravity",'Raw Data'!$A$1:$B$2000,2,FALSE)</f>
        <v>9202.8348663229153</v>
      </c>
      <c r="BZ78" s="4">
        <f>BF78*$BU78*VLOOKUP("Fuel Specific Gravity",'Raw Data'!$A$1:$B$2000,2,FALSE)</f>
        <v>8.0420372098920012</v>
      </c>
      <c r="CA78" s="4">
        <f>BJ78*$BU78*VLOOKUP("Fuel Specific Gravity",'Raw Data'!$A$1:$B$2000,2,FALSE)</f>
        <v>51.621145715131995</v>
      </c>
      <c r="CB78" s="4">
        <f>BM78*$BU78*VLOOKUP("Fuel Specific Gravity",'Raw Data'!$A$1:$B$2000,2,FALSE)</f>
        <v>0.6905568089616001</v>
      </c>
    </row>
    <row r="79" spans="1:80" x14ac:dyDescent="0.25">
      <c r="A79" s="2">
        <v>43165</v>
      </c>
      <c r="B79" s="38">
        <v>0.4112646064814815</v>
      </c>
      <c r="C79" s="4">
        <v>5.83</v>
      </c>
      <c r="D79" s="4">
        <v>8.0000000000000002E-3</v>
      </c>
      <c r="E79" s="4">
        <v>80</v>
      </c>
      <c r="F79" s="4">
        <v>390</v>
      </c>
      <c r="G79" s="4">
        <v>84.2</v>
      </c>
      <c r="H79" s="4">
        <v>33.5</v>
      </c>
      <c r="J79" s="4">
        <v>12.4</v>
      </c>
      <c r="K79" s="4">
        <v>0.95479999999999998</v>
      </c>
      <c r="L79" s="4">
        <v>5.5663999999999998</v>
      </c>
      <c r="M79" s="4">
        <v>7.6E-3</v>
      </c>
      <c r="N79" s="4">
        <v>372.36410000000001</v>
      </c>
      <c r="O79" s="4">
        <v>80.371700000000004</v>
      </c>
      <c r="P79" s="4">
        <v>452.7</v>
      </c>
      <c r="Q79" s="4">
        <v>298.20870000000002</v>
      </c>
      <c r="R79" s="4">
        <v>64.365899999999996</v>
      </c>
      <c r="S79" s="4">
        <v>362.6</v>
      </c>
      <c r="T79" s="4">
        <v>33.543900000000001</v>
      </c>
      <c r="W79" s="4">
        <v>0</v>
      </c>
      <c r="X79" s="4">
        <v>11.8393</v>
      </c>
      <c r="Y79" s="4">
        <v>12.5</v>
      </c>
      <c r="Z79" s="4">
        <v>842</v>
      </c>
      <c r="AA79" s="4">
        <v>847</v>
      </c>
      <c r="AB79" s="4">
        <v>882</v>
      </c>
      <c r="AC79" s="4">
        <v>81</v>
      </c>
      <c r="AD79" s="4">
        <v>22.09</v>
      </c>
      <c r="AE79" s="4">
        <v>0.51</v>
      </c>
      <c r="AF79" s="4">
        <v>979</v>
      </c>
      <c r="AG79" s="4">
        <v>0</v>
      </c>
      <c r="AH79" s="4">
        <v>36</v>
      </c>
      <c r="AI79" s="4">
        <v>35</v>
      </c>
      <c r="AJ79" s="4">
        <v>192</v>
      </c>
      <c r="AK79" s="4">
        <v>170</v>
      </c>
      <c r="AL79" s="4">
        <v>4.9000000000000004</v>
      </c>
      <c r="AM79" s="4">
        <v>174.5</v>
      </c>
      <c r="AN79" s="4" t="s">
        <v>155</v>
      </c>
      <c r="AO79" s="4">
        <v>2</v>
      </c>
      <c r="AP79" s="5">
        <v>0.62039351851851854</v>
      </c>
      <c r="AQ79" s="4">
        <v>47.161617</v>
      </c>
      <c r="AR79" s="4">
        <v>-88.483947000000001</v>
      </c>
      <c r="AS79" s="4">
        <v>312.8</v>
      </c>
      <c r="AT79" s="4">
        <v>24.2</v>
      </c>
      <c r="AU79" s="4">
        <v>12</v>
      </c>
      <c r="AV79" s="4">
        <v>8</v>
      </c>
      <c r="AW79" s="4" t="s">
        <v>216</v>
      </c>
      <c r="AX79" s="4">
        <v>1.1000000000000001</v>
      </c>
      <c r="AY79" s="4">
        <v>1.6</v>
      </c>
      <c r="AZ79" s="4">
        <v>2</v>
      </c>
      <c r="BA79" s="4">
        <v>14.186999999999999</v>
      </c>
      <c r="BB79" s="4">
        <v>36.549999999999997</v>
      </c>
      <c r="BC79" s="4">
        <v>2.58</v>
      </c>
      <c r="BD79" s="4">
        <v>4.7359999999999998</v>
      </c>
      <c r="BE79" s="4">
        <v>3181.2379999999998</v>
      </c>
      <c r="BF79" s="4">
        <v>2.778</v>
      </c>
      <c r="BG79" s="4">
        <v>22.286000000000001</v>
      </c>
      <c r="BH79" s="4">
        <v>4.8099999999999996</v>
      </c>
      <c r="BI79" s="4">
        <v>27.096</v>
      </c>
      <c r="BJ79" s="4">
        <v>17.847999999999999</v>
      </c>
      <c r="BK79" s="4">
        <v>3.8519999999999999</v>
      </c>
      <c r="BL79" s="4">
        <v>21.7</v>
      </c>
      <c r="BM79" s="4">
        <v>0.60560000000000003</v>
      </c>
      <c r="BQ79" s="4">
        <v>4919.8050000000003</v>
      </c>
      <c r="BR79" s="4">
        <v>0.15159</v>
      </c>
      <c r="BS79" s="4">
        <v>-5</v>
      </c>
      <c r="BT79" s="4">
        <v>6.0000000000000001E-3</v>
      </c>
      <c r="BU79" s="4">
        <v>3.7044809999999999</v>
      </c>
      <c r="BV79" s="4">
        <v>21</v>
      </c>
      <c r="BW79" s="4">
        <f t="shared" si="8"/>
        <v>0.9787238801999999</v>
      </c>
      <c r="BY79" s="4">
        <f>BE79*$BU79*VLOOKUP("Fuel Specific Gravity",'Raw Data'!$A$1:$B$2000,2,FALSE)</f>
        <v>10064.249711266211</v>
      </c>
      <c r="BZ79" s="4">
        <f>BF79*$BU79*VLOOKUP("Fuel Specific Gravity",'Raw Data'!$A$1:$B$2000,2,FALSE)</f>
        <v>8.7885551781720004</v>
      </c>
      <c r="CA79" s="4">
        <f>BJ79*$BU79*VLOOKUP("Fuel Specific Gravity",'Raw Data'!$A$1:$B$2000,2,FALSE)</f>
        <v>56.464410662351987</v>
      </c>
      <c r="CB79" s="4">
        <f>BM79*$BU79*VLOOKUP("Fuel Specific Gravity",'Raw Data'!$A$1:$B$2000,2,FALSE)</f>
        <v>1.9158923743344001</v>
      </c>
    </row>
    <row r="80" spans="1:80" x14ac:dyDescent="0.25">
      <c r="A80" s="2">
        <v>43165</v>
      </c>
      <c r="B80" s="38">
        <v>0.41127618055555554</v>
      </c>
      <c r="C80" s="4">
        <v>6.2309999999999999</v>
      </c>
      <c r="D80" s="4">
        <v>8.8000000000000005E-3</v>
      </c>
      <c r="E80" s="4">
        <v>87.909319999999994</v>
      </c>
      <c r="F80" s="4">
        <v>390</v>
      </c>
      <c r="G80" s="4">
        <v>84.1</v>
      </c>
      <c r="H80" s="4">
        <v>26.7</v>
      </c>
      <c r="J80" s="4">
        <v>12.4</v>
      </c>
      <c r="K80" s="4">
        <v>0.95169999999999999</v>
      </c>
      <c r="L80" s="4">
        <v>5.9298999999999999</v>
      </c>
      <c r="M80" s="4">
        <v>8.3999999999999995E-3</v>
      </c>
      <c r="N80" s="4">
        <v>371.15039999999999</v>
      </c>
      <c r="O80" s="4">
        <v>80.035200000000003</v>
      </c>
      <c r="P80" s="4">
        <v>451.2</v>
      </c>
      <c r="Q80" s="4">
        <v>297.23680000000002</v>
      </c>
      <c r="R80" s="4">
        <v>64.096400000000003</v>
      </c>
      <c r="S80" s="4">
        <v>361.3</v>
      </c>
      <c r="T80" s="4">
        <v>26.7</v>
      </c>
      <c r="W80" s="4">
        <v>0</v>
      </c>
      <c r="X80" s="4">
        <v>11.800700000000001</v>
      </c>
      <c r="Y80" s="4">
        <v>12.5</v>
      </c>
      <c r="Z80" s="4">
        <v>842</v>
      </c>
      <c r="AA80" s="4">
        <v>846</v>
      </c>
      <c r="AB80" s="4">
        <v>882</v>
      </c>
      <c r="AC80" s="4">
        <v>81</v>
      </c>
      <c r="AD80" s="4">
        <v>22.09</v>
      </c>
      <c r="AE80" s="4">
        <v>0.51</v>
      </c>
      <c r="AF80" s="4">
        <v>979</v>
      </c>
      <c r="AG80" s="4">
        <v>0</v>
      </c>
      <c r="AH80" s="4">
        <v>36</v>
      </c>
      <c r="AI80" s="4">
        <v>35</v>
      </c>
      <c r="AJ80" s="4">
        <v>192</v>
      </c>
      <c r="AK80" s="4">
        <v>170</v>
      </c>
      <c r="AL80" s="4">
        <v>5</v>
      </c>
      <c r="AM80" s="4">
        <v>174.8</v>
      </c>
      <c r="AN80" s="4" t="s">
        <v>155</v>
      </c>
      <c r="AO80" s="4">
        <v>2</v>
      </c>
      <c r="AP80" s="5">
        <v>0.62039351851851854</v>
      </c>
      <c r="AQ80" s="4">
        <v>47.161749</v>
      </c>
      <c r="AR80" s="4">
        <v>-88.483994999999993</v>
      </c>
      <c r="AS80" s="4">
        <v>312.89999999999998</v>
      </c>
      <c r="AT80" s="4">
        <v>24.3</v>
      </c>
      <c r="AU80" s="4">
        <v>12</v>
      </c>
      <c r="AV80" s="4">
        <v>8</v>
      </c>
      <c r="AW80" s="4" t="s">
        <v>216</v>
      </c>
      <c r="AX80" s="4">
        <v>1.1000000000000001</v>
      </c>
      <c r="AY80" s="4">
        <v>1.6</v>
      </c>
      <c r="AZ80" s="4">
        <v>2</v>
      </c>
      <c r="BA80" s="4">
        <v>14.186999999999999</v>
      </c>
      <c r="BB80" s="4">
        <v>34.26</v>
      </c>
      <c r="BC80" s="4">
        <v>2.42</v>
      </c>
      <c r="BD80" s="4">
        <v>5.0789999999999997</v>
      </c>
      <c r="BE80" s="4">
        <v>3180.201</v>
      </c>
      <c r="BF80" s="4">
        <v>2.8559999999999999</v>
      </c>
      <c r="BG80" s="4">
        <v>20.844999999999999</v>
      </c>
      <c r="BH80" s="4">
        <v>4.4950000000000001</v>
      </c>
      <c r="BI80" s="4">
        <v>25.34</v>
      </c>
      <c r="BJ80" s="4">
        <v>16.693999999999999</v>
      </c>
      <c r="BK80" s="4">
        <v>3.6</v>
      </c>
      <c r="BL80" s="4">
        <v>20.292999999999999</v>
      </c>
      <c r="BM80" s="4">
        <v>0.45240000000000002</v>
      </c>
      <c r="BQ80" s="4">
        <v>4601.6710000000003</v>
      </c>
      <c r="BR80" s="4">
        <v>0.13034999999999999</v>
      </c>
      <c r="BS80" s="4">
        <v>-5</v>
      </c>
      <c r="BT80" s="4">
        <v>6.0000000000000001E-3</v>
      </c>
      <c r="BU80" s="4">
        <v>3.1854279999999999</v>
      </c>
      <c r="BV80" s="4">
        <v>21</v>
      </c>
      <c r="BW80" s="4">
        <f t="shared" si="8"/>
        <v>0.84159007759999993</v>
      </c>
      <c r="BY80" s="4">
        <f>BE80*$BU80*VLOOKUP("Fuel Specific Gravity",'Raw Data'!$A$1:$B$2000,2,FALSE)</f>
        <v>8651.2773196179114</v>
      </c>
      <c r="BZ80" s="4">
        <f>BF80*$BU80*VLOOKUP("Fuel Specific Gravity",'Raw Data'!$A$1:$B$2000,2,FALSE)</f>
        <v>7.7693353422719991</v>
      </c>
      <c r="CA80" s="4">
        <f>BJ80*$BU80*VLOOKUP("Fuel Specific Gravity",'Raw Data'!$A$1:$B$2000,2,FALSE)</f>
        <v>45.413614917327997</v>
      </c>
      <c r="CB80" s="4">
        <f>BM80*$BU80*VLOOKUP("Fuel Specific Gravity",'Raw Data'!$A$1:$B$2000,2,FALSE)</f>
        <v>1.2306888336288</v>
      </c>
    </row>
    <row r="81" spans="1:80" x14ac:dyDescent="0.25">
      <c r="A81" s="2">
        <v>43165</v>
      </c>
      <c r="B81" s="38">
        <v>0.41128775462962963</v>
      </c>
      <c r="C81" s="4">
        <v>6.7690000000000001</v>
      </c>
      <c r="D81" s="4">
        <v>8.9999999999999993E-3</v>
      </c>
      <c r="E81" s="4">
        <v>90</v>
      </c>
      <c r="F81" s="4">
        <v>390.6</v>
      </c>
      <c r="G81" s="4">
        <v>83.8</v>
      </c>
      <c r="H81" s="4">
        <v>20</v>
      </c>
      <c r="J81" s="4">
        <v>12.5</v>
      </c>
      <c r="K81" s="4">
        <v>0.94740000000000002</v>
      </c>
      <c r="L81" s="4">
        <v>6.4127999999999998</v>
      </c>
      <c r="M81" s="4">
        <v>8.5000000000000006E-3</v>
      </c>
      <c r="N81" s="4">
        <v>370.03039999999999</v>
      </c>
      <c r="O81" s="4">
        <v>79.411699999999996</v>
      </c>
      <c r="P81" s="4">
        <v>449.4</v>
      </c>
      <c r="Q81" s="4">
        <v>296.33980000000003</v>
      </c>
      <c r="R81" s="4">
        <v>63.597099999999998</v>
      </c>
      <c r="S81" s="4">
        <v>359.9</v>
      </c>
      <c r="T81" s="4">
        <v>20</v>
      </c>
      <c r="W81" s="4">
        <v>0</v>
      </c>
      <c r="X81" s="4">
        <v>11.842599999999999</v>
      </c>
      <c r="Y81" s="4">
        <v>12.5</v>
      </c>
      <c r="Z81" s="4">
        <v>843</v>
      </c>
      <c r="AA81" s="4">
        <v>845</v>
      </c>
      <c r="AB81" s="4">
        <v>882</v>
      </c>
      <c r="AC81" s="4">
        <v>81</v>
      </c>
      <c r="AD81" s="4">
        <v>22.09</v>
      </c>
      <c r="AE81" s="4">
        <v>0.51</v>
      </c>
      <c r="AF81" s="4">
        <v>979</v>
      </c>
      <c r="AG81" s="4">
        <v>0</v>
      </c>
      <c r="AH81" s="4">
        <v>36</v>
      </c>
      <c r="AI81" s="4">
        <v>35</v>
      </c>
      <c r="AJ81" s="4">
        <v>192</v>
      </c>
      <c r="AK81" s="4">
        <v>170</v>
      </c>
      <c r="AL81" s="4">
        <v>4.8</v>
      </c>
      <c r="AM81" s="4">
        <v>175</v>
      </c>
      <c r="AN81" s="4" t="s">
        <v>155</v>
      </c>
      <c r="AO81" s="4">
        <v>2</v>
      </c>
      <c r="AP81" s="5">
        <v>0.62041666666666673</v>
      </c>
      <c r="AQ81" s="4">
        <v>47.161875000000002</v>
      </c>
      <c r="AR81" s="4">
        <v>-88.484060999999997</v>
      </c>
      <c r="AS81" s="4">
        <v>313.10000000000002</v>
      </c>
      <c r="AT81" s="4">
        <v>24.6</v>
      </c>
      <c r="AU81" s="4">
        <v>12</v>
      </c>
      <c r="AV81" s="4">
        <v>8</v>
      </c>
      <c r="AW81" s="4" t="s">
        <v>216</v>
      </c>
      <c r="AX81" s="4">
        <v>1.1683319999999999</v>
      </c>
      <c r="AY81" s="4">
        <v>1.19001</v>
      </c>
      <c r="AZ81" s="4">
        <v>1.9316679999999999</v>
      </c>
      <c r="BA81" s="4">
        <v>14.186999999999999</v>
      </c>
      <c r="BB81" s="4">
        <v>31.62</v>
      </c>
      <c r="BC81" s="4">
        <v>2.23</v>
      </c>
      <c r="BD81" s="4">
        <v>5.5510000000000002</v>
      </c>
      <c r="BE81" s="4">
        <v>3179.2869999999998</v>
      </c>
      <c r="BF81" s="4">
        <v>2.6909999999999998</v>
      </c>
      <c r="BG81" s="4">
        <v>19.210999999999999</v>
      </c>
      <c r="BH81" s="4">
        <v>4.1230000000000002</v>
      </c>
      <c r="BI81" s="4">
        <v>23.334</v>
      </c>
      <c r="BJ81" s="4">
        <v>15.385</v>
      </c>
      <c r="BK81" s="4">
        <v>3.302</v>
      </c>
      <c r="BL81" s="4">
        <v>18.687000000000001</v>
      </c>
      <c r="BM81" s="4">
        <v>0.31319999999999998</v>
      </c>
      <c r="BQ81" s="4">
        <v>4268.9960000000001</v>
      </c>
      <c r="BR81" s="4">
        <v>0.13705999999999999</v>
      </c>
      <c r="BS81" s="4">
        <v>-5</v>
      </c>
      <c r="BT81" s="4">
        <v>6.0000000000000001E-3</v>
      </c>
      <c r="BU81" s="4">
        <v>3.3494039999999998</v>
      </c>
      <c r="BV81" s="4">
        <v>21</v>
      </c>
      <c r="BW81" s="4">
        <f t="shared" si="8"/>
        <v>0.88491253679999993</v>
      </c>
      <c r="BY81" s="4">
        <f>BE81*$BU81*VLOOKUP("Fuel Specific Gravity",'Raw Data'!$A$1:$B$2000,2,FALSE)</f>
        <v>9094.0039720855912</v>
      </c>
      <c r="BZ81" s="4">
        <f>BF81*$BU81*VLOOKUP("Fuel Specific Gravity",'Raw Data'!$A$1:$B$2000,2,FALSE)</f>
        <v>7.6973122240559979</v>
      </c>
      <c r="CA81" s="4">
        <f>BJ81*$BU81*VLOOKUP("Fuel Specific Gravity",'Raw Data'!$A$1:$B$2000,2,FALSE)</f>
        <v>44.007115781159996</v>
      </c>
      <c r="CB81" s="4">
        <f>BM81*$BU81*VLOOKUP("Fuel Specific Gravity",'Raw Data'!$A$1:$B$2000,2,FALSE)</f>
        <v>0.89587446621119993</v>
      </c>
    </row>
    <row r="82" spans="1:80" x14ac:dyDescent="0.25">
      <c r="A82" s="2">
        <v>43165</v>
      </c>
      <c r="B82" s="38">
        <v>0.41129932870370367</v>
      </c>
      <c r="C82" s="4">
        <v>6.8920000000000003</v>
      </c>
      <c r="D82" s="4">
        <v>8.6E-3</v>
      </c>
      <c r="E82" s="4">
        <v>85.795170999999996</v>
      </c>
      <c r="F82" s="4">
        <v>392.6</v>
      </c>
      <c r="G82" s="4">
        <v>82</v>
      </c>
      <c r="H82" s="4">
        <v>20</v>
      </c>
      <c r="J82" s="4">
        <v>12.23</v>
      </c>
      <c r="K82" s="4">
        <v>0.94650000000000001</v>
      </c>
      <c r="L82" s="4">
        <v>6.5236000000000001</v>
      </c>
      <c r="M82" s="4">
        <v>8.0999999999999996E-3</v>
      </c>
      <c r="N82" s="4">
        <v>371.57929999999999</v>
      </c>
      <c r="O82" s="4">
        <v>77.654399999999995</v>
      </c>
      <c r="P82" s="4">
        <v>449.2</v>
      </c>
      <c r="Q82" s="4">
        <v>297.58019999999999</v>
      </c>
      <c r="R82" s="4">
        <v>62.189799999999998</v>
      </c>
      <c r="S82" s="4">
        <v>359.8</v>
      </c>
      <c r="T82" s="4">
        <v>20</v>
      </c>
      <c r="W82" s="4">
        <v>0</v>
      </c>
      <c r="X82" s="4">
        <v>11.5785</v>
      </c>
      <c r="Y82" s="4">
        <v>12.6</v>
      </c>
      <c r="Z82" s="4">
        <v>842</v>
      </c>
      <c r="AA82" s="4">
        <v>846</v>
      </c>
      <c r="AB82" s="4">
        <v>883</v>
      </c>
      <c r="AC82" s="4">
        <v>81</v>
      </c>
      <c r="AD82" s="4">
        <v>22.09</v>
      </c>
      <c r="AE82" s="4">
        <v>0.51</v>
      </c>
      <c r="AF82" s="4">
        <v>979</v>
      </c>
      <c r="AG82" s="4">
        <v>0</v>
      </c>
      <c r="AH82" s="4">
        <v>36</v>
      </c>
      <c r="AI82" s="4">
        <v>35</v>
      </c>
      <c r="AJ82" s="4">
        <v>192</v>
      </c>
      <c r="AK82" s="4">
        <v>170</v>
      </c>
      <c r="AL82" s="4">
        <v>4.9000000000000004</v>
      </c>
      <c r="AM82" s="4">
        <v>175</v>
      </c>
      <c r="AN82" s="4" t="s">
        <v>155</v>
      </c>
      <c r="AO82" s="4">
        <v>2</v>
      </c>
      <c r="AP82" s="5">
        <v>0.62042824074074077</v>
      </c>
      <c r="AQ82" s="4">
        <v>47.161969999999997</v>
      </c>
      <c r="AR82" s="4">
        <v>-88.484116999999998</v>
      </c>
      <c r="AS82" s="4">
        <v>313.2</v>
      </c>
      <c r="AT82" s="4">
        <v>24.9</v>
      </c>
      <c r="AU82" s="4">
        <v>12</v>
      </c>
      <c r="AV82" s="4">
        <v>8</v>
      </c>
      <c r="AW82" s="4" t="s">
        <v>216</v>
      </c>
      <c r="AX82" s="4">
        <v>1.3367370000000001</v>
      </c>
      <c r="AY82" s="4">
        <v>1</v>
      </c>
      <c r="AZ82" s="4">
        <v>2.036737</v>
      </c>
      <c r="BA82" s="4">
        <v>14.186999999999999</v>
      </c>
      <c r="BB82" s="4">
        <v>31.07</v>
      </c>
      <c r="BC82" s="4">
        <v>2.19</v>
      </c>
      <c r="BD82" s="4">
        <v>5.6539999999999999</v>
      </c>
      <c r="BE82" s="4">
        <v>3179.239</v>
      </c>
      <c r="BF82" s="4">
        <v>2.5190000000000001</v>
      </c>
      <c r="BG82" s="4">
        <v>18.963999999999999</v>
      </c>
      <c r="BH82" s="4">
        <v>3.9630000000000001</v>
      </c>
      <c r="BI82" s="4">
        <v>22.927</v>
      </c>
      <c r="BJ82" s="4">
        <v>15.186999999999999</v>
      </c>
      <c r="BK82" s="4">
        <v>3.1739999999999999</v>
      </c>
      <c r="BL82" s="4">
        <v>18.361000000000001</v>
      </c>
      <c r="BM82" s="4">
        <v>0.30790000000000001</v>
      </c>
      <c r="BQ82" s="4">
        <v>4102.8909999999996</v>
      </c>
      <c r="BR82" s="4">
        <v>0.17061599999999999</v>
      </c>
      <c r="BS82" s="4">
        <v>-5</v>
      </c>
      <c r="BT82" s="4">
        <v>6.0000000000000001E-3</v>
      </c>
      <c r="BU82" s="4">
        <v>4.1694290000000001</v>
      </c>
      <c r="BV82" s="4">
        <v>21</v>
      </c>
      <c r="BW82" s="4">
        <f t="shared" si="8"/>
        <v>1.1015631418</v>
      </c>
      <c r="BY82" s="4">
        <f>BE82*$BU82*VLOOKUP("Fuel Specific Gravity",'Raw Data'!$A$1:$B$2000,2,FALSE)</f>
        <v>11320.292036989475</v>
      </c>
      <c r="BZ82" s="4">
        <f>BF82*$BU82*VLOOKUP("Fuel Specific Gravity",'Raw Data'!$A$1:$B$2000,2,FALSE)</f>
        <v>8.9693840699539997</v>
      </c>
      <c r="CA82" s="4">
        <f>BJ82*$BU82*VLOOKUP("Fuel Specific Gravity",'Raw Data'!$A$1:$B$2000,2,FALSE)</f>
        <v>54.076234962442001</v>
      </c>
      <c r="CB82" s="4">
        <f>BM82*$BU82*VLOOKUP("Fuel Specific Gravity",'Raw Data'!$A$1:$B$2000,2,FALSE)</f>
        <v>1.0963371794913999</v>
      </c>
    </row>
    <row r="83" spans="1:80" x14ac:dyDescent="0.25">
      <c r="A83" s="2">
        <v>43165</v>
      </c>
      <c r="B83" s="38">
        <v>0.41131090277777776</v>
      </c>
      <c r="C83" s="4">
        <v>6.9089999999999998</v>
      </c>
      <c r="D83" s="4">
        <v>8.0000000000000002E-3</v>
      </c>
      <c r="E83" s="4">
        <v>80</v>
      </c>
      <c r="F83" s="4">
        <v>392.9</v>
      </c>
      <c r="G83" s="4">
        <v>81</v>
      </c>
      <c r="H83" s="4">
        <v>0</v>
      </c>
      <c r="J83" s="4">
        <v>11.92</v>
      </c>
      <c r="K83" s="4">
        <v>0.94640000000000002</v>
      </c>
      <c r="L83" s="4">
        <v>6.5385</v>
      </c>
      <c r="M83" s="4">
        <v>7.6E-3</v>
      </c>
      <c r="N83" s="4">
        <v>371.83390000000003</v>
      </c>
      <c r="O83" s="4">
        <v>76.636300000000006</v>
      </c>
      <c r="P83" s="4">
        <v>448.5</v>
      </c>
      <c r="Q83" s="4">
        <v>297.7842</v>
      </c>
      <c r="R83" s="4">
        <v>61.374400000000001</v>
      </c>
      <c r="S83" s="4">
        <v>359.2</v>
      </c>
      <c r="T83" s="4">
        <v>0</v>
      </c>
      <c r="W83" s="4">
        <v>0</v>
      </c>
      <c r="X83" s="4">
        <v>11.278600000000001</v>
      </c>
      <c r="Y83" s="4">
        <v>12.5</v>
      </c>
      <c r="Z83" s="4">
        <v>843</v>
      </c>
      <c r="AA83" s="4">
        <v>845</v>
      </c>
      <c r="AB83" s="4">
        <v>883</v>
      </c>
      <c r="AC83" s="4">
        <v>81</v>
      </c>
      <c r="AD83" s="4">
        <v>22.09</v>
      </c>
      <c r="AE83" s="4">
        <v>0.51</v>
      </c>
      <c r="AF83" s="4">
        <v>979</v>
      </c>
      <c r="AG83" s="4">
        <v>0</v>
      </c>
      <c r="AH83" s="4">
        <v>35.094000000000001</v>
      </c>
      <c r="AI83" s="4">
        <v>35</v>
      </c>
      <c r="AJ83" s="4">
        <v>192</v>
      </c>
      <c r="AK83" s="4">
        <v>170</v>
      </c>
      <c r="AL83" s="4">
        <v>4.9000000000000004</v>
      </c>
      <c r="AM83" s="4">
        <v>175</v>
      </c>
      <c r="AN83" s="4" t="s">
        <v>155</v>
      </c>
      <c r="AO83" s="4">
        <v>2</v>
      </c>
      <c r="AP83" s="5">
        <v>0.62043981481481481</v>
      </c>
      <c r="AQ83" s="4">
        <v>47.16207</v>
      </c>
      <c r="AR83" s="4">
        <v>-88.484138000000002</v>
      </c>
      <c r="AS83" s="4">
        <v>313.8</v>
      </c>
      <c r="AT83" s="4">
        <v>25</v>
      </c>
      <c r="AU83" s="4">
        <v>12</v>
      </c>
      <c r="AV83" s="4">
        <v>8</v>
      </c>
      <c r="AW83" s="4" t="s">
        <v>216</v>
      </c>
      <c r="AX83" s="4">
        <v>1.2632000000000001</v>
      </c>
      <c r="AY83" s="4">
        <v>1.0684</v>
      </c>
      <c r="AZ83" s="4">
        <v>2.1</v>
      </c>
      <c r="BA83" s="4">
        <v>14.186999999999999</v>
      </c>
      <c r="BB83" s="4">
        <v>31.01</v>
      </c>
      <c r="BC83" s="4">
        <v>2.19</v>
      </c>
      <c r="BD83" s="4">
        <v>5.665</v>
      </c>
      <c r="BE83" s="4">
        <v>3180.451</v>
      </c>
      <c r="BF83" s="4">
        <v>2.3439999999999999</v>
      </c>
      <c r="BG83" s="4">
        <v>18.940999999999999</v>
      </c>
      <c r="BH83" s="4">
        <v>3.9039999999999999</v>
      </c>
      <c r="BI83" s="4">
        <v>22.844000000000001</v>
      </c>
      <c r="BJ83" s="4">
        <v>15.169</v>
      </c>
      <c r="BK83" s="4">
        <v>3.1259999999999999</v>
      </c>
      <c r="BL83" s="4">
        <v>18.295000000000002</v>
      </c>
      <c r="BM83" s="4">
        <v>0</v>
      </c>
      <c r="BQ83" s="4">
        <v>3989.02</v>
      </c>
      <c r="BR83" s="4">
        <v>0.16947000000000001</v>
      </c>
      <c r="BS83" s="4">
        <v>-5</v>
      </c>
      <c r="BT83" s="4">
        <v>6.0000000000000001E-3</v>
      </c>
      <c r="BU83" s="4">
        <v>4.1414239999999998</v>
      </c>
      <c r="BV83" s="4">
        <v>21</v>
      </c>
      <c r="BW83" s="4">
        <f t="shared" si="8"/>
        <v>1.0941642208</v>
      </c>
      <c r="BY83" s="4">
        <f>BE83*$BU83*VLOOKUP("Fuel Specific Gravity",'Raw Data'!$A$1:$B$2000,2,FALSE)</f>
        <v>11248.543071299295</v>
      </c>
      <c r="BZ83" s="4">
        <f>BF83*$BU83*VLOOKUP("Fuel Specific Gravity",'Raw Data'!$A$1:$B$2000,2,FALSE)</f>
        <v>8.2902031690239983</v>
      </c>
      <c r="CA83" s="4">
        <f>BJ83*$BU83*VLOOKUP("Fuel Specific Gravity",'Raw Data'!$A$1:$B$2000,2,FALSE)</f>
        <v>53.649356600223996</v>
      </c>
      <c r="CB83" s="4">
        <f>BM83*$BU83*VLOOKUP("Fuel Specific Gravity",'Raw Data'!$A$1:$B$2000,2,FALSE)</f>
        <v>0</v>
      </c>
    </row>
    <row r="84" spans="1:80" x14ac:dyDescent="0.25">
      <c r="A84" s="2">
        <v>43165</v>
      </c>
      <c r="B84" s="38">
        <v>0.4113224768518518</v>
      </c>
      <c r="C84" s="4">
        <v>7.2679999999999998</v>
      </c>
      <c r="D84" s="4">
        <v>8.2000000000000007E-3</v>
      </c>
      <c r="E84" s="4">
        <v>81.875533000000004</v>
      </c>
      <c r="F84" s="4">
        <v>392.8</v>
      </c>
      <c r="G84" s="4">
        <v>80.900000000000006</v>
      </c>
      <c r="H84" s="4">
        <v>0</v>
      </c>
      <c r="J84" s="4">
        <v>11.67</v>
      </c>
      <c r="K84" s="4">
        <v>0.94359999999999999</v>
      </c>
      <c r="L84" s="4">
        <v>6.8578000000000001</v>
      </c>
      <c r="M84" s="4">
        <v>7.7000000000000002E-3</v>
      </c>
      <c r="N84" s="4">
        <v>370.61009999999999</v>
      </c>
      <c r="O84" s="4">
        <v>76.338300000000004</v>
      </c>
      <c r="P84" s="4">
        <v>446.9</v>
      </c>
      <c r="Q84" s="4">
        <v>296.80410000000001</v>
      </c>
      <c r="R84" s="4">
        <v>61.1357</v>
      </c>
      <c r="S84" s="4">
        <v>357.9</v>
      </c>
      <c r="T84" s="4">
        <v>0</v>
      </c>
      <c r="W84" s="4">
        <v>0</v>
      </c>
      <c r="X84" s="4">
        <v>11.0146</v>
      </c>
      <c r="Y84" s="4">
        <v>12.5</v>
      </c>
      <c r="Z84" s="4">
        <v>843</v>
      </c>
      <c r="AA84" s="4">
        <v>846</v>
      </c>
      <c r="AB84" s="4">
        <v>883</v>
      </c>
      <c r="AC84" s="4">
        <v>81</v>
      </c>
      <c r="AD84" s="4">
        <v>22.09</v>
      </c>
      <c r="AE84" s="4">
        <v>0.51</v>
      </c>
      <c r="AF84" s="4">
        <v>979</v>
      </c>
      <c r="AG84" s="4">
        <v>0</v>
      </c>
      <c r="AH84" s="4">
        <v>35</v>
      </c>
      <c r="AI84" s="4">
        <v>35</v>
      </c>
      <c r="AJ84" s="4">
        <v>192</v>
      </c>
      <c r="AK84" s="4">
        <v>170</v>
      </c>
      <c r="AL84" s="4">
        <v>4.9000000000000004</v>
      </c>
      <c r="AM84" s="4">
        <v>175</v>
      </c>
      <c r="AN84" s="4" t="s">
        <v>155</v>
      </c>
      <c r="AO84" s="4">
        <v>2</v>
      </c>
      <c r="AP84" s="5">
        <v>0.62045138888888884</v>
      </c>
      <c r="AQ84" s="4">
        <v>47.162174999999998</v>
      </c>
      <c r="AR84" s="4">
        <v>-88.484131000000005</v>
      </c>
      <c r="AS84" s="4">
        <v>314.3</v>
      </c>
      <c r="AT84" s="4">
        <v>25.3</v>
      </c>
      <c r="AU84" s="4">
        <v>12</v>
      </c>
      <c r="AV84" s="4">
        <v>8</v>
      </c>
      <c r="AW84" s="4" t="s">
        <v>216</v>
      </c>
      <c r="AX84" s="4">
        <v>1.3368</v>
      </c>
      <c r="AY84" s="4">
        <v>1.3051999999999999</v>
      </c>
      <c r="AZ84" s="4">
        <v>2.2368000000000001</v>
      </c>
      <c r="BA84" s="4">
        <v>14.186999999999999</v>
      </c>
      <c r="BB84" s="4">
        <v>29.53</v>
      </c>
      <c r="BC84" s="4">
        <v>2.08</v>
      </c>
      <c r="BD84" s="4">
        <v>5.976</v>
      </c>
      <c r="BE84" s="4">
        <v>3179.6460000000002</v>
      </c>
      <c r="BF84" s="4">
        <v>2.2799999999999998</v>
      </c>
      <c r="BG84" s="4">
        <v>17.995000000000001</v>
      </c>
      <c r="BH84" s="4">
        <v>3.7069999999999999</v>
      </c>
      <c r="BI84" s="4">
        <v>21.701000000000001</v>
      </c>
      <c r="BJ84" s="4">
        <v>14.411</v>
      </c>
      <c r="BK84" s="4">
        <v>2.968</v>
      </c>
      <c r="BL84" s="4">
        <v>17.38</v>
      </c>
      <c r="BM84" s="4">
        <v>0</v>
      </c>
      <c r="BQ84" s="4">
        <v>3713.32</v>
      </c>
      <c r="BR84" s="4">
        <v>0.179872</v>
      </c>
      <c r="BS84" s="4">
        <v>-5</v>
      </c>
      <c r="BT84" s="4">
        <v>5.0939999999999996E-3</v>
      </c>
      <c r="BU84" s="4">
        <v>4.3956229999999996</v>
      </c>
      <c r="BV84" s="4">
        <v>21</v>
      </c>
      <c r="BW84" s="4">
        <f t="shared" si="8"/>
        <v>1.1613235966</v>
      </c>
      <c r="BY84" s="4">
        <f>BE84*$BU84*VLOOKUP("Fuel Specific Gravity",'Raw Data'!$A$1:$B$2000,2,FALSE)</f>
        <v>11935.952426397133</v>
      </c>
      <c r="BZ84" s="4">
        <f>BF84*$BU84*VLOOKUP("Fuel Specific Gravity",'Raw Data'!$A$1:$B$2000,2,FALSE)</f>
        <v>8.5588054557599982</v>
      </c>
      <c r="CA84" s="4">
        <f>BJ84*$BU84*VLOOKUP("Fuel Specific Gravity",'Raw Data'!$A$1:$B$2000,2,FALSE)</f>
        <v>54.096905887261997</v>
      </c>
      <c r="CB84" s="4">
        <f>BM84*$BU84*VLOOKUP("Fuel Specific Gravity",'Raw Data'!$A$1:$B$2000,2,FALSE)</f>
        <v>0</v>
      </c>
    </row>
    <row r="85" spans="1:80" x14ac:dyDescent="0.25">
      <c r="A85" s="2">
        <v>43165</v>
      </c>
      <c r="B85" s="38">
        <v>0.41133405092592595</v>
      </c>
      <c r="C85" s="4">
        <v>7.68</v>
      </c>
      <c r="D85" s="4">
        <v>9.9000000000000008E-3</v>
      </c>
      <c r="E85" s="4">
        <v>98.925831000000002</v>
      </c>
      <c r="F85" s="4">
        <v>392.5</v>
      </c>
      <c r="G85" s="4">
        <v>80.8</v>
      </c>
      <c r="H85" s="4">
        <v>0</v>
      </c>
      <c r="J85" s="4">
        <v>11.5</v>
      </c>
      <c r="K85" s="4">
        <v>0.94040000000000001</v>
      </c>
      <c r="L85" s="4">
        <v>7.2215999999999996</v>
      </c>
      <c r="M85" s="4">
        <v>9.2999999999999992E-3</v>
      </c>
      <c r="N85" s="4">
        <v>369.09350000000001</v>
      </c>
      <c r="O85" s="4">
        <v>75.960800000000006</v>
      </c>
      <c r="P85" s="4">
        <v>445.1</v>
      </c>
      <c r="Q85" s="4">
        <v>295.58949999999999</v>
      </c>
      <c r="R85" s="4">
        <v>60.833399999999997</v>
      </c>
      <c r="S85" s="4">
        <v>356.4</v>
      </c>
      <c r="T85" s="4">
        <v>0</v>
      </c>
      <c r="W85" s="4">
        <v>0</v>
      </c>
      <c r="X85" s="4">
        <v>10.8142</v>
      </c>
      <c r="Y85" s="4">
        <v>12.3</v>
      </c>
      <c r="Z85" s="4">
        <v>845</v>
      </c>
      <c r="AA85" s="4">
        <v>848</v>
      </c>
      <c r="AB85" s="4">
        <v>884</v>
      </c>
      <c r="AC85" s="4">
        <v>81</v>
      </c>
      <c r="AD85" s="4">
        <v>22.09</v>
      </c>
      <c r="AE85" s="4">
        <v>0.51</v>
      </c>
      <c r="AF85" s="4">
        <v>979</v>
      </c>
      <c r="AG85" s="4">
        <v>0</v>
      </c>
      <c r="AH85" s="4">
        <v>35</v>
      </c>
      <c r="AI85" s="4">
        <v>35</v>
      </c>
      <c r="AJ85" s="4">
        <v>192</v>
      </c>
      <c r="AK85" s="4">
        <v>170</v>
      </c>
      <c r="AL85" s="4">
        <v>4.7</v>
      </c>
      <c r="AM85" s="4">
        <v>175</v>
      </c>
      <c r="AN85" s="4" t="s">
        <v>155</v>
      </c>
      <c r="AO85" s="4">
        <v>2</v>
      </c>
      <c r="AP85" s="5">
        <v>0.62046296296296299</v>
      </c>
      <c r="AQ85" s="4">
        <v>47.162283000000002</v>
      </c>
      <c r="AR85" s="4">
        <v>-88.484116999999998</v>
      </c>
      <c r="AS85" s="4">
        <v>314.8</v>
      </c>
      <c r="AT85" s="4">
        <v>26</v>
      </c>
      <c r="AU85" s="4">
        <v>12</v>
      </c>
      <c r="AV85" s="4">
        <v>8</v>
      </c>
      <c r="AW85" s="4" t="s">
        <v>216</v>
      </c>
      <c r="AX85" s="4">
        <v>1.4</v>
      </c>
      <c r="AY85" s="4">
        <v>1.4</v>
      </c>
      <c r="AZ85" s="4">
        <v>2.2999999999999998</v>
      </c>
      <c r="BA85" s="4">
        <v>14.186999999999999</v>
      </c>
      <c r="BB85" s="4">
        <v>27.98</v>
      </c>
      <c r="BC85" s="4">
        <v>1.97</v>
      </c>
      <c r="BD85" s="4">
        <v>6.3419999999999996</v>
      </c>
      <c r="BE85" s="4">
        <v>3178.1959999999999</v>
      </c>
      <c r="BF85" s="4">
        <v>2.6059999999999999</v>
      </c>
      <c r="BG85" s="4">
        <v>17.010999999999999</v>
      </c>
      <c r="BH85" s="4">
        <v>3.5009999999999999</v>
      </c>
      <c r="BI85" s="4">
        <v>20.512</v>
      </c>
      <c r="BJ85" s="4">
        <v>13.622999999999999</v>
      </c>
      <c r="BK85" s="4">
        <v>2.8039999999999998</v>
      </c>
      <c r="BL85" s="4">
        <v>16.427</v>
      </c>
      <c r="BM85" s="4">
        <v>0</v>
      </c>
      <c r="BQ85" s="4">
        <v>3460.52</v>
      </c>
      <c r="BR85" s="4">
        <v>0.20455599999999999</v>
      </c>
      <c r="BS85" s="4">
        <v>-5</v>
      </c>
      <c r="BT85" s="4">
        <v>6.8120000000000003E-3</v>
      </c>
      <c r="BU85" s="4">
        <v>4.998837</v>
      </c>
      <c r="BV85" s="4">
        <v>21</v>
      </c>
      <c r="BW85" s="4">
        <f t="shared" si="8"/>
        <v>1.3206927354</v>
      </c>
      <c r="BY85" s="4">
        <f>BE85*$BU85*VLOOKUP("Fuel Specific Gravity",'Raw Data'!$A$1:$B$2000,2,FALSE)</f>
        <v>13567.740329376407</v>
      </c>
      <c r="BZ85" s="4">
        <f>BF85*$BU85*VLOOKUP("Fuel Specific Gravity",'Raw Data'!$A$1:$B$2000,2,FALSE)</f>
        <v>11.125031715587999</v>
      </c>
      <c r="CA85" s="4">
        <f>BJ85*$BU85*VLOOKUP("Fuel Specific Gravity",'Raw Data'!$A$1:$B$2000,2,FALSE)</f>
        <v>58.156679609153997</v>
      </c>
      <c r="CB85" s="4">
        <f>BM85*$BU85*VLOOKUP("Fuel Specific Gravity",'Raw Data'!$A$1:$B$2000,2,FALSE)</f>
        <v>0</v>
      </c>
    </row>
    <row r="86" spans="1:80" x14ac:dyDescent="0.25">
      <c r="A86" s="2">
        <v>43165</v>
      </c>
      <c r="B86" s="38">
        <v>0.41134562499999999</v>
      </c>
      <c r="C86" s="4">
        <v>7.798</v>
      </c>
      <c r="D86" s="4">
        <v>7.7000000000000002E-3</v>
      </c>
      <c r="E86" s="4">
        <v>77.220421000000002</v>
      </c>
      <c r="F86" s="4">
        <v>392.5</v>
      </c>
      <c r="G86" s="4">
        <v>80.599999999999994</v>
      </c>
      <c r="H86" s="4">
        <v>0</v>
      </c>
      <c r="J86" s="4">
        <v>11.14</v>
      </c>
      <c r="K86" s="4">
        <v>0.93940000000000001</v>
      </c>
      <c r="L86" s="4">
        <v>7.3254000000000001</v>
      </c>
      <c r="M86" s="4">
        <v>7.3000000000000001E-3</v>
      </c>
      <c r="N86" s="4">
        <v>368.77010000000001</v>
      </c>
      <c r="O86" s="4">
        <v>75.718599999999995</v>
      </c>
      <c r="P86" s="4">
        <v>444.5</v>
      </c>
      <c r="Q86" s="4">
        <v>295.33049999999997</v>
      </c>
      <c r="R86" s="4">
        <v>60.639499999999998</v>
      </c>
      <c r="S86" s="4">
        <v>356</v>
      </c>
      <c r="T86" s="4">
        <v>0</v>
      </c>
      <c r="W86" s="4">
        <v>0</v>
      </c>
      <c r="X86" s="4">
        <v>10.468</v>
      </c>
      <c r="Y86" s="4">
        <v>12.1</v>
      </c>
      <c r="Z86" s="4">
        <v>847</v>
      </c>
      <c r="AA86" s="4">
        <v>848</v>
      </c>
      <c r="AB86" s="4">
        <v>885</v>
      </c>
      <c r="AC86" s="4">
        <v>81</v>
      </c>
      <c r="AD86" s="4">
        <v>22.09</v>
      </c>
      <c r="AE86" s="4">
        <v>0.51</v>
      </c>
      <c r="AF86" s="4">
        <v>979</v>
      </c>
      <c r="AG86" s="4">
        <v>0</v>
      </c>
      <c r="AH86" s="4">
        <v>35</v>
      </c>
      <c r="AI86" s="4">
        <v>35</v>
      </c>
      <c r="AJ86" s="4">
        <v>191.1</v>
      </c>
      <c r="AK86" s="4">
        <v>169.1</v>
      </c>
      <c r="AL86" s="4">
        <v>4.5999999999999996</v>
      </c>
      <c r="AM86" s="4">
        <v>175</v>
      </c>
      <c r="AN86" s="4" t="s">
        <v>155</v>
      </c>
      <c r="AO86" s="4">
        <v>2</v>
      </c>
      <c r="AP86" s="5">
        <v>0.62047453703703703</v>
      </c>
      <c r="AQ86" s="4">
        <v>47.162391</v>
      </c>
      <c r="AR86" s="4">
        <v>-88.484099000000001</v>
      </c>
      <c r="AS86" s="4">
        <v>315.3</v>
      </c>
      <c r="AT86" s="4">
        <v>26.5</v>
      </c>
      <c r="AU86" s="4">
        <v>12</v>
      </c>
      <c r="AV86" s="4">
        <v>8</v>
      </c>
      <c r="AW86" s="4" t="s">
        <v>216</v>
      </c>
      <c r="AX86" s="4">
        <v>1.4</v>
      </c>
      <c r="AY86" s="4">
        <v>1.1264000000000001</v>
      </c>
      <c r="AZ86" s="4">
        <v>1.958</v>
      </c>
      <c r="BA86" s="4">
        <v>14.186999999999999</v>
      </c>
      <c r="BB86" s="4">
        <v>27.58</v>
      </c>
      <c r="BC86" s="4">
        <v>1.94</v>
      </c>
      <c r="BD86" s="4">
        <v>6.4470000000000001</v>
      </c>
      <c r="BE86" s="4">
        <v>3178.8980000000001</v>
      </c>
      <c r="BF86" s="4">
        <v>2.004</v>
      </c>
      <c r="BG86" s="4">
        <v>16.759</v>
      </c>
      <c r="BH86" s="4">
        <v>3.4409999999999998</v>
      </c>
      <c r="BI86" s="4">
        <v>20.2</v>
      </c>
      <c r="BJ86" s="4">
        <v>13.420999999999999</v>
      </c>
      <c r="BK86" s="4">
        <v>2.7559999999999998</v>
      </c>
      <c r="BL86" s="4">
        <v>16.177</v>
      </c>
      <c r="BM86" s="4">
        <v>0</v>
      </c>
      <c r="BQ86" s="4">
        <v>3302.9639999999999</v>
      </c>
      <c r="BR86" s="4">
        <v>0.24052200000000001</v>
      </c>
      <c r="BS86" s="4">
        <v>-5</v>
      </c>
      <c r="BT86" s="4">
        <v>7.9059999999999998E-3</v>
      </c>
      <c r="BU86" s="4">
        <v>5.8777559999999998</v>
      </c>
      <c r="BV86" s="4">
        <v>21</v>
      </c>
      <c r="BW86" s="4">
        <f t="shared" si="8"/>
        <v>1.5529031351999998</v>
      </c>
      <c r="BY86" s="4">
        <f>BE86*$BU86*VLOOKUP("Fuel Specific Gravity",'Raw Data'!$A$1:$B$2000,2,FALSE)</f>
        <v>15956.807921126352</v>
      </c>
      <c r="BZ86" s="4">
        <f>BF86*$BU86*VLOOKUP("Fuel Specific Gravity",'Raw Data'!$A$1:$B$2000,2,FALSE)</f>
        <v>10.059285662495999</v>
      </c>
      <c r="CA86" s="4">
        <f>BJ86*$BU86*VLOOKUP("Fuel Specific Gravity",'Raw Data'!$A$1:$B$2000,2,FALSE)</f>
        <v>67.368100237703999</v>
      </c>
      <c r="CB86" s="4">
        <f>BM86*$BU86*VLOOKUP("Fuel Specific Gravity",'Raw Data'!$A$1:$B$2000,2,FALSE)</f>
        <v>0</v>
      </c>
    </row>
    <row r="87" spans="1:80" x14ac:dyDescent="0.25">
      <c r="A87" s="2">
        <v>43165</v>
      </c>
      <c r="B87" s="38">
        <v>0.41135719907407409</v>
      </c>
      <c r="C87" s="4">
        <v>7.6239999999999997</v>
      </c>
      <c r="D87" s="4">
        <v>7.6E-3</v>
      </c>
      <c r="E87" s="4">
        <v>75.962680000000006</v>
      </c>
      <c r="F87" s="4">
        <v>392.8</v>
      </c>
      <c r="G87" s="4">
        <v>80.5</v>
      </c>
      <c r="H87" s="4">
        <v>0</v>
      </c>
      <c r="J87" s="4">
        <v>10.74</v>
      </c>
      <c r="K87" s="4">
        <v>0.94069999999999998</v>
      </c>
      <c r="L87" s="4">
        <v>7.1721000000000004</v>
      </c>
      <c r="M87" s="4">
        <v>7.1000000000000004E-3</v>
      </c>
      <c r="N87" s="4">
        <v>369.51679999999999</v>
      </c>
      <c r="O87" s="4">
        <v>75.748800000000003</v>
      </c>
      <c r="P87" s="4">
        <v>445.3</v>
      </c>
      <c r="Q87" s="4">
        <v>295.92849999999999</v>
      </c>
      <c r="R87" s="4">
        <v>60.663699999999999</v>
      </c>
      <c r="S87" s="4">
        <v>356.6</v>
      </c>
      <c r="T87" s="4">
        <v>0</v>
      </c>
      <c r="W87" s="4">
        <v>0</v>
      </c>
      <c r="X87" s="4">
        <v>10.099</v>
      </c>
      <c r="Y87" s="4">
        <v>12.1</v>
      </c>
      <c r="Z87" s="4">
        <v>847</v>
      </c>
      <c r="AA87" s="4">
        <v>849</v>
      </c>
      <c r="AB87" s="4">
        <v>885</v>
      </c>
      <c r="AC87" s="4">
        <v>81</v>
      </c>
      <c r="AD87" s="4">
        <v>22.09</v>
      </c>
      <c r="AE87" s="4">
        <v>0.51</v>
      </c>
      <c r="AF87" s="4">
        <v>979</v>
      </c>
      <c r="AG87" s="4">
        <v>0</v>
      </c>
      <c r="AH87" s="4">
        <v>35</v>
      </c>
      <c r="AI87" s="4">
        <v>35</v>
      </c>
      <c r="AJ87" s="4">
        <v>191</v>
      </c>
      <c r="AK87" s="4">
        <v>169</v>
      </c>
      <c r="AL87" s="4">
        <v>4.5</v>
      </c>
      <c r="AM87" s="4">
        <v>175</v>
      </c>
      <c r="AN87" s="4" t="s">
        <v>155</v>
      </c>
      <c r="AO87" s="4">
        <v>2</v>
      </c>
      <c r="AP87" s="5">
        <v>0.62048611111111118</v>
      </c>
      <c r="AQ87" s="4">
        <v>47.162503999999998</v>
      </c>
      <c r="AR87" s="4">
        <v>-88.484093999999999</v>
      </c>
      <c r="AS87" s="4">
        <v>315.60000000000002</v>
      </c>
      <c r="AT87" s="4">
        <v>27.2</v>
      </c>
      <c r="AU87" s="4">
        <v>12</v>
      </c>
      <c r="AV87" s="4">
        <v>8</v>
      </c>
      <c r="AW87" s="4" t="s">
        <v>216</v>
      </c>
      <c r="AX87" s="4">
        <v>1.4683999999999999</v>
      </c>
      <c r="AY87" s="4">
        <v>1.2052</v>
      </c>
      <c r="AZ87" s="4">
        <v>2.0051999999999999</v>
      </c>
      <c r="BA87" s="4">
        <v>14.186999999999999</v>
      </c>
      <c r="BB87" s="4">
        <v>28.19</v>
      </c>
      <c r="BC87" s="4">
        <v>1.99</v>
      </c>
      <c r="BD87" s="4">
        <v>6.3010000000000002</v>
      </c>
      <c r="BE87" s="4">
        <v>3179.25</v>
      </c>
      <c r="BF87" s="4">
        <v>2.016</v>
      </c>
      <c r="BG87" s="4">
        <v>17.152999999999999</v>
      </c>
      <c r="BH87" s="4">
        <v>3.516</v>
      </c>
      <c r="BI87" s="4">
        <v>20.67</v>
      </c>
      <c r="BJ87" s="4">
        <v>13.737</v>
      </c>
      <c r="BK87" s="4">
        <v>2.8159999999999998</v>
      </c>
      <c r="BL87" s="4">
        <v>16.553000000000001</v>
      </c>
      <c r="BM87" s="4">
        <v>0</v>
      </c>
      <c r="BQ87" s="4">
        <v>3255.029</v>
      </c>
      <c r="BR87" s="4">
        <v>0.25124800000000003</v>
      </c>
      <c r="BS87" s="4">
        <v>-5</v>
      </c>
      <c r="BT87" s="4">
        <v>7.0939999999999996E-3</v>
      </c>
      <c r="BU87" s="4">
        <v>6.1398729999999997</v>
      </c>
      <c r="BV87" s="4">
        <v>21</v>
      </c>
      <c r="BW87" s="4">
        <f t="shared" si="8"/>
        <v>1.6221544466</v>
      </c>
      <c r="BY87" s="4">
        <f>BE87*$BU87*VLOOKUP("Fuel Specific Gravity",'Raw Data'!$A$1:$B$2000,2,FALSE)</f>
        <v>16670.243314903499</v>
      </c>
      <c r="BZ87" s="4">
        <f>BF87*$BU87*VLOOKUP("Fuel Specific Gravity",'Raw Data'!$A$1:$B$2000,2,FALSE)</f>
        <v>10.570798308671998</v>
      </c>
      <c r="CA87" s="4">
        <f>BJ87*$BU87*VLOOKUP("Fuel Specific Gravity",'Raw Data'!$A$1:$B$2000,2,FALSE)</f>
        <v>72.029293832453988</v>
      </c>
      <c r="CB87" s="4">
        <f>BM87*$BU87*VLOOKUP("Fuel Specific Gravity",'Raw Data'!$A$1:$B$2000,2,FALSE)</f>
        <v>0</v>
      </c>
    </row>
    <row r="88" spans="1:80" x14ac:dyDescent="0.25">
      <c r="A88" s="2">
        <v>43165</v>
      </c>
      <c r="B88" s="38">
        <v>0.41136877314814813</v>
      </c>
      <c r="C88" s="4">
        <v>7.49</v>
      </c>
      <c r="D88" s="4">
        <v>8.3999999999999995E-3</v>
      </c>
      <c r="E88" s="4">
        <v>84.291563999999994</v>
      </c>
      <c r="F88" s="4">
        <v>391.4</v>
      </c>
      <c r="G88" s="4">
        <v>81.099999999999994</v>
      </c>
      <c r="H88" s="4">
        <v>0</v>
      </c>
      <c r="J88" s="4">
        <v>10.5</v>
      </c>
      <c r="K88" s="4">
        <v>0.94169999999999998</v>
      </c>
      <c r="L88" s="4">
        <v>7.0536000000000003</v>
      </c>
      <c r="M88" s="4">
        <v>7.9000000000000008E-3</v>
      </c>
      <c r="N88" s="4">
        <v>368.63850000000002</v>
      </c>
      <c r="O88" s="4">
        <v>76.350499999999997</v>
      </c>
      <c r="P88" s="4">
        <v>445</v>
      </c>
      <c r="Q88" s="4">
        <v>295.2251</v>
      </c>
      <c r="R88" s="4">
        <v>61.145499999999998</v>
      </c>
      <c r="S88" s="4">
        <v>356.4</v>
      </c>
      <c r="T88" s="4">
        <v>0</v>
      </c>
      <c r="W88" s="4">
        <v>0</v>
      </c>
      <c r="X88" s="4">
        <v>9.8882999999999992</v>
      </c>
      <c r="Y88" s="4">
        <v>12.1</v>
      </c>
      <c r="Z88" s="4">
        <v>846</v>
      </c>
      <c r="AA88" s="4">
        <v>850</v>
      </c>
      <c r="AB88" s="4">
        <v>885</v>
      </c>
      <c r="AC88" s="4">
        <v>81</v>
      </c>
      <c r="AD88" s="4">
        <v>22.09</v>
      </c>
      <c r="AE88" s="4">
        <v>0.51</v>
      </c>
      <c r="AF88" s="4">
        <v>979</v>
      </c>
      <c r="AG88" s="4">
        <v>0</v>
      </c>
      <c r="AH88" s="4">
        <v>35</v>
      </c>
      <c r="AI88" s="4">
        <v>35</v>
      </c>
      <c r="AJ88" s="4">
        <v>191</v>
      </c>
      <c r="AK88" s="4">
        <v>169</v>
      </c>
      <c r="AL88" s="4">
        <v>4.5</v>
      </c>
      <c r="AM88" s="4">
        <v>175</v>
      </c>
      <c r="AN88" s="4" t="s">
        <v>155</v>
      </c>
      <c r="AO88" s="4">
        <v>2</v>
      </c>
      <c r="AP88" s="5">
        <v>0.62049768518518522</v>
      </c>
      <c r="AQ88" s="4">
        <v>47.162621999999999</v>
      </c>
      <c r="AR88" s="4">
        <v>-88.484089999999995</v>
      </c>
      <c r="AS88" s="4">
        <v>315.89999999999998</v>
      </c>
      <c r="AT88" s="4">
        <v>28.4</v>
      </c>
      <c r="AU88" s="4">
        <v>12</v>
      </c>
      <c r="AV88" s="4">
        <v>8</v>
      </c>
      <c r="AW88" s="4" t="s">
        <v>216</v>
      </c>
      <c r="AX88" s="4">
        <v>1.5</v>
      </c>
      <c r="AY88" s="4">
        <v>1.3</v>
      </c>
      <c r="AZ88" s="4">
        <v>2.1</v>
      </c>
      <c r="BA88" s="4">
        <v>14.186999999999999</v>
      </c>
      <c r="BB88" s="4">
        <v>28.68</v>
      </c>
      <c r="BC88" s="4">
        <v>2.02</v>
      </c>
      <c r="BD88" s="4">
        <v>6.1859999999999999</v>
      </c>
      <c r="BE88" s="4">
        <v>3179.1350000000002</v>
      </c>
      <c r="BF88" s="4">
        <v>2.2770000000000001</v>
      </c>
      <c r="BG88" s="4">
        <v>17.399000000000001</v>
      </c>
      <c r="BH88" s="4">
        <v>3.6040000000000001</v>
      </c>
      <c r="BI88" s="4">
        <v>21.003</v>
      </c>
      <c r="BJ88" s="4">
        <v>13.933999999999999</v>
      </c>
      <c r="BK88" s="4">
        <v>2.8860000000000001</v>
      </c>
      <c r="BL88" s="4">
        <v>16.82</v>
      </c>
      <c r="BM88" s="4">
        <v>0</v>
      </c>
      <c r="BQ88" s="4">
        <v>3240.5230000000001</v>
      </c>
      <c r="BR88" s="4">
        <v>0.22481999999999999</v>
      </c>
      <c r="BS88" s="4">
        <v>-5</v>
      </c>
      <c r="BT88" s="4">
        <v>7.9059999999999998E-3</v>
      </c>
      <c r="BU88" s="4">
        <v>5.4940389999999999</v>
      </c>
      <c r="BV88" s="4">
        <v>21</v>
      </c>
      <c r="BW88" s="4">
        <f t="shared" si="8"/>
        <v>1.4515251037999999</v>
      </c>
      <c r="BY88" s="4">
        <f>BE88*$BU88*VLOOKUP("Fuel Specific Gravity",'Raw Data'!$A$1:$B$2000,2,FALSE)</f>
        <v>14916.213091530311</v>
      </c>
      <c r="BZ88" s="4">
        <f>BF88*$BU88*VLOOKUP("Fuel Specific Gravity",'Raw Data'!$A$1:$B$2000,2,FALSE)</f>
        <v>10.683477489762</v>
      </c>
      <c r="CA88" s="4">
        <f>BJ88*$BU88*VLOOKUP("Fuel Specific Gravity",'Raw Data'!$A$1:$B$2000,2,FALSE)</f>
        <v>65.377064269803995</v>
      </c>
      <c r="CB88" s="4">
        <f>BM88*$BU88*VLOOKUP("Fuel Specific Gravity",'Raw Data'!$A$1:$B$2000,2,FALSE)</f>
        <v>0</v>
      </c>
    </row>
    <row r="89" spans="1:80" x14ac:dyDescent="0.25">
      <c r="A89" s="2">
        <v>43165</v>
      </c>
      <c r="B89" s="38">
        <v>0.41138034722222222</v>
      </c>
      <c r="C89" s="4">
        <v>7.49</v>
      </c>
      <c r="D89" s="4">
        <v>8.9999999999999993E-3</v>
      </c>
      <c r="E89" s="4">
        <v>90</v>
      </c>
      <c r="F89" s="4">
        <v>387.6</v>
      </c>
      <c r="G89" s="4">
        <v>82.9</v>
      </c>
      <c r="H89" s="4">
        <v>0</v>
      </c>
      <c r="J89" s="4">
        <v>10.5</v>
      </c>
      <c r="K89" s="4">
        <v>0.94169999999999998</v>
      </c>
      <c r="L89" s="4">
        <v>7.0536000000000003</v>
      </c>
      <c r="M89" s="4">
        <v>8.5000000000000006E-3</v>
      </c>
      <c r="N89" s="4">
        <v>365.0419</v>
      </c>
      <c r="O89" s="4">
        <v>78.085800000000006</v>
      </c>
      <c r="P89" s="4">
        <v>443.1</v>
      </c>
      <c r="Q89" s="4">
        <v>292.34480000000002</v>
      </c>
      <c r="R89" s="4">
        <v>62.535200000000003</v>
      </c>
      <c r="S89" s="4">
        <v>354.9</v>
      </c>
      <c r="T89" s="4">
        <v>0</v>
      </c>
      <c r="W89" s="4">
        <v>0</v>
      </c>
      <c r="X89" s="4">
        <v>9.8881999999999994</v>
      </c>
      <c r="Y89" s="4">
        <v>12</v>
      </c>
      <c r="Z89" s="4">
        <v>847</v>
      </c>
      <c r="AA89" s="4">
        <v>850</v>
      </c>
      <c r="AB89" s="4">
        <v>885</v>
      </c>
      <c r="AC89" s="4">
        <v>81</v>
      </c>
      <c r="AD89" s="4">
        <v>22.09</v>
      </c>
      <c r="AE89" s="4">
        <v>0.51</v>
      </c>
      <c r="AF89" s="4">
        <v>979</v>
      </c>
      <c r="AG89" s="4">
        <v>0</v>
      </c>
      <c r="AH89" s="4">
        <v>35</v>
      </c>
      <c r="AI89" s="4">
        <v>35</v>
      </c>
      <c r="AJ89" s="4">
        <v>191</v>
      </c>
      <c r="AK89" s="4">
        <v>169</v>
      </c>
      <c r="AL89" s="4">
        <v>4.5</v>
      </c>
      <c r="AM89" s="4">
        <v>175</v>
      </c>
      <c r="AN89" s="4" t="s">
        <v>155</v>
      </c>
      <c r="AO89" s="4">
        <v>2</v>
      </c>
      <c r="AP89" s="5">
        <v>0.62050925925925926</v>
      </c>
      <c r="AQ89" s="4">
        <v>47.162745999999999</v>
      </c>
      <c r="AR89" s="4">
        <v>-88.484087000000002</v>
      </c>
      <c r="AS89" s="4">
        <v>316.3</v>
      </c>
      <c r="AT89" s="4">
        <v>29.6</v>
      </c>
      <c r="AU89" s="4">
        <v>12</v>
      </c>
      <c r="AV89" s="4">
        <v>8</v>
      </c>
      <c r="AW89" s="4" t="s">
        <v>216</v>
      </c>
      <c r="AX89" s="4">
        <v>1.5</v>
      </c>
      <c r="AY89" s="4">
        <v>1.3</v>
      </c>
      <c r="AZ89" s="4">
        <v>2.1</v>
      </c>
      <c r="BA89" s="4">
        <v>14.186999999999999</v>
      </c>
      <c r="BB89" s="4">
        <v>28.67</v>
      </c>
      <c r="BC89" s="4">
        <v>2.02</v>
      </c>
      <c r="BD89" s="4">
        <v>6.1870000000000003</v>
      </c>
      <c r="BE89" s="4">
        <v>3178.8919999999998</v>
      </c>
      <c r="BF89" s="4">
        <v>2.431</v>
      </c>
      <c r="BG89" s="4">
        <v>17.228000000000002</v>
      </c>
      <c r="BH89" s="4">
        <v>3.6850000000000001</v>
      </c>
      <c r="BI89" s="4">
        <v>20.914000000000001</v>
      </c>
      <c r="BJ89" s="4">
        <v>13.797000000000001</v>
      </c>
      <c r="BK89" s="4">
        <v>2.9510000000000001</v>
      </c>
      <c r="BL89" s="4">
        <v>16.748999999999999</v>
      </c>
      <c r="BM89" s="4">
        <v>0</v>
      </c>
      <c r="BQ89" s="4">
        <v>3240.2750000000001</v>
      </c>
      <c r="BR89" s="4">
        <v>0.224718</v>
      </c>
      <c r="BS89" s="4">
        <v>-5</v>
      </c>
      <c r="BT89" s="4">
        <v>8.0000000000000002E-3</v>
      </c>
      <c r="BU89" s="4">
        <v>5.4915469999999997</v>
      </c>
      <c r="BV89" s="4">
        <v>21</v>
      </c>
      <c r="BW89" s="4">
        <f t="shared" si="8"/>
        <v>1.4508667173999998</v>
      </c>
      <c r="BY89" s="4">
        <f>BE89*$BU89*VLOOKUP("Fuel Specific Gravity",'Raw Data'!$A$1:$B$2000,2,FALSE)</f>
        <v>14908.307741339095</v>
      </c>
      <c r="BZ89" s="4">
        <f>BF89*$BU89*VLOOKUP("Fuel Specific Gravity",'Raw Data'!$A$1:$B$2000,2,FALSE)</f>
        <v>11.400857946478</v>
      </c>
      <c r="CA89" s="4">
        <f>BJ89*$BU89*VLOOKUP("Fuel Specific Gravity",'Raw Data'!$A$1:$B$2000,2,FALSE)</f>
        <v>64.704910360985991</v>
      </c>
      <c r="CB89" s="4">
        <f>BM89*$BU89*VLOOKUP("Fuel Specific Gravity",'Raw Data'!$A$1:$B$2000,2,FALSE)</f>
        <v>0</v>
      </c>
    </row>
    <row r="90" spans="1:80" x14ac:dyDescent="0.25">
      <c r="A90" s="2">
        <v>43165</v>
      </c>
      <c r="B90" s="38">
        <v>0.41139192129629626</v>
      </c>
      <c r="C90" s="4">
        <v>7.7859999999999996</v>
      </c>
      <c r="D90" s="4">
        <v>8.8000000000000005E-3</v>
      </c>
      <c r="E90" s="4">
        <v>88.050847000000005</v>
      </c>
      <c r="F90" s="4">
        <v>387.2</v>
      </c>
      <c r="G90" s="4">
        <v>84.7</v>
      </c>
      <c r="H90" s="4">
        <v>0</v>
      </c>
      <c r="J90" s="4">
        <v>10.5</v>
      </c>
      <c r="K90" s="4">
        <v>0.9395</v>
      </c>
      <c r="L90" s="4">
        <v>7.3148</v>
      </c>
      <c r="M90" s="4">
        <v>8.3000000000000001E-3</v>
      </c>
      <c r="N90" s="4">
        <v>363.76679999999999</v>
      </c>
      <c r="O90" s="4">
        <v>79.581100000000006</v>
      </c>
      <c r="P90" s="4">
        <v>443.3</v>
      </c>
      <c r="Q90" s="4">
        <v>291.3236</v>
      </c>
      <c r="R90" s="4">
        <v>63.732700000000001</v>
      </c>
      <c r="S90" s="4">
        <v>355.1</v>
      </c>
      <c r="T90" s="4">
        <v>0</v>
      </c>
      <c r="W90" s="4">
        <v>0</v>
      </c>
      <c r="X90" s="4">
        <v>9.8644999999999996</v>
      </c>
      <c r="Y90" s="4">
        <v>12.1</v>
      </c>
      <c r="Z90" s="4">
        <v>846</v>
      </c>
      <c r="AA90" s="4">
        <v>847</v>
      </c>
      <c r="AB90" s="4">
        <v>885</v>
      </c>
      <c r="AC90" s="4">
        <v>81</v>
      </c>
      <c r="AD90" s="4">
        <v>22.09</v>
      </c>
      <c r="AE90" s="4">
        <v>0.51</v>
      </c>
      <c r="AF90" s="4">
        <v>979</v>
      </c>
      <c r="AG90" s="4">
        <v>0</v>
      </c>
      <c r="AH90" s="4">
        <v>35</v>
      </c>
      <c r="AI90" s="4">
        <v>35</v>
      </c>
      <c r="AJ90" s="4">
        <v>191</v>
      </c>
      <c r="AK90" s="4">
        <v>169</v>
      </c>
      <c r="AL90" s="4">
        <v>4.5</v>
      </c>
      <c r="AM90" s="4">
        <v>175</v>
      </c>
      <c r="AN90" s="4" t="s">
        <v>155</v>
      </c>
      <c r="AO90" s="4">
        <v>2</v>
      </c>
      <c r="AP90" s="5">
        <v>0.6205208333333333</v>
      </c>
      <c r="AQ90" s="4">
        <v>47.162872</v>
      </c>
      <c r="AR90" s="4">
        <v>-88.484099000000001</v>
      </c>
      <c r="AS90" s="4">
        <v>316.60000000000002</v>
      </c>
      <c r="AT90" s="4">
        <v>30.4</v>
      </c>
      <c r="AU90" s="4">
        <v>12</v>
      </c>
      <c r="AV90" s="4">
        <v>8</v>
      </c>
      <c r="AW90" s="4" t="s">
        <v>216</v>
      </c>
      <c r="AX90" s="4">
        <v>1.5</v>
      </c>
      <c r="AY90" s="4">
        <v>1.3</v>
      </c>
      <c r="AZ90" s="4">
        <v>2.1</v>
      </c>
      <c r="BA90" s="4">
        <v>14.186999999999999</v>
      </c>
      <c r="BB90" s="4">
        <v>27.62</v>
      </c>
      <c r="BC90" s="4">
        <v>1.95</v>
      </c>
      <c r="BD90" s="4">
        <v>6.4429999999999996</v>
      </c>
      <c r="BE90" s="4">
        <v>3178.4740000000002</v>
      </c>
      <c r="BF90" s="4">
        <v>2.2879999999999998</v>
      </c>
      <c r="BG90" s="4">
        <v>16.553000000000001</v>
      </c>
      <c r="BH90" s="4">
        <v>3.621</v>
      </c>
      <c r="BI90" s="4">
        <v>20.173999999999999</v>
      </c>
      <c r="BJ90" s="4">
        <v>13.256</v>
      </c>
      <c r="BK90" s="4">
        <v>2.9</v>
      </c>
      <c r="BL90" s="4">
        <v>16.157</v>
      </c>
      <c r="BM90" s="4">
        <v>0</v>
      </c>
      <c r="BQ90" s="4">
        <v>3116.6469999999999</v>
      </c>
      <c r="BR90" s="4">
        <v>0.22952500000000001</v>
      </c>
      <c r="BS90" s="4">
        <v>-5</v>
      </c>
      <c r="BT90" s="4">
        <v>7.0949999999999997E-3</v>
      </c>
      <c r="BU90" s="4">
        <v>5.6090289999999996</v>
      </c>
      <c r="BV90" s="4">
        <v>21</v>
      </c>
      <c r="BW90" s="4">
        <f t="shared" si="8"/>
        <v>1.4819054617999998</v>
      </c>
      <c r="BY90" s="4">
        <f>BE90*$BU90*VLOOKUP("Fuel Specific Gravity",'Raw Data'!$A$1:$B$2000,2,FALSE)</f>
        <v>15225.242526851083</v>
      </c>
      <c r="BZ90" s="4">
        <f>BF90*$BU90*VLOOKUP("Fuel Specific Gravity",'Raw Data'!$A$1:$B$2000,2,FALSE)</f>
        <v>10.959773432607998</v>
      </c>
      <c r="CA90" s="4">
        <f>BJ90*$BU90*VLOOKUP("Fuel Specific Gravity",'Raw Data'!$A$1:$B$2000,2,FALSE)</f>
        <v>63.497708314095995</v>
      </c>
      <c r="CB90" s="4">
        <f>BM90*$BU90*VLOOKUP("Fuel Specific Gravity",'Raw Data'!$A$1:$B$2000,2,FALSE)</f>
        <v>0</v>
      </c>
    </row>
    <row r="91" spans="1:80" x14ac:dyDescent="0.25">
      <c r="A91" s="2">
        <v>43165</v>
      </c>
      <c r="B91" s="38">
        <v>0.41140349537037041</v>
      </c>
      <c r="C91" s="4">
        <v>7.8879999999999999</v>
      </c>
      <c r="D91" s="4">
        <v>7.1000000000000004E-3</v>
      </c>
      <c r="E91" s="4">
        <v>71.101695000000007</v>
      </c>
      <c r="F91" s="4">
        <v>390.9</v>
      </c>
      <c r="G91" s="4">
        <v>85.2</v>
      </c>
      <c r="H91" s="4">
        <v>0</v>
      </c>
      <c r="J91" s="4">
        <v>10.5</v>
      </c>
      <c r="K91" s="4">
        <v>0.93869999999999998</v>
      </c>
      <c r="L91" s="4">
        <v>7.4044999999999996</v>
      </c>
      <c r="M91" s="4">
        <v>6.7000000000000002E-3</v>
      </c>
      <c r="N91" s="4">
        <v>366.90589999999997</v>
      </c>
      <c r="O91" s="4">
        <v>79.978399999999993</v>
      </c>
      <c r="P91" s="4">
        <v>446.9</v>
      </c>
      <c r="Q91" s="4">
        <v>293.8603</v>
      </c>
      <c r="R91" s="4">
        <v>64.055800000000005</v>
      </c>
      <c r="S91" s="4">
        <v>357.9</v>
      </c>
      <c r="T91" s="4">
        <v>0</v>
      </c>
      <c r="W91" s="4">
        <v>0</v>
      </c>
      <c r="X91" s="4">
        <v>9.8565000000000005</v>
      </c>
      <c r="Y91" s="4">
        <v>12.1</v>
      </c>
      <c r="Z91" s="4">
        <v>847</v>
      </c>
      <c r="AA91" s="4">
        <v>849</v>
      </c>
      <c r="AB91" s="4">
        <v>885</v>
      </c>
      <c r="AC91" s="4">
        <v>81</v>
      </c>
      <c r="AD91" s="4">
        <v>22.11</v>
      </c>
      <c r="AE91" s="4">
        <v>0.51</v>
      </c>
      <c r="AF91" s="4">
        <v>978</v>
      </c>
      <c r="AG91" s="4">
        <v>0</v>
      </c>
      <c r="AH91" s="4">
        <v>35</v>
      </c>
      <c r="AI91" s="4">
        <v>35</v>
      </c>
      <c r="AJ91" s="4">
        <v>191</v>
      </c>
      <c r="AK91" s="4">
        <v>169</v>
      </c>
      <c r="AL91" s="4">
        <v>4.5</v>
      </c>
      <c r="AM91" s="4">
        <v>175</v>
      </c>
      <c r="AN91" s="4" t="s">
        <v>155</v>
      </c>
      <c r="AO91" s="4">
        <v>2</v>
      </c>
      <c r="AP91" s="5">
        <v>0.62053240740740734</v>
      </c>
      <c r="AQ91" s="4">
        <v>47.162998000000002</v>
      </c>
      <c r="AR91" s="4">
        <v>-88.484140999999994</v>
      </c>
      <c r="AS91" s="4">
        <v>317</v>
      </c>
      <c r="AT91" s="4">
        <v>31</v>
      </c>
      <c r="AU91" s="4">
        <v>12</v>
      </c>
      <c r="AV91" s="4">
        <v>8</v>
      </c>
      <c r="AW91" s="4" t="s">
        <v>216</v>
      </c>
      <c r="AX91" s="4">
        <v>1.2948</v>
      </c>
      <c r="AY91" s="4">
        <v>1.3</v>
      </c>
      <c r="AZ91" s="4">
        <v>2.0316000000000001</v>
      </c>
      <c r="BA91" s="4">
        <v>14.186999999999999</v>
      </c>
      <c r="BB91" s="4">
        <v>27.28</v>
      </c>
      <c r="BC91" s="4">
        <v>1.92</v>
      </c>
      <c r="BD91" s="4">
        <v>6.5289999999999999</v>
      </c>
      <c r="BE91" s="4">
        <v>3178.9969999999998</v>
      </c>
      <c r="BF91" s="4">
        <v>1.8240000000000001</v>
      </c>
      <c r="BG91" s="4">
        <v>16.495999999999999</v>
      </c>
      <c r="BH91" s="4">
        <v>3.5960000000000001</v>
      </c>
      <c r="BI91" s="4">
        <v>20.091999999999999</v>
      </c>
      <c r="BJ91" s="4">
        <v>13.212</v>
      </c>
      <c r="BK91" s="4">
        <v>2.88</v>
      </c>
      <c r="BL91" s="4">
        <v>16.091999999999999</v>
      </c>
      <c r="BM91" s="4">
        <v>0</v>
      </c>
      <c r="BQ91" s="4">
        <v>3076.924</v>
      </c>
      <c r="BR91" s="4">
        <v>0.223659</v>
      </c>
      <c r="BS91" s="4">
        <v>-5</v>
      </c>
      <c r="BT91" s="4">
        <v>8.8120000000000004E-3</v>
      </c>
      <c r="BU91" s="4">
        <v>5.4656580000000003</v>
      </c>
      <c r="BV91" s="4">
        <v>21</v>
      </c>
      <c r="BW91" s="4">
        <f t="shared" si="8"/>
        <v>1.4440268436000001</v>
      </c>
      <c r="BY91" s="4">
        <f>BE91*$BU91*VLOOKUP("Fuel Specific Gravity",'Raw Data'!$A$1:$B$2000,2,FALSE)</f>
        <v>14838.515068812205</v>
      </c>
      <c r="BZ91" s="4">
        <f>BF91*$BU91*VLOOKUP("Fuel Specific Gravity",'Raw Data'!$A$1:$B$2000,2,FALSE)</f>
        <v>8.5138336039680009</v>
      </c>
      <c r="CA91" s="4">
        <f>BJ91*$BU91*VLOOKUP("Fuel Specific Gravity",'Raw Data'!$A$1:$B$2000,2,FALSE)</f>
        <v>61.669281565584008</v>
      </c>
      <c r="CB91" s="4">
        <f>BM91*$BU91*VLOOKUP("Fuel Specific Gravity",'Raw Data'!$A$1:$B$2000,2,FALSE)</f>
        <v>0</v>
      </c>
    </row>
    <row r="92" spans="1:80" x14ac:dyDescent="0.25">
      <c r="A92" s="2">
        <v>43165</v>
      </c>
      <c r="B92" s="38">
        <v>0.41141506944444445</v>
      </c>
      <c r="C92" s="4">
        <v>7.9</v>
      </c>
      <c r="D92" s="4">
        <v>7.0000000000000001E-3</v>
      </c>
      <c r="E92" s="4">
        <v>70</v>
      </c>
      <c r="F92" s="4">
        <v>393</v>
      </c>
      <c r="G92" s="4">
        <v>85.2</v>
      </c>
      <c r="H92" s="4">
        <v>0</v>
      </c>
      <c r="J92" s="4">
        <v>10.27</v>
      </c>
      <c r="K92" s="4">
        <v>0.93859999999999999</v>
      </c>
      <c r="L92" s="4">
        <v>7.4147999999999996</v>
      </c>
      <c r="M92" s="4">
        <v>6.6E-3</v>
      </c>
      <c r="N92" s="4">
        <v>368.83339999999998</v>
      </c>
      <c r="O92" s="4">
        <v>79.967500000000001</v>
      </c>
      <c r="P92" s="4">
        <v>448.8</v>
      </c>
      <c r="Q92" s="4">
        <v>295.40640000000002</v>
      </c>
      <c r="R92" s="4">
        <v>64.047700000000006</v>
      </c>
      <c r="S92" s="4">
        <v>359.5</v>
      </c>
      <c r="T92" s="4">
        <v>0</v>
      </c>
      <c r="W92" s="4">
        <v>0</v>
      </c>
      <c r="X92" s="4">
        <v>9.6417000000000002</v>
      </c>
      <c r="Y92" s="4">
        <v>12</v>
      </c>
      <c r="Z92" s="4">
        <v>847</v>
      </c>
      <c r="AA92" s="4">
        <v>850</v>
      </c>
      <c r="AB92" s="4">
        <v>886</v>
      </c>
      <c r="AC92" s="4">
        <v>81</v>
      </c>
      <c r="AD92" s="4">
        <v>22.11</v>
      </c>
      <c r="AE92" s="4">
        <v>0.51</v>
      </c>
      <c r="AF92" s="4">
        <v>978</v>
      </c>
      <c r="AG92" s="4">
        <v>0</v>
      </c>
      <c r="AH92" s="4">
        <v>35</v>
      </c>
      <c r="AI92" s="4">
        <v>35</v>
      </c>
      <c r="AJ92" s="4">
        <v>191</v>
      </c>
      <c r="AK92" s="4">
        <v>169</v>
      </c>
      <c r="AL92" s="4">
        <v>4.4000000000000004</v>
      </c>
      <c r="AM92" s="4">
        <v>175</v>
      </c>
      <c r="AN92" s="4" t="s">
        <v>155</v>
      </c>
      <c r="AO92" s="4">
        <v>2</v>
      </c>
      <c r="AP92" s="5">
        <v>0.62054398148148149</v>
      </c>
      <c r="AQ92" s="4">
        <v>47.163119000000002</v>
      </c>
      <c r="AR92" s="4">
        <v>-88.484206</v>
      </c>
      <c r="AS92" s="4">
        <v>317.39999999999998</v>
      </c>
      <c r="AT92" s="4">
        <v>31.4</v>
      </c>
      <c r="AU92" s="4">
        <v>12</v>
      </c>
      <c r="AV92" s="4">
        <v>8</v>
      </c>
      <c r="AW92" s="4" t="s">
        <v>216</v>
      </c>
      <c r="AX92" s="4">
        <v>1.2684</v>
      </c>
      <c r="AY92" s="4">
        <v>1.5052000000000001</v>
      </c>
      <c r="AZ92" s="4">
        <v>2.2052</v>
      </c>
      <c r="BA92" s="4">
        <v>14.186999999999999</v>
      </c>
      <c r="BB92" s="4">
        <v>27.24</v>
      </c>
      <c r="BC92" s="4">
        <v>1.92</v>
      </c>
      <c r="BD92" s="4">
        <v>6.5430000000000001</v>
      </c>
      <c r="BE92" s="4">
        <v>3179.0219999999999</v>
      </c>
      <c r="BF92" s="4">
        <v>1.7929999999999999</v>
      </c>
      <c r="BG92" s="4">
        <v>16.559999999999999</v>
      </c>
      <c r="BH92" s="4">
        <v>3.59</v>
      </c>
      <c r="BI92" s="4">
        <v>20.149999999999999</v>
      </c>
      <c r="BJ92" s="4">
        <v>13.263</v>
      </c>
      <c r="BK92" s="4">
        <v>2.8759999999999999</v>
      </c>
      <c r="BL92" s="4">
        <v>16.138999999999999</v>
      </c>
      <c r="BM92" s="4">
        <v>0</v>
      </c>
      <c r="BQ92" s="4">
        <v>3005.69</v>
      </c>
      <c r="BR92" s="4">
        <v>0.221188</v>
      </c>
      <c r="BS92" s="4">
        <v>-5</v>
      </c>
      <c r="BT92" s="4">
        <v>8.0940000000000005E-3</v>
      </c>
      <c r="BU92" s="4">
        <v>5.4052819999999997</v>
      </c>
      <c r="BV92" s="4">
        <v>21</v>
      </c>
      <c r="BW92" s="4">
        <f t="shared" si="8"/>
        <v>1.4280755044</v>
      </c>
      <c r="BY92" s="4">
        <f>BE92*$BU92*VLOOKUP("Fuel Specific Gravity",'Raw Data'!$A$1:$B$2000,2,FALSE)</f>
        <v>14674.717876650217</v>
      </c>
      <c r="BZ92" s="4">
        <f>BF92*$BU92*VLOOKUP("Fuel Specific Gravity",'Raw Data'!$A$1:$B$2000,2,FALSE)</f>
        <v>8.2766867146039989</v>
      </c>
      <c r="CA92" s="4">
        <f>BJ92*$BU92*VLOOKUP("Fuel Specific Gravity",'Raw Data'!$A$1:$B$2000,2,FALSE)</f>
        <v>61.223477911764</v>
      </c>
      <c r="CB92" s="4">
        <f>BM92*$BU92*VLOOKUP("Fuel Specific Gravity",'Raw Data'!$A$1:$B$2000,2,FALSE)</f>
        <v>0</v>
      </c>
    </row>
    <row r="93" spans="1:80" x14ac:dyDescent="0.25">
      <c r="A93" s="2">
        <v>43165</v>
      </c>
      <c r="B93" s="38">
        <v>0.41142664351851854</v>
      </c>
      <c r="C93" s="4">
        <v>7.8970000000000002</v>
      </c>
      <c r="D93" s="4">
        <v>7.6E-3</v>
      </c>
      <c r="E93" s="4">
        <v>75.836803000000003</v>
      </c>
      <c r="F93" s="4">
        <v>393.6</v>
      </c>
      <c r="G93" s="4">
        <v>85.2</v>
      </c>
      <c r="H93" s="4">
        <v>0</v>
      </c>
      <c r="J93" s="4">
        <v>10.11</v>
      </c>
      <c r="K93" s="4">
        <v>0.93859999999999999</v>
      </c>
      <c r="L93" s="4">
        <v>7.4123000000000001</v>
      </c>
      <c r="M93" s="4">
        <v>7.1000000000000004E-3</v>
      </c>
      <c r="N93" s="4">
        <v>369.44260000000003</v>
      </c>
      <c r="O93" s="4">
        <v>79.968599999999995</v>
      </c>
      <c r="P93" s="4">
        <v>449.4</v>
      </c>
      <c r="Q93" s="4">
        <v>295.89440000000002</v>
      </c>
      <c r="R93" s="4">
        <v>64.048599999999993</v>
      </c>
      <c r="S93" s="4">
        <v>359.9</v>
      </c>
      <c r="T93" s="4">
        <v>0</v>
      </c>
      <c r="W93" s="4">
        <v>0</v>
      </c>
      <c r="X93" s="4">
        <v>9.4906000000000006</v>
      </c>
      <c r="Y93" s="4">
        <v>12</v>
      </c>
      <c r="Z93" s="4">
        <v>847</v>
      </c>
      <c r="AA93" s="4">
        <v>851</v>
      </c>
      <c r="AB93" s="4">
        <v>886</v>
      </c>
      <c r="AC93" s="4">
        <v>81</v>
      </c>
      <c r="AD93" s="4">
        <v>22.11</v>
      </c>
      <c r="AE93" s="4">
        <v>0.51</v>
      </c>
      <c r="AF93" s="4">
        <v>978</v>
      </c>
      <c r="AG93" s="4">
        <v>0</v>
      </c>
      <c r="AH93" s="4">
        <v>35</v>
      </c>
      <c r="AI93" s="4">
        <v>35</v>
      </c>
      <c r="AJ93" s="4">
        <v>191</v>
      </c>
      <c r="AK93" s="4">
        <v>168.1</v>
      </c>
      <c r="AL93" s="4">
        <v>4.4000000000000004</v>
      </c>
      <c r="AM93" s="4">
        <v>175</v>
      </c>
      <c r="AN93" s="4" t="s">
        <v>155</v>
      </c>
      <c r="AO93" s="4">
        <v>2</v>
      </c>
      <c r="AP93" s="5">
        <v>0.62055555555555553</v>
      </c>
      <c r="AQ93" s="4">
        <v>47.163238999999997</v>
      </c>
      <c r="AR93" s="4">
        <v>-88.484290000000001</v>
      </c>
      <c r="AS93" s="4">
        <v>317.7</v>
      </c>
      <c r="AT93" s="4">
        <v>32</v>
      </c>
      <c r="AU93" s="4">
        <v>12</v>
      </c>
      <c r="AV93" s="4">
        <v>8</v>
      </c>
      <c r="AW93" s="4" t="s">
        <v>216</v>
      </c>
      <c r="AX93" s="4">
        <v>1.4368000000000001</v>
      </c>
      <c r="AY93" s="4">
        <v>1.1896</v>
      </c>
      <c r="AZ93" s="4">
        <v>2.3683999999999998</v>
      </c>
      <c r="BA93" s="4">
        <v>14.186999999999999</v>
      </c>
      <c r="BB93" s="4">
        <v>27.25</v>
      </c>
      <c r="BC93" s="4">
        <v>1.92</v>
      </c>
      <c r="BD93" s="4">
        <v>6.5419999999999998</v>
      </c>
      <c r="BE93" s="4">
        <v>3178.7910000000002</v>
      </c>
      <c r="BF93" s="4">
        <v>1.9430000000000001</v>
      </c>
      <c r="BG93" s="4">
        <v>16.591999999999999</v>
      </c>
      <c r="BH93" s="4">
        <v>3.5910000000000002</v>
      </c>
      <c r="BI93" s="4">
        <v>20.183</v>
      </c>
      <c r="BJ93" s="4">
        <v>13.289</v>
      </c>
      <c r="BK93" s="4">
        <v>2.8759999999999999</v>
      </c>
      <c r="BL93" s="4">
        <v>16.164999999999999</v>
      </c>
      <c r="BM93" s="4">
        <v>0</v>
      </c>
      <c r="BQ93" s="4">
        <v>2959.386</v>
      </c>
      <c r="BR93" s="4">
        <v>0.23277800000000001</v>
      </c>
      <c r="BS93" s="4">
        <v>-5</v>
      </c>
      <c r="BT93" s="4">
        <v>8.9060000000000007E-3</v>
      </c>
      <c r="BU93" s="4">
        <v>5.6885120000000002</v>
      </c>
      <c r="BV93" s="4">
        <v>21</v>
      </c>
      <c r="BW93" s="4">
        <f t="shared" si="8"/>
        <v>1.5029048704000001</v>
      </c>
      <c r="BY93" s="4">
        <f>BE93*$BU93*VLOOKUP("Fuel Specific Gravity",'Raw Data'!$A$1:$B$2000,2,FALSE)</f>
        <v>15442.53249963917</v>
      </c>
      <c r="BZ93" s="4">
        <f>BF93*$BU93*VLOOKUP("Fuel Specific Gravity",'Raw Data'!$A$1:$B$2000,2,FALSE)</f>
        <v>9.4390731088639992</v>
      </c>
      <c r="CA93" s="4">
        <f>BJ93*$BU93*VLOOKUP("Fuel Specific Gravity",'Raw Data'!$A$1:$B$2000,2,FALSE)</f>
        <v>64.557819116672007</v>
      </c>
      <c r="CB93" s="4">
        <f>BM93*$BU93*VLOOKUP("Fuel Specific Gravity",'Raw Data'!$A$1:$B$2000,2,FALSE)</f>
        <v>0</v>
      </c>
    </row>
    <row r="94" spans="1:80" x14ac:dyDescent="0.25">
      <c r="A94" s="2">
        <v>43165</v>
      </c>
      <c r="B94" s="38">
        <v>0.41143821759259258</v>
      </c>
      <c r="C94" s="4">
        <v>7.8460000000000001</v>
      </c>
      <c r="D94" s="4">
        <v>8.0000000000000002E-3</v>
      </c>
      <c r="E94" s="4">
        <v>80</v>
      </c>
      <c r="F94" s="4">
        <v>394.7</v>
      </c>
      <c r="G94" s="4">
        <v>85.2</v>
      </c>
      <c r="H94" s="4">
        <v>-10</v>
      </c>
      <c r="J94" s="4">
        <v>10.07</v>
      </c>
      <c r="K94" s="4">
        <v>0.93899999999999995</v>
      </c>
      <c r="L94" s="4">
        <v>7.3666999999999998</v>
      </c>
      <c r="M94" s="4">
        <v>7.4999999999999997E-3</v>
      </c>
      <c r="N94" s="4">
        <v>370.57339999999999</v>
      </c>
      <c r="O94" s="4">
        <v>79.998800000000003</v>
      </c>
      <c r="P94" s="4">
        <v>450.6</v>
      </c>
      <c r="Q94" s="4">
        <v>296.80009999999999</v>
      </c>
      <c r="R94" s="4">
        <v>64.072699999999998</v>
      </c>
      <c r="S94" s="4">
        <v>360.9</v>
      </c>
      <c r="T94" s="4">
        <v>0</v>
      </c>
      <c r="W94" s="4">
        <v>0</v>
      </c>
      <c r="X94" s="4">
        <v>9.4577000000000009</v>
      </c>
      <c r="Y94" s="4">
        <v>12</v>
      </c>
      <c r="Z94" s="4">
        <v>848</v>
      </c>
      <c r="AA94" s="4">
        <v>851</v>
      </c>
      <c r="AB94" s="4">
        <v>886</v>
      </c>
      <c r="AC94" s="4">
        <v>81</v>
      </c>
      <c r="AD94" s="4">
        <v>22.11</v>
      </c>
      <c r="AE94" s="4">
        <v>0.51</v>
      </c>
      <c r="AF94" s="4">
        <v>978</v>
      </c>
      <c r="AG94" s="4">
        <v>0</v>
      </c>
      <c r="AH94" s="4">
        <v>35</v>
      </c>
      <c r="AI94" s="4">
        <v>35</v>
      </c>
      <c r="AJ94" s="4">
        <v>191</v>
      </c>
      <c r="AK94" s="4">
        <v>168.9</v>
      </c>
      <c r="AL94" s="4">
        <v>4.3</v>
      </c>
      <c r="AM94" s="4">
        <v>175</v>
      </c>
      <c r="AN94" s="4" t="s">
        <v>155</v>
      </c>
      <c r="AO94" s="4">
        <v>2</v>
      </c>
      <c r="AP94" s="5">
        <v>0.62056712962962968</v>
      </c>
      <c r="AQ94" s="4">
        <v>47.163356</v>
      </c>
      <c r="AR94" s="4">
        <v>-88.484391000000002</v>
      </c>
      <c r="AS94" s="4">
        <v>318</v>
      </c>
      <c r="AT94" s="4">
        <v>32.700000000000003</v>
      </c>
      <c r="AU94" s="4">
        <v>12</v>
      </c>
      <c r="AV94" s="4">
        <v>8</v>
      </c>
      <c r="AW94" s="4" t="s">
        <v>216</v>
      </c>
      <c r="AX94" s="4">
        <v>1.7052</v>
      </c>
      <c r="AY94" s="4">
        <v>1.5471999999999999</v>
      </c>
      <c r="AZ94" s="4">
        <v>2.8788</v>
      </c>
      <c r="BA94" s="4">
        <v>14.186999999999999</v>
      </c>
      <c r="BB94" s="4">
        <v>27.42</v>
      </c>
      <c r="BC94" s="4">
        <v>1.93</v>
      </c>
      <c r="BD94" s="4">
        <v>6.5019999999999998</v>
      </c>
      <c r="BE94" s="4">
        <v>3178.7069999999999</v>
      </c>
      <c r="BF94" s="4">
        <v>2.0630000000000002</v>
      </c>
      <c r="BG94" s="4">
        <v>16.745000000000001</v>
      </c>
      <c r="BH94" s="4">
        <v>3.6150000000000002</v>
      </c>
      <c r="BI94" s="4">
        <v>20.36</v>
      </c>
      <c r="BJ94" s="4">
        <v>13.412000000000001</v>
      </c>
      <c r="BK94" s="4">
        <v>2.895</v>
      </c>
      <c r="BL94" s="4">
        <v>16.306999999999999</v>
      </c>
      <c r="BM94" s="4">
        <v>0</v>
      </c>
      <c r="BQ94" s="4">
        <v>2967.3049999999998</v>
      </c>
      <c r="BR94" s="4">
        <v>0.23943600000000001</v>
      </c>
      <c r="BS94" s="4">
        <v>-5</v>
      </c>
      <c r="BT94" s="4">
        <v>8.9999999999999993E-3</v>
      </c>
      <c r="BU94" s="4">
        <v>5.8512170000000001</v>
      </c>
      <c r="BV94" s="4">
        <v>21</v>
      </c>
      <c r="BW94" s="4">
        <f t="shared" si="8"/>
        <v>1.5458915313999999</v>
      </c>
      <c r="BY94" s="4">
        <f>BE94*$BU94*VLOOKUP("Fuel Specific Gravity",'Raw Data'!$A$1:$B$2000,2,FALSE)</f>
        <v>15883.805988701824</v>
      </c>
      <c r="BZ94" s="4">
        <f>BF94*$BU94*VLOOKUP("Fuel Specific Gravity",'Raw Data'!$A$1:$B$2000,2,FALSE)</f>
        <v>10.308685813034002</v>
      </c>
      <c r="CA94" s="4">
        <f>BJ94*$BU94*VLOOKUP("Fuel Specific Gravity",'Raw Data'!$A$1:$B$2000,2,FALSE)</f>
        <v>67.018950133016006</v>
      </c>
      <c r="CB94" s="4">
        <f>BM94*$BU94*VLOOKUP("Fuel Specific Gravity",'Raw Data'!$A$1:$B$2000,2,FALSE)</f>
        <v>0</v>
      </c>
    </row>
    <row r="95" spans="1:80" x14ac:dyDescent="0.25">
      <c r="A95" s="2">
        <v>43165</v>
      </c>
      <c r="B95" s="38">
        <v>0.41144979166666668</v>
      </c>
      <c r="C95" s="4">
        <v>7.4459999999999997</v>
      </c>
      <c r="D95" s="4">
        <v>8.5000000000000006E-3</v>
      </c>
      <c r="E95" s="4">
        <v>85.189655000000002</v>
      </c>
      <c r="F95" s="4">
        <v>395.1</v>
      </c>
      <c r="G95" s="4">
        <v>85.2</v>
      </c>
      <c r="H95" s="4">
        <v>0</v>
      </c>
      <c r="J95" s="4">
        <v>10</v>
      </c>
      <c r="K95" s="4">
        <v>0.94199999999999995</v>
      </c>
      <c r="L95" s="4">
        <v>7.0144000000000002</v>
      </c>
      <c r="M95" s="4">
        <v>8.0000000000000002E-3</v>
      </c>
      <c r="N95" s="4">
        <v>372.178</v>
      </c>
      <c r="O95" s="4">
        <v>80.261499999999998</v>
      </c>
      <c r="P95" s="4">
        <v>452.4</v>
      </c>
      <c r="Q95" s="4">
        <v>298.08519999999999</v>
      </c>
      <c r="R95" s="4">
        <v>64.283199999999994</v>
      </c>
      <c r="S95" s="4">
        <v>362.4</v>
      </c>
      <c r="T95" s="4">
        <v>0</v>
      </c>
      <c r="W95" s="4">
        <v>0</v>
      </c>
      <c r="X95" s="4">
        <v>9.4204000000000008</v>
      </c>
      <c r="Y95" s="4">
        <v>12</v>
      </c>
      <c r="Z95" s="4">
        <v>847</v>
      </c>
      <c r="AA95" s="4">
        <v>850</v>
      </c>
      <c r="AB95" s="4">
        <v>886</v>
      </c>
      <c r="AC95" s="4">
        <v>81</v>
      </c>
      <c r="AD95" s="4">
        <v>22.11</v>
      </c>
      <c r="AE95" s="4">
        <v>0.51</v>
      </c>
      <c r="AF95" s="4">
        <v>978</v>
      </c>
      <c r="AG95" s="4">
        <v>0</v>
      </c>
      <c r="AH95" s="4">
        <v>35</v>
      </c>
      <c r="AI95" s="4">
        <v>35</v>
      </c>
      <c r="AJ95" s="4">
        <v>191</v>
      </c>
      <c r="AK95" s="4">
        <v>168.1</v>
      </c>
      <c r="AL95" s="4">
        <v>4.4000000000000004</v>
      </c>
      <c r="AM95" s="4">
        <v>175.3</v>
      </c>
      <c r="AN95" s="4" t="s">
        <v>155</v>
      </c>
      <c r="AO95" s="4">
        <v>2</v>
      </c>
      <c r="AP95" s="5">
        <v>0.62057870370370372</v>
      </c>
      <c r="AQ95" s="4">
        <v>47.163474000000001</v>
      </c>
      <c r="AR95" s="4">
        <v>-88.484506999999994</v>
      </c>
      <c r="AS95" s="4">
        <v>318.3</v>
      </c>
      <c r="AT95" s="4">
        <v>33.9</v>
      </c>
      <c r="AU95" s="4">
        <v>12</v>
      </c>
      <c r="AV95" s="4">
        <v>8</v>
      </c>
      <c r="AW95" s="4" t="s">
        <v>216</v>
      </c>
      <c r="AX95" s="4">
        <v>1.9368000000000001</v>
      </c>
      <c r="AY95" s="4">
        <v>1.2527999999999999</v>
      </c>
      <c r="AZ95" s="4">
        <v>3.1684000000000001</v>
      </c>
      <c r="BA95" s="4">
        <v>14.186999999999999</v>
      </c>
      <c r="BB95" s="4">
        <v>28.84</v>
      </c>
      <c r="BC95" s="4">
        <v>2.0299999999999998</v>
      </c>
      <c r="BD95" s="4">
        <v>6.1529999999999996</v>
      </c>
      <c r="BE95" s="4">
        <v>3179.1759999999999</v>
      </c>
      <c r="BF95" s="4">
        <v>2.3149999999999999</v>
      </c>
      <c r="BG95" s="4">
        <v>17.664999999999999</v>
      </c>
      <c r="BH95" s="4">
        <v>3.81</v>
      </c>
      <c r="BI95" s="4">
        <v>21.474</v>
      </c>
      <c r="BJ95" s="4">
        <v>14.148</v>
      </c>
      <c r="BK95" s="4">
        <v>3.0510000000000002</v>
      </c>
      <c r="BL95" s="4">
        <v>17.199000000000002</v>
      </c>
      <c r="BM95" s="4">
        <v>0</v>
      </c>
      <c r="BQ95" s="4">
        <v>3104.4989999999998</v>
      </c>
      <c r="BR95" s="4">
        <v>0.24634200000000001</v>
      </c>
      <c r="BS95" s="4">
        <v>-5</v>
      </c>
      <c r="BT95" s="4">
        <v>8.9999999999999993E-3</v>
      </c>
      <c r="BU95" s="4">
        <v>6.0199819999999997</v>
      </c>
      <c r="BV95" s="4">
        <v>21</v>
      </c>
      <c r="BW95" s="4">
        <f t="shared" si="8"/>
        <v>1.5904792443999998</v>
      </c>
      <c r="BY95" s="4">
        <f>BE95*$BU95*VLOOKUP("Fuel Specific Gravity",'Raw Data'!$A$1:$B$2000,2,FALSE)</f>
        <v>16344.349279786526</v>
      </c>
      <c r="BZ95" s="4">
        <f>BF95*$BU95*VLOOKUP("Fuel Specific Gravity",'Raw Data'!$A$1:$B$2000,2,FALSE)</f>
        <v>11.90156461382</v>
      </c>
      <c r="CA95" s="4">
        <f>BJ95*$BU95*VLOOKUP("Fuel Specific Gravity",'Raw Data'!$A$1:$B$2000,2,FALSE)</f>
        <v>72.735782356944</v>
      </c>
      <c r="CB95" s="4">
        <f>BM95*$BU95*VLOOKUP("Fuel Specific Gravity",'Raw Data'!$A$1:$B$2000,2,FALSE)</f>
        <v>0</v>
      </c>
    </row>
    <row r="96" spans="1:80" x14ac:dyDescent="0.25">
      <c r="A96" s="2">
        <v>43165</v>
      </c>
      <c r="B96" s="38">
        <v>0.41146136574074071</v>
      </c>
      <c r="C96" s="4">
        <v>7.0789999999999997</v>
      </c>
      <c r="D96" s="4">
        <v>9.5999999999999992E-3</v>
      </c>
      <c r="E96" s="4">
        <v>96.492536999999999</v>
      </c>
      <c r="F96" s="4">
        <v>394.1</v>
      </c>
      <c r="G96" s="4">
        <v>85.2</v>
      </c>
      <c r="H96" s="4">
        <v>0</v>
      </c>
      <c r="J96" s="4">
        <v>10</v>
      </c>
      <c r="K96" s="4">
        <v>0.94489999999999996</v>
      </c>
      <c r="L96" s="4">
        <v>6.6886999999999999</v>
      </c>
      <c r="M96" s="4">
        <v>9.1000000000000004E-3</v>
      </c>
      <c r="N96" s="4">
        <v>372.35860000000002</v>
      </c>
      <c r="O96" s="4">
        <v>80.5017</v>
      </c>
      <c r="P96" s="4">
        <v>452.9</v>
      </c>
      <c r="Q96" s="4">
        <v>298.22989999999999</v>
      </c>
      <c r="R96" s="4">
        <v>64.475499999999997</v>
      </c>
      <c r="S96" s="4">
        <v>362.7</v>
      </c>
      <c r="T96" s="4">
        <v>0</v>
      </c>
      <c r="W96" s="4">
        <v>0</v>
      </c>
      <c r="X96" s="4">
        <v>9.4486000000000008</v>
      </c>
      <c r="Y96" s="4">
        <v>12</v>
      </c>
      <c r="Z96" s="4">
        <v>847</v>
      </c>
      <c r="AA96" s="4">
        <v>851</v>
      </c>
      <c r="AB96" s="4">
        <v>885</v>
      </c>
      <c r="AC96" s="4">
        <v>81</v>
      </c>
      <c r="AD96" s="4">
        <v>22.11</v>
      </c>
      <c r="AE96" s="4">
        <v>0.51</v>
      </c>
      <c r="AF96" s="4">
        <v>978</v>
      </c>
      <c r="AG96" s="4">
        <v>0</v>
      </c>
      <c r="AH96" s="4">
        <v>35</v>
      </c>
      <c r="AI96" s="4">
        <v>35</v>
      </c>
      <c r="AJ96" s="4">
        <v>190.1</v>
      </c>
      <c r="AK96" s="4">
        <v>168</v>
      </c>
      <c r="AL96" s="4">
        <v>4.4000000000000004</v>
      </c>
      <c r="AM96" s="4">
        <v>175.7</v>
      </c>
      <c r="AN96" s="4" t="s">
        <v>155</v>
      </c>
      <c r="AO96" s="4">
        <v>2</v>
      </c>
      <c r="AP96" s="5">
        <v>0.62059027777777775</v>
      </c>
      <c r="AQ96" s="4">
        <v>47.163595000000001</v>
      </c>
      <c r="AR96" s="4">
        <v>-88.484618999999995</v>
      </c>
      <c r="AS96" s="4">
        <v>318.5</v>
      </c>
      <c r="AT96" s="4">
        <v>34.799999999999997</v>
      </c>
      <c r="AU96" s="4">
        <v>12</v>
      </c>
      <c r="AV96" s="4">
        <v>8</v>
      </c>
      <c r="AW96" s="4" t="s">
        <v>216</v>
      </c>
      <c r="AX96" s="4">
        <v>1.4528000000000001</v>
      </c>
      <c r="AY96" s="4">
        <v>1.0684</v>
      </c>
      <c r="AZ96" s="4">
        <v>2.3792</v>
      </c>
      <c r="BA96" s="4">
        <v>14.186999999999999</v>
      </c>
      <c r="BB96" s="4">
        <v>30.28</v>
      </c>
      <c r="BC96" s="4">
        <v>2.13</v>
      </c>
      <c r="BD96" s="4">
        <v>5.8360000000000003</v>
      </c>
      <c r="BE96" s="4">
        <v>3179.3589999999999</v>
      </c>
      <c r="BF96" s="4">
        <v>2.758</v>
      </c>
      <c r="BG96" s="4">
        <v>18.535</v>
      </c>
      <c r="BH96" s="4">
        <v>4.0069999999999997</v>
      </c>
      <c r="BI96" s="4">
        <v>22.542000000000002</v>
      </c>
      <c r="BJ96" s="4">
        <v>14.845000000000001</v>
      </c>
      <c r="BK96" s="4">
        <v>3.2090000000000001</v>
      </c>
      <c r="BL96" s="4">
        <v>18.055</v>
      </c>
      <c r="BM96" s="4">
        <v>0</v>
      </c>
      <c r="BQ96" s="4">
        <v>3265.6080000000002</v>
      </c>
      <c r="BR96" s="4">
        <v>0.22072600000000001</v>
      </c>
      <c r="BS96" s="4">
        <v>-5</v>
      </c>
      <c r="BT96" s="4">
        <v>8.0940000000000005E-3</v>
      </c>
      <c r="BU96" s="4">
        <v>5.3939919999999999</v>
      </c>
      <c r="BV96" s="4">
        <v>21</v>
      </c>
      <c r="BW96" s="4">
        <f t="shared" si="8"/>
        <v>1.4250926864</v>
      </c>
      <c r="BY96" s="4">
        <f>BE96*$BU96*VLOOKUP("Fuel Specific Gravity",'Raw Data'!$A$1:$B$2000,2,FALSE)</f>
        <v>14645.619207503312</v>
      </c>
      <c r="BZ96" s="4">
        <f>BF96*$BU96*VLOOKUP("Fuel Specific Gravity",'Raw Data'!$A$1:$B$2000,2,FALSE)</f>
        <v>12.704641965344001</v>
      </c>
      <c r="CA96" s="4">
        <f>BJ96*$BU96*VLOOKUP("Fuel Specific Gravity",'Raw Data'!$A$1:$B$2000,2,FALSE)</f>
        <v>68.383034798959997</v>
      </c>
      <c r="CB96" s="4">
        <f>BM96*$BU96*VLOOKUP("Fuel Specific Gravity",'Raw Data'!$A$1:$B$2000,2,FALSE)</f>
        <v>0</v>
      </c>
    </row>
    <row r="97" spans="1:80" x14ac:dyDescent="0.25">
      <c r="A97" s="2">
        <v>43165</v>
      </c>
      <c r="B97" s="38">
        <v>0.41147293981481486</v>
      </c>
      <c r="C97" s="4">
        <v>6.8239999999999998</v>
      </c>
      <c r="D97" s="4">
        <v>7.1999999999999998E-3</v>
      </c>
      <c r="E97" s="4">
        <v>71.616915000000006</v>
      </c>
      <c r="F97" s="4">
        <v>389.2</v>
      </c>
      <c r="G97" s="4">
        <v>85.7</v>
      </c>
      <c r="H97" s="4">
        <v>0</v>
      </c>
      <c r="J97" s="4">
        <v>10.18</v>
      </c>
      <c r="K97" s="4">
        <v>0.94679999999999997</v>
      </c>
      <c r="L97" s="4">
        <v>6.4611000000000001</v>
      </c>
      <c r="M97" s="4">
        <v>6.7999999999999996E-3</v>
      </c>
      <c r="N97" s="4">
        <v>368.46440000000001</v>
      </c>
      <c r="O97" s="4">
        <v>81.138300000000001</v>
      </c>
      <c r="P97" s="4">
        <v>449.6</v>
      </c>
      <c r="Q97" s="4">
        <v>295.11090000000002</v>
      </c>
      <c r="R97" s="4">
        <v>64.985299999999995</v>
      </c>
      <c r="S97" s="4">
        <v>360.1</v>
      </c>
      <c r="T97" s="4">
        <v>0</v>
      </c>
      <c r="W97" s="4">
        <v>0</v>
      </c>
      <c r="X97" s="4">
        <v>9.6426999999999996</v>
      </c>
      <c r="Y97" s="4">
        <v>12</v>
      </c>
      <c r="Z97" s="4">
        <v>847</v>
      </c>
      <c r="AA97" s="4">
        <v>851</v>
      </c>
      <c r="AB97" s="4">
        <v>885</v>
      </c>
      <c r="AC97" s="4">
        <v>81</v>
      </c>
      <c r="AD97" s="4">
        <v>22.11</v>
      </c>
      <c r="AE97" s="4">
        <v>0.51</v>
      </c>
      <c r="AF97" s="4">
        <v>978</v>
      </c>
      <c r="AG97" s="4">
        <v>0</v>
      </c>
      <c r="AH97" s="4">
        <v>35</v>
      </c>
      <c r="AI97" s="4">
        <v>35</v>
      </c>
      <c r="AJ97" s="4">
        <v>190</v>
      </c>
      <c r="AK97" s="4">
        <v>168</v>
      </c>
      <c r="AL97" s="4">
        <v>4.3</v>
      </c>
      <c r="AM97" s="4">
        <v>176</v>
      </c>
      <c r="AN97" s="4" t="s">
        <v>155</v>
      </c>
      <c r="AO97" s="4">
        <v>2</v>
      </c>
      <c r="AP97" s="5">
        <v>0.62060185185185179</v>
      </c>
      <c r="AQ97" s="4">
        <v>47.163715000000003</v>
      </c>
      <c r="AR97" s="4">
        <v>-88.484741</v>
      </c>
      <c r="AS97" s="4">
        <v>318.60000000000002</v>
      </c>
      <c r="AT97" s="4">
        <v>35.6</v>
      </c>
      <c r="AU97" s="4">
        <v>12</v>
      </c>
      <c r="AV97" s="4">
        <v>8</v>
      </c>
      <c r="AW97" s="4" t="s">
        <v>216</v>
      </c>
      <c r="AX97" s="4">
        <v>1.3366629999999999</v>
      </c>
      <c r="AY97" s="4">
        <v>1.031668</v>
      </c>
      <c r="AZ97" s="4">
        <v>2.136663</v>
      </c>
      <c r="BA97" s="4">
        <v>14.186999999999999</v>
      </c>
      <c r="BB97" s="4">
        <v>31.39</v>
      </c>
      <c r="BC97" s="4">
        <v>2.21</v>
      </c>
      <c r="BD97" s="4">
        <v>5.6180000000000003</v>
      </c>
      <c r="BE97" s="4">
        <v>3181.0309999999999</v>
      </c>
      <c r="BF97" s="4">
        <v>2.125</v>
      </c>
      <c r="BG97" s="4">
        <v>18.997</v>
      </c>
      <c r="BH97" s="4">
        <v>4.1829999999999998</v>
      </c>
      <c r="BI97" s="4">
        <v>23.181000000000001</v>
      </c>
      <c r="BJ97" s="4">
        <v>15.215</v>
      </c>
      <c r="BK97" s="4">
        <v>3.351</v>
      </c>
      <c r="BL97" s="4">
        <v>18.565999999999999</v>
      </c>
      <c r="BM97" s="4">
        <v>0</v>
      </c>
      <c r="BQ97" s="4">
        <v>3451.9140000000002</v>
      </c>
      <c r="BR97" s="4">
        <v>0.189914</v>
      </c>
      <c r="BS97" s="4">
        <v>-5</v>
      </c>
      <c r="BT97" s="4">
        <v>8.0000000000000002E-3</v>
      </c>
      <c r="BU97" s="4">
        <v>4.6410239999999998</v>
      </c>
      <c r="BV97" s="4">
        <v>21</v>
      </c>
      <c r="BW97" s="4">
        <f t="shared" si="8"/>
        <v>1.2261585408</v>
      </c>
      <c r="BY97" s="4">
        <f>BE97*$BU97*VLOOKUP("Fuel Specific Gravity",'Raw Data'!$A$1:$B$2000,2,FALSE)</f>
        <v>12607.807998245375</v>
      </c>
      <c r="BZ97" s="4">
        <f>BF97*$BU97*VLOOKUP("Fuel Specific Gravity",'Raw Data'!$A$1:$B$2000,2,FALSE)</f>
        <v>8.4222983039999999</v>
      </c>
      <c r="CA97" s="4">
        <f>BJ97*$BU97*VLOOKUP("Fuel Specific Gravity",'Raw Data'!$A$1:$B$2000,2,FALSE)</f>
        <v>60.303655856639999</v>
      </c>
      <c r="CB97" s="4">
        <f>BM97*$BU97*VLOOKUP("Fuel Specific Gravity",'Raw Data'!$A$1:$B$2000,2,FALSE)</f>
        <v>0</v>
      </c>
    </row>
    <row r="98" spans="1:80" x14ac:dyDescent="0.25">
      <c r="A98" s="2">
        <v>43165</v>
      </c>
      <c r="B98" s="38">
        <v>0.4114845138888889</v>
      </c>
      <c r="C98" s="4">
        <v>6.8869999999999996</v>
      </c>
      <c r="D98" s="4">
        <v>7.7999999999999996E-3</v>
      </c>
      <c r="E98" s="4">
        <v>77.632653000000005</v>
      </c>
      <c r="F98" s="4">
        <v>386</v>
      </c>
      <c r="G98" s="4">
        <v>86.9</v>
      </c>
      <c r="H98" s="4">
        <v>0</v>
      </c>
      <c r="J98" s="4">
        <v>10.53</v>
      </c>
      <c r="K98" s="4">
        <v>0.94630000000000003</v>
      </c>
      <c r="L98" s="4">
        <v>6.5171999999999999</v>
      </c>
      <c r="M98" s="4">
        <v>7.3000000000000001E-3</v>
      </c>
      <c r="N98" s="4">
        <v>365.3107</v>
      </c>
      <c r="O98" s="4">
        <v>82.263599999999997</v>
      </c>
      <c r="P98" s="4">
        <v>447.6</v>
      </c>
      <c r="Q98" s="4">
        <v>292.58499999999998</v>
      </c>
      <c r="R98" s="4">
        <v>65.886600000000001</v>
      </c>
      <c r="S98" s="4">
        <v>358.5</v>
      </c>
      <c r="T98" s="4">
        <v>0</v>
      </c>
      <c r="W98" s="4">
        <v>0</v>
      </c>
      <c r="X98" s="4">
        <v>9.9634999999999998</v>
      </c>
      <c r="Y98" s="4">
        <v>12</v>
      </c>
      <c r="Z98" s="4">
        <v>846</v>
      </c>
      <c r="AA98" s="4">
        <v>847</v>
      </c>
      <c r="AB98" s="4">
        <v>884</v>
      </c>
      <c r="AC98" s="4">
        <v>81</v>
      </c>
      <c r="AD98" s="4">
        <v>22.11</v>
      </c>
      <c r="AE98" s="4">
        <v>0.51</v>
      </c>
      <c r="AF98" s="4">
        <v>978</v>
      </c>
      <c r="AG98" s="4">
        <v>0</v>
      </c>
      <c r="AH98" s="4">
        <v>35</v>
      </c>
      <c r="AI98" s="4">
        <v>35</v>
      </c>
      <c r="AJ98" s="4">
        <v>190</v>
      </c>
      <c r="AK98" s="4">
        <v>168</v>
      </c>
      <c r="AL98" s="4">
        <v>4.3</v>
      </c>
      <c r="AM98" s="4">
        <v>175.6</v>
      </c>
      <c r="AN98" s="4" t="s">
        <v>155</v>
      </c>
      <c r="AO98" s="4">
        <v>2</v>
      </c>
      <c r="AP98" s="5">
        <v>0.62061342592592594</v>
      </c>
      <c r="AQ98" s="4">
        <v>47.163831999999999</v>
      </c>
      <c r="AR98" s="4">
        <v>-88.484866999999994</v>
      </c>
      <c r="AS98" s="4">
        <v>318.60000000000002</v>
      </c>
      <c r="AT98" s="4">
        <v>35.6</v>
      </c>
      <c r="AU98" s="4">
        <v>12</v>
      </c>
      <c r="AV98" s="4">
        <v>8</v>
      </c>
      <c r="AW98" s="4" t="s">
        <v>216</v>
      </c>
      <c r="AX98" s="4">
        <v>1.194895</v>
      </c>
      <c r="AY98" s="4">
        <v>1.068368</v>
      </c>
      <c r="AZ98" s="4">
        <v>2.1316320000000002</v>
      </c>
      <c r="BA98" s="4">
        <v>14.186999999999999</v>
      </c>
      <c r="BB98" s="4">
        <v>31.11</v>
      </c>
      <c r="BC98" s="4">
        <v>2.19</v>
      </c>
      <c r="BD98" s="4">
        <v>5.673</v>
      </c>
      <c r="BE98" s="4">
        <v>3180.6129999999998</v>
      </c>
      <c r="BF98" s="4">
        <v>2.282</v>
      </c>
      <c r="BG98" s="4">
        <v>18.670000000000002</v>
      </c>
      <c r="BH98" s="4">
        <v>4.2039999999999997</v>
      </c>
      <c r="BI98" s="4">
        <v>22.873999999999999</v>
      </c>
      <c r="BJ98" s="4">
        <v>14.952999999999999</v>
      </c>
      <c r="BK98" s="4">
        <v>3.367</v>
      </c>
      <c r="BL98" s="4">
        <v>18.321000000000002</v>
      </c>
      <c r="BM98" s="4">
        <v>0</v>
      </c>
      <c r="BQ98" s="4">
        <v>3535.5709999999999</v>
      </c>
      <c r="BR98" s="4">
        <v>0.17793999999999999</v>
      </c>
      <c r="BS98" s="4">
        <v>-5</v>
      </c>
      <c r="BT98" s="4">
        <v>8.0000000000000002E-3</v>
      </c>
      <c r="BU98" s="4">
        <v>4.3484080000000001</v>
      </c>
      <c r="BV98" s="4">
        <v>21</v>
      </c>
      <c r="BW98" s="4">
        <f t="shared" si="8"/>
        <v>1.1488493935999999</v>
      </c>
      <c r="BY98" s="4">
        <f>BE98*$BU98*VLOOKUP("Fuel Specific Gravity",'Raw Data'!$A$1:$B$2000,2,FALSE)</f>
        <v>11811.334974044816</v>
      </c>
      <c r="BZ98" s="4">
        <f>BF98*$BU98*VLOOKUP("Fuel Specific Gravity",'Raw Data'!$A$1:$B$2000,2,FALSE)</f>
        <v>8.4742992658240013</v>
      </c>
      <c r="CA98" s="4">
        <f>BJ98*$BU98*VLOOKUP("Fuel Specific Gravity",'Raw Data'!$A$1:$B$2000,2,FALSE)</f>
        <v>55.528570079695996</v>
      </c>
      <c r="CB98" s="4">
        <f>BM98*$BU98*VLOOKUP("Fuel Specific Gravity",'Raw Data'!$A$1:$B$2000,2,FALSE)</f>
        <v>0</v>
      </c>
    </row>
    <row r="99" spans="1:80" x14ac:dyDescent="0.25">
      <c r="A99" s="2">
        <v>43165</v>
      </c>
      <c r="B99" s="38">
        <v>0.411496087962963</v>
      </c>
      <c r="C99" s="4">
        <v>7.1989999999999998</v>
      </c>
      <c r="D99" s="4">
        <v>7.4000000000000003E-3</v>
      </c>
      <c r="E99" s="4">
        <v>74.127377999999993</v>
      </c>
      <c r="F99" s="4">
        <v>385.9</v>
      </c>
      <c r="G99" s="4">
        <v>88</v>
      </c>
      <c r="H99" s="4">
        <v>0</v>
      </c>
      <c r="J99" s="4">
        <v>10.78</v>
      </c>
      <c r="K99" s="4">
        <v>0.94389999999999996</v>
      </c>
      <c r="L99" s="4">
        <v>6.7950999999999997</v>
      </c>
      <c r="M99" s="4">
        <v>7.0000000000000001E-3</v>
      </c>
      <c r="N99" s="4">
        <v>364.28309999999999</v>
      </c>
      <c r="O99" s="4">
        <v>83.031099999999995</v>
      </c>
      <c r="P99" s="4">
        <v>447.3</v>
      </c>
      <c r="Q99" s="4">
        <v>291.762</v>
      </c>
      <c r="R99" s="4">
        <v>66.501300000000001</v>
      </c>
      <c r="S99" s="4">
        <v>358.3</v>
      </c>
      <c r="T99" s="4">
        <v>0</v>
      </c>
      <c r="W99" s="4">
        <v>0</v>
      </c>
      <c r="X99" s="4">
        <v>10.1775</v>
      </c>
      <c r="Y99" s="4">
        <v>12</v>
      </c>
      <c r="Z99" s="4">
        <v>845</v>
      </c>
      <c r="AA99" s="4">
        <v>847</v>
      </c>
      <c r="AB99" s="4">
        <v>885</v>
      </c>
      <c r="AC99" s="4">
        <v>81</v>
      </c>
      <c r="AD99" s="4">
        <v>22.11</v>
      </c>
      <c r="AE99" s="4">
        <v>0.51</v>
      </c>
      <c r="AF99" s="4">
        <v>978</v>
      </c>
      <c r="AG99" s="4">
        <v>0</v>
      </c>
      <c r="AH99" s="4">
        <v>34.094000000000001</v>
      </c>
      <c r="AI99" s="4">
        <v>35</v>
      </c>
      <c r="AJ99" s="4">
        <v>190</v>
      </c>
      <c r="AK99" s="4">
        <v>168</v>
      </c>
      <c r="AL99" s="4">
        <v>4.3</v>
      </c>
      <c r="AM99" s="4">
        <v>175.2</v>
      </c>
      <c r="AN99" s="4" t="s">
        <v>155</v>
      </c>
      <c r="AO99" s="4">
        <v>2</v>
      </c>
      <c r="AP99" s="5">
        <v>0.62062499999999998</v>
      </c>
      <c r="AQ99" s="4">
        <v>47.163932000000003</v>
      </c>
      <c r="AR99" s="4">
        <v>-88.485021000000003</v>
      </c>
      <c r="AS99" s="4">
        <v>318.5</v>
      </c>
      <c r="AT99" s="4">
        <v>35.6</v>
      </c>
      <c r="AU99" s="4">
        <v>12</v>
      </c>
      <c r="AV99" s="4">
        <v>8</v>
      </c>
      <c r="AW99" s="4" t="s">
        <v>216</v>
      </c>
      <c r="AX99" s="4">
        <v>1.3051999999999999</v>
      </c>
      <c r="AY99" s="4">
        <v>1.0316000000000001</v>
      </c>
      <c r="AZ99" s="4">
        <v>2.2368000000000001</v>
      </c>
      <c r="BA99" s="4">
        <v>14.186999999999999</v>
      </c>
      <c r="BB99" s="4">
        <v>29.8</v>
      </c>
      <c r="BC99" s="4">
        <v>2.1</v>
      </c>
      <c r="BD99" s="4">
        <v>5.9420000000000002</v>
      </c>
      <c r="BE99" s="4">
        <v>3180.127</v>
      </c>
      <c r="BF99" s="4">
        <v>2.0840000000000001</v>
      </c>
      <c r="BG99" s="4">
        <v>17.853999999999999</v>
      </c>
      <c r="BH99" s="4">
        <v>4.069</v>
      </c>
      <c r="BI99" s="4">
        <v>21.922999999999998</v>
      </c>
      <c r="BJ99" s="4">
        <v>14.298999999999999</v>
      </c>
      <c r="BK99" s="4">
        <v>3.2589999999999999</v>
      </c>
      <c r="BL99" s="4">
        <v>17.559000000000001</v>
      </c>
      <c r="BM99" s="4">
        <v>0</v>
      </c>
      <c r="BQ99" s="4">
        <v>3463.2959999999998</v>
      </c>
      <c r="BR99" s="4">
        <v>0.19240199999999999</v>
      </c>
      <c r="BS99" s="4">
        <v>-5</v>
      </c>
      <c r="BT99" s="4">
        <v>8.9060000000000007E-3</v>
      </c>
      <c r="BU99" s="4">
        <v>4.7018240000000002</v>
      </c>
      <c r="BV99" s="4">
        <v>21</v>
      </c>
      <c r="BW99" s="4">
        <f t="shared" si="8"/>
        <v>1.2422219007999999</v>
      </c>
      <c r="BY99" s="4">
        <f>BE99*$BU99*VLOOKUP("Fuel Specific Gravity",'Raw Data'!$A$1:$B$2000,2,FALSE)</f>
        <v>12769.347423707393</v>
      </c>
      <c r="BZ99" s="4">
        <f>BF99*$BU99*VLOOKUP("Fuel Specific Gravity",'Raw Data'!$A$1:$B$2000,2,FALSE)</f>
        <v>8.3680054384640012</v>
      </c>
      <c r="CA99" s="4">
        <f>BJ99*$BU99*VLOOKUP("Fuel Specific Gravity",'Raw Data'!$A$1:$B$2000,2,FALSE)</f>
        <v>57.415599695104</v>
      </c>
      <c r="CB99" s="4">
        <f>BM99*$BU99*VLOOKUP("Fuel Specific Gravity",'Raw Data'!$A$1:$B$2000,2,FALSE)</f>
        <v>0</v>
      </c>
    </row>
    <row r="100" spans="1:80" x14ac:dyDescent="0.25">
      <c r="A100" s="2">
        <v>43165</v>
      </c>
      <c r="B100" s="38">
        <v>0.41150766203703704</v>
      </c>
      <c r="C100" s="4">
        <v>7.4169999999999998</v>
      </c>
      <c r="D100" s="4">
        <v>6.6E-3</v>
      </c>
      <c r="E100" s="4">
        <v>65.669836000000004</v>
      </c>
      <c r="F100" s="4">
        <v>388.6</v>
      </c>
      <c r="G100" s="4">
        <v>88.3</v>
      </c>
      <c r="H100" s="4">
        <v>0</v>
      </c>
      <c r="J100" s="4">
        <v>10.8</v>
      </c>
      <c r="K100" s="4">
        <v>0.94220000000000004</v>
      </c>
      <c r="L100" s="4">
        <v>6.9889000000000001</v>
      </c>
      <c r="M100" s="4">
        <v>6.1999999999999998E-3</v>
      </c>
      <c r="N100" s="4">
        <v>366.1968</v>
      </c>
      <c r="O100" s="4">
        <v>83.219899999999996</v>
      </c>
      <c r="P100" s="4">
        <v>449.4</v>
      </c>
      <c r="Q100" s="4">
        <v>293.29469999999998</v>
      </c>
      <c r="R100" s="4">
        <v>66.652600000000007</v>
      </c>
      <c r="S100" s="4">
        <v>359.9</v>
      </c>
      <c r="T100" s="4">
        <v>0</v>
      </c>
      <c r="W100" s="4">
        <v>0</v>
      </c>
      <c r="X100" s="4">
        <v>10.1762</v>
      </c>
      <c r="Y100" s="4">
        <v>12</v>
      </c>
      <c r="Z100" s="4">
        <v>845</v>
      </c>
      <c r="AA100" s="4">
        <v>846</v>
      </c>
      <c r="AB100" s="4">
        <v>884</v>
      </c>
      <c r="AC100" s="4">
        <v>81</v>
      </c>
      <c r="AD100" s="4">
        <v>22.11</v>
      </c>
      <c r="AE100" s="4">
        <v>0.51</v>
      </c>
      <c r="AF100" s="4">
        <v>978</v>
      </c>
      <c r="AG100" s="4">
        <v>0</v>
      </c>
      <c r="AH100" s="4">
        <v>34</v>
      </c>
      <c r="AI100" s="4">
        <v>35</v>
      </c>
      <c r="AJ100" s="4">
        <v>190</v>
      </c>
      <c r="AK100" s="4">
        <v>168</v>
      </c>
      <c r="AL100" s="4">
        <v>4.3</v>
      </c>
      <c r="AM100" s="4">
        <v>175</v>
      </c>
      <c r="AN100" s="4" t="s">
        <v>155</v>
      </c>
      <c r="AO100" s="4">
        <v>2</v>
      </c>
      <c r="AP100" s="5">
        <v>0.62063657407407413</v>
      </c>
      <c r="AQ100" s="4">
        <v>47.164017000000001</v>
      </c>
      <c r="AR100" s="4">
        <v>-88.485185999999999</v>
      </c>
      <c r="AS100" s="4">
        <v>318.60000000000002</v>
      </c>
      <c r="AT100" s="4">
        <v>35.200000000000003</v>
      </c>
      <c r="AU100" s="4">
        <v>12</v>
      </c>
      <c r="AV100" s="4">
        <v>8</v>
      </c>
      <c r="AW100" s="4" t="s">
        <v>216</v>
      </c>
      <c r="AX100" s="4">
        <v>1.5367999999999999</v>
      </c>
      <c r="AY100" s="4">
        <v>1</v>
      </c>
      <c r="AZ100" s="4">
        <v>2.3683999999999998</v>
      </c>
      <c r="BA100" s="4">
        <v>14.186999999999999</v>
      </c>
      <c r="BB100" s="4">
        <v>28.95</v>
      </c>
      <c r="BC100" s="4">
        <v>2.04</v>
      </c>
      <c r="BD100" s="4">
        <v>6.13</v>
      </c>
      <c r="BE100" s="4">
        <v>3180.069</v>
      </c>
      <c r="BF100" s="4">
        <v>1.792</v>
      </c>
      <c r="BG100" s="4">
        <v>17.449000000000002</v>
      </c>
      <c r="BH100" s="4">
        <v>3.9649999999999999</v>
      </c>
      <c r="BI100" s="4">
        <v>21.414999999999999</v>
      </c>
      <c r="BJ100" s="4">
        <v>13.976000000000001</v>
      </c>
      <c r="BK100" s="4">
        <v>3.1760000000000002</v>
      </c>
      <c r="BL100" s="4">
        <v>17.152000000000001</v>
      </c>
      <c r="BM100" s="4">
        <v>0</v>
      </c>
      <c r="BQ100" s="4">
        <v>3366.7530000000002</v>
      </c>
      <c r="BR100" s="4">
        <v>0.196718</v>
      </c>
      <c r="BS100" s="4">
        <v>-5</v>
      </c>
      <c r="BT100" s="4">
        <v>7.1879999999999999E-3</v>
      </c>
      <c r="BU100" s="4">
        <v>4.8072970000000002</v>
      </c>
      <c r="BV100" s="4">
        <v>21</v>
      </c>
      <c r="BW100" s="4">
        <f t="shared" si="8"/>
        <v>1.2700878674</v>
      </c>
      <c r="BY100" s="4">
        <f>BE100*$BU100*VLOOKUP("Fuel Specific Gravity",'Raw Data'!$A$1:$B$2000,2,FALSE)</f>
        <v>13055.555883623021</v>
      </c>
      <c r="BZ100" s="4">
        <f>BF100*$BU100*VLOOKUP("Fuel Specific Gravity",'Raw Data'!$A$1:$B$2000,2,FALSE)</f>
        <v>7.3569334952959995</v>
      </c>
      <c r="CA100" s="4">
        <f>BJ100*$BU100*VLOOKUP("Fuel Specific Gravity",'Raw Data'!$A$1:$B$2000,2,FALSE)</f>
        <v>57.377512572688005</v>
      </c>
      <c r="CB100" s="4">
        <f>BM100*$BU100*VLOOKUP("Fuel Specific Gravity",'Raw Data'!$A$1:$B$2000,2,FALSE)</f>
        <v>0</v>
      </c>
    </row>
    <row r="101" spans="1:80" x14ac:dyDescent="0.25">
      <c r="A101" s="2">
        <v>43165</v>
      </c>
      <c r="B101" s="38">
        <v>0.41151923611111108</v>
      </c>
      <c r="C101" s="4">
        <v>7.3070000000000004</v>
      </c>
      <c r="D101" s="4">
        <v>6.0000000000000001E-3</v>
      </c>
      <c r="E101" s="4">
        <v>60</v>
      </c>
      <c r="F101" s="4">
        <v>390.3</v>
      </c>
      <c r="G101" s="4">
        <v>88.3</v>
      </c>
      <c r="H101" s="4">
        <v>0</v>
      </c>
      <c r="J101" s="4">
        <v>10.72</v>
      </c>
      <c r="K101" s="4">
        <v>0.94310000000000005</v>
      </c>
      <c r="L101" s="4">
        <v>6.8913000000000002</v>
      </c>
      <c r="M101" s="4">
        <v>5.7000000000000002E-3</v>
      </c>
      <c r="N101" s="4">
        <v>368.10789999999997</v>
      </c>
      <c r="O101" s="4">
        <v>83.253799999999998</v>
      </c>
      <c r="P101" s="4">
        <v>451.4</v>
      </c>
      <c r="Q101" s="4">
        <v>294.8254</v>
      </c>
      <c r="R101" s="4">
        <v>66.6798</v>
      </c>
      <c r="S101" s="4">
        <v>361.5</v>
      </c>
      <c r="T101" s="4">
        <v>0</v>
      </c>
      <c r="W101" s="4">
        <v>0</v>
      </c>
      <c r="X101" s="4">
        <v>10.106</v>
      </c>
      <c r="Y101" s="4">
        <v>12</v>
      </c>
      <c r="Z101" s="4">
        <v>845</v>
      </c>
      <c r="AA101" s="4">
        <v>847</v>
      </c>
      <c r="AB101" s="4">
        <v>884</v>
      </c>
      <c r="AC101" s="4">
        <v>81</v>
      </c>
      <c r="AD101" s="4">
        <v>22.11</v>
      </c>
      <c r="AE101" s="4">
        <v>0.51</v>
      </c>
      <c r="AF101" s="4">
        <v>978</v>
      </c>
      <c r="AG101" s="4">
        <v>0</v>
      </c>
      <c r="AH101" s="4">
        <v>34</v>
      </c>
      <c r="AI101" s="4">
        <v>35</v>
      </c>
      <c r="AJ101" s="4">
        <v>190</v>
      </c>
      <c r="AK101" s="4">
        <v>168</v>
      </c>
      <c r="AL101" s="4">
        <v>4.3</v>
      </c>
      <c r="AM101" s="4">
        <v>175</v>
      </c>
      <c r="AN101" s="4" t="s">
        <v>155</v>
      </c>
      <c r="AO101" s="4">
        <v>2</v>
      </c>
      <c r="AP101" s="5">
        <v>0.62064814814814817</v>
      </c>
      <c r="AQ101" s="4">
        <v>47.164068999999998</v>
      </c>
      <c r="AR101" s="4">
        <v>-88.485298</v>
      </c>
      <c r="AS101" s="4">
        <v>318.8</v>
      </c>
      <c r="AT101" s="4">
        <v>34.9</v>
      </c>
      <c r="AU101" s="4">
        <v>12</v>
      </c>
      <c r="AV101" s="4">
        <v>8</v>
      </c>
      <c r="AW101" s="4" t="s">
        <v>216</v>
      </c>
      <c r="AX101" s="4">
        <v>1.6</v>
      </c>
      <c r="AY101" s="4">
        <v>1</v>
      </c>
      <c r="AZ101" s="4">
        <v>2.4</v>
      </c>
      <c r="BA101" s="4">
        <v>14.186999999999999</v>
      </c>
      <c r="BB101" s="4">
        <v>29.38</v>
      </c>
      <c r="BC101" s="4">
        <v>2.0699999999999998</v>
      </c>
      <c r="BD101" s="4">
        <v>6.0350000000000001</v>
      </c>
      <c r="BE101" s="4">
        <v>3180.5320000000002</v>
      </c>
      <c r="BF101" s="4">
        <v>1.6619999999999999</v>
      </c>
      <c r="BG101" s="4">
        <v>17.791</v>
      </c>
      <c r="BH101" s="4">
        <v>4.024</v>
      </c>
      <c r="BI101" s="4">
        <v>21.815000000000001</v>
      </c>
      <c r="BJ101" s="4">
        <v>14.25</v>
      </c>
      <c r="BK101" s="4">
        <v>3.2229999999999999</v>
      </c>
      <c r="BL101" s="4">
        <v>17.472000000000001</v>
      </c>
      <c r="BM101" s="4">
        <v>0</v>
      </c>
      <c r="BQ101" s="4">
        <v>3391.393</v>
      </c>
      <c r="BR101" s="4">
        <v>0.18884600000000001</v>
      </c>
      <c r="BS101" s="4">
        <v>-5</v>
      </c>
      <c r="BT101" s="4">
        <v>7.0000000000000001E-3</v>
      </c>
      <c r="BU101" s="4">
        <v>4.6149240000000002</v>
      </c>
      <c r="BV101" s="4">
        <v>21</v>
      </c>
      <c r="BW101" s="4">
        <f t="shared" si="8"/>
        <v>1.2192629208000001</v>
      </c>
      <c r="BY101" s="4">
        <f>BE101*$BU101*VLOOKUP("Fuel Specific Gravity",'Raw Data'!$A$1:$B$2000,2,FALSE)</f>
        <v>12534.938094471072</v>
      </c>
      <c r="BZ101" s="4">
        <f>BF101*$BU101*VLOOKUP("Fuel Specific Gravity",'Raw Data'!$A$1:$B$2000,2,FALSE)</f>
        <v>6.5501831495520006</v>
      </c>
      <c r="CA101" s="4">
        <f>BJ101*$BU101*VLOOKUP("Fuel Specific Gravity",'Raw Data'!$A$1:$B$2000,2,FALSE)</f>
        <v>56.161317618000005</v>
      </c>
      <c r="CB101" s="4">
        <f>BM101*$BU101*VLOOKUP("Fuel Specific Gravity",'Raw Data'!$A$1:$B$2000,2,FALSE)</f>
        <v>0</v>
      </c>
    </row>
    <row r="102" spans="1:80" x14ac:dyDescent="0.25">
      <c r="A102" s="2">
        <v>43165</v>
      </c>
      <c r="B102" s="38">
        <v>0.41153081018518517</v>
      </c>
      <c r="C102" s="4">
        <v>5.8810000000000002</v>
      </c>
      <c r="D102" s="4">
        <v>5.5999999999999999E-3</v>
      </c>
      <c r="E102" s="4">
        <v>55.559265000000003</v>
      </c>
      <c r="F102" s="4">
        <v>387.5</v>
      </c>
      <c r="G102" s="4">
        <v>88</v>
      </c>
      <c r="H102" s="4">
        <v>0</v>
      </c>
      <c r="J102" s="4">
        <v>10.6</v>
      </c>
      <c r="K102" s="4">
        <v>0.95420000000000005</v>
      </c>
      <c r="L102" s="4">
        <v>5.6111000000000004</v>
      </c>
      <c r="M102" s="4">
        <v>5.3E-3</v>
      </c>
      <c r="N102" s="4">
        <v>369.74450000000002</v>
      </c>
      <c r="O102" s="4">
        <v>83.998099999999994</v>
      </c>
      <c r="P102" s="4">
        <v>453.7</v>
      </c>
      <c r="Q102" s="4">
        <v>296.13619999999997</v>
      </c>
      <c r="R102" s="4">
        <v>67.275899999999993</v>
      </c>
      <c r="S102" s="4">
        <v>363.4</v>
      </c>
      <c r="T102" s="4">
        <v>0</v>
      </c>
      <c r="W102" s="4">
        <v>0</v>
      </c>
      <c r="X102" s="4">
        <v>10.114000000000001</v>
      </c>
      <c r="Y102" s="4">
        <v>12</v>
      </c>
      <c r="Z102" s="4">
        <v>845</v>
      </c>
      <c r="AA102" s="4">
        <v>846</v>
      </c>
      <c r="AB102" s="4">
        <v>884</v>
      </c>
      <c r="AC102" s="4">
        <v>81</v>
      </c>
      <c r="AD102" s="4">
        <v>22.11</v>
      </c>
      <c r="AE102" s="4">
        <v>0.51</v>
      </c>
      <c r="AF102" s="4">
        <v>978</v>
      </c>
      <c r="AG102" s="4">
        <v>0</v>
      </c>
      <c r="AH102" s="4">
        <v>34</v>
      </c>
      <c r="AI102" s="4">
        <v>35</v>
      </c>
      <c r="AJ102" s="4">
        <v>190</v>
      </c>
      <c r="AK102" s="4">
        <v>168</v>
      </c>
      <c r="AL102" s="4">
        <v>4.2</v>
      </c>
      <c r="AM102" s="4">
        <v>175</v>
      </c>
      <c r="AN102" s="4" t="s">
        <v>155</v>
      </c>
      <c r="AO102" s="4">
        <v>2</v>
      </c>
      <c r="AP102" s="5">
        <v>0.62064814814814817</v>
      </c>
      <c r="AQ102" s="4">
        <v>47.164105999999997</v>
      </c>
      <c r="AR102" s="4">
        <v>-88.485384999999994</v>
      </c>
      <c r="AS102" s="4">
        <v>319</v>
      </c>
      <c r="AT102" s="4">
        <v>34.799999999999997</v>
      </c>
      <c r="AU102" s="4">
        <v>12</v>
      </c>
      <c r="AV102" s="4">
        <v>8</v>
      </c>
      <c r="AW102" s="4" t="s">
        <v>216</v>
      </c>
      <c r="AX102" s="4">
        <v>1.6</v>
      </c>
      <c r="AY102" s="4">
        <v>1</v>
      </c>
      <c r="AZ102" s="4">
        <v>2.4</v>
      </c>
      <c r="BA102" s="4">
        <v>14.186999999999999</v>
      </c>
      <c r="BB102" s="4">
        <v>36.28</v>
      </c>
      <c r="BC102" s="4">
        <v>2.56</v>
      </c>
      <c r="BD102" s="4">
        <v>4.8049999999999997</v>
      </c>
      <c r="BE102" s="4">
        <v>3184.3530000000001</v>
      </c>
      <c r="BF102" s="4">
        <v>1.915</v>
      </c>
      <c r="BG102" s="4">
        <v>21.974</v>
      </c>
      <c r="BH102" s="4">
        <v>4.992</v>
      </c>
      <c r="BI102" s="4">
        <v>26.966000000000001</v>
      </c>
      <c r="BJ102" s="4">
        <v>17.600000000000001</v>
      </c>
      <c r="BK102" s="4">
        <v>3.9980000000000002</v>
      </c>
      <c r="BL102" s="4">
        <v>21.597999999999999</v>
      </c>
      <c r="BM102" s="4">
        <v>0</v>
      </c>
      <c r="BQ102" s="4">
        <v>4173.4399999999996</v>
      </c>
      <c r="BR102" s="4">
        <v>0.196154</v>
      </c>
      <c r="BS102" s="4">
        <v>-5</v>
      </c>
      <c r="BT102" s="4">
        <v>8.8120000000000004E-3</v>
      </c>
      <c r="BU102" s="4">
        <v>4.7935140000000001</v>
      </c>
      <c r="BV102" s="4">
        <v>21</v>
      </c>
      <c r="BW102" s="4">
        <f t="shared" si="8"/>
        <v>1.2664463987999999</v>
      </c>
      <c r="BY102" s="4">
        <f>BE102*$BU102*VLOOKUP("Fuel Specific Gravity",'Raw Data'!$A$1:$B$2000,2,FALSE)</f>
        <v>13035.661546221469</v>
      </c>
      <c r="BZ102" s="4">
        <f>BF102*$BU102*VLOOKUP("Fuel Specific Gravity",'Raw Data'!$A$1:$B$2000,2,FALSE)</f>
        <v>7.8393607307400011</v>
      </c>
      <c r="CA102" s="4">
        <f>BJ102*$BU102*VLOOKUP("Fuel Specific Gravity",'Raw Data'!$A$1:$B$2000,2,FALSE)</f>
        <v>72.048432825600003</v>
      </c>
      <c r="CB102" s="4">
        <f>BM102*$BU102*VLOOKUP("Fuel Specific Gravity",'Raw Data'!$A$1:$B$2000,2,FALSE)</f>
        <v>0</v>
      </c>
    </row>
    <row r="103" spans="1:80" x14ac:dyDescent="0.25">
      <c r="A103" s="2">
        <v>43165</v>
      </c>
      <c r="B103" s="38">
        <v>0.41154238425925921</v>
      </c>
      <c r="C103" s="4">
        <v>4.5090000000000003</v>
      </c>
      <c r="D103" s="4">
        <v>2.2000000000000001E-3</v>
      </c>
      <c r="E103" s="4">
        <v>22.170283999999999</v>
      </c>
      <c r="F103" s="4">
        <v>355.9</v>
      </c>
      <c r="G103" s="4">
        <v>86.4</v>
      </c>
      <c r="H103" s="4">
        <v>0</v>
      </c>
      <c r="J103" s="4">
        <v>10.6</v>
      </c>
      <c r="K103" s="4">
        <v>0.96509999999999996</v>
      </c>
      <c r="L103" s="4">
        <v>4.3513999999999999</v>
      </c>
      <c r="M103" s="4">
        <v>2.0999999999999999E-3</v>
      </c>
      <c r="N103" s="4">
        <v>343.5222</v>
      </c>
      <c r="O103" s="4">
        <v>83.409499999999994</v>
      </c>
      <c r="P103" s="4">
        <v>426.9</v>
      </c>
      <c r="Q103" s="4">
        <v>275.13420000000002</v>
      </c>
      <c r="R103" s="4">
        <v>66.804400000000001</v>
      </c>
      <c r="S103" s="4">
        <v>341.9</v>
      </c>
      <c r="T103" s="4">
        <v>0</v>
      </c>
      <c r="W103" s="4">
        <v>0</v>
      </c>
      <c r="X103" s="4">
        <v>10.230399999999999</v>
      </c>
      <c r="Y103" s="4">
        <v>12</v>
      </c>
      <c r="Z103" s="4">
        <v>844</v>
      </c>
      <c r="AA103" s="4">
        <v>844</v>
      </c>
      <c r="AB103" s="4">
        <v>883</v>
      </c>
      <c r="AC103" s="4">
        <v>81</v>
      </c>
      <c r="AD103" s="4">
        <v>22.11</v>
      </c>
      <c r="AE103" s="4">
        <v>0.51</v>
      </c>
      <c r="AF103" s="4">
        <v>978</v>
      </c>
      <c r="AG103" s="4">
        <v>0</v>
      </c>
      <c r="AH103" s="4">
        <v>34</v>
      </c>
      <c r="AI103" s="4">
        <v>35</v>
      </c>
      <c r="AJ103" s="4">
        <v>190</v>
      </c>
      <c r="AK103" s="4">
        <v>168</v>
      </c>
      <c r="AL103" s="4">
        <v>4.3</v>
      </c>
      <c r="AM103" s="4">
        <v>175</v>
      </c>
      <c r="AN103" s="4" t="s">
        <v>155</v>
      </c>
      <c r="AO103" s="4">
        <v>2</v>
      </c>
      <c r="AP103" s="5">
        <v>0.62065972222222221</v>
      </c>
      <c r="AQ103" s="4">
        <v>47.164175999999998</v>
      </c>
      <c r="AR103" s="4">
        <v>-88.485525999999993</v>
      </c>
      <c r="AS103" s="4">
        <v>319.2</v>
      </c>
      <c r="AT103" s="4">
        <v>34.799999999999997</v>
      </c>
      <c r="AU103" s="4">
        <v>12</v>
      </c>
      <c r="AV103" s="4">
        <v>8</v>
      </c>
      <c r="AW103" s="4" t="s">
        <v>216</v>
      </c>
      <c r="AX103" s="4">
        <v>1.6684000000000001</v>
      </c>
      <c r="AY103" s="4">
        <v>1.2052</v>
      </c>
      <c r="AZ103" s="4">
        <v>2.6052</v>
      </c>
      <c r="BA103" s="4">
        <v>14.186999999999999</v>
      </c>
      <c r="BB103" s="4">
        <v>47.08</v>
      </c>
      <c r="BC103" s="4">
        <v>3.32</v>
      </c>
      <c r="BD103" s="4">
        <v>3.613</v>
      </c>
      <c r="BE103" s="4">
        <v>3192.404</v>
      </c>
      <c r="BF103" s="4">
        <v>0.999</v>
      </c>
      <c r="BG103" s="4">
        <v>26.393000000000001</v>
      </c>
      <c r="BH103" s="4">
        <v>6.4080000000000004</v>
      </c>
      <c r="BI103" s="4">
        <v>32.801000000000002</v>
      </c>
      <c r="BJ103" s="4">
        <v>21.138000000000002</v>
      </c>
      <c r="BK103" s="4">
        <v>5.133</v>
      </c>
      <c r="BL103" s="4">
        <v>26.271000000000001</v>
      </c>
      <c r="BM103" s="4">
        <v>0</v>
      </c>
      <c r="BQ103" s="4">
        <v>5457.3360000000002</v>
      </c>
      <c r="BR103" s="4">
        <v>0.139016</v>
      </c>
      <c r="BS103" s="4">
        <v>-5</v>
      </c>
      <c r="BT103" s="4">
        <v>8.0940000000000005E-3</v>
      </c>
      <c r="BU103" s="4">
        <v>3.3972039999999999</v>
      </c>
      <c r="BV103" s="4">
        <v>21</v>
      </c>
      <c r="BW103" s="4">
        <f t="shared" si="8"/>
        <v>0.89754129679999994</v>
      </c>
      <c r="BY103" s="4">
        <f>BE103*$BU103*VLOOKUP("Fuel Specific Gravity",'Raw Data'!$A$1:$B$2000,2,FALSE)</f>
        <v>9261.8414832072631</v>
      </c>
      <c r="BZ103" s="4">
        <f>BF103*$BU103*VLOOKUP("Fuel Specific Gravity",'Raw Data'!$A$1:$B$2000,2,FALSE)</f>
        <v>2.8983110037839999</v>
      </c>
      <c r="CA103" s="4">
        <f>BJ103*$BU103*VLOOKUP("Fuel Specific Gravity",'Raw Data'!$A$1:$B$2000,2,FALSE)</f>
        <v>61.325823821808008</v>
      </c>
      <c r="CB103" s="4">
        <f>BM103*$BU103*VLOOKUP("Fuel Specific Gravity",'Raw Data'!$A$1:$B$2000,2,FALSE)</f>
        <v>0</v>
      </c>
    </row>
    <row r="104" spans="1:80" x14ac:dyDescent="0.25">
      <c r="A104" s="2">
        <v>43165</v>
      </c>
      <c r="B104" s="38">
        <v>0.41155395833333336</v>
      </c>
      <c r="C104" s="4">
        <v>3.7370000000000001</v>
      </c>
      <c r="D104" s="4">
        <v>6.4999999999999997E-3</v>
      </c>
      <c r="E104" s="4">
        <v>65.461911999999998</v>
      </c>
      <c r="F104" s="4">
        <v>329.2</v>
      </c>
      <c r="G104" s="4">
        <v>85.6</v>
      </c>
      <c r="H104" s="4">
        <v>0</v>
      </c>
      <c r="J104" s="4">
        <v>11.57</v>
      </c>
      <c r="K104" s="4">
        <v>0.97130000000000005</v>
      </c>
      <c r="L104" s="4">
        <v>3.6301000000000001</v>
      </c>
      <c r="M104" s="4">
        <v>6.4000000000000003E-3</v>
      </c>
      <c r="N104" s="4">
        <v>319.81479999999999</v>
      </c>
      <c r="O104" s="4">
        <v>83.147300000000001</v>
      </c>
      <c r="P104" s="4">
        <v>403</v>
      </c>
      <c r="Q104" s="4">
        <v>256.14640000000003</v>
      </c>
      <c r="R104" s="4">
        <v>66.594399999999993</v>
      </c>
      <c r="S104" s="4">
        <v>322.7</v>
      </c>
      <c r="T104" s="4">
        <v>0</v>
      </c>
      <c r="W104" s="4">
        <v>0</v>
      </c>
      <c r="X104" s="4">
        <v>11.2385</v>
      </c>
      <c r="Y104" s="4">
        <v>11.9</v>
      </c>
      <c r="Z104" s="4">
        <v>844</v>
      </c>
      <c r="AA104" s="4">
        <v>846</v>
      </c>
      <c r="AB104" s="4">
        <v>883</v>
      </c>
      <c r="AC104" s="4">
        <v>81</v>
      </c>
      <c r="AD104" s="4">
        <v>22.11</v>
      </c>
      <c r="AE104" s="4">
        <v>0.51</v>
      </c>
      <c r="AF104" s="4">
        <v>978</v>
      </c>
      <c r="AG104" s="4">
        <v>0</v>
      </c>
      <c r="AH104" s="4">
        <v>34</v>
      </c>
      <c r="AI104" s="4">
        <v>35</v>
      </c>
      <c r="AJ104" s="4">
        <v>190</v>
      </c>
      <c r="AK104" s="4">
        <v>168</v>
      </c>
      <c r="AL104" s="4">
        <v>4.3</v>
      </c>
      <c r="AM104" s="4">
        <v>175</v>
      </c>
      <c r="AN104" s="4" t="s">
        <v>155</v>
      </c>
      <c r="AO104" s="4">
        <v>2</v>
      </c>
      <c r="AP104" s="5">
        <v>0.62067129629629625</v>
      </c>
      <c r="AQ104" s="4">
        <v>47.164293000000001</v>
      </c>
      <c r="AR104" s="4">
        <v>-88.485832000000002</v>
      </c>
      <c r="AS104" s="4">
        <v>319.60000000000002</v>
      </c>
      <c r="AT104" s="4">
        <v>34.9</v>
      </c>
      <c r="AU104" s="4">
        <v>12</v>
      </c>
      <c r="AV104" s="4">
        <v>8</v>
      </c>
      <c r="AW104" s="4" t="s">
        <v>216</v>
      </c>
      <c r="AX104" s="4">
        <v>1.9736</v>
      </c>
      <c r="AY104" s="4">
        <v>1.0948</v>
      </c>
      <c r="AZ104" s="4">
        <v>2.8368000000000002</v>
      </c>
      <c r="BA104" s="4">
        <v>14.186999999999999</v>
      </c>
      <c r="BB104" s="4">
        <v>56.54</v>
      </c>
      <c r="BC104" s="4">
        <v>3.99</v>
      </c>
      <c r="BD104" s="4">
        <v>2.95</v>
      </c>
      <c r="BE104" s="4">
        <v>3194.1990000000001</v>
      </c>
      <c r="BF104" s="4">
        <v>3.5609999999999999</v>
      </c>
      <c r="BG104" s="4">
        <v>29.47</v>
      </c>
      <c r="BH104" s="4">
        <v>7.6619999999999999</v>
      </c>
      <c r="BI104" s="4">
        <v>37.131</v>
      </c>
      <c r="BJ104" s="4">
        <v>23.603000000000002</v>
      </c>
      <c r="BK104" s="4">
        <v>6.1360000000000001</v>
      </c>
      <c r="BL104" s="4">
        <v>29.739000000000001</v>
      </c>
      <c r="BM104" s="4">
        <v>0</v>
      </c>
      <c r="BQ104" s="4">
        <v>7190.2560000000003</v>
      </c>
      <c r="BR104" s="4">
        <v>9.2230000000000006E-2</v>
      </c>
      <c r="BS104" s="4">
        <v>-5</v>
      </c>
      <c r="BT104" s="4">
        <v>8.0000000000000002E-3</v>
      </c>
      <c r="BU104" s="4">
        <v>2.2538710000000002</v>
      </c>
      <c r="BV104" s="4">
        <v>21</v>
      </c>
      <c r="BW104" s="4">
        <f t="shared" si="8"/>
        <v>0.59547271820000003</v>
      </c>
      <c r="BY104" s="4">
        <f>BE104*$BU104*VLOOKUP("Fuel Specific Gravity",'Raw Data'!$A$1:$B$2000,2,FALSE)</f>
        <v>6148.2128701569663</v>
      </c>
      <c r="BZ104" s="4">
        <f>BF104*$BU104*VLOOKUP("Fuel Specific Gravity",'Raw Data'!$A$1:$B$2000,2,FALSE)</f>
        <v>6.8542335748739998</v>
      </c>
      <c r="CA104" s="4">
        <f>BJ104*$BU104*VLOOKUP("Fuel Specific Gravity",'Raw Data'!$A$1:$B$2000,2,FALSE)</f>
        <v>45.431192099902006</v>
      </c>
      <c r="CB104" s="4">
        <f>BM104*$BU104*VLOOKUP("Fuel Specific Gravity",'Raw Data'!$A$1:$B$2000,2,FALSE)</f>
        <v>0</v>
      </c>
    </row>
    <row r="105" spans="1:80" x14ac:dyDescent="0.25">
      <c r="A105" s="2">
        <v>43165</v>
      </c>
      <c r="B105" s="38">
        <v>0.4115655324074074</v>
      </c>
      <c r="C105" s="4">
        <v>3.6240000000000001</v>
      </c>
      <c r="D105" s="4">
        <v>9.1999999999999998E-3</v>
      </c>
      <c r="E105" s="4">
        <v>91.683333000000005</v>
      </c>
      <c r="F105" s="4">
        <v>316.39999999999998</v>
      </c>
      <c r="G105" s="4">
        <v>86.8</v>
      </c>
      <c r="H105" s="4">
        <v>0</v>
      </c>
      <c r="J105" s="4">
        <v>12.74</v>
      </c>
      <c r="K105" s="4">
        <v>0.97230000000000005</v>
      </c>
      <c r="L105" s="4">
        <v>3.5232000000000001</v>
      </c>
      <c r="M105" s="4">
        <v>8.8999999999999999E-3</v>
      </c>
      <c r="N105" s="4">
        <v>307.64319999999998</v>
      </c>
      <c r="O105" s="4">
        <v>84.377300000000005</v>
      </c>
      <c r="P105" s="4">
        <v>392</v>
      </c>
      <c r="Q105" s="4">
        <v>246.39789999999999</v>
      </c>
      <c r="R105" s="4">
        <v>67.579499999999996</v>
      </c>
      <c r="S105" s="4">
        <v>314</v>
      </c>
      <c r="T105" s="4">
        <v>0</v>
      </c>
      <c r="W105" s="4">
        <v>0</v>
      </c>
      <c r="X105" s="4">
        <v>12.383800000000001</v>
      </c>
      <c r="Y105" s="4">
        <v>12</v>
      </c>
      <c r="Z105" s="4">
        <v>844</v>
      </c>
      <c r="AA105" s="4">
        <v>845</v>
      </c>
      <c r="AB105" s="4">
        <v>882</v>
      </c>
      <c r="AC105" s="4">
        <v>81</v>
      </c>
      <c r="AD105" s="4">
        <v>22.11</v>
      </c>
      <c r="AE105" s="4">
        <v>0.51</v>
      </c>
      <c r="AF105" s="4">
        <v>978</v>
      </c>
      <c r="AG105" s="4">
        <v>0</v>
      </c>
      <c r="AH105" s="4">
        <v>34</v>
      </c>
      <c r="AI105" s="4">
        <v>35</v>
      </c>
      <c r="AJ105" s="4">
        <v>190</v>
      </c>
      <c r="AK105" s="4">
        <v>168</v>
      </c>
      <c r="AL105" s="4">
        <v>4.4000000000000004</v>
      </c>
      <c r="AM105" s="4">
        <v>175</v>
      </c>
      <c r="AN105" s="4" t="s">
        <v>155</v>
      </c>
      <c r="AO105" s="4">
        <v>2</v>
      </c>
      <c r="AP105" s="5">
        <v>0.62069444444444444</v>
      </c>
      <c r="AQ105" s="4">
        <v>47.164343000000002</v>
      </c>
      <c r="AR105" s="4">
        <v>-88.486103999999997</v>
      </c>
      <c r="AS105" s="4">
        <v>319.89999999999998</v>
      </c>
      <c r="AT105" s="4">
        <v>35</v>
      </c>
      <c r="AU105" s="4">
        <v>12</v>
      </c>
      <c r="AV105" s="4">
        <v>8</v>
      </c>
      <c r="AW105" s="4" t="s">
        <v>216</v>
      </c>
      <c r="AX105" s="4">
        <v>2.1</v>
      </c>
      <c r="AY105" s="4">
        <v>1</v>
      </c>
      <c r="AZ105" s="4">
        <v>2.7631999999999999</v>
      </c>
      <c r="BA105" s="4">
        <v>14.186999999999999</v>
      </c>
      <c r="BB105" s="4">
        <v>58.24</v>
      </c>
      <c r="BC105" s="4">
        <v>4.0999999999999996</v>
      </c>
      <c r="BD105" s="4">
        <v>2.85</v>
      </c>
      <c r="BE105" s="4">
        <v>3192.7620000000002</v>
      </c>
      <c r="BF105" s="4">
        <v>5.1420000000000003</v>
      </c>
      <c r="BG105" s="4">
        <v>29.196000000000002</v>
      </c>
      <c r="BH105" s="4">
        <v>8.0079999999999991</v>
      </c>
      <c r="BI105" s="4">
        <v>37.203000000000003</v>
      </c>
      <c r="BJ105" s="4">
        <v>23.382999999999999</v>
      </c>
      <c r="BK105" s="4">
        <v>6.4130000000000003</v>
      </c>
      <c r="BL105" s="4">
        <v>29.797000000000001</v>
      </c>
      <c r="BM105" s="4">
        <v>0</v>
      </c>
      <c r="BQ105" s="4">
        <v>8159.9480000000003</v>
      </c>
      <c r="BR105" s="4">
        <v>6.8973999999999994E-2</v>
      </c>
      <c r="BS105" s="4">
        <v>-5</v>
      </c>
      <c r="BT105" s="4">
        <v>8.9060000000000007E-3</v>
      </c>
      <c r="BU105" s="4">
        <v>1.6855530000000001</v>
      </c>
      <c r="BV105" s="4">
        <v>21</v>
      </c>
      <c r="BW105" s="4">
        <f t="shared" si="8"/>
        <v>0.44532310260000002</v>
      </c>
      <c r="BY105" s="4">
        <f>BE105*$BU105*VLOOKUP("Fuel Specific Gravity",'Raw Data'!$A$1:$B$2000,2,FALSE)</f>
        <v>4595.8604105476443</v>
      </c>
      <c r="BZ105" s="4">
        <f>BF105*$BU105*VLOOKUP("Fuel Specific Gravity",'Raw Data'!$A$1:$B$2000,2,FALSE)</f>
        <v>7.401714951204001</v>
      </c>
      <c r="CA105" s="4">
        <f>BJ105*$BU105*VLOOKUP("Fuel Specific Gravity",'Raw Data'!$A$1:$B$2000,2,FALSE)</f>
        <v>33.658946072345998</v>
      </c>
      <c r="CB105" s="4">
        <f>BM105*$BU105*VLOOKUP("Fuel Specific Gravity",'Raw Data'!$A$1:$B$2000,2,FALSE)</f>
        <v>0</v>
      </c>
    </row>
    <row r="106" spans="1:80" x14ac:dyDescent="0.25">
      <c r="A106" s="2">
        <v>43165</v>
      </c>
      <c r="B106" s="38">
        <v>0.41157710648148149</v>
      </c>
      <c r="C106" s="4">
        <v>3.778</v>
      </c>
      <c r="D106" s="4">
        <v>0.01</v>
      </c>
      <c r="E106" s="4">
        <v>100</v>
      </c>
      <c r="F106" s="4">
        <v>312.39999999999998</v>
      </c>
      <c r="G106" s="4">
        <v>90.1</v>
      </c>
      <c r="H106" s="4">
        <v>0</v>
      </c>
      <c r="J106" s="4">
        <v>13.66</v>
      </c>
      <c r="K106" s="4">
        <v>0.97099999999999997</v>
      </c>
      <c r="L106" s="4">
        <v>3.6682999999999999</v>
      </c>
      <c r="M106" s="4">
        <v>9.7000000000000003E-3</v>
      </c>
      <c r="N106" s="4">
        <v>303.39170000000001</v>
      </c>
      <c r="O106" s="4">
        <v>87.452399999999997</v>
      </c>
      <c r="P106" s="4">
        <v>390.8</v>
      </c>
      <c r="Q106" s="4">
        <v>242.99279999999999</v>
      </c>
      <c r="R106" s="4">
        <v>70.042500000000004</v>
      </c>
      <c r="S106" s="4">
        <v>313</v>
      </c>
      <c r="T106" s="4">
        <v>0</v>
      </c>
      <c r="W106" s="4">
        <v>0</v>
      </c>
      <c r="X106" s="4">
        <v>13.260999999999999</v>
      </c>
      <c r="Y106" s="4">
        <v>12</v>
      </c>
      <c r="Z106" s="4">
        <v>843</v>
      </c>
      <c r="AA106" s="4">
        <v>845</v>
      </c>
      <c r="AB106" s="4">
        <v>882</v>
      </c>
      <c r="AC106" s="4">
        <v>81</v>
      </c>
      <c r="AD106" s="4">
        <v>22.11</v>
      </c>
      <c r="AE106" s="4">
        <v>0.51</v>
      </c>
      <c r="AF106" s="4">
        <v>978</v>
      </c>
      <c r="AG106" s="4">
        <v>0</v>
      </c>
      <c r="AH106" s="4">
        <v>34</v>
      </c>
      <c r="AI106" s="4">
        <v>35</v>
      </c>
      <c r="AJ106" s="4">
        <v>190</v>
      </c>
      <c r="AK106" s="4">
        <v>168</v>
      </c>
      <c r="AL106" s="4">
        <v>4.4000000000000004</v>
      </c>
      <c r="AM106" s="4">
        <v>175</v>
      </c>
      <c r="AN106" s="4" t="s">
        <v>155</v>
      </c>
      <c r="AO106" s="4">
        <v>2</v>
      </c>
      <c r="AP106" s="5">
        <v>0.62070601851851859</v>
      </c>
      <c r="AQ106" s="4">
        <v>47.164364999999997</v>
      </c>
      <c r="AR106" s="4">
        <v>-88.486293000000003</v>
      </c>
      <c r="AS106" s="4">
        <v>319.89999999999998</v>
      </c>
      <c r="AT106" s="4">
        <v>33</v>
      </c>
      <c r="AU106" s="4">
        <v>12</v>
      </c>
      <c r="AV106" s="4">
        <v>8</v>
      </c>
      <c r="AW106" s="4" t="s">
        <v>216</v>
      </c>
      <c r="AX106" s="4">
        <v>2.1684000000000001</v>
      </c>
      <c r="AY106" s="4">
        <v>1.2052</v>
      </c>
      <c r="AZ106" s="4">
        <v>2.8368000000000002</v>
      </c>
      <c r="BA106" s="4">
        <v>14.186999999999999</v>
      </c>
      <c r="BB106" s="4">
        <v>55.89</v>
      </c>
      <c r="BC106" s="4">
        <v>3.94</v>
      </c>
      <c r="BD106" s="4">
        <v>2.984</v>
      </c>
      <c r="BE106" s="4">
        <v>3190.9470000000001</v>
      </c>
      <c r="BF106" s="4">
        <v>5.3760000000000003</v>
      </c>
      <c r="BG106" s="4">
        <v>27.637</v>
      </c>
      <c r="BH106" s="4">
        <v>7.9660000000000002</v>
      </c>
      <c r="BI106" s="4">
        <v>35.603999999999999</v>
      </c>
      <c r="BJ106" s="4">
        <v>22.135000000000002</v>
      </c>
      <c r="BK106" s="4">
        <v>6.38</v>
      </c>
      <c r="BL106" s="4">
        <v>28.515999999999998</v>
      </c>
      <c r="BM106" s="4">
        <v>0</v>
      </c>
      <c r="BQ106" s="4">
        <v>8387.4629999999997</v>
      </c>
      <c r="BR106" s="4">
        <v>4.0751999999999997E-2</v>
      </c>
      <c r="BS106" s="4">
        <v>-5</v>
      </c>
      <c r="BT106" s="4">
        <v>8.0949999999999998E-3</v>
      </c>
      <c r="BU106" s="4">
        <v>0.99588299999999996</v>
      </c>
      <c r="BV106" s="4">
        <v>21</v>
      </c>
      <c r="BW106" s="4">
        <f t="shared" si="8"/>
        <v>0.26311228859999997</v>
      </c>
      <c r="BY106" s="4">
        <f>BE106*$BU106*VLOOKUP("Fuel Specific Gravity",'Raw Data'!$A$1:$B$2000,2,FALSE)</f>
        <v>2713.849630005654</v>
      </c>
      <c r="BZ106" s="4">
        <f>BF106*$BU106*VLOOKUP("Fuel Specific Gravity",'Raw Data'!$A$1:$B$2000,2,FALSE)</f>
        <v>4.5722024248319997</v>
      </c>
      <c r="CA106" s="4">
        <f>BJ106*$BU106*VLOOKUP("Fuel Specific Gravity",'Raw Data'!$A$1:$B$2000,2,FALSE)</f>
        <v>18.825465155069999</v>
      </c>
      <c r="CB106" s="4">
        <f>BM106*$BU106*VLOOKUP("Fuel Specific Gravity",'Raw Data'!$A$1:$B$2000,2,FALSE)</f>
        <v>0</v>
      </c>
    </row>
    <row r="107" spans="1:80" x14ac:dyDescent="0.25">
      <c r="A107" s="2">
        <v>43165</v>
      </c>
      <c r="B107" s="38">
        <v>0.41158868055555553</v>
      </c>
      <c r="C107" s="4">
        <v>4.399</v>
      </c>
      <c r="D107" s="4">
        <v>9.7000000000000003E-3</v>
      </c>
      <c r="E107" s="4">
        <v>97.217675999999997</v>
      </c>
      <c r="F107" s="4">
        <v>322.3</v>
      </c>
      <c r="G107" s="4">
        <v>93</v>
      </c>
      <c r="H107" s="4">
        <v>0</v>
      </c>
      <c r="J107" s="4">
        <v>14.08</v>
      </c>
      <c r="K107" s="4">
        <v>0.96599999999999997</v>
      </c>
      <c r="L107" s="4">
        <v>4.2495000000000003</v>
      </c>
      <c r="M107" s="4">
        <v>9.4000000000000004E-3</v>
      </c>
      <c r="N107" s="4">
        <v>311.31450000000001</v>
      </c>
      <c r="O107" s="4">
        <v>89.8566</v>
      </c>
      <c r="P107" s="4">
        <v>401.2</v>
      </c>
      <c r="Q107" s="4">
        <v>249.3383</v>
      </c>
      <c r="R107" s="4">
        <v>71.968100000000007</v>
      </c>
      <c r="S107" s="4">
        <v>321.3</v>
      </c>
      <c r="T107" s="4">
        <v>0</v>
      </c>
      <c r="W107" s="4">
        <v>0</v>
      </c>
      <c r="X107" s="4">
        <v>13.5989</v>
      </c>
      <c r="Y107" s="4">
        <v>11.9</v>
      </c>
      <c r="Z107" s="4">
        <v>844</v>
      </c>
      <c r="AA107" s="4">
        <v>846</v>
      </c>
      <c r="AB107" s="4">
        <v>883</v>
      </c>
      <c r="AC107" s="4">
        <v>81</v>
      </c>
      <c r="AD107" s="4">
        <v>22.11</v>
      </c>
      <c r="AE107" s="4">
        <v>0.51</v>
      </c>
      <c r="AF107" s="4">
        <v>978</v>
      </c>
      <c r="AG107" s="4">
        <v>0</v>
      </c>
      <c r="AH107" s="4">
        <v>34</v>
      </c>
      <c r="AI107" s="4">
        <v>35</v>
      </c>
      <c r="AJ107" s="4">
        <v>190</v>
      </c>
      <c r="AK107" s="4">
        <v>168</v>
      </c>
      <c r="AL107" s="4">
        <v>4.4000000000000004</v>
      </c>
      <c r="AM107" s="4">
        <v>175</v>
      </c>
      <c r="AN107" s="4" t="s">
        <v>155</v>
      </c>
      <c r="AO107" s="4">
        <v>2</v>
      </c>
      <c r="AP107" s="5">
        <v>0.62071759259259263</v>
      </c>
      <c r="AQ107" s="4">
        <v>47.164389</v>
      </c>
      <c r="AR107" s="4">
        <v>-88.486461000000006</v>
      </c>
      <c r="AS107" s="4">
        <v>319.7</v>
      </c>
      <c r="AT107" s="4">
        <v>30.9</v>
      </c>
      <c r="AU107" s="4">
        <v>12</v>
      </c>
      <c r="AV107" s="4">
        <v>8</v>
      </c>
      <c r="AW107" s="4" t="s">
        <v>216</v>
      </c>
      <c r="AX107" s="4">
        <v>2.2000000000000002</v>
      </c>
      <c r="AY107" s="4">
        <v>1.3</v>
      </c>
      <c r="AZ107" s="4">
        <v>2.9</v>
      </c>
      <c r="BA107" s="4">
        <v>14.186999999999999</v>
      </c>
      <c r="BB107" s="4">
        <v>48.14</v>
      </c>
      <c r="BC107" s="4">
        <v>3.39</v>
      </c>
      <c r="BD107" s="4">
        <v>3.52</v>
      </c>
      <c r="BE107" s="4">
        <v>3187.5830000000001</v>
      </c>
      <c r="BF107" s="4">
        <v>4.484</v>
      </c>
      <c r="BG107" s="4">
        <v>24.454000000000001</v>
      </c>
      <c r="BH107" s="4">
        <v>7.0579999999999998</v>
      </c>
      <c r="BI107" s="4">
        <v>31.513000000000002</v>
      </c>
      <c r="BJ107" s="4">
        <v>19.585999999999999</v>
      </c>
      <c r="BK107" s="4">
        <v>5.6529999999999996</v>
      </c>
      <c r="BL107" s="4">
        <v>25.239000000000001</v>
      </c>
      <c r="BM107" s="4">
        <v>0</v>
      </c>
      <c r="BQ107" s="4">
        <v>7416.9470000000001</v>
      </c>
      <c r="BR107" s="4">
        <v>4.1624000000000001E-2</v>
      </c>
      <c r="BS107" s="4">
        <v>-5</v>
      </c>
      <c r="BT107" s="4">
        <v>8.0000000000000002E-3</v>
      </c>
      <c r="BU107" s="4">
        <v>1.017177</v>
      </c>
      <c r="BV107" s="4">
        <v>21</v>
      </c>
      <c r="BW107" s="4">
        <f t="shared" si="8"/>
        <v>0.26873816340000001</v>
      </c>
      <c r="BY107" s="4">
        <f>BE107*$BU107*VLOOKUP("Fuel Specific Gravity",'Raw Data'!$A$1:$B$2000,2,FALSE)</f>
        <v>2768.9550406651142</v>
      </c>
      <c r="BZ107" s="4">
        <f>BF107*$BU107*VLOOKUP("Fuel Specific Gravity",'Raw Data'!$A$1:$B$2000,2,FALSE)</f>
        <v>3.8951125044720003</v>
      </c>
      <c r="CA107" s="4">
        <f>BJ107*$BU107*VLOOKUP("Fuel Specific Gravity",'Raw Data'!$A$1:$B$2000,2,FALSE)</f>
        <v>17.013754128587998</v>
      </c>
      <c r="CB107" s="4">
        <f>BM107*$BU107*VLOOKUP("Fuel Specific Gravity",'Raw Data'!$A$1:$B$2000,2,FALSE)</f>
        <v>0</v>
      </c>
    </row>
    <row r="108" spans="1:80" x14ac:dyDescent="0.25">
      <c r="A108" s="2">
        <v>43165</v>
      </c>
      <c r="B108" s="38">
        <v>0.41160025462962962</v>
      </c>
      <c r="C108" s="4">
        <v>4.46</v>
      </c>
      <c r="D108" s="4">
        <v>8.9999999999999993E-3</v>
      </c>
      <c r="E108" s="4">
        <v>90</v>
      </c>
      <c r="F108" s="4">
        <v>338.7</v>
      </c>
      <c r="G108" s="4">
        <v>94.3</v>
      </c>
      <c r="H108" s="4">
        <v>0</v>
      </c>
      <c r="J108" s="4">
        <v>14.2</v>
      </c>
      <c r="K108" s="4">
        <v>0.96550000000000002</v>
      </c>
      <c r="L108" s="4">
        <v>4.3061999999999996</v>
      </c>
      <c r="M108" s="4">
        <v>8.6999999999999994E-3</v>
      </c>
      <c r="N108" s="4">
        <v>327.03879999999998</v>
      </c>
      <c r="O108" s="4">
        <v>91.089399999999998</v>
      </c>
      <c r="P108" s="4">
        <v>418.1</v>
      </c>
      <c r="Q108" s="4">
        <v>261.9323</v>
      </c>
      <c r="R108" s="4">
        <v>72.955399999999997</v>
      </c>
      <c r="S108" s="4">
        <v>334.9</v>
      </c>
      <c r="T108" s="4">
        <v>0</v>
      </c>
      <c r="W108" s="4">
        <v>0</v>
      </c>
      <c r="X108" s="4">
        <v>13.7102</v>
      </c>
      <c r="Y108" s="4">
        <v>12</v>
      </c>
      <c r="Z108" s="4">
        <v>844</v>
      </c>
      <c r="AA108" s="4">
        <v>844</v>
      </c>
      <c r="AB108" s="4">
        <v>882</v>
      </c>
      <c r="AC108" s="4">
        <v>81</v>
      </c>
      <c r="AD108" s="4">
        <v>22.11</v>
      </c>
      <c r="AE108" s="4">
        <v>0.51</v>
      </c>
      <c r="AF108" s="4">
        <v>978</v>
      </c>
      <c r="AG108" s="4">
        <v>0</v>
      </c>
      <c r="AH108" s="4">
        <v>34</v>
      </c>
      <c r="AI108" s="4">
        <v>35</v>
      </c>
      <c r="AJ108" s="4">
        <v>190</v>
      </c>
      <c r="AK108" s="4">
        <v>168</v>
      </c>
      <c r="AL108" s="4">
        <v>4.4000000000000004</v>
      </c>
      <c r="AM108" s="4">
        <v>175</v>
      </c>
      <c r="AN108" s="4" t="s">
        <v>155</v>
      </c>
      <c r="AO108" s="4">
        <v>2</v>
      </c>
      <c r="AP108" s="5">
        <v>0.62072916666666667</v>
      </c>
      <c r="AQ108" s="4">
        <v>47.164403999999998</v>
      </c>
      <c r="AR108" s="4">
        <v>-88.486621999999997</v>
      </c>
      <c r="AS108" s="4">
        <v>319.5</v>
      </c>
      <c r="AT108" s="4">
        <v>29</v>
      </c>
      <c r="AU108" s="4">
        <v>12</v>
      </c>
      <c r="AV108" s="4">
        <v>8</v>
      </c>
      <c r="AW108" s="4" t="s">
        <v>216</v>
      </c>
      <c r="AX108" s="4">
        <v>2.2684000000000002</v>
      </c>
      <c r="AY108" s="4">
        <v>1.5052000000000001</v>
      </c>
      <c r="AZ108" s="4">
        <v>3.1052</v>
      </c>
      <c r="BA108" s="4">
        <v>14.186999999999999</v>
      </c>
      <c r="BB108" s="4">
        <v>47.51</v>
      </c>
      <c r="BC108" s="4">
        <v>3.35</v>
      </c>
      <c r="BD108" s="4">
        <v>3.5720000000000001</v>
      </c>
      <c r="BE108" s="4">
        <v>3187.8040000000001</v>
      </c>
      <c r="BF108" s="4">
        <v>4.0940000000000003</v>
      </c>
      <c r="BG108" s="4">
        <v>25.353000000000002</v>
      </c>
      <c r="BH108" s="4">
        <v>7.0620000000000003</v>
      </c>
      <c r="BI108" s="4">
        <v>32.414999999999999</v>
      </c>
      <c r="BJ108" s="4">
        <v>20.306000000000001</v>
      </c>
      <c r="BK108" s="4">
        <v>5.6559999999999997</v>
      </c>
      <c r="BL108" s="4">
        <v>25.962</v>
      </c>
      <c r="BM108" s="4">
        <v>0</v>
      </c>
      <c r="BQ108" s="4">
        <v>7379.7849999999999</v>
      </c>
      <c r="BR108" s="4">
        <v>6.2838000000000005E-2</v>
      </c>
      <c r="BS108" s="4">
        <v>-5</v>
      </c>
      <c r="BT108" s="4">
        <v>8.9060000000000007E-3</v>
      </c>
      <c r="BU108" s="4">
        <v>1.5356030000000001</v>
      </c>
      <c r="BV108" s="4">
        <v>21</v>
      </c>
      <c r="BW108" s="4">
        <f t="shared" si="8"/>
        <v>0.40570631260000001</v>
      </c>
      <c r="BY108" s="4">
        <f>BE108*$BU108*VLOOKUP("Fuel Specific Gravity",'Raw Data'!$A$1:$B$2000,2,FALSE)</f>
        <v>4180.5019834834475</v>
      </c>
      <c r="BZ108" s="4">
        <f>BF108*$BU108*VLOOKUP("Fuel Specific Gravity",'Raw Data'!$A$1:$B$2000,2,FALSE)</f>
        <v>5.3688919144280005</v>
      </c>
      <c r="CA108" s="4">
        <f>BJ108*$BU108*VLOOKUP("Fuel Specific Gravity",'Raw Data'!$A$1:$B$2000,2,FALSE)</f>
        <v>26.629389158372</v>
      </c>
      <c r="CB108" s="4">
        <f>BM108*$BU108*VLOOKUP("Fuel Specific Gravity",'Raw Data'!$A$1:$B$2000,2,FALSE)</f>
        <v>0</v>
      </c>
    </row>
    <row r="109" spans="1:80" x14ac:dyDescent="0.25">
      <c r="A109" s="2">
        <v>43165</v>
      </c>
      <c r="B109" s="38">
        <v>0.41161182870370366</v>
      </c>
      <c r="C109" s="4">
        <v>4.5359999999999996</v>
      </c>
      <c r="D109" s="4">
        <v>8.9999999999999993E-3</v>
      </c>
      <c r="E109" s="4">
        <v>90</v>
      </c>
      <c r="F109" s="4">
        <v>351</v>
      </c>
      <c r="G109" s="4">
        <v>94.5</v>
      </c>
      <c r="H109" s="4">
        <v>0</v>
      </c>
      <c r="J109" s="4">
        <v>14.12</v>
      </c>
      <c r="K109" s="4">
        <v>0.96489999999999998</v>
      </c>
      <c r="L109" s="4">
        <v>4.3768000000000002</v>
      </c>
      <c r="M109" s="4">
        <v>8.6999999999999994E-3</v>
      </c>
      <c r="N109" s="4">
        <v>338.70269999999999</v>
      </c>
      <c r="O109" s="4">
        <v>91.179299999999998</v>
      </c>
      <c r="P109" s="4">
        <v>429.9</v>
      </c>
      <c r="Q109" s="4">
        <v>271.27409999999998</v>
      </c>
      <c r="R109" s="4">
        <v>73.0274</v>
      </c>
      <c r="S109" s="4">
        <v>344.3</v>
      </c>
      <c r="T109" s="4">
        <v>0</v>
      </c>
      <c r="W109" s="4">
        <v>0</v>
      </c>
      <c r="X109" s="4">
        <v>13.621499999999999</v>
      </c>
      <c r="Y109" s="4">
        <v>12</v>
      </c>
      <c r="Z109" s="4">
        <v>844</v>
      </c>
      <c r="AA109" s="4">
        <v>846</v>
      </c>
      <c r="AB109" s="4">
        <v>883</v>
      </c>
      <c r="AC109" s="4">
        <v>81</v>
      </c>
      <c r="AD109" s="4">
        <v>22.11</v>
      </c>
      <c r="AE109" s="4">
        <v>0.51</v>
      </c>
      <c r="AF109" s="4">
        <v>978</v>
      </c>
      <c r="AG109" s="4">
        <v>0</v>
      </c>
      <c r="AH109" s="4">
        <v>34</v>
      </c>
      <c r="AI109" s="4">
        <v>35</v>
      </c>
      <c r="AJ109" s="4">
        <v>190</v>
      </c>
      <c r="AK109" s="4">
        <v>168</v>
      </c>
      <c r="AL109" s="4">
        <v>4.3</v>
      </c>
      <c r="AM109" s="4">
        <v>175.4</v>
      </c>
      <c r="AN109" s="4" t="s">
        <v>155</v>
      </c>
      <c r="AO109" s="4">
        <v>2</v>
      </c>
      <c r="AP109" s="5">
        <v>0.6207407407407407</v>
      </c>
      <c r="AQ109" s="4">
        <v>47.164403999999998</v>
      </c>
      <c r="AR109" s="4">
        <v>-88.486778000000001</v>
      </c>
      <c r="AS109" s="4">
        <v>319.3</v>
      </c>
      <c r="AT109" s="4">
        <v>27.6</v>
      </c>
      <c r="AU109" s="4">
        <v>12</v>
      </c>
      <c r="AV109" s="4">
        <v>8</v>
      </c>
      <c r="AW109" s="4" t="s">
        <v>216</v>
      </c>
      <c r="AX109" s="4">
        <v>2.4367999999999999</v>
      </c>
      <c r="AY109" s="4">
        <v>2.0104000000000002</v>
      </c>
      <c r="AZ109" s="4">
        <v>3.6103999999999998</v>
      </c>
      <c r="BA109" s="4">
        <v>14.186999999999999</v>
      </c>
      <c r="BB109" s="4">
        <v>46.73</v>
      </c>
      <c r="BC109" s="4">
        <v>3.29</v>
      </c>
      <c r="BD109" s="4">
        <v>3.6419999999999999</v>
      </c>
      <c r="BE109" s="4">
        <v>3187.4340000000002</v>
      </c>
      <c r="BF109" s="4">
        <v>4.0250000000000004</v>
      </c>
      <c r="BG109" s="4">
        <v>25.831</v>
      </c>
      <c r="BH109" s="4">
        <v>6.9539999999999997</v>
      </c>
      <c r="BI109" s="4">
        <v>32.784999999999997</v>
      </c>
      <c r="BJ109" s="4">
        <v>20.689</v>
      </c>
      <c r="BK109" s="4">
        <v>5.569</v>
      </c>
      <c r="BL109" s="4">
        <v>26.257999999999999</v>
      </c>
      <c r="BM109" s="4">
        <v>0</v>
      </c>
      <c r="BQ109" s="4">
        <v>7212.8670000000002</v>
      </c>
      <c r="BR109" s="4">
        <v>5.7751999999999998E-2</v>
      </c>
      <c r="BS109" s="4">
        <v>-5</v>
      </c>
      <c r="BT109" s="4">
        <v>8.0940000000000005E-3</v>
      </c>
      <c r="BU109" s="4">
        <v>1.411314</v>
      </c>
      <c r="BV109" s="4">
        <v>21</v>
      </c>
      <c r="BW109" s="4">
        <f t="shared" si="8"/>
        <v>0.37286915879999999</v>
      </c>
      <c r="BY109" s="4">
        <f>BE109*$BU109*VLOOKUP("Fuel Specific Gravity",'Raw Data'!$A$1:$B$2000,2,FALSE)</f>
        <v>3841.6935749477038</v>
      </c>
      <c r="BZ109" s="4">
        <f>BF109*$BU109*VLOOKUP("Fuel Specific Gravity",'Raw Data'!$A$1:$B$2000,2,FALSE)</f>
        <v>4.8511801778999999</v>
      </c>
      <c r="CA109" s="4">
        <f>BJ109*$BU109*VLOOKUP("Fuel Specific Gravity",'Raw Data'!$A$1:$B$2000,2,FALSE)</f>
        <v>24.935668745483998</v>
      </c>
      <c r="CB109" s="4">
        <f>BM109*$BU109*VLOOKUP("Fuel Specific Gravity",'Raw Data'!$A$1:$B$2000,2,FALSE)</f>
        <v>0</v>
      </c>
    </row>
    <row r="110" spans="1:80" x14ac:dyDescent="0.25">
      <c r="A110" s="2">
        <v>43165</v>
      </c>
      <c r="B110" s="38">
        <v>0.41162340277777781</v>
      </c>
      <c r="C110" s="4">
        <v>4.6820000000000004</v>
      </c>
      <c r="D110" s="4">
        <v>8.2000000000000007E-3</v>
      </c>
      <c r="E110" s="4">
        <v>82.234218999999996</v>
      </c>
      <c r="F110" s="4">
        <v>358.8</v>
      </c>
      <c r="G110" s="4">
        <v>94.5</v>
      </c>
      <c r="H110" s="4">
        <v>0</v>
      </c>
      <c r="J110" s="4">
        <v>14</v>
      </c>
      <c r="K110" s="4">
        <v>0.9637</v>
      </c>
      <c r="L110" s="4">
        <v>4.5122999999999998</v>
      </c>
      <c r="M110" s="4">
        <v>7.9000000000000008E-3</v>
      </c>
      <c r="N110" s="4">
        <v>345.75279999999998</v>
      </c>
      <c r="O110" s="4">
        <v>91.068600000000004</v>
      </c>
      <c r="P110" s="4">
        <v>436.8</v>
      </c>
      <c r="Q110" s="4">
        <v>276.92070000000001</v>
      </c>
      <c r="R110" s="4">
        <v>72.938699999999997</v>
      </c>
      <c r="S110" s="4">
        <v>349.9</v>
      </c>
      <c r="T110" s="4">
        <v>0</v>
      </c>
      <c r="W110" s="4">
        <v>0</v>
      </c>
      <c r="X110" s="4">
        <v>13.4916</v>
      </c>
      <c r="Y110" s="4">
        <v>12</v>
      </c>
      <c r="Z110" s="4">
        <v>844</v>
      </c>
      <c r="AA110" s="4">
        <v>847</v>
      </c>
      <c r="AB110" s="4">
        <v>883</v>
      </c>
      <c r="AC110" s="4">
        <v>81</v>
      </c>
      <c r="AD110" s="4">
        <v>22.11</v>
      </c>
      <c r="AE110" s="4">
        <v>0.51</v>
      </c>
      <c r="AF110" s="4">
        <v>978</v>
      </c>
      <c r="AG110" s="4">
        <v>0</v>
      </c>
      <c r="AH110" s="4">
        <v>34</v>
      </c>
      <c r="AI110" s="4">
        <v>35</v>
      </c>
      <c r="AJ110" s="4">
        <v>190</v>
      </c>
      <c r="AK110" s="4">
        <v>168</v>
      </c>
      <c r="AL110" s="4">
        <v>4.3</v>
      </c>
      <c r="AM110" s="4">
        <v>175.8</v>
      </c>
      <c r="AN110" s="4" t="s">
        <v>155</v>
      </c>
      <c r="AO110" s="4">
        <v>2</v>
      </c>
      <c r="AP110" s="5">
        <v>0.62075231481481474</v>
      </c>
      <c r="AQ110" s="4">
        <v>47.164389</v>
      </c>
      <c r="AR110" s="4">
        <v>-88.486930000000001</v>
      </c>
      <c r="AS110" s="4">
        <v>319.2</v>
      </c>
      <c r="AT110" s="4">
        <v>26.4</v>
      </c>
      <c r="AU110" s="4">
        <v>12</v>
      </c>
      <c r="AV110" s="4">
        <v>8</v>
      </c>
      <c r="AW110" s="4" t="s">
        <v>216</v>
      </c>
      <c r="AX110" s="4">
        <v>1.9528000000000001</v>
      </c>
      <c r="AY110" s="4">
        <v>1.3792</v>
      </c>
      <c r="AZ110" s="4">
        <v>2.5004</v>
      </c>
      <c r="BA110" s="4">
        <v>14.186999999999999</v>
      </c>
      <c r="BB110" s="4">
        <v>45.31</v>
      </c>
      <c r="BC110" s="4">
        <v>3.19</v>
      </c>
      <c r="BD110" s="4">
        <v>3.7679999999999998</v>
      </c>
      <c r="BE110" s="4">
        <v>3187.2890000000002</v>
      </c>
      <c r="BF110" s="4">
        <v>3.5630000000000002</v>
      </c>
      <c r="BG110" s="4">
        <v>25.574999999999999</v>
      </c>
      <c r="BH110" s="4">
        <v>6.7359999999999998</v>
      </c>
      <c r="BI110" s="4">
        <v>32.311999999999998</v>
      </c>
      <c r="BJ110" s="4">
        <v>20.484000000000002</v>
      </c>
      <c r="BK110" s="4">
        <v>5.3949999999999996</v>
      </c>
      <c r="BL110" s="4">
        <v>25.879000000000001</v>
      </c>
      <c r="BM110" s="4">
        <v>0</v>
      </c>
      <c r="BQ110" s="4">
        <v>6929.2139999999999</v>
      </c>
      <c r="BR110" s="4">
        <v>7.4214000000000002E-2</v>
      </c>
      <c r="BS110" s="4">
        <v>-5</v>
      </c>
      <c r="BT110" s="4">
        <v>7.0939999999999996E-3</v>
      </c>
      <c r="BU110" s="4">
        <v>1.8136049999999999</v>
      </c>
      <c r="BV110" s="4">
        <v>21</v>
      </c>
      <c r="BW110" s="4">
        <f t="shared" si="8"/>
        <v>0.47915444099999999</v>
      </c>
      <c r="BY110" s="4">
        <f>BE110*$BU110*VLOOKUP("Fuel Specific Gravity",'Raw Data'!$A$1:$B$2000,2,FALSE)</f>
        <v>4936.5327098856296</v>
      </c>
      <c r="BZ110" s="4">
        <f>BF110*$BU110*VLOOKUP("Fuel Specific Gravity",'Raw Data'!$A$1:$B$2000,2,FALSE)</f>
        <v>5.5184409212099998</v>
      </c>
      <c r="CA110" s="4">
        <f>BJ110*$BU110*VLOOKUP("Fuel Specific Gravity",'Raw Data'!$A$1:$B$2000,2,FALSE)</f>
        <v>31.726001636280003</v>
      </c>
      <c r="CB110" s="4">
        <f>BM110*$BU110*VLOOKUP("Fuel Specific Gravity",'Raw Data'!$A$1:$B$2000,2,FALSE)</f>
        <v>0</v>
      </c>
    </row>
    <row r="111" spans="1:80" x14ac:dyDescent="0.25">
      <c r="A111" s="2">
        <v>43165</v>
      </c>
      <c r="B111" s="38">
        <v>0.41163497685185185</v>
      </c>
      <c r="C111" s="4">
        <v>4.7439999999999998</v>
      </c>
      <c r="D111" s="4">
        <v>7.4000000000000003E-3</v>
      </c>
      <c r="E111" s="4">
        <v>74.061738000000005</v>
      </c>
      <c r="F111" s="4">
        <v>365.6</v>
      </c>
      <c r="G111" s="4">
        <v>94.1</v>
      </c>
      <c r="H111" s="4">
        <v>0</v>
      </c>
      <c r="J111" s="4">
        <v>14</v>
      </c>
      <c r="K111" s="4">
        <v>0.96319999999999995</v>
      </c>
      <c r="L111" s="4">
        <v>4.5694999999999997</v>
      </c>
      <c r="M111" s="4">
        <v>7.1000000000000004E-3</v>
      </c>
      <c r="N111" s="4">
        <v>352.11610000000002</v>
      </c>
      <c r="O111" s="4">
        <v>90.666600000000003</v>
      </c>
      <c r="P111" s="4">
        <v>442.8</v>
      </c>
      <c r="Q111" s="4">
        <v>282.0172</v>
      </c>
      <c r="R111" s="4">
        <v>72.616799999999998</v>
      </c>
      <c r="S111" s="4">
        <v>354.6</v>
      </c>
      <c r="T111" s="4">
        <v>0</v>
      </c>
      <c r="W111" s="4">
        <v>0</v>
      </c>
      <c r="X111" s="4">
        <v>13.485300000000001</v>
      </c>
      <c r="Y111" s="4">
        <v>12</v>
      </c>
      <c r="Z111" s="4">
        <v>844</v>
      </c>
      <c r="AA111" s="4">
        <v>847</v>
      </c>
      <c r="AB111" s="4">
        <v>883</v>
      </c>
      <c r="AC111" s="4">
        <v>81</v>
      </c>
      <c r="AD111" s="4">
        <v>22.11</v>
      </c>
      <c r="AE111" s="4">
        <v>0.51</v>
      </c>
      <c r="AF111" s="4">
        <v>978</v>
      </c>
      <c r="AG111" s="4">
        <v>0</v>
      </c>
      <c r="AH111" s="4">
        <v>34</v>
      </c>
      <c r="AI111" s="4">
        <v>35</v>
      </c>
      <c r="AJ111" s="4">
        <v>190</v>
      </c>
      <c r="AK111" s="4">
        <v>168</v>
      </c>
      <c r="AL111" s="4">
        <v>4.4000000000000004</v>
      </c>
      <c r="AM111" s="4">
        <v>176</v>
      </c>
      <c r="AN111" s="4" t="s">
        <v>155</v>
      </c>
      <c r="AO111" s="4">
        <v>2</v>
      </c>
      <c r="AP111" s="5">
        <v>0.62076388888888889</v>
      </c>
      <c r="AQ111" s="4">
        <v>47.164383000000001</v>
      </c>
      <c r="AR111" s="4">
        <v>-88.486976999999996</v>
      </c>
      <c r="AS111" s="4">
        <v>319.10000000000002</v>
      </c>
      <c r="AT111" s="4">
        <v>26.1</v>
      </c>
      <c r="AU111" s="4">
        <v>12</v>
      </c>
      <c r="AV111" s="4">
        <v>10</v>
      </c>
      <c r="AW111" s="4" t="s">
        <v>205</v>
      </c>
      <c r="AX111" s="4">
        <v>1.7</v>
      </c>
      <c r="AY111" s="4">
        <v>1</v>
      </c>
      <c r="AZ111" s="4">
        <v>1.9</v>
      </c>
      <c r="BA111" s="4">
        <v>14.186999999999999</v>
      </c>
      <c r="BB111" s="4">
        <v>44.74</v>
      </c>
      <c r="BC111" s="4">
        <v>3.15</v>
      </c>
      <c r="BD111" s="4">
        <v>3.8159999999999998</v>
      </c>
      <c r="BE111" s="4">
        <v>3187.5610000000001</v>
      </c>
      <c r="BF111" s="4">
        <v>3.1669999999999998</v>
      </c>
      <c r="BG111" s="4">
        <v>25.722000000000001</v>
      </c>
      <c r="BH111" s="4">
        <v>6.6230000000000002</v>
      </c>
      <c r="BI111" s="4">
        <v>32.345999999999997</v>
      </c>
      <c r="BJ111" s="4">
        <v>20.602</v>
      </c>
      <c r="BK111" s="4">
        <v>5.3049999999999997</v>
      </c>
      <c r="BL111" s="4">
        <v>25.905999999999999</v>
      </c>
      <c r="BM111" s="4">
        <v>0</v>
      </c>
      <c r="BQ111" s="4">
        <v>6839.8890000000001</v>
      </c>
      <c r="BR111" s="4">
        <v>7.5093999999999994E-2</v>
      </c>
      <c r="BS111" s="4">
        <v>-5</v>
      </c>
      <c r="BT111" s="4">
        <v>7.9059999999999998E-3</v>
      </c>
      <c r="BU111" s="4">
        <v>1.83511</v>
      </c>
      <c r="BV111" s="4">
        <v>21</v>
      </c>
      <c r="BW111" s="4">
        <f t="shared" si="8"/>
        <v>0.48483606200000001</v>
      </c>
      <c r="BY111" s="4">
        <f>BE111*$BU111*VLOOKUP("Fuel Specific Gravity",'Raw Data'!$A$1:$B$2000,2,FALSE)</f>
        <v>4995.4944069703397</v>
      </c>
      <c r="BZ111" s="4">
        <f>BF111*$BU111*VLOOKUP("Fuel Specific Gravity",'Raw Data'!$A$1:$B$2000,2,FALSE)</f>
        <v>4.963271537979999</v>
      </c>
      <c r="CA111" s="4">
        <f>BJ111*$BU111*VLOOKUP("Fuel Specific Gravity",'Raw Data'!$A$1:$B$2000,2,FALSE)</f>
        <v>32.287123531880006</v>
      </c>
      <c r="CB111" s="4">
        <f>BM111*$BU111*VLOOKUP("Fuel Specific Gravity",'Raw Data'!$A$1:$B$2000,2,FALSE)</f>
        <v>0</v>
      </c>
    </row>
    <row r="112" spans="1:80" x14ac:dyDescent="0.25">
      <c r="A112" s="2">
        <v>43165</v>
      </c>
      <c r="B112" s="38">
        <v>0.41164655092592595</v>
      </c>
      <c r="C112" s="4">
        <v>4.55</v>
      </c>
      <c r="D112" s="4">
        <v>7.7999999999999996E-3</v>
      </c>
      <c r="E112" s="4">
        <v>78.333332999999996</v>
      </c>
      <c r="F112" s="4">
        <v>368.3</v>
      </c>
      <c r="G112" s="4">
        <v>92.8</v>
      </c>
      <c r="H112" s="4">
        <v>0</v>
      </c>
      <c r="J112" s="4">
        <v>13.97</v>
      </c>
      <c r="K112" s="4">
        <v>0.96479999999999999</v>
      </c>
      <c r="L112" s="4">
        <v>4.3898000000000001</v>
      </c>
      <c r="M112" s="4">
        <v>7.6E-3</v>
      </c>
      <c r="N112" s="4">
        <v>355.35599999999999</v>
      </c>
      <c r="O112" s="4">
        <v>89.489599999999996</v>
      </c>
      <c r="P112" s="4">
        <v>444.8</v>
      </c>
      <c r="Q112" s="4">
        <v>284.6121</v>
      </c>
      <c r="R112" s="4">
        <v>71.674099999999996</v>
      </c>
      <c r="S112" s="4">
        <v>356.3</v>
      </c>
      <c r="T112" s="4">
        <v>0</v>
      </c>
      <c r="W112" s="4">
        <v>0</v>
      </c>
      <c r="X112" s="4">
        <v>13.4794</v>
      </c>
      <c r="Y112" s="4">
        <v>11.9</v>
      </c>
      <c r="Z112" s="4">
        <v>844</v>
      </c>
      <c r="AA112" s="4">
        <v>845</v>
      </c>
      <c r="AB112" s="4">
        <v>883</v>
      </c>
      <c r="AC112" s="4">
        <v>81</v>
      </c>
      <c r="AD112" s="4">
        <v>22.11</v>
      </c>
      <c r="AE112" s="4">
        <v>0.51</v>
      </c>
      <c r="AF112" s="4">
        <v>978</v>
      </c>
      <c r="AG112" s="4">
        <v>0</v>
      </c>
      <c r="AH112" s="4">
        <v>34</v>
      </c>
      <c r="AI112" s="4">
        <v>35</v>
      </c>
      <c r="AJ112" s="4">
        <v>190</v>
      </c>
      <c r="AK112" s="4">
        <v>168</v>
      </c>
      <c r="AL112" s="4">
        <v>4.4000000000000004</v>
      </c>
      <c r="AM112" s="4">
        <v>176</v>
      </c>
      <c r="AN112" s="4" t="s">
        <v>155</v>
      </c>
      <c r="AO112" s="4">
        <v>2</v>
      </c>
      <c r="AP112" s="5">
        <v>0.62076388888888889</v>
      </c>
      <c r="AQ112" s="4">
        <v>47.164375999999997</v>
      </c>
      <c r="AR112" s="4">
        <v>-88.487188000000003</v>
      </c>
      <c r="AS112" s="4">
        <v>319</v>
      </c>
      <c r="AT112" s="4">
        <v>26.1</v>
      </c>
      <c r="AU112" s="4">
        <v>12</v>
      </c>
      <c r="AV112" s="4">
        <v>10</v>
      </c>
      <c r="AW112" s="4" t="s">
        <v>205</v>
      </c>
      <c r="AX112" s="4">
        <v>1.7</v>
      </c>
      <c r="AY112" s="4">
        <v>1</v>
      </c>
      <c r="AZ112" s="4">
        <v>1.9</v>
      </c>
      <c r="BA112" s="4">
        <v>14.186999999999999</v>
      </c>
      <c r="BB112" s="4">
        <v>46.6</v>
      </c>
      <c r="BC112" s="4">
        <v>3.28</v>
      </c>
      <c r="BD112" s="4">
        <v>3.649</v>
      </c>
      <c r="BE112" s="4">
        <v>3188.19</v>
      </c>
      <c r="BF112" s="4">
        <v>3.4929999999999999</v>
      </c>
      <c r="BG112" s="4">
        <v>27.027000000000001</v>
      </c>
      <c r="BH112" s="4">
        <v>6.806</v>
      </c>
      <c r="BI112" s="4">
        <v>33.832999999999998</v>
      </c>
      <c r="BJ112" s="4">
        <v>21.646000000000001</v>
      </c>
      <c r="BK112" s="4">
        <v>5.4509999999999996</v>
      </c>
      <c r="BL112" s="4">
        <v>27.097999999999999</v>
      </c>
      <c r="BM112" s="4">
        <v>0</v>
      </c>
      <c r="BQ112" s="4">
        <v>7118.1239999999998</v>
      </c>
      <c r="BR112" s="4">
        <v>5.5974000000000003E-2</v>
      </c>
      <c r="BS112" s="4">
        <v>-5</v>
      </c>
      <c r="BT112" s="4">
        <v>8.0000000000000002E-3</v>
      </c>
      <c r="BU112" s="4">
        <v>1.3678650000000001</v>
      </c>
      <c r="BV112" s="4">
        <v>21</v>
      </c>
      <c r="BW112" s="4">
        <f t="shared" si="8"/>
        <v>0.361389933</v>
      </c>
      <c r="BY112" s="4">
        <f>BE112*$BU112*VLOOKUP("Fuel Specific Gravity",'Raw Data'!$A$1:$B$2000,2,FALSE)</f>
        <v>3724.3055412549002</v>
      </c>
      <c r="BZ112" s="4">
        <f>BF112*$BU112*VLOOKUP("Fuel Specific Gravity",'Raw Data'!$A$1:$B$2000,2,FALSE)</f>
        <v>4.0803713880300005</v>
      </c>
      <c r="CA112" s="4">
        <f>BJ112*$BU112*VLOOKUP("Fuel Specific Gravity",'Raw Data'!$A$1:$B$2000,2,FALSE)</f>
        <v>25.28592014466</v>
      </c>
      <c r="CB112" s="4">
        <f>BM112*$BU112*VLOOKUP("Fuel Specific Gravity",'Raw Data'!$A$1:$B$2000,2,FALSE)</f>
        <v>0</v>
      </c>
    </row>
    <row r="113" spans="1:80" x14ac:dyDescent="0.25">
      <c r="A113" s="2">
        <v>43165</v>
      </c>
      <c r="B113" s="38">
        <v>0.41165812499999999</v>
      </c>
      <c r="C113" s="4">
        <v>4.55</v>
      </c>
      <c r="D113" s="4">
        <v>8.9999999999999993E-3</v>
      </c>
      <c r="E113" s="4">
        <v>90</v>
      </c>
      <c r="F113" s="4">
        <v>368.4</v>
      </c>
      <c r="G113" s="4">
        <v>92.2</v>
      </c>
      <c r="H113" s="4">
        <v>0</v>
      </c>
      <c r="J113" s="4">
        <v>13.9</v>
      </c>
      <c r="K113" s="4">
        <v>0.96479999999999999</v>
      </c>
      <c r="L113" s="4">
        <v>4.3898000000000001</v>
      </c>
      <c r="M113" s="4">
        <v>8.6999999999999994E-3</v>
      </c>
      <c r="N113" s="4">
        <v>355.4271</v>
      </c>
      <c r="O113" s="4">
        <v>88.9636</v>
      </c>
      <c r="P113" s="4">
        <v>444.4</v>
      </c>
      <c r="Q113" s="4">
        <v>284.66910000000001</v>
      </c>
      <c r="R113" s="4">
        <v>71.252799999999993</v>
      </c>
      <c r="S113" s="4">
        <v>355.9</v>
      </c>
      <c r="T113" s="4">
        <v>0</v>
      </c>
      <c r="W113" s="4">
        <v>0</v>
      </c>
      <c r="X113" s="4">
        <v>13.410500000000001</v>
      </c>
      <c r="Y113" s="4">
        <v>12</v>
      </c>
      <c r="Z113" s="4">
        <v>844</v>
      </c>
      <c r="AA113" s="4">
        <v>846</v>
      </c>
      <c r="AB113" s="4">
        <v>883</v>
      </c>
      <c r="AC113" s="4">
        <v>81</v>
      </c>
      <c r="AD113" s="4">
        <v>22.11</v>
      </c>
      <c r="AE113" s="4">
        <v>0.51</v>
      </c>
      <c r="AF113" s="4">
        <v>978</v>
      </c>
      <c r="AG113" s="4">
        <v>0</v>
      </c>
      <c r="AH113" s="4">
        <v>34</v>
      </c>
      <c r="AI113" s="4">
        <v>35</v>
      </c>
      <c r="AJ113" s="4">
        <v>190</v>
      </c>
      <c r="AK113" s="4">
        <v>168</v>
      </c>
      <c r="AL113" s="4">
        <v>4.4000000000000004</v>
      </c>
      <c r="AM113" s="4">
        <v>176</v>
      </c>
      <c r="AN113" s="4" t="s">
        <v>155</v>
      </c>
      <c r="AO113" s="4">
        <v>2</v>
      </c>
      <c r="AP113" s="5">
        <v>0.62078703703703708</v>
      </c>
      <c r="AQ113" s="4">
        <v>47.164341999999998</v>
      </c>
      <c r="AR113" s="4">
        <v>-88.487373000000005</v>
      </c>
      <c r="AS113" s="4">
        <v>318.89999999999998</v>
      </c>
      <c r="AT113" s="4">
        <v>25.6</v>
      </c>
      <c r="AU113" s="4">
        <v>12</v>
      </c>
      <c r="AV113" s="4">
        <v>10</v>
      </c>
      <c r="AW113" s="4" t="s">
        <v>205</v>
      </c>
      <c r="AX113" s="4">
        <v>1.7</v>
      </c>
      <c r="AY113" s="4">
        <v>1</v>
      </c>
      <c r="AZ113" s="4">
        <v>1.9</v>
      </c>
      <c r="BA113" s="4">
        <v>14.186999999999999</v>
      </c>
      <c r="BB113" s="4">
        <v>46.59</v>
      </c>
      <c r="BC113" s="4">
        <v>3.28</v>
      </c>
      <c r="BD113" s="4">
        <v>3.65</v>
      </c>
      <c r="BE113" s="4">
        <v>3187.3670000000002</v>
      </c>
      <c r="BF113" s="4">
        <v>4.0129999999999999</v>
      </c>
      <c r="BG113" s="4">
        <v>27.026</v>
      </c>
      <c r="BH113" s="4">
        <v>6.7649999999999997</v>
      </c>
      <c r="BI113" s="4">
        <v>33.79</v>
      </c>
      <c r="BJ113" s="4">
        <v>21.645</v>
      </c>
      <c r="BK113" s="4">
        <v>5.4180000000000001</v>
      </c>
      <c r="BL113" s="4">
        <v>27.062999999999999</v>
      </c>
      <c r="BM113" s="4">
        <v>0</v>
      </c>
      <c r="BQ113" s="4">
        <v>7080.0140000000001</v>
      </c>
      <c r="BR113" s="4">
        <v>5.4906000000000003E-2</v>
      </c>
      <c r="BS113" s="4">
        <v>-5</v>
      </c>
      <c r="BT113" s="4">
        <v>8.0000000000000002E-3</v>
      </c>
      <c r="BU113" s="4">
        <v>1.3417650000000001</v>
      </c>
      <c r="BV113" s="4">
        <v>21</v>
      </c>
      <c r="BW113" s="4">
        <f t="shared" si="8"/>
        <v>0.35449431300000001</v>
      </c>
      <c r="BY113" s="4">
        <f>BE113*$BU113*VLOOKUP("Fuel Specific Gravity",'Raw Data'!$A$1:$B$2000,2,FALSE)</f>
        <v>3652.2996502727701</v>
      </c>
      <c r="BZ113" s="4">
        <f>BF113*$BU113*VLOOKUP("Fuel Specific Gravity",'Raw Data'!$A$1:$B$2000,2,FALSE)</f>
        <v>4.5983655150300002</v>
      </c>
      <c r="CA113" s="4">
        <f>BJ113*$BU113*VLOOKUP("Fuel Specific Gravity",'Raw Data'!$A$1:$B$2000,2,FALSE)</f>
        <v>24.80229792495</v>
      </c>
      <c r="CB113" s="4">
        <f>BM113*$BU113*VLOOKUP("Fuel Specific Gravity",'Raw Data'!$A$1:$B$2000,2,FALSE)</f>
        <v>0</v>
      </c>
    </row>
    <row r="114" spans="1:80" x14ac:dyDescent="0.25">
      <c r="A114" s="2">
        <v>43165</v>
      </c>
      <c r="B114" s="38">
        <v>0.41166969907407408</v>
      </c>
      <c r="C114" s="4">
        <v>4.5650000000000004</v>
      </c>
      <c r="D114" s="4">
        <v>8.8999999999999999E-3</v>
      </c>
      <c r="E114" s="4">
        <v>89.046391999999997</v>
      </c>
      <c r="F114" s="4">
        <v>368.4</v>
      </c>
      <c r="G114" s="4">
        <v>91.6</v>
      </c>
      <c r="H114" s="4">
        <v>0</v>
      </c>
      <c r="J114" s="4">
        <v>14</v>
      </c>
      <c r="K114" s="4">
        <v>0.9647</v>
      </c>
      <c r="L114" s="4">
        <v>4.4039000000000001</v>
      </c>
      <c r="M114" s="4">
        <v>8.6E-3</v>
      </c>
      <c r="N114" s="4">
        <v>355.38240000000002</v>
      </c>
      <c r="O114" s="4">
        <v>88.373900000000006</v>
      </c>
      <c r="P114" s="4">
        <v>443.8</v>
      </c>
      <c r="Q114" s="4">
        <v>284.63330000000002</v>
      </c>
      <c r="R114" s="4">
        <v>70.780500000000004</v>
      </c>
      <c r="S114" s="4">
        <v>355.4</v>
      </c>
      <c r="T114" s="4">
        <v>0</v>
      </c>
      <c r="W114" s="4">
        <v>0</v>
      </c>
      <c r="X114" s="4">
        <v>13.5053</v>
      </c>
      <c r="Y114" s="4">
        <v>12</v>
      </c>
      <c r="Z114" s="4">
        <v>845</v>
      </c>
      <c r="AA114" s="4">
        <v>847</v>
      </c>
      <c r="AB114" s="4">
        <v>883</v>
      </c>
      <c r="AC114" s="4">
        <v>81</v>
      </c>
      <c r="AD114" s="4">
        <v>22.11</v>
      </c>
      <c r="AE114" s="4">
        <v>0.51</v>
      </c>
      <c r="AF114" s="4">
        <v>978</v>
      </c>
      <c r="AG114" s="4">
        <v>0</v>
      </c>
      <c r="AH114" s="4">
        <v>34</v>
      </c>
      <c r="AI114" s="4">
        <v>35</v>
      </c>
      <c r="AJ114" s="4">
        <v>190</v>
      </c>
      <c r="AK114" s="4">
        <v>168</v>
      </c>
      <c r="AL114" s="4">
        <v>4.4000000000000004</v>
      </c>
      <c r="AM114" s="4">
        <v>175.8</v>
      </c>
      <c r="AN114" s="4" t="s">
        <v>155</v>
      </c>
      <c r="AO114" s="4">
        <v>2</v>
      </c>
      <c r="AP114" s="5">
        <v>0.62079861111111112</v>
      </c>
      <c r="AQ114" s="4">
        <v>47.164287999999999</v>
      </c>
      <c r="AR114" s="4">
        <v>-88.487481000000002</v>
      </c>
      <c r="AS114" s="4">
        <v>318.7</v>
      </c>
      <c r="AT114" s="4">
        <v>24.3</v>
      </c>
      <c r="AU114" s="4">
        <v>12</v>
      </c>
      <c r="AV114" s="4">
        <v>10</v>
      </c>
      <c r="AW114" s="4" t="s">
        <v>205</v>
      </c>
      <c r="AX114" s="4">
        <v>1.9052</v>
      </c>
      <c r="AY114" s="4">
        <v>1.2736000000000001</v>
      </c>
      <c r="AZ114" s="4">
        <v>2.3104</v>
      </c>
      <c r="BA114" s="4">
        <v>14.186999999999999</v>
      </c>
      <c r="BB114" s="4">
        <v>46.44</v>
      </c>
      <c r="BC114" s="4">
        <v>3.27</v>
      </c>
      <c r="BD114" s="4">
        <v>3.6629999999999998</v>
      </c>
      <c r="BE114" s="4">
        <v>3187.3620000000001</v>
      </c>
      <c r="BF114" s="4">
        <v>3.9569999999999999</v>
      </c>
      <c r="BG114" s="4">
        <v>26.936</v>
      </c>
      <c r="BH114" s="4">
        <v>6.6980000000000004</v>
      </c>
      <c r="BI114" s="4">
        <v>33.634</v>
      </c>
      <c r="BJ114" s="4">
        <v>21.573</v>
      </c>
      <c r="BK114" s="4">
        <v>5.3650000000000002</v>
      </c>
      <c r="BL114" s="4">
        <v>26.937999999999999</v>
      </c>
      <c r="BM114" s="4">
        <v>0</v>
      </c>
      <c r="BQ114" s="4">
        <v>7107.19</v>
      </c>
      <c r="BR114" s="4">
        <v>6.5872E-2</v>
      </c>
      <c r="BS114" s="4">
        <v>-5</v>
      </c>
      <c r="BT114" s="4">
        <v>8.0000000000000002E-3</v>
      </c>
      <c r="BU114" s="4">
        <v>1.609747</v>
      </c>
      <c r="BV114" s="4">
        <v>21</v>
      </c>
      <c r="BW114" s="4">
        <f t="shared" si="8"/>
        <v>0.42529515740000001</v>
      </c>
      <c r="BY114" s="4">
        <f>BE114*$BU114*VLOOKUP("Fuel Specific Gravity",'Raw Data'!$A$1:$B$2000,2,FALSE)</f>
        <v>4381.7428404715556</v>
      </c>
      <c r="BZ114" s="4">
        <f>BF114*$BU114*VLOOKUP("Fuel Specific Gravity",'Raw Data'!$A$1:$B$2000,2,FALSE)</f>
        <v>5.4397826226659998</v>
      </c>
      <c r="CA114" s="4">
        <f>BJ114*$BU114*VLOOKUP("Fuel Specific Gravity",'Raw Data'!$A$1:$B$2000,2,FALSE)</f>
        <v>29.656919514473998</v>
      </c>
      <c r="CB114" s="4">
        <f>BM114*$BU114*VLOOKUP("Fuel Specific Gravity",'Raw Data'!$A$1:$B$2000,2,FALSE)</f>
        <v>0</v>
      </c>
    </row>
    <row r="115" spans="1:80" x14ac:dyDescent="0.25">
      <c r="A115" s="2">
        <v>43165</v>
      </c>
      <c r="B115" s="38">
        <v>0.41168127314814812</v>
      </c>
      <c r="C115" s="4">
        <v>4.3419999999999996</v>
      </c>
      <c r="D115" s="4">
        <v>8.0000000000000002E-3</v>
      </c>
      <c r="E115" s="4">
        <v>80.455325999999999</v>
      </c>
      <c r="F115" s="4">
        <v>368.3</v>
      </c>
      <c r="G115" s="4">
        <v>90.7</v>
      </c>
      <c r="H115" s="4">
        <v>0</v>
      </c>
      <c r="J115" s="4">
        <v>14</v>
      </c>
      <c r="K115" s="4">
        <v>0.96650000000000003</v>
      </c>
      <c r="L115" s="4">
        <v>4.1962000000000002</v>
      </c>
      <c r="M115" s="4">
        <v>7.7999999999999996E-3</v>
      </c>
      <c r="N115" s="4">
        <v>355.94099999999997</v>
      </c>
      <c r="O115" s="4">
        <v>87.616200000000006</v>
      </c>
      <c r="P115" s="4">
        <v>443.6</v>
      </c>
      <c r="Q115" s="4">
        <v>285.08069999999998</v>
      </c>
      <c r="R115" s="4">
        <v>70.173599999999993</v>
      </c>
      <c r="S115" s="4">
        <v>355.3</v>
      </c>
      <c r="T115" s="4">
        <v>0</v>
      </c>
      <c r="W115" s="4">
        <v>0</v>
      </c>
      <c r="X115" s="4">
        <v>13.5306</v>
      </c>
      <c r="Y115" s="4">
        <v>12</v>
      </c>
      <c r="Z115" s="4">
        <v>845</v>
      </c>
      <c r="AA115" s="4">
        <v>849</v>
      </c>
      <c r="AB115" s="4">
        <v>883</v>
      </c>
      <c r="AC115" s="4">
        <v>81</v>
      </c>
      <c r="AD115" s="4">
        <v>22.11</v>
      </c>
      <c r="AE115" s="4">
        <v>0.51</v>
      </c>
      <c r="AF115" s="4">
        <v>978</v>
      </c>
      <c r="AG115" s="4">
        <v>0</v>
      </c>
      <c r="AH115" s="4">
        <v>34</v>
      </c>
      <c r="AI115" s="4">
        <v>35</v>
      </c>
      <c r="AJ115" s="4">
        <v>190</v>
      </c>
      <c r="AK115" s="4">
        <v>168</v>
      </c>
      <c r="AL115" s="4">
        <v>4.4000000000000004</v>
      </c>
      <c r="AM115" s="4">
        <v>175.4</v>
      </c>
      <c r="AN115" s="4" t="s">
        <v>155</v>
      </c>
      <c r="AO115" s="4">
        <v>2</v>
      </c>
      <c r="AP115" s="5">
        <v>0.62081018518518516</v>
      </c>
      <c r="AQ115" s="4">
        <v>47.164253000000002</v>
      </c>
      <c r="AR115" s="4">
        <v>-88.487605000000002</v>
      </c>
      <c r="AS115" s="4">
        <v>318.7</v>
      </c>
      <c r="AT115" s="4">
        <v>23.8</v>
      </c>
      <c r="AU115" s="4">
        <v>12</v>
      </c>
      <c r="AV115" s="4">
        <v>10</v>
      </c>
      <c r="AW115" s="4" t="s">
        <v>205</v>
      </c>
      <c r="AX115" s="4">
        <v>2</v>
      </c>
      <c r="AY115" s="4">
        <v>1.4</v>
      </c>
      <c r="AZ115" s="4">
        <v>2.5</v>
      </c>
      <c r="BA115" s="4">
        <v>14.186999999999999</v>
      </c>
      <c r="BB115" s="4">
        <v>48.78</v>
      </c>
      <c r="BC115" s="4">
        <v>3.44</v>
      </c>
      <c r="BD115" s="4">
        <v>3.4689999999999999</v>
      </c>
      <c r="BE115" s="4">
        <v>3189.1120000000001</v>
      </c>
      <c r="BF115" s="4">
        <v>3.7610000000000001</v>
      </c>
      <c r="BG115" s="4">
        <v>28.327999999999999</v>
      </c>
      <c r="BH115" s="4">
        <v>6.9729999999999999</v>
      </c>
      <c r="BI115" s="4">
        <v>35.302</v>
      </c>
      <c r="BJ115" s="4">
        <v>22.689</v>
      </c>
      <c r="BK115" s="4">
        <v>5.585</v>
      </c>
      <c r="BL115" s="4">
        <v>28.274000000000001</v>
      </c>
      <c r="BM115" s="4">
        <v>0</v>
      </c>
      <c r="BQ115" s="4">
        <v>7476.942</v>
      </c>
      <c r="BR115" s="4">
        <v>6.2469999999999998E-2</v>
      </c>
      <c r="BS115" s="4">
        <v>-5</v>
      </c>
      <c r="BT115" s="4">
        <v>8.0000000000000002E-3</v>
      </c>
      <c r="BU115" s="4">
        <v>1.5266109999999999</v>
      </c>
      <c r="BV115" s="4">
        <v>21</v>
      </c>
      <c r="BW115" s="4">
        <f t="shared" si="8"/>
        <v>0.40333062619999999</v>
      </c>
      <c r="BY115" s="4">
        <f>BE115*$BU115*VLOOKUP("Fuel Specific Gravity",'Raw Data'!$A$1:$B$2000,2,FALSE)</f>
        <v>4157.727574354928</v>
      </c>
      <c r="BZ115" s="4">
        <f>BF115*$BU115*VLOOKUP("Fuel Specific Gravity",'Raw Data'!$A$1:$B$2000,2,FALSE)</f>
        <v>4.9033127112339994</v>
      </c>
      <c r="CA115" s="4">
        <f>BJ115*$BU115*VLOOKUP("Fuel Specific Gravity",'Raw Data'!$A$1:$B$2000,2,FALSE)</f>
        <v>29.580234540065998</v>
      </c>
      <c r="CB115" s="4">
        <f>BM115*$BU115*VLOOKUP("Fuel Specific Gravity",'Raw Data'!$A$1:$B$2000,2,FALSE)</f>
        <v>0</v>
      </c>
    </row>
    <row r="116" spans="1:80" x14ac:dyDescent="0.25">
      <c r="A116" s="2">
        <v>43165</v>
      </c>
      <c r="B116" s="38">
        <v>0.41169284722222227</v>
      </c>
      <c r="C116" s="4">
        <v>4.18</v>
      </c>
      <c r="D116" s="4">
        <v>8.8000000000000005E-3</v>
      </c>
      <c r="E116" s="4">
        <v>87.594226000000006</v>
      </c>
      <c r="F116" s="4">
        <v>364.7</v>
      </c>
      <c r="G116" s="4">
        <v>90.3</v>
      </c>
      <c r="H116" s="4">
        <v>0</v>
      </c>
      <c r="J116" s="4">
        <v>14.03</v>
      </c>
      <c r="K116" s="4">
        <v>0.96779999999999999</v>
      </c>
      <c r="L116" s="4">
        <v>4.0453000000000001</v>
      </c>
      <c r="M116" s="4">
        <v>8.5000000000000006E-3</v>
      </c>
      <c r="N116" s="4">
        <v>352.96469999999999</v>
      </c>
      <c r="O116" s="4">
        <v>87.368700000000004</v>
      </c>
      <c r="P116" s="4">
        <v>440.3</v>
      </c>
      <c r="Q116" s="4">
        <v>282.69690000000003</v>
      </c>
      <c r="R116" s="4">
        <v>69.975399999999993</v>
      </c>
      <c r="S116" s="4">
        <v>352.7</v>
      </c>
      <c r="T116" s="4">
        <v>0</v>
      </c>
      <c r="W116" s="4">
        <v>0</v>
      </c>
      <c r="X116" s="4">
        <v>13.576499999999999</v>
      </c>
      <c r="Y116" s="4">
        <v>12</v>
      </c>
      <c r="Z116" s="4">
        <v>845</v>
      </c>
      <c r="AA116" s="4">
        <v>847</v>
      </c>
      <c r="AB116" s="4">
        <v>883</v>
      </c>
      <c r="AC116" s="4">
        <v>81</v>
      </c>
      <c r="AD116" s="4">
        <v>22.11</v>
      </c>
      <c r="AE116" s="4">
        <v>0.51</v>
      </c>
      <c r="AF116" s="4">
        <v>978</v>
      </c>
      <c r="AG116" s="4">
        <v>0</v>
      </c>
      <c r="AH116" s="4">
        <v>34</v>
      </c>
      <c r="AI116" s="4">
        <v>35</v>
      </c>
      <c r="AJ116" s="4">
        <v>190</v>
      </c>
      <c r="AK116" s="4">
        <v>168</v>
      </c>
      <c r="AL116" s="4">
        <v>4.4000000000000004</v>
      </c>
      <c r="AM116" s="4">
        <v>175.1</v>
      </c>
      <c r="AN116" s="4" t="s">
        <v>155</v>
      </c>
      <c r="AO116" s="4">
        <v>2</v>
      </c>
      <c r="AP116" s="5">
        <v>0.6208217592592592</v>
      </c>
      <c r="AQ116" s="4">
        <v>47.164228000000001</v>
      </c>
      <c r="AR116" s="4">
        <v>-88.487720999999993</v>
      </c>
      <c r="AS116" s="4">
        <v>318.60000000000002</v>
      </c>
      <c r="AT116" s="4">
        <v>22.7</v>
      </c>
      <c r="AU116" s="4">
        <v>12</v>
      </c>
      <c r="AV116" s="4">
        <v>10</v>
      </c>
      <c r="AW116" s="4" t="s">
        <v>205</v>
      </c>
      <c r="AX116" s="4">
        <v>2.136663</v>
      </c>
      <c r="AY116" s="4">
        <v>1.126673</v>
      </c>
      <c r="AZ116" s="4">
        <v>2.636663</v>
      </c>
      <c r="BA116" s="4">
        <v>14.186999999999999</v>
      </c>
      <c r="BB116" s="4">
        <v>50.63</v>
      </c>
      <c r="BC116" s="4">
        <v>3.57</v>
      </c>
      <c r="BD116" s="4">
        <v>3.33</v>
      </c>
      <c r="BE116" s="4">
        <v>3189.47</v>
      </c>
      <c r="BF116" s="4">
        <v>4.2539999999999996</v>
      </c>
      <c r="BG116" s="4">
        <v>29.143000000000001</v>
      </c>
      <c r="BH116" s="4">
        <v>7.2140000000000004</v>
      </c>
      <c r="BI116" s="4">
        <v>36.356999999999999</v>
      </c>
      <c r="BJ116" s="4">
        <v>23.341000000000001</v>
      </c>
      <c r="BK116" s="4">
        <v>5.7779999999999996</v>
      </c>
      <c r="BL116" s="4">
        <v>29.119</v>
      </c>
      <c r="BM116" s="4">
        <v>0</v>
      </c>
      <c r="BQ116" s="4">
        <v>7783.1289999999999</v>
      </c>
      <c r="BR116" s="4">
        <v>4.3880000000000002E-2</v>
      </c>
      <c r="BS116" s="4">
        <v>-5</v>
      </c>
      <c r="BT116" s="4">
        <v>7.0939999999999996E-3</v>
      </c>
      <c r="BU116" s="4">
        <v>1.0723180000000001</v>
      </c>
      <c r="BV116" s="4">
        <v>21</v>
      </c>
      <c r="BW116" s="4">
        <f t="shared" si="8"/>
        <v>0.28330641560000003</v>
      </c>
      <c r="BY116" s="4">
        <f>BE116*$BU116*VLOOKUP("Fuel Specific Gravity",'Raw Data'!$A$1:$B$2000,2,FALSE)</f>
        <v>2920.7876821068403</v>
      </c>
      <c r="BZ116" s="4">
        <f>BF116*$BU116*VLOOKUP("Fuel Specific Gravity",'Raw Data'!$A$1:$B$2000,2,FALSE)</f>
        <v>3.8956412192879997</v>
      </c>
      <c r="CA116" s="4">
        <f>BJ116*$BU116*VLOOKUP("Fuel Specific Gravity",'Raw Data'!$A$1:$B$2000,2,FALSE)</f>
        <v>21.374744170052001</v>
      </c>
      <c r="CB116" s="4">
        <f>BM116*$BU116*VLOOKUP("Fuel Specific Gravity",'Raw Data'!$A$1:$B$2000,2,FALSE)</f>
        <v>0</v>
      </c>
    </row>
    <row r="117" spans="1:80" x14ac:dyDescent="0.25">
      <c r="A117" s="2">
        <v>43165</v>
      </c>
      <c r="B117" s="38">
        <v>0.41170442129629631</v>
      </c>
      <c r="C117" s="4">
        <v>4.18</v>
      </c>
      <c r="D117" s="4">
        <v>8.9999999999999993E-3</v>
      </c>
      <c r="E117" s="4">
        <v>90</v>
      </c>
      <c r="F117" s="4">
        <v>362.4</v>
      </c>
      <c r="G117" s="4">
        <v>90.1</v>
      </c>
      <c r="H117" s="4">
        <v>0</v>
      </c>
      <c r="J117" s="4">
        <v>14.2</v>
      </c>
      <c r="K117" s="4">
        <v>0.9677</v>
      </c>
      <c r="L117" s="4">
        <v>4.0450999999999997</v>
      </c>
      <c r="M117" s="4">
        <v>8.6999999999999994E-3</v>
      </c>
      <c r="N117" s="4">
        <v>350.66449999999998</v>
      </c>
      <c r="O117" s="4">
        <v>87.171700000000001</v>
      </c>
      <c r="P117" s="4">
        <v>437.8</v>
      </c>
      <c r="Q117" s="4">
        <v>280.8546</v>
      </c>
      <c r="R117" s="4">
        <v>69.817700000000002</v>
      </c>
      <c r="S117" s="4">
        <v>350.7</v>
      </c>
      <c r="T117" s="4">
        <v>0</v>
      </c>
      <c r="W117" s="4">
        <v>0</v>
      </c>
      <c r="X117" s="4">
        <v>13.7418</v>
      </c>
      <c r="Y117" s="4">
        <v>12</v>
      </c>
      <c r="Z117" s="4">
        <v>845</v>
      </c>
      <c r="AA117" s="4">
        <v>847</v>
      </c>
      <c r="AB117" s="4">
        <v>883</v>
      </c>
      <c r="AC117" s="4">
        <v>81</v>
      </c>
      <c r="AD117" s="4">
        <v>22.11</v>
      </c>
      <c r="AE117" s="4">
        <v>0.51</v>
      </c>
      <c r="AF117" s="4">
        <v>978</v>
      </c>
      <c r="AG117" s="4">
        <v>0</v>
      </c>
      <c r="AH117" s="4">
        <v>34</v>
      </c>
      <c r="AI117" s="4">
        <v>35</v>
      </c>
      <c r="AJ117" s="4">
        <v>190</v>
      </c>
      <c r="AK117" s="4">
        <v>168</v>
      </c>
      <c r="AL117" s="4">
        <v>4.3</v>
      </c>
      <c r="AM117" s="4">
        <v>174.7</v>
      </c>
      <c r="AN117" s="4" t="s">
        <v>155</v>
      </c>
      <c r="AO117" s="4">
        <v>2</v>
      </c>
      <c r="AP117" s="5">
        <v>0.62083333333333335</v>
      </c>
      <c r="AQ117" s="4">
        <v>47.16422</v>
      </c>
      <c r="AR117" s="4">
        <v>-88.487755000000007</v>
      </c>
      <c r="AS117" s="4">
        <v>318.5</v>
      </c>
      <c r="AT117" s="4">
        <v>21.6</v>
      </c>
      <c r="AU117" s="4">
        <v>12</v>
      </c>
      <c r="AV117" s="4">
        <v>10</v>
      </c>
      <c r="AW117" s="4" t="s">
        <v>205</v>
      </c>
      <c r="AX117" s="4">
        <v>2.2000000000000002</v>
      </c>
      <c r="AY117" s="4">
        <v>1</v>
      </c>
      <c r="AZ117" s="4">
        <v>2.7</v>
      </c>
      <c r="BA117" s="4">
        <v>14.186999999999999</v>
      </c>
      <c r="BB117" s="4">
        <v>50.62</v>
      </c>
      <c r="BC117" s="4">
        <v>3.57</v>
      </c>
      <c r="BD117" s="4">
        <v>3.3340000000000001</v>
      </c>
      <c r="BE117" s="4">
        <v>3189.2860000000001</v>
      </c>
      <c r="BF117" s="4">
        <v>4.3710000000000004</v>
      </c>
      <c r="BG117" s="4">
        <v>28.952999999999999</v>
      </c>
      <c r="BH117" s="4">
        <v>7.1970000000000001</v>
      </c>
      <c r="BI117" s="4">
        <v>36.15</v>
      </c>
      <c r="BJ117" s="4">
        <v>23.189</v>
      </c>
      <c r="BK117" s="4">
        <v>5.7649999999999997</v>
      </c>
      <c r="BL117" s="4">
        <v>28.952999999999999</v>
      </c>
      <c r="BM117" s="4">
        <v>0</v>
      </c>
      <c r="BQ117" s="4">
        <v>7877.7849999999999</v>
      </c>
      <c r="BR117" s="4">
        <v>6.2838000000000005E-2</v>
      </c>
      <c r="BS117" s="4">
        <v>-5</v>
      </c>
      <c r="BT117" s="4">
        <v>8.8120000000000004E-3</v>
      </c>
      <c r="BU117" s="4">
        <v>1.5356030000000001</v>
      </c>
      <c r="BV117" s="4">
        <v>21</v>
      </c>
      <c r="BW117" s="4">
        <f t="shared" si="8"/>
        <v>0.40570631260000001</v>
      </c>
      <c r="BY117" s="4">
        <f>BE117*$BU117*VLOOKUP("Fuel Specific Gravity",'Raw Data'!$A$1:$B$2000,2,FALSE)</f>
        <v>4182.4454856371322</v>
      </c>
      <c r="BZ117" s="4">
        <f>BF117*$BU117*VLOOKUP("Fuel Specific Gravity",'Raw Data'!$A$1:$B$2000,2,FALSE)</f>
        <v>5.7321510889020004</v>
      </c>
      <c r="CA117" s="4">
        <f>BJ117*$BU117*VLOOKUP("Fuel Specific Gravity",'Raw Data'!$A$1:$B$2000,2,FALSE)</f>
        <v>30.410169663818003</v>
      </c>
      <c r="CB117" s="4">
        <f>BM117*$BU117*VLOOKUP("Fuel Specific Gravity",'Raw Data'!$A$1:$B$2000,2,FALSE)</f>
        <v>0</v>
      </c>
    </row>
    <row r="118" spans="1:80" x14ac:dyDescent="0.25">
      <c r="A118" s="2">
        <v>43165</v>
      </c>
      <c r="B118" s="38">
        <v>0.4117159953703704</v>
      </c>
      <c r="C118" s="4">
        <v>4.18</v>
      </c>
      <c r="D118" s="4">
        <v>8.9999999999999993E-3</v>
      </c>
      <c r="E118" s="4">
        <v>90</v>
      </c>
      <c r="F118" s="4">
        <v>362</v>
      </c>
      <c r="G118" s="4">
        <v>90</v>
      </c>
      <c r="H118" s="4">
        <v>0</v>
      </c>
      <c r="J118" s="4">
        <v>14.4</v>
      </c>
      <c r="K118" s="4">
        <v>0.9677</v>
      </c>
      <c r="L118" s="4">
        <v>4.0450999999999997</v>
      </c>
      <c r="M118" s="4">
        <v>8.6999999999999994E-3</v>
      </c>
      <c r="N118" s="4">
        <v>350.27589999999998</v>
      </c>
      <c r="O118" s="4">
        <v>87.095699999999994</v>
      </c>
      <c r="P118" s="4">
        <v>437.4</v>
      </c>
      <c r="Q118" s="4">
        <v>280.54340000000002</v>
      </c>
      <c r="R118" s="4">
        <v>69.756799999999998</v>
      </c>
      <c r="S118" s="4">
        <v>350.3</v>
      </c>
      <c r="T118" s="4">
        <v>0</v>
      </c>
      <c r="W118" s="4">
        <v>0</v>
      </c>
      <c r="X118" s="4">
        <v>13.9353</v>
      </c>
      <c r="Y118" s="4">
        <v>12</v>
      </c>
      <c r="Z118" s="4">
        <v>844</v>
      </c>
      <c r="AA118" s="4">
        <v>847</v>
      </c>
      <c r="AB118" s="4">
        <v>883</v>
      </c>
      <c r="AC118" s="4">
        <v>81</v>
      </c>
      <c r="AD118" s="4">
        <v>22.11</v>
      </c>
      <c r="AE118" s="4">
        <v>0.51</v>
      </c>
      <c r="AF118" s="4">
        <v>978</v>
      </c>
      <c r="AG118" s="4">
        <v>0</v>
      </c>
      <c r="AH118" s="4">
        <v>34</v>
      </c>
      <c r="AI118" s="4">
        <v>35</v>
      </c>
      <c r="AJ118" s="4">
        <v>190</v>
      </c>
      <c r="AK118" s="4">
        <v>168</v>
      </c>
      <c r="AL118" s="4">
        <v>4.3</v>
      </c>
      <c r="AM118" s="4">
        <v>174.3</v>
      </c>
      <c r="AN118" s="4" t="s">
        <v>155</v>
      </c>
      <c r="AO118" s="4">
        <v>2</v>
      </c>
      <c r="AP118" s="5">
        <v>0.62083333333333335</v>
      </c>
      <c r="AQ118" s="4">
        <v>47.164194999999999</v>
      </c>
      <c r="AR118" s="4">
        <v>-88.487911999999994</v>
      </c>
      <c r="AS118" s="4">
        <v>318.39999999999998</v>
      </c>
      <c r="AT118" s="4">
        <v>20.6</v>
      </c>
      <c r="AU118" s="4">
        <v>12</v>
      </c>
      <c r="AV118" s="4">
        <v>10</v>
      </c>
      <c r="AW118" s="4" t="s">
        <v>205</v>
      </c>
      <c r="AX118" s="4">
        <v>1.8580000000000001</v>
      </c>
      <c r="AY118" s="4">
        <v>1.1368</v>
      </c>
      <c r="AZ118" s="4">
        <v>2.2896000000000001</v>
      </c>
      <c r="BA118" s="4">
        <v>14.186999999999999</v>
      </c>
      <c r="BB118" s="4">
        <v>50.62</v>
      </c>
      <c r="BC118" s="4">
        <v>3.57</v>
      </c>
      <c r="BD118" s="4">
        <v>3.335</v>
      </c>
      <c r="BE118" s="4">
        <v>3189.2860000000001</v>
      </c>
      <c r="BF118" s="4">
        <v>4.3710000000000004</v>
      </c>
      <c r="BG118" s="4">
        <v>28.920999999999999</v>
      </c>
      <c r="BH118" s="4">
        <v>7.1909999999999998</v>
      </c>
      <c r="BI118" s="4">
        <v>36.112000000000002</v>
      </c>
      <c r="BJ118" s="4">
        <v>23.163</v>
      </c>
      <c r="BK118" s="4">
        <v>5.76</v>
      </c>
      <c r="BL118" s="4">
        <v>28.922999999999998</v>
      </c>
      <c r="BM118" s="4">
        <v>0</v>
      </c>
      <c r="BQ118" s="4">
        <v>7988.74</v>
      </c>
      <c r="BR118" s="4">
        <v>4.3256000000000003E-2</v>
      </c>
      <c r="BS118" s="4">
        <v>-5</v>
      </c>
      <c r="BT118" s="4">
        <v>8.0940000000000005E-3</v>
      </c>
      <c r="BU118" s="4">
        <v>1.057069</v>
      </c>
      <c r="BV118" s="4">
        <v>21</v>
      </c>
      <c r="BW118" s="4">
        <f t="shared" si="8"/>
        <v>0.27927762979999998</v>
      </c>
      <c r="BY118" s="4">
        <f>BE118*$BU118*VLOOKUP("Fuel Specific Gravity",'Raw Data'!$A$1:$B$2000,2,FALSE)</f>
        <v>2879.086239774836</v>
      </c>
      <c r="BZ118" s="4">
        <f>BF118*$BU118*VLOOKUP("Fuel Specific Gravity",'Raw Data'!$A$1:$B$2000,2,FALSE)</f>
        <v>3.9458631035460003</v>
      </c>
      <c r="CA118" s="4">
        <f>BJ118*$BU118*VLOOKUP("Fuel Specific Gravity",'Raw Data'!$A$1:$B$2000,2,FALSE)</f>
        <v>20.910095416938002</v>
      </c>
      <c r="CB118" s="4">
        <f>BM118*$BU118*VLOOKUP("Fuel Specific Gravity",'Raw Data'!$A$1:$B$2000,2,FALSE)</f>
        <v>0</v>
      </c>
    </row>
    <row r="119" spans="1:80" x14ac:dyDescent="0.25">
      <c r="A119" s="2">
        <v>43165</v>
      </c>
      <c r="B119" s="38">
        <v>0.41172756944444444</v>
      </c>
      <c r="C119" s="4">
        <v>4.18</v>
      </c>
      <c r="D119" s="4">
        <v>8.9999999999999993E-3</v>
      </c>
      <c r="E119" s="4">
        <v>90</v>
      </c>
      <c r="F119" s="4">
        <v>361.1</v>
      </c>
      <c r="G119" s="4">
        <v>89.9</v>
      </c>
      <c r="H119" s="4">
        <v>-10</v>
      </c>
      <c r="J119" s="4">
        <v>14.5</v>
      </c>
      <c r="K119" s="4">
        <v>0.9677</v>
      </c>
      <c r="L119" s="4">
        <v>4.0450999999999997</v>
      </c>
      <c r="M119" s="4">
        <v>8.6999999999999994E-3</v>
      </c>
      <c r="N119" s="4">
        <v>349.45569999999998</v>
      </c>
      <c r="O119" s="4">
        <v>86.998900000000006</v>
      </c>
      <c r="P119" s="4">
        <v>436.5</v>
      </c>
      <c r="Q119" s="4">
        <v>279.88639999999998</v>
      </c>
      <c r="R119" s="4">
        <v>69.679299999999998</v>
      </c>
      <c r="S119" s="4">
        <v>349.6</v>
      </c>
      <c r="T119" s="4">
        <v>0</v>
      </c>
      <c r="W119" s="4">
        <v>0</v>
      </c>
      <c r="X119" s="4">
        <v>14.0321</v>
      </c>
      <c r="Y119" s="4">
        <v>12</v>
      </c>
      <c r="Z119" s="4">
        <v>844</v>
      </c>
      <c r="AA119" s="4">
        <v>847</v>
      </c>
      <c r="AB119" s="4">
        <v>883</v>
      </c>
      <c r="AC119" s="4">
        <v>81</v>
      </c>
      <c r="AD119" s="4">
        <v>22.11</v>
      </c>
      <c r="AE119" s="4">
        <v>0.51</v>
      </c>
      <c r="AF119" s="4">
        <v>978</v>
      </c>
      <c r="AG119" s="4">
        <v>0</v>
      </c>
      <c r="AH119" s="4">
        <v>34</v>
      </c>
      <c r="AI119" s="4">
        <v>35</v>
      </c>
      <c r="AJ119" s="4">
        <v>190</v>
      </c>
      <c r="AK119" s="4">
        <v>168</v>
      </c>
      <c r="AL119" s="4">
        <v>4.3</v>
      </c>
      <c r="AM119" s="4">
        <v>174</v>
      </c>
      <c r="AN119" s="4" t="s">
        <v>155</v>
      </c>
      <c r="AO119" s="4">
        <v>2</v>
      </c>
      <c r="AP119" s="5">
        <v>0.62085648148148154</v>
      </c>
      <c r="AQ119" s="4">
        <v>47.164183000000001</v>
      </c>
      <c r="AR119" s="4">
        <v>-88.488059000000007</v>
      </c>
      <c r="AS119" s="4">
        <v>318.5</v>
      </c>
      <c r="AT119" s="4">
        <v>19.5</v>
      </c>
      <c r="AU119" s="4">
        <v>12</v>
      </c>
      <c r="AV119" s="4">
        <v>10</v>
      </c>
      <c r="AW119" s="4" t="s">
        <v>205</v>
      </c>
      <c r="AX119" s="4">
        <v>1.4263999999999999</v>
      </c>
      <c r="AY119" s="4">
        <v>1.2684</v>
      </c>
      <c r="AZ119" s="4">
        <v>2.1684000000000001</v>
      </c>
      <c r="BA119" s="4">
        <v>14.186999999999999</v>
      </c>
      <c r="BB119" s="4">
        <v>50.62</v>
      </c>
      <c r="BC119" s="4">
        <v>3.57</v>
      </c>
      <c r="BD119" s="4">
        <v>3.335</v>
      </c>
      <c r="BE119" s="4">
        <v>3189.2860000000001</v>
      </c>
      <c r="BF119" s="4">
        <v>4.3710000000000004</v>
      </c>
      <c r="BG119" s="4">
        <v>28.853000000000002</v>
      </c>
      <c r="BH119" s="4">
        <v>7.1829999999999998</v>
      </c>
      <c r="BI119" s="4">
        <v>36.036000000000001</v>
      </c>
      <c r="BJ119" s="4">
        <v>23.109000000000002</v>
      </c>
      <c r="BK119" s="4">
        <v>5.7530000000000001</v>
      </c>
      <c r="BL119" s="4">
        <v>28.861999999999998</v>
      </c>
      <c r="BM119" s="4">
        <v>0</v>
      </c>
      <c r="BQ119" s="4">
        <v>8044.2169999999996</v>
      </c>
      <c r="BR119" s="4">
        <v>4.5530000000000001E-2</v>
      </c>
      <c r="BS119" s="4">
        <v>-5</v>
      </c>
      <c r="BT119" s="4">
        <v>8.0000000000000002E-3</v>
      </c>
      <c r="BU119" s="4">
        <v>1.1126389999999999</v>
      </c>
      <c r="BV119" s="4">
        <v>21</v>
      </c>
      <c r="BW119" s="4">
        <f t="shared" si="8"/>
        <v>0.29395922379999995</v>
      </c>
      <c r="BY119" s="4">
        <f>BE119*$BU119*VLOOKUP("Fuel Specific Gravity",'Raw Data'!$A$1:$B$2000,2,FALSE)</f>
        <v>3030.4394838339158</v>
      </c>
      <c r="BZ119" s="4">
        <f>BF119*$BU119*VLOOKUP("Fuel Specific Gravity",'Raw Data'!$A$1:$B$2000,2,FALSE)</f>
        <v>4.1532966889259999</v>
      </c>
      <c r="CA119" s="4">
        <f>BJ119*$BU119*VLOOKUP("Fuel Specific Gravity",'Raw Data'!$A$1:$B$2000,2,FALSE)</f>
        <v>21.958026351954</v>
      </c>
      <c r="CB119" s="4">
        <f>BM119*$BU119*VLOOKUP("Fuel Specific Gravity",'Raw Data'!$A$1:$B$2000,2,FALSE)</f>
        <v>0</v>
      </c>
    </row>
    <row r="120" spans="1:80" x14ac:dyDescent="0.25">
      <c r="A120" s="2">
        <v>43165</v>
      </c>
      <c r="B120" s="38">
        <v>0.41173914351851854</v>
      </c>
      <c r="C120" s="4">
        <v>4.2969999999999997</v>
      </c>
      <c r="D120" s="4">
        <v>8.8999999999999999E-3</v>
      </c>
      <c r="E120" s="4">
        <v>89.017781999999997</v>
      </c>
      <c r="F120" s="4">
        <v>359.3</v>
      </c>
      <c r="G120" s="4">
        <v>89.3</v>
      </c>
      <c r="H120" s="4">
        <v>-3.3</v>
      </c>
      <c r="J120" s="4">
        <v>14.53</v>
      </c>
      <c r="K120" s="4">
        <v>0.96679999999999999</v>
      </c>
      <c r="L120" s="4">
        <v>4.1540999999999997</v>
      </c>
      <c r="M120" s="4">
        <v>8.6E-3</v>
      </c>
      <c r="N120" s="4">
        <v>347.32459999999998</v>
      </c>
      <c r="O120" s="4">
        <v>86.304900000000004</v>
      </c>
      <c r="P120" s="4">
        <v>433.6</v>
      </c>
      <c r="Q120" s="4">
        <v>278.17959999999999</v>
      </c>
      <c r="R120" s="4">
        <v>69.123400000000004</v>
      </c>
      <c r="S120" s="4">
        <v>347.3</v>
      </c>
      <c r="T120" s="4">
        <v>0</v>
      </c>
      <c r="W120" s="4">
        <v>0</v>
      </c>
      <c r="X120" s="4">
        <v>14.047800000000001</v>
      </c>
      <c r="Y120" s="4">
        <v>11.9</v>
      </c>
      <c r="Z120" s="4">
        <v>845</v>
      </c>
      <c r="AA120" s="4">
        <v>847</v>
      </c>
      <c r="AB120" s="4">
        <v>884</v>
      </c>
      <c r="AC120" s="4">
        <v>81</v>
      </c>
      <c r="AD120" s="4">
        <v>22.11</v>
      </c>
      <c r="AE120" s="4">
        <v>0.51</v>
      </c>
      <c r="AF120" s="4">
        <v>978</v>
      </c>
      <c r="AG120" s="4">
        <v>0</v>
      </c>
      <c r="AH120" s="4">
        <v>34</v>
      </c>
      <c r="AI120" s="4">
        <v>35</v>
      </c>
      <c r="AJ120" s="4">
        <v>190</v>
      </c>
      <c r="AK120" s="4">
        <v>168</v>
      </c>
      <c r="AL120" s="4">
        <v>4.3</v>
      </c>
      <c r="AM120" s="4">
        <v>174.4</v>
      </c>
      <c r="AN120" s="4" t="s">
        <v>155</v>
      </c>
      <c r="AO120" s="4">
        <v>2</v>
      </c>
      <c r="AP120" s="5">
        <v>0.62086805555555558</v>
      </c>
      <c r="AQ120" s="4">
        <v>47.164188000000003</v>
      </c>
      <c r="AR120" s="4">
        <v>-88.488163999999998</v>
      </c>
      <c r="AS120" s="4">
        <v>318.39999999999998</v>
      </c>
      <c r="AT120" s="4">
        <v>18.5</v>
      </c>
      <c r="AU120" s="4">
        <v>12</v>
      </c>
      <c r="AV120" s="4">
        <v>9</v>
      </c>
      <c r="AW120" s="4" t="s">
        <v>214</v>
      </c>
      <c r="AX120" s="4">
        <v>1.3</v>
      </c>
      <c r="AY120" s="4">
        <v>1.3684000000000001</v>
      </c>
      <c r="AZ120" s="4">
        <v>2.2000000000000002</v>
      </c>
      <c r="BA120" s="4">
        <v>14.186999999999999</v>
      </c>
      <c r="BB120" s="4">
        <v>49.27</v>
      </c>
      <c r="BC120" s="4">
        <v>3.47</v>
      </c>
      <c r="BD120" s="4">
        <v>3.4350000000000001</v>
      </c>
      <c r="BE120" s="4">
        <v>3188.7179999999998</v>
      </c>
      <c r="BF120" s="4">
        <v>4.2050000000000001</v>
      </c>
      <c r="BG120" s="4">
        <v>27.92</v>
      </c>
      <c r="BH120" s="4">
        <v>6.9379999999999997</v>
      </c>
      <c r="BI120" s="4">
        <v>34.857999999999997</v>
      </c>
      <c r="BJ120" s="4">
        <v>22.361999999999998</v>
      </c>
      <c r="BK120" s="4">
        <v>5.5570000000000004</v>
      </c>
      <c r="BL120" s="4">
        <v>27.917999999999999</v>
      </c>
      <c r="BM120" s="4">
        <v>0</v>
      </c>
      <c r="BQ120" s="4">
        <v>7840.585</v>
      </c>
      <c r="BR120" s="4">
        <v>5.3247999999999997E-2</v>
      </c>
      <c r="BS120" s="4">
        <v>-5</v>
      </c>
      <c r="BT120" s="4">
        <v>8.9060000000000007E-3</v>
      </c>
      <c r="BU120" s="4">
        <v>1.301248</v>
      </c>
      <c r="BV120" s="4">
        <v>21</v>
      </c>
      <c r="BW120" s="4">
        <f t="shared" si="8"/>
        <v>0.34378972159999999</v>
      </c>
      <c r="BY120" s="4">
        <f>BE120*$BU120*VLOOKUP("Fuel Specific Gravity",'Raw Data'!$A$1:$B$2000,2,FALSE)</f>
        <v>3543.5132337346554</v>
      </c>
      <c r="BZ120" s="4">
        <f>BF120*$BU120*VLOOKUP("Fuel Specific Gravity",'Raw Data'!$A$1:$B$2000,2,FALSE)</f>
        <v>4.67287265536</v>
      </c>
      <c r="CA120" s="4">
        <f>BJ120*$BU120*VLOOKUP("Fuel Specific Gravity",'Raw Data'!$A$1:$B$2000,2,FALSE)</f>
        <v>24.850125640703997</v>
      </c>
      <c r="CB120" s="4">
        <f>BM120*$BU120*VLOOKUP("Fuel Specific Gravity",'Raw Data'!$A$1:$B$2000,2,FALSE)</f>
        <v>0</v>
      </c>
    </row>
    <row r="121" spans="1:80" x14ac:dyDescent="0.25">
      <c r="A121" s="2">
        <v>43165</v>
      </c>
      <c r="B121" s="38">
        <v>0.41175071759259257</v>
      </c>
      <c r="C121" s="4">
        <v>4.391</v>
      </c>
      <c r="D121" s="4">
        <v>8.0999999999999996E-3</v>
      </c>
      <c r="E121" s="4">
        <v>80.550381000000002</v>
      </c>
      <c r="F121" s="4">
        <v>359.2</v>
      </c>
      <c r="G121" s="4">
        <v>88.2</v>
      </c>
      <c r="H121" s="4">
        <v>0</v>
      </c>
      <c r="J121" s="4">
        <v>14.6</v>
      </c>
      <c r="K121" s="4">
        <v>0.96599999999999997</v>
      </c>
      <c r="L121" s="4">
        <v>4.2420999999999998</v>
      </c>
      <c r="M121" s="4">
        <v>7.7999999999999996E-3</v>
      </c>
      <c r="N121" s="4">
        <v>346.95839999999998</v>
      </c>
      <c r="O121" s="4">
        <v>85.249300000000005</v>
      </c>
      <c r="P121" s="4">
        <v>432.2</v>
      </c>
      <c r="Q121" s="4">
        <v>278.14659999999998</v>
      </c>
      <c r="R121" s="4">
        <v>68.341899999999995</v>
      </c>
      <c r="S121" s="4">
        <v>346.5</v>
      </c>
      <c r="T121" s="4">
        <v>0</v>
      </c>
      <c r="W121" s="4">
        <v>0</v>
      </c>
      <c r="X121" s="4">
        <v>14.1038</v>
      </c>
      <c r="Y121" s="4">
        <v>12</v>
      </c>
      <c r="Z121" s="4">
        <v>844</v>
      </c>
      <c r="AA121" s="4">
        <v>845</v>
      </c>
      <c r="AB121" s="4">
        <v>883</v>
      </c>
      <c r="AC121" s="4">
        <v>81.900000000000006</v>
      </c>
      <c r="AD121" s="4">
        <v>22.36</v>
      </c>
      <c r="AE121" s="4">
        <v>0.51</v>
      </c>
      <c r="AF121" s="4">
        <v>978</v>
      </c>
      <c r="AG121" s="4">
        <v>0</v>
      </c>
      <c r="AH121" s="4">
        <v>34</v>
      </c>
      <c r="AI121" s="4">
        <v>35</v>
      </c>
      <c r="AJ121" s="4">
        <v>190</v>
      </c>
      <c r="AK121" s="4">
        <v>168</v>
      </c>
      <c r="AL121" s="4">
        <v>4.4000000000000004</v>
      </c>
      <c r="AM121" s="4">
        <v>174.8</v>
      </c>
      <c r="AN121" s="4" t="s">
        <v>155</v>
      </c>
      <c r="AO121" s="4">
        <v>2</v>
      </c>
      <c r="AP121" s="5">
        <v>0.62087962962962961</v>
      </c>
      <c r="AQ121" s="4">
        <v>47.164200000000001</v>
      </c>
      <c r="AR121" s="4">
        <v>-88.488264000000001</v>
      </c>
      <c r="AS121" s="4">
        <v>318.5</v>
      </c>
      <c r="AT121" s="4">
        <v>17.7</v>
      </c>
      <c r="AU121" s="4">
        <v>12</v>
      </c>
      <c r="AV121" s="4">
        <v>9</v>
      </c>
      <c r="AW121" s="4" t="s">
        <v>214</v>
      </c>
      <c r="AX121" s="4">
        <v>1.4368000000000001</v>
      </c>
      <c r="AY121" s="4">
        <v>1.1264000000000001</v>
      </c>
      <c r="AZ121" s="4">
        <v>2.3368000000000002</v>
      </c>
      <c r="BA121" s="4">
        <v>14.186999999999999</v>
      </c>
      <c r="BB121" s="4">
        <v>48.24</v>
      </c>
      <c r="BC121" s="4">
        <v>3.4</v>
      </c>
      <c r="BD121" s="4">
        <v>3.5179999999999998</v>
      </c>
      <c r="BE121" s="4">
        <v>3188.8409999999999</v>
      </c>
      <c r="BF121" s="4">
        <v>3.7229999999999999</v>
      </c>
      <c r="BG121" s="4">
        <v>27.312999999999999</v>
      </c>
      <c r="BH121" s="4">
        <v>6.7110000000000003</v>
      </c>
      <c r="BI121" s="4">
        <v>34.024000000000001</v>
      </c>
      <c r="BJ121" s="4">
        <v>21.896000000000001</v>
      </c>
      <c r="BK121" s="4">
        <v>5.38</v>
      </c>
      <c r="BL121" s="4">
        <v>27.276</v>
      </c>
      <c r="BM121" s="4">
        <v>0</v>
      </c>
      <c r="BQ121" s="4">
        <v>7708.8440000000001</v>
      </c>
      <c r="BR121" s="4">
        <v>5.7624000000000002E-2</v>
      </c>
      <c r="BS121" s="4">
        <v>-5</v>
      </c>
      <c r="BT121" s="4">
        <v>8.0940000000000005E-3</v>
      </c>
      <c r="BU121" s="4">
        <v>1.4081870000000001</v>
      </c>
      <c r="BV121" s="4">
        <v>21</v>
      </c>
      <c r="BW121" s="4">
        <f t="shared" si="8"/>
        <v>0.37204300540000002</v>
      </c>
      <c r="BY121" s="4">
        <f>BE121*$BU121*VLOOKUP("Fuel Specific Gravity",'Raw Data'!$A$1:$B$2000,2,FALSE)</f>
        <v>3834.873712842018</v>
      </c>
      <c r="BZ121" s="4">
        <f>BF121*$BU121*VLOOKUP("Fuel Specific Gravity",'Raw Data'!$A$1:$B$2000,2,FALSE)</f>
        <v>4.4772488916539999</v>
      </c>
      <c r="CA121" s="4">
        <f>BJ121*$BU121*VLOOKUP("Fuel Specific Gravity",'Raw Data'!$A$1:$B$2000,2,FALSE)</f>
        <v>26.331947819408001</v>
      </c>
      <c r="CB121" s="4">
        <f>BM121*$BU121*VLOOKUP("Fuel Specific Gravity",'Raw Data'!$A$1:$B$2000,2,FALSE)</f>
        <v>0</v>
      </c>
    </row>
    <row r="122" spans="1:80" x14ac:dyDescent="0.25">
      <c r="A122" s="2">
        <v>43165</v>
      </c>
      <c r="B122" s="38">
        <v>0.41176229166666661</v>
      </c>
      <c r="C122" s="4">
        <v>4.3940000000000001</v>
      </c>
      <c r="D122" s="4">
        <v>7.1999999999999998E-3</v>
      </c>
      <c r="E122" s="4">
        <v>72.317172999999997</v>
      </c>
      <c r="F122" s="4">
        <v>360.8</v>
      </c>
      <c r="G122" s="4">
        <v>86.7</v>
      </c>
      <c r="H122" s="4">
        <v>0</v>
      </c>
      <c r="J122" s="4">
        <v>14.6</v>
      </c>
      <c r="K122" s="4">
        <v>0.96599999999999997</v>
      </c>
      <c r="L122" s="4">
        <v>4.2449000000000003</v>
      </c>
      <c r="M122" s="4">
        <v>7.0000000000000001E-3</v>
      </c>
      <c r="N122" s="4">
        <v>348.53210000000001</v>
      </c>
      <c r="O122" s="4">
        <v>83.745800000000003</v>
      </c>
      <c r="P122" s="4">
        <v>432.3</v>
      </c>
      <c r="Q122" s="4">
        <v>279.43540000000002</v>
      </c>
      <c r="R122" s="4">
        <v>67.143100000000004</v>
      </c>
      <c r="S122" s="4">
        <v>346.6</v>
      </c>
      <c r="T122" s="4">
        <v>0</v>
      </c>
      <c r="W122" s="4">
        <v>0</v>
      </c>
      <c r="X122" s="4">
        <v>14.103</v>
      </c>
      <c r="Y122" s="4">
        <v>11.9</v>
      </c>
      <c r="Z122" s="4">
        <v>844</v>
      </c>
      <c r="AA122" s="4">
        <v>848</v>
      </c>
      <c r="AB122" s="4">
        <v>883</v>
      </c>
      <c r="AC122" s="4">
        <v>82</v>
      </c>
      <c r="AD122" s="4">
        <v>22.39</v>
      </c>
      <c r="AE122" s="4">
        <v>0.51</v>
      </c>
      <c r="AF122" s="4">
        <v>978</v>
      </c>
      <c r="AG122" s="4">
        <v>0</v>
      </c>
      <c r="AH122" s="4">
        <v>34</v>
      </c>
      <c r="AI122" s="4">
        <v>35</v>
      </c>
      <c r="AJ122" s="4">
        <v>190</v>
      </c>
      <c r="AK122" s="4">
        <v>168</v>
      </c>
      <c r="AL122" s="4">
        <v>4.3</v>
      </c>
      <c r="AM122" s="4">
        <v>175</v>
      </c>
      <c r="AN122" s="4" t="s">
        <v>155</v>
      </c>
      <c r="AO122" s="4">
        <v>2</v>
      </c>
      <c r="AP122" s="5">
        <v>0.62089120370370365</v>
      </c>
      <c r="AQ122" s="4">
        <v>47.164220999999998</v>
      </c>
      <c r="AR122" s="4">
        <v>-88.48836</v>
      </c>
      <c r="AS122" s="4">
        <v>318.5</v>
      </c>
      <c r="AT122" s="4">
        <v>17.2</v>
      </c>
      <c r="AU122" s="4">
        <v>12</v>
      </c>
      <c r="AV122" s="4">
        <v>10</v>
      </c>
      <c r="AW122" s="4" t="s">
        <v>205</v>
      </c>
      <c r="AX122" s="4">
        <v>1.5684</v>
      </c>
      <c r="AY122" s="4">
        <v>1</v>
      </c>
      <c r="AZ122" s="4">
        <v>2.4</v>
      </c>
      <c r="BA122" s="4">
        <v>14.186999999999999</v>
      </c>
      <c r="BB122" s="4">
        <v>48.22</v>
      </c>
      <c r="BC122" s="4">
        <v>3.4</v>
      </c>
      <c r="BD122" s="4">
        <v>3.524</v>
      </c>
      <c r="BE122" s="4">
        <v>3189.4270000000001</v>
      </c>
      <c r="BF122" s="4">
        <v>3.3410000000000002</v>
      </c>
      <c r="BG122" s="4">
        <v>27.423999999999999</v>
      </c>
      <c r="BH122" s="4">
        <v>6.5890000000000004</v>
      </c>
      <c r="BI122" s="4">
        <v>34.012999999999998</v>
      </c>
      <c r="BJ122" s="4">
        <v>21.986999999999998</v>
      </c>
      <c r="BK122" s="4">
        <v>5.2830000000000004</v>
      </c>
      <c r="BL122" s="4">
        <v>27.27</v>
      </c>
      <c r="BM122" s="4">
        <v>0</v>
      </c>
      <c r="BQ122" s="4">
        <v>7704.741</v>
      </c>
      <c r="BR122" s="4">
        <v>5.2568999999999998E-2</v>
      </c>
      <c r="BS122" s="4">
        <v>-5</v>
      </c>
      <c r="BT122" s="4">
        <v>8.9049999999999997E-3</v>
      </c>
      <c r="BU122" s="4">
        <v>1.2846649999999999</v>
      </c>
      <c r="BV122" s="4">
        <v>21</v>
      </c>
      <c r="BW122" s="4">
        <f t="shared" si="8"/>
        <v>0.33940849299999998</v>
      </c>
      <c r="BY122" s="4">
        <f>BE122*$BU122*VLOOKUP("Fuel Specific Gravity",'Raw Data'!$A$1:$B$2000,2,FALSE)</f>
        <v>3499.1328323595694</v>
      </c>
      <c r="BZ122" s="4">
        <f>BF122*$BU122*VLOOKUP("Fuel Specific Gravity",'Raw Data'!$A$1:$B$2000,2,FALSE)</f>
        <v>3.66542416331</v>
      </c>
      <c r="CA122" s="4">
        <f>BJ122*$BU122*VLOOKUP("Fuel Specific Gravity",'Raw Data'!$A$1:$B$2000,2,FALSE)</f>
        <v>24.122023669169998</v>
      </c>
      <c r="CB122" s="4">
        <f>BM122*$BU122*VLOOKUP("Fuel Specific Gravity",'Raw Data'!$A$1:$B$2000,2,FALSE)</f>
        <v>0</v>
      </c>
    </row>
    <row r="123" spans="1:80" x14ac:dyDescent="0.25">
      <c r="A123" s="2">
        <v>43165</v>
      </c>
      <c r="B123" s="38">
        <v>0.41177386574074076</v>
      </c>
      <c r="C123" s="4">
        <v>4.3040000000000003</v>
      </c>
      <c r="D123" s="4">
        <v>7.6E-3</v>
      </c>
      <c r="E123" s="4">
        <v>75.890073999999998</v>
      </c>
      <c r="F123" s="4">
        <v>362.5</v>
      </c>
      <c r="G123" s="4">
        <v>85.3</v>
      </c>
      <c r="H123" s="4">
        <v>0</v>
      </c>
      <c r="J123" s="4">
        <v>14.52</v>
      </c>
      <c r="K123" s="4">
        <v>0.9667</v>
      </c>
      <c r="L123" s="4">
        <v>4.1608999999999998</v>
      </c>
      <c r="M123" s="4">
        <v>7.3000000000000001E-3</v>
      </c>
      <c r="N123" s="4">
        <v>350.47770000000003</v>
      </c>
      <c r="O123" s="4">
        <v>82.471000000000004</v>
      </c>
      <c r="P123" s="4">
        <v>432.9</v>
      </c>
      <c r="Q123" s="4">
        <v>280.99529999999999</v>
      </c>
      <c r="R123" s="4">
        <v>66.121099999999998</v>
      </c>
      <c r="S123" s="4">
        <v>347.1</v>
      </c>
      <c r="T123" s="4">
        <v>0</v>
      </c>
      <c r="W123" s="4">
        <v>0</v>
      </c>
      <c r="X123" s="4">
        <v>14.0334</v>
      </c>
      <c r="Y123" s="4">
        <v>12</v>
      </c>
      <c r="Z123" s="4">
        <v>845</v>
      </c>
      <c r="AA123" s="4">
        <v>846</v>
      </c>
      <c r="AB123" s="4">
        <v>883</v>
      </c>
      <c r="AC123" s="4">
        <v>82</v>
      </c>
      <c r="AD123" s="4">
        <v>22.39</v>
      </c>
      <c r="AE123" s="4">
        <v>0.51</v>
      </c>
      <c r="AF123" s="4">
        <v>978</v>
      </c>
      <c r="AG123" s="4">
        <v>0</v>
      </c>
      <c r="AH123" s="4">
        <v>34</v>
      </c>
      <c r="AI123" s="4">
        <v>35</v>
      </c>
      <c r="AJ123" s="4">
        <v>190</v>
      </c>
      <c r="AK123" s="4">
        <v>168</v>
      </c>
      <c r="AL123" s="4">
        <v>4.4000000000000004</v>
      </c>
      <c r="AM123" s="4">
        <v>175</v>
      </c>
      <c r="AN123" s="4" t="s">
        <v>155</v>
      </c>
      <c r="AO123" s="4">
        <v>2</v>
      </c>
      <c r="AP123" s="5">
        <v>0.6209027777777778</v>
      </c>
      <c r="AQ123" s="4">
        <v>47.164242999999999</v>
      </c>
      <c r="AR123" s="4">
        <v>-88.488451999999995</v>
      </c>
      <c r="AS123" s="4">
        <v>318.39999999999998</v>
      </c>
      <c r="AT123" s="4">
        <v>16.7</v>
      </c>
      <c r="AU123" s="4">
        <v>12</v>
      </c>
      <c r="AV123" s="4">
        <v>10</v>
      </c>
      <c r="AW123" s="4" t="s">
        <v>205</v>
      </c>
      <c r="AX123" s="4">
        <v>1.6684000000000001</v>
      </c>
      <c r="AY123" s="4">
        <v>1.2052</v>
      </c>
      <c r="AZ123" s="4">
        <v>2.5367999999999999</v>
      </c>
      <c r="BA123" s="4">
        <v>14.186999999999999</v>
      </c>
      <c r="BB123" s="4">
        <v>49.21</v>
      </c>
      <c r="BC123" s="4">
        <v>3.47</v>
      </c>
      <c r="BD123" s="4">
        <v>3.4430000000000001</v>
      </c>
      <c r="BE123" s="4">
        <v>3189.6579999999999</v>
      </c>
      <c r="BF123" s="4">
        <v>3.5790000000000002</v>
      </c>
      <c r="BG123" s="4">
        <v>28.135999999999999</v>
      </c>
      <c r="BH123" s="4">
        <v>6.6210000000000004</v>
      </c>
      <c r="BI123" s="4">
        <v>34.756</v>
      </c>
      <c r="BJ123" s="4">
        <v>22.558</v>
      </c>
      <c r="BK123" s="4">
        <v>5.3079999999999998</v>
      </c>
      <c r="BL123" s="4">
        <v>27.866</v>
      </c>
      <c r="BM123" s="4">
        <v>0</v>
      </c>
      <c r="BQ123" s="4">
        <v>7822.02</v>
      </c>
      <c r="BR123" s="4">
        <v>5.9247000000000001E-2</v>
      </c>
      <c r="BS123" s="4">
        <v>-5</v>
      </c>
      <c r="BT123" s="4">
        <v>8.0940000000000005E-3</v>
      </c>
      <c r="BU123" s="4">
        <v>1.4478549999999999</v>
      </c>
      <c r="BV123" s="4">
        <v>21</v>
      </c>
      <c r="BW123" s="4">
        <f t="shared" si="8"/>
        <v>0.38252329099999993</v>
      </c>
      <c r="BY123" s="4">
        <f>BE123*$BU123*VLOOKUP("Fuel Specific Gravity",'Raw Data'!$A$1:$B$2000,2,FALSE)</f>
        <v>3943.9105901858597</v>
      </c>
      <c r="BZ123" s="4">
        <f>BF123*$BU123*VLOOKUP("Fuel Specific Gravity",'Raw Data'!$A$1:$B$2000,2,FALSE)</f>
        <v>4.4253195804300001</v>
      </c>
      <c r="CA123" s="4">
        <f>BJ123*$BU123*VLOOKUP("Fuel Specific Gravity",'Raw Data'!$A$1:$B$2000,2,FALSE)</f>
        <v>27.892248978859996</v>
      </c>
      <c r="CB123" s="4">
        <f>BM123*$BU123*VLOOKUP("Fuel Specific Gravity",'Raw Data'!$A$1:$B$2000,2,FALSE)</f>
        <v>0</v>
      </c>
    </row>
    <row r="124" spans="1:80" x14ac:dyDescent="0.25">
      <c r="A124" s="2">
        <v>43165</v>
      </c>
      <c r="B124" s="38">
        <v>0.4117854398148148</v>
      </c>
      <c r="C124" s="4">
        <v>4.1310000000000002</v>
      </c>
      <c r="D124" s="4">
        <v>8.3999999999999995E-3</v>
      </c>
      <c r="E124" s="4">
        <v>84.151414000000003</v>
      </c>
      <c r="F124" s="4">
        <v>362.7</v>
      </c>
      <c r="G124" s="4">
        <v>84.7</v>
      </c>
      <c r="H124" s="4">
        <v>0</v>
      </c>
      <c r="J124" s="4">
        <v>14.5</v>
      </c>
      <c r="K124" s="4">
        <v>0.96809999999999996</v>
      </c>
      <c r="L124" s="4">
        <v>3.9988000000000001</v>
      </c>
      <c r="M124" s="4">
        <v>8.0999999999999996E-3</v>
      </c>
      <c r="N124" s="4">
        <v>351.13600000000002</v>
      </c>
      <c r="O124" s="4">
        <v>81.988900000000001</v>
      </c>
      <c r="P124" s="4">
        <v>433.1</v>
      </c>
      <c r="Q124" s="4">
        <v>281.52300000000002</v>
      </c>
      <c r="R124" s="4">
        <v>65.7346</v>
      </c>
      <c r="S124" s="4">
        <v>347.3</v>
      </c>
      <c r="T124" s="4">
        <v>0</v>
      </c>
      <c r="W124" s="4">
        <v>0</v>
      </c>
      <c r="X124" s="4">
        <v>14.037699999999999</v>
      </c>
      <c r="Y124" s="4">
        <v>12</v>
      </c>
      <c r="Z124" s="4">
        <v>845</v>
      </c>
      <c r="AA124" s="4">
        <v>847</v>
      </c>
      <c r="AB124" s="4">
        <v>883</v>
      </c>
      <c r="AC124" s="4">
        <v>82</v>
      </c>
      <c r="AD124" s="4">
        <v>22.39</v>
      </c>
      <c r="AE124" s="4">
        <v>0.51</v>
      </c>
      <c r="AF124" s="4">
        <v>978</v>
      </c>
      <c r="AG124" s="4">
        <v>0</v>
      </c>
      <c r="AH124" s="4">
        <v>34</v>
      </c>
      <c r="AI124" s="4">
        <v>35</v>
      </c>
      <c r="AJ124" s="4">
        <v>190</v>
      </c>
      <c r="AK124" s="4">
        <v>168</v>
      </c>
      <c r="AL124" s="4">
        <v>4.4000000000000004</v>
      </c>
      <c r="AM124" s="4">
        <v>175</v>
      </c>
      <c r="AN124" s="4" t="s">
        <v>155</v>
      </c>
      <c r="AO124" s="4">
        <v>2</v>
      </c>
      <c r="AP124" s="5">
        <v>0.62091435185185184</v>
      </c>
      <c r="AQ124" s="4">
        <v>47.164265</v>
      </c>
      <c r="AR124" s="4">
        <v>-88.488544000000005</v>
      </c>
      <c r="AS124" s="4">
        <v>318.3</v>
      </c>
      <c r="AT124" s="4">
        <v>16.600000000000001</v>
      </c>
      <c r="AU124" s="4">
        <v>12</v>
      </c>
      <c r="AV124" s="4">
        <v>10</v>
      </c>
      <c r="AW124" s="4" t="s">
        <v>205</v>
      </c>
      <c r="AX124" s="4">
        <v>1.8368</v>
      </c>
      <c r="AY124" s="4">
        <v>1.7787999999999999</v>
      </c>
      <c r="AZ124" s="4">
        <v>3.0788000000000002</v>
      </c>
      <c r="BA124" s="4">
        <v>14.186999999999999</v>
      </c>
      <c r="BB124" s="4">
        <v>51.22</v>
      </c>
      <c r="BC124" s="4">
        <v>3.61</v>
      </c>
      <c r="BD124" s="4">
        <v>3.2930000000000001</v>
      </c>
      <c r="BE124" s="4">
        <v>3190.0219999999999</v>
      </c>
      <c r="BF124" s="4">
        <v>4.1360000000000001</v>
      </c>
      <c r="BG124" s="4">
        <v>29.334</v>
      </c>
      <c r="BH124" s="4">
        <v>6.8490000000000002</v>
      </c>
      <c r="BI124" s="4">
        <v>36.183999999999997</v>
      </c>
      <c r="BJ124" s="4">
        <v>23.518999999999998</v>
      </c>
      <c r="BK124" s="4">
        <v>5.492</v>
      </c>
      <c r="BL124" s="4">
        <v>29.01</v>
      </c>
      <c r="BM124" s="4">
        <v>0</v>
      </c>
      <c r="BQ124" s="4">
        <v>8142.4629999999997</v>
      </c>
      <c r="BR124" s="4">
        <v>5.4564000000000001E-2</v>
      </c>
      <c r="BS124" s="4">
        <v>-5</v>
      </c>
      <c r="BT124" s="4">
        <v>8.0000000000000002E-3</v>
      </c>
      <c r="BU124" s="4">
        <v>1.3334079999999999</v>
      </c>
      <c r="BV124" s="4">
        <v>21</v>
      </c>
      <c r="BW124" s="4">
        <f t="shared" si="8"/>
        <v>0.35228639359999997</v>
      </c>
      <c r="BY124" s="4">
        <f>BE124*$BU124*VLOOKUP("Fuel Specific Gravity",'Raw Data'!$A$1:$B$2000,2,FALSE)</f>
        <v>3632.5751301495038</v>
      </c>
      <c r="BZ124" s="4">
        <f>BF124*$BU124*VLOOKUP("Fuel Specific Gravity",'Raw Data'!$A$1:$B$2000,2,FALSE)</f>
        <v>4.7097890667520002</v>
      </c>
      <c r="CA124" s="4">
        <f>BJ124*$BU124*VLOOKUP("Fuel Specific Gravity",'Raw Data'!$A$1:$B$2000,2,FALSE)</f>
        <v>26.781801030207994</v>
      </c>
      <c r="CB124" s="4">
        <f>BM124*$BU124*VLOOKUP("Fuel Specific Gravity",'Raw Data'!$A$1:$B$2000,2,FALSE)</f>
        <v>0</v>
      </c>
    </row>
    <row r="125" spans="1:80" x14ac:dyDescent="0.25">
      <c r="A125" s="2">
        <v>43165</v>
      </c>
      <c r="B125" s="38">
        <v>0.4117970138888889</v>
      </c>
      <c r="C125" s="4">
        <v>3.6890000000000001</v>
      </c>
      <c r="D125" s="4">
        <v>8.5000000000000006E-3</v>
      </c>
      <c r="E125" s="4">
        <v>84.857142999999994</v>
      </c>
      <c r="F125" s="4">
        <v>356.8</v>
      </c>
      <c r="G125" s="4">
        <v>84.1</v>
      </c>
      <c r="H125" s="4">
        <v>0</v>
      </c>
      <c r="J125" s="4">
        <v>14.5</v>
      </c>
      <c r="K125" s="4">
        <v>0.97170000000000001</v>
      </c>
      <c r="L125" s="4">
        <v>3.5842000000000001</v>
      </c>
      <c r="M125" s="4">
        <v>8.2000000000000007E-3</v>
      </c>
      <c r="N125" s="4">
        <v>346.68549999999999</v>
      </c>
      <c r="O125" s="4">
        <v>81.729299999999995</v>
      </c>
      <c r="P125" s="4">
        <v>428.4</v>
      </c>
      <c r="Q125" s="4">
        <v>277.95479999999998</v>
      </c>
      <c r="R125" s="4">
        <v>65.526399999999995</v>
      </c>
      <c r="S125" s="4">
        <v>343.5</v>
      </c>
      <c r="T125" s="4">
        <v>0</v>
      </c>
      <c r="W125" s="4">
        <v>0</v>
      </c>
      <c r="X125" s="4">
        <v>14.0892</v>
      </c>
      <c r="Y125" s="4">
        <v>11.9</v>
      </c>
      <c r="Z125" s="4">
        <v>845</v>
      </c>
      <c r="AA125" s="4">
        <v>848</v>
      </c>
      <c r="AB125" s="4">
        <v>884</v>
      </c>
      <c r="AC125" s="4">
        <v>82</v>
      </c>
      <c r="AD125" s="4">
        <v>22.39</v>
      </c>
      <c r="AE125" s="4">
        <v>0.51</v>
      </c>
      <c r="AF125" s="4">
        <v>978</v>
      </c>
      <c r="AG125" s="4">
        <v>0</v>
      </c>
      <c r="AH125" s="4">
        <v>34</v>
      </c>
      <c r="AI125" s="4">
        <v>35</v>
      </c>
      <c r="AJ125" s="4">
        <v>190</v>
      </c>
      <c r="AK125" s="4">
        <v>168</v>
      </c>
      <c r="AL125" s="4">
        <v>4.3</v>
      </c>
      <c r="AM125" s="4">
        <v>175</v>
      </c>
      <c r="AN125" s="4" t="s">
        <v>155</v>
      </c>
      <c r="AO125" s="4">
        <v>2</v>
      </c>
      <c r="AP125" s="5">
        <v>0.62092592592592599</v>
      </c>
      <c r="AQ125" s="4">
        <v>47.164282999999998</v>
      </c>
      <c r="AR125" s="4">
        <v>-88.488639000000006</v>
      </c>
      <c r="AS125" s="4">
        <v>318.3</v>
      </c>
      <c r="AT125" s="4">
        <v>16.7</v>
      </c>
      <c r="AU125" s="4">
        <v>12</v>
      </c>
      <c r="AV125" s="4">
        <v>10</v>
      </c>
      <c r="AW125" s="4" t="s">
        <v>205</v>
      </c>
      <c r="AX125" s="4">
        <v>1.8315999999999999</v>
      </c>
      <c r="AY125" s="4">
        <v>2.0341999999999998</v>
      </c>
      <c r="AZ125" s="4">
        <v>3.1631999999999998</v>
      </c>
      <c r="BA125" s="4">
        <v>14.186999999999999</v>
      </c>
      <c r="BB125" s="4">
        <v>57.24</v>
      </c>
      <c r="BC125" s="4">
        <v>4.03</v>
      </c>
      <c r="BD125" s="4">
        <v>2.9159999999999999</v>
      </c>
      <c r="BE125" s="4">
        <v>3192.88</v>
      </c>
      <c r="BF125" s="4">
        <v>4.6749999999999998</v>
      </c>
      <c r="BG125" s="4">
        <v>32.341999999999999</v>
      </c>
      <c r="BH125" s="4">
        <v>7.6239999999999997</v>
      </c>
      <c r="BI125" s="4">
        <v>39.966000000000001</v>
      </c>
      <c r="BJ125" s="4">
        <v>25.93</v>
      </c>
      <c r="BK125" s="4">
        <v>6.1130000000000004</v>
      </c>
      <c r="BL125" s="4">
        <v>32.042999999999999</v>
      </c>
      <c r="BM125" s="4">
        <v>0</v>
      </c>
      <c r="BQ125" s="4">
        <v>9125.8619999999992</v>
      </c>
      <c r="BR125" s="4">
        <v>4.8564000000000003E-2</v>
      </c>
      <c r="BS125" s="4">
        <v>-5</v>
      </c>
      <c r="BT125" s="4">
        <v>8.9060000000000007E-3</v>
      </c>
      <c r="BU125" s="4">
        <v>1.1867829999999999</v>
      </c>
      <c r="BV125" s="4">
        <v>21</v>
      </c>
      <c r="BW125" s="4">
        <f t="shared" si="8"/>
        <v>0.31354806859999995</v>
      </c>
      <c r="BY125" s="4">
        <f>BE125*$BU125*VLOOKUP("Fuel Specific Gravity",'Raw Data'!$A$1:$B$2000,2,FALSE)</f>
        <v>3236.0243721041602</v>
      </c>
      <c r="BZ125" s="4">
        <f>BF125*$BU125*VLOOKUP("Fuel Specific Gravity",'Raw Data'!$A$1:$B$2000,2,FALSE)</f>
        <v>4.738171788349999</v>
      </c>
      <c r="CA125" s="4">
        <f>BJ125*$BU125*VLOOKUP("Fuel Specific Gravity",'Raw Data'!$A$1:$B$2000,2,FALSE)</f>
        <v>26.280383844259998</v>
      </c>
      <c r="CB125" s="4">
        <f>BM125*$BU125*VLOOKUP("Fuel Specific Gravity",'Raw Data'!$A$1:$B$2000,2,FALSE)</f>
        <v>0</v>
      </c>
    </row>
    <row r="126" spans="1:80" x14ac:dyDescent="0.25">
      <c r="A126" s="2">
        <v>43165</v>
      </c>
      <c r="B126" s="38">
        <v>0.41180858796296294</v>
      </c>
      <c r="C126" s="4">
        <v>3.6680000000000001</v>
      </c>
      <c r="D126" s="4">
        <v>7.1000000000000004E-3</v>
      </c>
      <c r="E126" s="4">
        <v>71.176471000000006</v>
      </c>
      <c r="F126" s="4">
        <v>345.1</v>
      </c>
      <c r="G126" s="4">
        <v>83</v>
      </c>
      <c r="H126" s="4">
        <v>0</v>
      </c>
      <c r="J126" s="4">
        <v>14.66</v>
      </c>
      <c r="K126" s="4">
        <v>0.97189999999999999</v>
      </c>
      <c r="L126" s="4">
        <v>3.5646</v>
      </c>
      <c r="M126" s="4">
        <v>6.8999999999999999E-3</v>
      </c>
      <c r="N126" s="4">
        <v>335.37799999999999</v>
      </c>
      <c r="O126" s="4">
        <v>80.681899999999999</v>
      </c>
      <c r="P126" s="4">
        <v>416.1</v>
      </c>
      <c r="Q126" s="4">
        <v>268.88909999999998</v>
      </c>
      <c r="R126" s="4">
        <v>64.686700000000002</v>
      </c>
      <c r="S126" s="4">
        <v>333.6</v>
      </c>
      <c r="T126" s="4">
        <v>0</v>
      </c>
      <c r="W126" s="4">
        <v>0</v>
      </c>
      <c r="X126" s="4">
        <v>14.252000000000001</v>
      </c>
      <c r="Y126" s="4">
        <v>12</v>
      </c>
      <c r="Z126" s="4">
        <v>844</v>
      </c>
      <c r="AA126" s="4">
        <v>848</v>
      </c>
      <c r="AB126" s="4">
        <v>883</v>
      </c>
      <c r="AC126" s="4">
        <v>82</v>
      </c>
      <c r="AD126" s="4">
        <v>22.39</v>
      </c>
      <c r="AE126" s="4">
        <v>0.51</v>
      </c>
      <c r="AF126" s="4">
        <v>978</v>
      </c>
      <c r="AG126" s="4">
        <v>0</v>
      </c>
      <c r="AH126" s="4">
        <v>34</v>
      </c>
      <c r="AI126" s="4">
        <v>35</v>
      </c>
      <c r="AJ126" s="4">
        <v>190</v>
      </c>
      <c r="AK126" s="4">
        <v>168</v>
      </c>
      <c r="AL126" s="4">
        <v>4.5</v>
      </c>
      <c r="AM126" s="4">
        <v>175</v>
      </c>
      <c r="AN126" s="4" t="s">
        <v>155</v>
      </c>
      <c r="AO126" s="4">
        <v>2</v>
      </c>
      <c r="AP126" s="5">
        <v>0.62092592592592599</v>
      </c>
      <c r="AQ126" s="4">
        <v>47.164299999999997</v>
      </c>
      <c r="AR126" s="4">
        <v>-88.488736000000003</v>
      </c>
      <c r="AS126" s="4">
        <v>318.2</v>
      </c>
      <c r="AT126" s="4">
        <v>16.8</v>
      </c>
      <c r="AU126" s="4">
        <v>12</v>
      </c>
      <c r="AV126" s="4">
        <v>10</v>
      </c>
      <c r="AW126" s="4" t="s">
        <v>205</v>
      </c>
      <c r="AX126" s="4">
        <v>1.7316</v>
      </c>
      <c r="AY126" s="4">
        <v>2.0842000000000001</v>
      </c>
      <c r="AZ126" s="4">
        <v>2.9632000000000001</v>
      </c>
      <c r="BA126" s="4">
        <v>14.186999999999999</v>
      </c>
      <c r="BB126" s="4">
        <v>57.58</v>
      </c>
      <c r="BC126" s="4">
        <v>4.0599999999999996</v>
      </c>
      <c r="BD126" s="4">
        <v>2.8889999999999998</v>
      </c>
      <c r="BE126" s="4">
        <v>3194.2370000000001</v>
      </c>
      <c r="BF126" s="4">
        <v>3.9460000000000002</v>
      </c>
      <c r="BG126" s="4">
        <v>31.472000000000001</v>
      </c>
      <c r="BH126" s="4">
        <v>7.5709999999999997</v>
      </c>
      <c r="BI126" s="4">
        <v>39.043999999999997</v>
      </c>
      <c r="BJ126" s="4">
        <v>25.233000000000001</v>
      </c>
      <c r="BK126" s="4">
        <v>6.07</v>
      </c>
      <c r="BL126" s="4">
        <v>31.303000000000001</v>
      </c>
      <c r="BM126" s="4">
        <v>0</v>
      </c>
      <c r="BQ126" s="4">
        <v>9286.0920000000006</v>
      </c>
      <c r="BR126" s="4">
        <v>3.7128000000000001E-2</v>
      </c>
      <c r="BS126" s="4">
        <v>-5</v>
      </c>
      <c r="BT126" s="4">
        <v>8.0940000000000005E-3</v>
      </c>
      <c r="BU126" s="4">
        <v>0.90731600000000001</v>
      </c>
      <c r="BV126" s="4">
        <v>21</v>
      </c>
      <c r="BW126" s="4">
        <f t="shared" si="8"/>
        <v>0.2397128872</v>
      </c>
      <c r="BY126" s="4">
        <f>BE126*$BU126*VLOOKUP("Fuel Specific Gravity",'Raw Data'!$A$1:$B$2000,2,FALSE)</f>
        <v>2475.0477165597681</v>
      </c>
      <c r="BZ126" s="4">
        <f>BF126*$BU126*VLOOKUP("Fuel Specific Gravity",'Raw Data'!$A$1:$B$2000,2,FALSE)</f>
        <v>3.0575496713440002</v>
      </c>
      <c r="CA126" s="4">
        <f>BJ126*$BU126*VLOOKUP("Fuel Specific Gravity",'Raw Data'!$A$1:$B$2000,2,FALSE)</f>
        <v>19.551736152311999</v>
      </c>
      <c r="CB126" s="4">
        <f>BM126*$BU126*VLOOKUP("Fuel Specific Gravity",'Raw Data'!$A$1:$B$2000,2,FALSE)</f>
        <v>0</v>
      </c>
    </row>
    <row r="127" spans="1:80" x14ac:dyDescent="0.25">
      <c r="A127" s="2">
        <v>43165</v>
      </c>
      <c r="B127" s="38">
        <v>0.41182016203703703</v>
      </c>
      <c r="C127" s="4">
        <v>3.8090000000000002</v>
      </c>
      <c r="D127" s="4">
        <v>7.9000000000000008E-3</v>
      </c>
      <c r="E127" s="4">
        <v>79.461474999999993</v>
      </c>
      <c r="F127" s="4">
        <v>342.5</v>
      </c>
      <c r="G127" s="4">
        <v>82.4</v>
      </c>
      <c r="H127" s="4">
        <v>-6.9</v>
      </c>
      <c r="J127" s="4">
        <v>14.98</v>
      </c>
      <c r="K127" s="4">
        <v>0.97070000000000001</v>
      </c>
      <c r="L127" s="4">
        <v>3.6979000000000002</v>
      </c>
      <c r="M127" s="4">
        <v>7.7000000000000002E-3</v>
      </c>
      <c r="N127" s="4">
        <v>332.49270000000001</v>
      </c>
      <c r="O127" s="4">
        <v>79.979799999999997</v>
      </c>
      <c r="P127" s="4">
        <v>412.5</v>
      </c>
      <c r="Q127" s="4">
        <v>266.57580000000002</v>
      </c>
      <c r="R127" s="4">
        <v>64.123699999999999</v>
      </c>
      <c r="S127" s="4">
        <v>330.7</v>
      </c>
      <c r="T127" s="4">
        <v>0</v>
      </c>
      <c r="W127" s="4">
        <v>0</v>
      </c>
      <c r="X127" s="4">
        <v>14.543699999999999</v>
      </c>
      <c r="Y127" s="4">
        <v>11.9</v>
      </c>
      <c r="Z127" s="4">
        <v>845</v>
      </c>
      <c r="AA127" s="4">
        <v>847</v>
      </c>
      <c r="AB127" s="4">
        <v>883</v>
      </c>
      <c r="AC127" s="4">
        <v>82</v>
      </c>
      <c r="AD127" s="4">
        <v>22.39</v>
      </c>
      <c r="AE127" s="4">
        <v>0.51</v>
      </c>
      <c r="AF127" s="4">
        <v>978</v>
      </c>
      <c r="AG127" s="4">
        <v>0</v>
      </c>
      <c r="AH127" s="4">
        <v>34</v>
      </c>
      <c r="AI127" s="4">
        <v>35</v>
      </c>
      <c r="AJ127" s="4">
        <v>190</v>
      </c>
      <c r="AK127" s="4">
        <v>168</v>
      </c>
      <c r="AL127" s="4">
        <v>4.4000000000000004</v>
      </c>
      <c r="AM127" s="4">
        <v>175</v>
      </c>
      <c r="AN127" s="4" t="s">
        <v>155</v>
      </c>
      <c r="AO127" s="4">
        <v>2</v>
      </c>
      <c r="AP127" s="5">
        <v>0.62094907407407407</v>
      </c>
      <c r="AQ127" s="4">
        <v>47.16431</v>
      </c>
      <c r="AR127" s="4">
        <v>-88.488834999999995</v>
      </c>
      <c r="AS127" s="4">
        <v>318.10000000000002</v>
      </c>
      <c r="AT127" s="4">
        <v>17</v>
      </c>
      <c r="AU127" s="4">
        <v>12</v>
      </c>
      <c r="AV127" s="4">
        <v>10</v>
      </c>
      <c r="AW127" s="4" t="s">
        <v>205</v>
      </c>
      <c r="AX127" s="4">
        <v>1.3580000000000001</v>
      </c>
      <c r="AY127" s="4">
        <v>1.8264</v>
      </c>
      <c r="AZ127" s="4">
        <v>2.3527999999999998</v>
      </c>
      <c r="BA127" s="4">
        <v>14.186999999999999</v>
      </c>
      <c r="BB127" s="4">
        <v>55.46</v>
      </c>
      <c r="BC127" s="4">
        <v>3.91</v>
      </c>
      <c r="BD127" s="4">
        <v>3.0150000000000001</v>
      </c>
      <c r="BE127" s="4">
        <v>3192.4720000000002</v>
      </c>
      <c r="BF127" s="4">
        <v>4.2380000000000004</v>
      </c>
      <c r="BG127" s="4">
        <v>30.06</v>
      </c>
      <c r="BH127" s="4">
        <v>7.2309999999999999</v>
      </c>
      <c r="BI127" s="4">
        <v>37.290999999999997</v>
      </c>
      <c r="BJ127" s="4">
        <v>24.1</v>
      </c>
      <c r="BK127" s="4">
        <v>5.7969999999999997</v>
      </c>
      <c r="BL127" s="4">
        <v>29.898</v>
      </c>
      <c r="BM127" s="4">
        <v>0</v>
      </c>
      <c r="BQ127" s="4">
        <v>9129.3979999999992</v>
      </c>
      <c r="BR127" s="4">
        <v>2.8752E-2</v>
      </c>
      <c r="BS127" s="4">
        <v>-5</v>
      </c>
      <c r="BT127" s="4">
        <v>8.9060000000000007E-3</v>
      </c>
      <c r="BU127" s="4">
        <v>0.702627</v>
      </c>
      <c r="BV127" s="4">
        <v>21</v>
      </c>
      <c r="BW127" s="4">
        <f t="shared" si="8"/>
        <v>0.1856340534</v>
      </c>
      <c r="BY127" s="4">
        <f>BE127*$BU127*VLOOKUP("Fuel Specific Gravity",'Raw Data'!$A$1:$B$2000,2,FALSE)</f>
        <v>1915.6219384481763</v>
      </c>
      <c r="BZ127" s="4">
        <f>BF127*$BU127*VLOOKUP("Fuel Specific Gravity",'Raw Data'!$A$1:$B$2000,2,FALSE)</f>
        <v>2.5429841750040003</v>
      </c>
      <c r="CA127" s="4">
        <f>BJ127*$BU127*VLOOKUP("Fuel Specific Gravity",'Raw Data'!$A$1:$B$2000,2,FALSE)</f>
        <v>14.4610473378</v>
      </c>
      <c r="CB127" s="4">
        <f>BM127*$BU127*VLOOKUP("Fuel Specific Gravity",'Raw Data'!$A$1:$B$2000,2,FALSE)</f>
        <v>0</v>
      </c>
    </row>
    <row r="128" spans="1:80" x14ac:dyDescent="0.25">
      <c r="A128" s="2">
        <v>43165</v>
      </c>
      <c r="B128" s="38">
        <v>0.41183173611111107</v>
      </c>
      <c r="C128" s="4">
        <v>3.85</v>
      </c>
      <c r="D128" s="4">
        <v>7.1999999999999998E-3</v>
      </c>
      <c r="E128" s="4">
        <v>72.354865000000004</v>
      </c>
      <c r="F128" s="4">
        <v>350.1</v>
      </c>
      <c r="G128" s="4">
        <v>81.599999999999994</v>
      </c>
      <c r="H128" s="4">
        <v>-3.1</v>
      </c>
      <c r="J128" s="4">
        <v>15.1</v>
      </c>
      <c r="K128" s="4">
        <v>0.97040000000000004</v>
      </c>
      <c r="L128" s="4">
        <v>3.7359</v>
      </c>
      <c r="M128" s="4">
        <v>7.0000000000000001E-3</v>
      </c>
      <c r="N128" s="4">
        <v>339.709</v>
      </c>
      <c r="O128" s="4">
        <v>79.197800000000001</v>
      </c>
      <c r="P128" s="4">
        <v>418.9</v>
      </c>
      <c r="Q128" s="4">
        <v>272.36149999999998</v>
      </c>
      <c r="R128" s="4">
        <v>63.4968</v>
      </c>
      <c r="S128" s="4">
        <v>335.9</v>
      </c>
      <c r="T128" s="4">
        <v>0</v>
      </c>
      <c r="W128" s="4">
        <v>0</v>
      </c>
      <c r="X128" s="4">
        <v>14.6531</v>
      </c>
      <c r="Y128" s="4">
        <v>12</v>
      </c>
      <c r="Z128" s="4">
        <v>845</v>
      </c>
      <c r="AA128" s="4">
        <v>849</v>
      </c>
      <c r="AB128" s="4">
        <v>883</v>
      </c>
      <c r="AC128" s="4">
        <v>82</v>
      </c>
      <c r="AD128" s="4">
        <v>22.39</v>
      </c>
      <c r="AE128" s="4">
        <v>0.51</v>
      </c>
      <c r="AF128" s="4">
        <v>978</v>
      </c>
      <c r="AG128" s="4">
        <v>0</v>
      </c>
      <c r="AH128" s="4">
        <v>34</v>
      </c>
      <c r="AI128" s="4">
        <v>35</v>
      </c>
      <c r="AJ128" s="4">
        <v>190</v>
      </c>
      <c r="AK128" s="4">
        <v>168</v>
      </c>
      <c r="AL128" s="4">
        <v>4.4000000000000004</v>
      </c>
      <c r="AM128" s="4">
        <v>175</v>
      </c>
      <c r="AN128" s="4" t="s">
        <v>155</v>
      </c>
      <c r="AO128" s="4">
        <v>2</v>
      </c>
      <c r="AP128" s="5">
        <v>0.62096064814814811</v>
      </c>
      <c r="AQ128" s="4">
        <v>47.164309000000003</v>
      </c>
      <c r="AR128" s="4">
        <v>-88.488900000000001</v>
      </c>
      <c r="AS128" s="4">
        <v>317.89999999999998</v>
      </c>
      <c r="AT128" s="4">
        <v>17</v>
      </c>
      <c r="AU128" s="4">
        <v>12</v>
      </c>
      <c r="AV128" s="4">
        <v>10</v>
      </c>
      <c r="AW128" s="4" t="s">
        <v>205</v>
      </c>
      <c r="AX128" s="4">
        <v>1.2</v>
      </c>
      <c r="AY128" s="4">
        <v>1.7342</v>
      </c>
      <c r="AZ128" s="4">
        <v>2.1</v>
      </c>
      <c r="BA128" s="4">
        <v>14.186999999999999</v>
      </c>
      <c r="BB128" s="4">
        <v>54.9</v>
      </c>
      <c r="BC128" s="4">
        <v>3.87</v>
      </c>
      <c r="BD128" s="4">
        <v>3.05</v>
      </c>
      <c r="BE128" s="4">
        <v>3192.7849999999999</v>
      </c>
      <c r="BF128" s="4">
        <v>3.819</v>
      </c>
      <c r="BG128" s="4">
        <v>30.402999999999999</v>
      </c>
      <c r="BH128" s="4">
        <v>7.0880000000000001</v>
      </c>
      <c r="BI128" s="4">
        <v>37.491999999999997</v>
      </c>
      <c r="BJ128" s="4">
        <v>24.376000000000001</v>
      </c>
      <c r="BK128" s="4">
        <v>5.6829999999999998</v>
      </c>
      <c r="BL128" s="4">
        <v>30.059000000000001</v>
      </c>
      <c r="BM128" s="4">
        <v>0</v>
      </c>
      <c r="BQ128" s="4">
        <v>9105.5849999999991</v>
      </c>
      <c r="BR128" s="4">
        <v>3.6153999999999999E-2</v>
      </c>
      <c r="BS128" s="4">
        <v>-5</v>
      </c>
      <c r="BT128" s="4">
        <v>8.9999999999999993E-3</v>
      </c>
      <c r="BU128" s="4">
        <v>0.88351299999999999</v>
      </c>
      <c r="BV128" s="4">
        <v>21</v>
      </c>
      <c r="BW128" s="4">
        <f t="shared" si="8"/>
        <v>0.2334241346</v>
      </c>
      <c r="BY128" s="4">
        <f>BE128*$BU128*VLOOKUP("Fuel Specific Gravity",'Raw Data'!$A$1:$B$2000,2,FALSE)</f>
        <v>2409.0204638640698</v>
      </c>
      <c r="BZ128" s="4">
        <f>BF128*$BU128*VLOOKUP("Fuel Specific Gravity",'Raw Data'!$A$1:$B$2000,2,FALSE)</f>
        <v>2.8815122695379998</v>
      </c>
      <c r="CA128" s="4">
        <f>BJ128*$BU128*VLOOKUP("Fuel Specific Gravity",'Raw Data'!$A$1:$B$2000,2,FALSE)</f>
        <v>18.392182006352002</v>
      </c>
      <c r="CB128" s="4">
        <f>BM128*$BU128*VLOOKUP("Fuel Specific Gravity",'Raw Data'!$A$1:$B$2000,2,FALSE)</f>
        <v>0</v>
      </c>
    </row>
    <row r="129" spans="1:80" x14ac:dyDescent="0.25">
      <c r="A129" s="2">
        <v>43165</v>
      </c>
      <c r="B129" s="38">
        <v>0.41184331018518522</v>
      </c>
      <c r="C129" s="4">
        <v>4.1059999999999999</v>
      </c>
      <c r="D129" s="4">
        <v>8.8000000000000005E-3</v>
      </c>
      <c r="E129" s="4">
        <v>87.565788999999995</v>
      </c>
      <c r="F129" s="4">
        <v>356.1</v>
      </c>
      <c r="G129" s="4">
        <v>81</v>
      </c>
      <c r="H129" s="4">
        <v>0</v>
      </c>
      <c r="J129" s="4">
        <v>15.1</v>
      </c>
      <c r="K129" s="4">
        <v>0.96830000000000005</v>
      </c>
      <c r="L129" s="4">
        <v>3.9763000000000002</v>
      </c>
      <c r="M129" s="4">
        <v>8.5000000000000006E-3</v>
      </c>
      <c r="N129" s="4">
        <v>344.84019999999998</v>
      </c>
      <c r="O129" s="4">
        <v>78.468000000000004</v>
      </c>
      <c r="P129" s="4">
        <v>423.3</v>
      </c>
      <c r="Q129" s="4">
        <v>276.47539999999998</v>
      </c>
      <c r="R129" s="4">
        <v>62.911700000000003</v>
      </c>
      <c r="S129" s="4">
        <v>339.4</v>
      </c>
      <c r="T129" s="4">
        <v>0</v>
      </c>
      <c r="W129" s="4">
        <v>0</v>
      </c>
      <c r="X129" s="4">
        <v>14.621499999999999</v>
      </c>
      <c r="Y129" s="4">
        <v>12</v>
      </c>
      <c r="Z129" s="4">
        <v>844</v>
      </c>
      <c r="AA129" s="4">
        <v>846</v>
      </c>
      <c r="AB129" s="4">
        <v>883</v>
      </c>
      <c r="AC129" s="4">
        <v>82</v>
      </c>
      <c r="AD129" s="4">
        <v>22.39</v>
      </c>
      <c r="AE129" s="4">
        <v>0.51</v>
      </c>
      <c r="AF129" s="4">
        <v>978</v>
      </c>
      <c r="AG129" s="4">
        <v>0</v>
      </c>
      <c r="AH129" s="4">
        <v>33.094000000000001</v>
      </c>
      <c r="AI129" s="4">
        <v>35</v>
      </c>
      <c r="AJ129" s="4">
        <v>190</v>
      </c>
      <c r="AK129" s="4">
        <v>168</v>
      </c>
      <c r="AL129" s="4">
        <v>4.4000000000000004</v>
      </c>
      <c r="AM129" s="4">
        <v>175</v>
      </c>
      <c r="AN129" s="4" t="s">
        <v>155</v>
      </c>
      <c r="AO129" s="4">
        <v>2</v>
      </c>
      <c r="AP129" s="5">
        <v>0.62096064814814811</v>
      </c>
      <c r="AQ129" s="4">
        <v>47.164304000000001</v>
      </c>
      <c r="AR129" s="4">
        <v>-88.488947999999993</v>
      </c>
      <c r="AS129" s="4">
        <v>317.8</v>
      </c>
      <c r="AT129" s="4">
        <v>16.8</v>
      </c>
      <c r="AU129" s="4">
        <v>12</v>
      </c>
      <c r="AV129" s="4">
        <v>10</v>
      </c>
      <c r="AW129" s="4" t="s">
        <v>205</v>
      </c>
      <c r="AX129" s="4">
        <v>1.2</v>
      </c>
      <c r="AY129" s="4">
        <v>1.7842</v>
      </c>
      <c r="AZ129" s="4">
        <v>2.1</v>
      </c>
      <c r="BA129" s="4">
        <v>14.186999999999999</v>
      </c>
      <c r="BB129" s="4">
        <v>51.52</v>
      </c>
      <c r="BC129" s="4">
        <v>3.63</v>
      </c>
      <c r="BD129" s="4">
        <v>3.2730000000000001</v>
      </c>
      <c r="BE129" s="4">
        <v>3189.8980000000001</v>
      </c>
      <c r="BF129" s="4">
        <v>4.3289999999999997</v>
      </c>
      <c r="BG129" s="4">
        <v>28.971</v>
      </c>
      <c r="BH129" s="4">
        <v>6.5919999999999996</v>
      </c>
      <c r="BI129" s="4">
        <v>35.563000000000002</v>
      </c>
      <c r="BJ129" s="4">
        <v>23.227</v>
      </c>
      <c r="BK129" s="4">
        <v>5.2850000000000001</v>
      </c>
      <c r="BL129" s="4">
        <v>28.512</v>
      </c>
      <c r="BM129" s="4">
        <v>0</v>
      </c>
      <c r="BQ129" s="4">
        <v>8528.8919999999998</v>
      </c>
      <c r="BR129" s="4">
        <v>3.8811999999999999E-2</v>
      </c>
      <c r="BS129" s="4">
        <v>-5</v>
      </c>
      <c r="BT129" s="4">
        <v>7.1879999999999999E-3</v>
      </c>
      <c r="BU129" s="4">
        <v>0.94846900000000001</v>
      </c>
      <c r="BV129" s="4">
        <v>21</v>
      </c>
      <c r="BW129" s="4">
        <f t="shared" si="8"/>
        <v>0.25058550979999999</v>
      </c>
      <c r="BY129" s="4">
        <f>BE129*$BU129*VLOOKUP("Fuel Specific Gravity",'Raw Data'!$A$1:$B$2000,2,FALSE)</f>
        <v>2583.7935387023481</v>
      </c>
      <c r="BZ129" s="4">
        <f>BF129*$BU129*VLOOKUP("Fuel Specific Gravity",'Raw Data'!$A$1:$B$2000,2,FALSE)</f>
        <v>3.5064576450539997</v>
      </c>
      <c r="CA129" s="4">
        <f>BJ129*$BU129*VLOOKUP("Fuel Specific Gravity",'Raw Data'!$A$1:$B$2000,2,FALSE)</f>
        <v>18.813696401401998</v>
      </c>
      <c r="CB129" s="4">
        <f>BM129*$BU129*VLOOKUP("Fuel Specific Gravity",'Raw Data'!$A$1:$B$2000,2,FALSE)</f>
        <v>0</v>
      </c>
    </row>
    <row r="130" spans="1:80" x14ac:dyDescent="0.25">
      <c r="A130" s="2">
        <v>43165</v>
      </c>
      <c r="B130" s="38">
        <v>0.41185488425925926</v>
      </c>
      <c r="C130" s="4">
        <v>4.9889999999999999</v>
      </c>
      <c r="D130" s="4">
        <v>0.01</v>
      </c>
      <c r="E130" s="4">
        <v>100</v>
      </c>
      <c r="F130" s="4">
        <v>361.8</v>
      </c>
      <c r="G130" s="4">
        <v>79.5</v>
      </c>
      <c r="H130" s="4">
        <v>-9.3000000000000007</v>
      </c>
      <c r="J130" s="4">
        <v>15.1</v>
      </c>
      <c r="K130" s="4">
        <v>0.96120000000000005</v>
      </c>
      <c r="L130" s="4">
        <v>4.7953000000000001</v>
      </c>
      <c r="M130" s="4">
        <v>9.5999999999999992E-3</v>
      </c>
      <c r="N130" s="4">
        <v>347.71620000000001</v>
      </c>
      <c r="O130" s="4">
        <v>76.424000000000007</v>
      </c>
      <c r="P130" s="4">
        <v>424.1</v>
      </c>
      <c r="Q130" s="4">
        <v>278.78120000000001</v>
      </c>
      <c r="R130" s="4">
        <v>61.2729</v>
      </c>
      <c r="S130" s="4">
        <v>340.1</v>
      </c>
      <c r="T130" s="4">
        <v>0</v>
      </c>
      <c r="W130" s="4">
        <v>0</v>
      </c>
      <c r="X130" s="4">
        <v>14.514099999999999</v>
      </c>
      <c r="Y130" s="4">
        <v>11.9</v>
      </c>
      <c r="Z130" s="4">
        <v>845</v>
      </c>
      <c r="AA130" s="4">
        <v>848</v>
      </c>
      <c r="AB130" s="4">
        <v>883</v>
      </c>
      <c r="AC130" s="4">
        <v>82</v>
      </c>
      <c r="AD130" s="4">
        <v>22.39</v>
      </c>
      <c r="AE130" s="4">
        <v>0.51</v>
      </c>
      <c r="AF130" s="4">
        <v>978</v>
      </c>
      <c r="AG130" s="4">
        <v>0</v>
      </c>
      <c r="AH130" s="4">
        <v>33</v>
      </c>
      <c r="AI130" s="4">
        <v>35</v>
      </c>
      <c r="AJ130" s="4">
        <v>190</v>
      </c>
      <c r="AK130" s="4">
        <v>168</v>
      </c>
      <c r="AL130" s="4">
        <v>4.4000000000000004</v>
      </c>
      <c r="AM130" s="4">
        <v>175</v>
      </c>
      <c r="AN130" s="4" t="s">
        <v>155</v>
      </c>
      <c r="AO130" s="4">
        <v>2</v>
      </c>
      <c r="AP130" s="5">
        <v>0.62097222222222226</v>
      </c>
      <c r="AQ130" s="4">
        <v>47.164296</v>
      </c>
      <c r="AR130" s="4">
        <v>-88.489029000000002</v>
      </c>
      <c r="AS130" s="4">
        <v>317.8</v>
      </c>
      <c r="AT130" s="4">
        <v>16.7</v>
      </c>
      <c r="AU130" s="4">
        <v>12</v>
      </c>
      <c r="AV130" s="4">
        <v>10</v>
      </c>
      <c r="AW130" s="4" t="s">
        <v>205</v>
      </c>
      <c r="AX130" s="4">
        <v>1.2</v>
      </c>
      <c r="AY130" s="4">
        <v>1.8</v>
      </c>
      <c r="AZ130" s="4">
        <v>2.1</v>
      </c>
      <c r="BA130" s="4">
        <v>14.186999999999999</v>
      </c>
      <c r="BB130" s="4">
        <v>42.57</v>
      </c>
      <c r="BC130" s="4">
        <v>3</v>
      </c>
      <c r="BD130" s="4">
        <v>4.0359999999999996</v>
      </c>
      <c r="BE130" s="4">
        <v>3184.8209999999999</v>
      </c>
      <c r="BF130" s="4">
        <v>4.0629999999999997</v>
      </c>
      <c r="BG130" s="4">
        <v>24.184000000000001</v>
      </c>
      <c r="BH130" s="4">
        <v>5.3150000000000004</v>
      </c>
      <c r="BI130" s="4">
        <v>29.498999999999999</v>
      </c>
      <c r="BJ130" s="4">
        <v>19.388999999999999</v>
      </c>
      <c r="BK130" s="4">
        <v>4.2619999999999996</v>
      </c>
      <c r="BL130" s="4">
        <v>23.651</v>
      </c>
      <c r="BM130" s="4">
        <v>0</v>
      </c>
      <c r="BQ130" s="4">
        <v>7008.9840000000004</v>
      </c>
      <c r="BR130" s="4">
        <v>4.3529999999999999E-2</v>
      </c>
      <c r="BS130" s="4">
        <v>-5</v>
      </c>
      <c r="BT130" s="4">
        <v>8.8120000000000004E-3</v>
      </c>
      <c r="BU130" s="4">
        <v>1.0637639999999999</v>
      </c>
      <c r="BV130" s="4">
        <v>21</v>
      </c>
      <c r="BW130" s="4">
        <f t="shared" si="8"/>
        <v>0.28104644879999996</v>
      </c>
      <c r="BY130" s="4">
        <f>BE130*$BU130*VLOOKUP("Fuel Specific Gravity",'Raw Data'!$A$1:$B$2000,2,FALSE)</f>
        <v>2893.2648290123757</v>
      </c>
      <c r="BZ130" s="4">
        <f>BF130*$BU130*VLOOKUP("Fuel Specific Gravity",'Raw Data'!$A$1:$B$2000,2,FALSE)</f>
        <v>3.691050454727999</v>
      </c>
      <c r="CA130" s="4">
        <f>BJ130*$BU130*VLOOKUP("Fuel Specific Gravity",'Raw Data'!$A$1:$B$2000,2,FALSE)</f>
        <v>17.614023447383996</v>
      </c>
      <c r="CB130" s="4">
        <f>BM130*$BU130*VLOOKUP("Fuel Specific Gravity",'Raw Data'!$A$1:$B$2000,2,FALSE)</f>
        <v>0</v>
      </c>
    </row>
    <row r="131" spans="1:80" x14ac:dyDescent="0.25">
      <c r="A131" s="2">
        <v>43165</v>
      </c>
      <c r="B131" s="38">
        <v>0.41186645833333335</v>
      </c>
      <c r="C131" s="4">
        <v>5.0650000000000004</v>
      </c>
      <c r="D131" s="4">
        <v>9.1999999999999998E-3</v>
      </c>
      <c r="E131" s="4">
        <v>91.708912999999995</v>
      </c>
      <c r="F131" s="4">
        <v>370.9</v>
      </c>
      <c r="G131" s="4">
        <v>75.099999999999994</v>
      </c>
      <c r="H131" s="4">
        <v>0</v>
      </c>
      <c r="J131" s="4">
        <v>14.93</v>
      </c>
      <c r="K131" s="4">
        <v>0.96060000000000001</v>
      </c>
      <c r="L131" s="4">
        <v>4.8654999999999999</v>
      </c>
      <c r="M131" s="4">
        <v>8.8000000000000005E-3</v>
      </c>
      <c r="N131" s="4">
        <v>356.3272</v>
      </c>
      <c r="O131" s="4">
        <v>72.116799999999998</v>
      </c>
      <c r="P131" s="4">
        <v>428.4</v>
      </c>
      <c r="Q131" s="4">
        <v>285.68509999999998</v>
      </c>
      <c r="R131" s="4">
        <v>57.819600000000001</v>
      </c>
      <c r="S131" s="4">
        <v>343.5</v>
      </c>
      <c r="T131" s="4">
        <v>0</v>
      </c>
      <c r="W131" s="4">
        <v>0</v>
      </c>
      <c r="X131" s="4">
        <v>14.3439</v>
      </c>
      <c r="Y131" s="4">
        <v>12</v>
      </c>
      <c r="Z131" s="4">
        <v>845</v>
      </c>
      <c r="AA131" s="4">
        <v>847</v>
      </c>
      <c r="AB131" s="4">
        <v>884</v>
      </c>
      <c r="AC131" s="4">
        <v>82</v>
      </c>
      <c r="AD131" s="4">
        <v>22.39</v>
      </c>
      <c r="AE131" s="4">
        <v>0.51</v>
      </c>
      <c r="AF131" s="4">
        <v>978</v>
      </c>
      <c r="AG131" s="4">
        <v>0</v>
      </c>
      <c r="AH131" s="4">
        <v>33</v>
      </c>
      <c r="AI131" s="4">
        <v>35</v>
      </c>
      <c r="AJ131" s="4">
        <v>190</v>
      </c>
      <c r="AK131" s="4">
        <v>168</v>
      </c>
      <c r="AL131" s="4">
        <v>4.4000000000000004</v>
      </c>
      <c r="AM131" s="4">
        <v>175</v>
      </c>
      <c r="AN131" s="4" t="s">
        <v>155</v>
      </c>
      <c r="AO131" s="4">
        <v>2</v>
      </c>
      <c r="AP131" s="5">
        <v>0.6209837962962963</v>
      </c>
      <c r="AQ131" s="4">
        <v>47.164290000000001</v>
      </c>
      <c r="AR131" s="4">
        <v>-88.489092999999997</v>
      </c>
      <c r="AS131" s="4">
        <v>317.8</v>
      </c>
      <c r="AT131" s="4">
        <v>16.7</v>
      </c>
      <c r="AU131" s="4">
        <v>12</v>
      </c>
      <c r="AV131" s="4">
        <v>10</v>
      </c>
      <c r="AW131" s="4" t="s">
        <v>205</v>
      </c>
      <c r="AX131" s="4">
        <v>1.2</v>
      </c>
      <c r="AY131" s="4">
        <v>1.8</v>
      </c>
      <c r="AZ131" s="4">
        <v>2.1</v>
      </c>
      <c r="BA131" s="4">
        <v>14.186999999999999</v>
      </c>
      <c r="BB131" s="4">
        <v>41.95</v>
      </c>
      <c r="BC131" s="4">
        <v>2.96</v>
      </c>
      <c r="BD131" s="4">
        <v>4.1020000000000003</v>
      </c>
      <c r="BE131" s="4">
        <v>3185.0590000000002</v>
      </c>
      <c r="BF131" s="4">
        <v>3.67</v>
      </c>
      <c r="BG131" s="4">
        <v>24.427</v>
      </c>
      <c r="BH131" s="4">
        <v>4.944</v>
      </c>
      <c r="BI131" s="4">
        <v>29.370999999999999</v>
      </c>
      <c r="BJ131" s="4">
        <v>19.585000000000001</v>
      </c>
      <c r="BK131" s="4">
        <v>3.964</v>
      </c>
      <c r="BL131" s="4">
        <v>23.547999999999998</v>
      </c>
      <c r="BM131" s="4">
        <v>0</v>
      </c>
      <c r="BQ131" s="4">
        <v>6827.4390000000003</v>
      </c>
      <c r="BR131" s="4">
        <v>6.3932000000000003E-2</v>
      </c>
      <c r="BS131" s="4">
        <v>-5</v>
      </c>
      <c r="BT131" s="4">
        <v>8.0940000000000005E-3</v>
      </c>
      <c r="BU131" s="4">
        <v>1.562338</v>
      </c>
      <c r="BV131" s="4">
        <v>21</v>
      </c>
      <c r="BW131" s="4">
        <f t="shared" si="8"/>
        <v>0.41276969959999998</v>
      </c>
      <c r="BY131" s="4">
        <f>BE131*$BU131*VLOOKUP("Fuel Specific Gravity",'Raw Data'!$A$1:$B$2000,2,FALSE)</f>
        <v>4249.6224565824677</v>
      </c>
      <c r="BZ131" s="4">
        <f>BF131*$BU131*VLOOKUP("Fuel Specific Gravity",'Raw Data'!$A$1:$B$2000,2,FALSE)</f>
        <v>4.8966485128399997</v>
      </c>
      <c r="CA131" s="4">
        <f>BJ131*$BU131*VLOOKUP("Fuel Specific Gravity",'Raw Data'!$A$1:$B$2000,2,FALSE)</f>
        <v>26.131024829419999</v>
      </c>
      <c r="CB131" s="4">
        <f>BM131*$BU131*VLOOKUP("Fuel Specific Gravity",'Raw Data'!$A$1:$B$2000,2,FALSE)</f>
        <v>0</v>
      </c>
    </row>
    <row r="132" spans="1:80" x14ac:dyDescent="0.25">
      <c r="A132" s="2">
        <v>43165</v>
      </c>
      <c r="B132" s="38">
        <v>0.41187803240740739</v>
      </c>
      <c r="C132" s="4">
        <v>4.8289999999999997</v>
      </c>
      <c r="D132" s="4">
        <v>7.1999999999999998E-3</v>
      </c>
      <c r="E132" s="4">
        <v>71.949152999999995</v>
      </c>
      <c r="F132" s="4">
        <v>373.5</v>
      </c>
      <c r="G132" s="4">
        <v>72.900000000000006</v>
      </c>
      <c r="H132" s="4">
        <v>0</v>
      </c>
      <c r="J132" s="4">
        <v>14.45</v>
      </c>
      <c r="K132" s="4">
        <v>0.96250000000000002</v>
      </c>
      <c r="L132" s="4">
        <v>4.6475</v>
      </c>
      <c r="M132" s="4">
        <v>6.8999999999999999E-3</v>
      </c>
      <c r="N132" s="4">
        <v>359.50279999999998</v>
      </c>
      <c r="O132" s="4">
        <v>70.122299999999996</v>
      </c>
      <c r="P132" s="4">
        <v>429.6</v>
      </c>
      <c r="Q132" s="4">
        <v>288.23110000000003</v>
      </c>
      <c r="R132" s="4">
        <v>56.220500000000001</v>
      </c>
      <c r="S132" s="4">
        <v>344.5</v>
      </c>
      <c r="T132" s="4">
        <v>0</v>
      </c>
      <c r="W132" s="4">
        <v>0</v>
      </c>
      <c r="X132" s="4">
        <v>13.9031</v>
      </c>
      <c r="Y132" s="4">
        <v>11.9</v>
      </c>
      <c r="Z132" s="4">
        <v>845</v>
      </c>
      <c r="AA132" s="4">
        <v>847</v>
      </c>
      <c r="AB132" s="4">
        <v>884</v>
      </c>
      <c r="AC132" s="4">
        <v>82</v>
      </c>
      <c r="AD132" s="4">
        <v>22.39</v>
      </c>
      <c r="AE132" s="4">
        <v>0.51</v>
      </c>
      <c r="AF132" s="4">
        <v>978</v>
      </c>
      <c r="AG132" s="4">
        <v>0</v>
      </c>
      <c r="AH132" s="4">
        <v>33</v>
      </c>
      <c r="AI132" s="4">
        <v>35</v>
      </c>
      <c r="AJ132" s="4">
        <v>190</v>
      </c>
      <c r="AK132" s="4">
        <v>168</v>
      </c>
      <c r="AL132" s="4">
        <v>4.3</v>
      </c>
      <c r="AM132" s="4">
        <v>175</v>
      </c>
      <c r="AN132" s="4" t="s">
        <v>155</v>
      </c>
      <c r="AO132" s="4">
        <v>2</v>
      </c>
      <c r="AP132" s="5">
        <v>0.6209837962962963</v>
      </c>
      <c r="AQ132" s="4">
        <v>47.164285999999997</v>
      </c>
      <c r="AR132" s="4">
        <v>-88.489142000000001</v>
      </c>
      <c r="AS132" s="4">
        <v>317.8</v>
      </c>
      <c r="AT132" s="4">
        <v>16.7</v>
      </c>
      <c r="AU132" s="4">
        <v>12</v>
      </c>
      <c r="AV132" s="4">
        <v>10</v>
      </c>
      <c r="AW132" s="4" t="s">
        <v>205</v>
      </c>
      <c r="AX132" s="4">
        <v>1.2</v>
      </c>
      <c r="AY132" s="4">
        <v>1.8</v>
      </c>
      <c r="AZ132" s="4">
        <v>2.1</v>
      </c>
      <c r="BA132" s="4">
        <v>14.186999999999999</v>
      </c>
      <c r="BB132" s="4">
        <v>43.97</v>
      </c>
      <c r="BC132" s="4">
        <v>3.1</v>
      </c>
      <c r="BD132" s="4">
        <v>3.9</v>
      </c>
      <c r="BE132" s="4">
        <v>3187.319</v>
      </c>
      <c r="BF132" s="4">
        <v>3.0230000000000001</v>
      </c>
      <c r="BG132" s="4">
        <v>25.818999999999999</v>
      </c>
      <c r="BH132" s="4">
        <v>5.0359999999999996</v>
      </c>
      <c r="BI132" s="4">
        <v>30.856000000000002</v>
      </c>
      <c r="BJ132" s="4">
        <v>20.701000000000001</v>
      </c>
      <c r="BK132" s="4">
        <v>4.0380000000000003</v>
      </c>
      <c r="BL132" s="4">
        <v>24.738</v>
      </c>
      <c r="BM132" s="4">
        <v>0</v>
      </c>
      <c r="BQ132" s="4">
        <v>6932.9440000000004</v>
      </c>
      <c r="BR132" s="4">
        <v>6.3282000000000005E-2</v>
      </c>
      <c r="BS132" s="4">
        <v>-5</v>
      </c>
      <c r="BT132" s="4">
        <v>8.9060000000000007E-3</v>
      </c>
      <c r="BU132" s="4">
        <v>1.5464530000000001</v>
      </c>
      <c r="BV132" s="4">
        <v>21</v>
      </c>
      <c r="BW132" s="4">
        <f t="shared" si="8"/>
        <v>0.40857288260000002</v>
      </c>
      <c r="BY132" s="4">
        <f>BE132*$BU132*VLOOKUP("Fuel Specific Gravity",'Raw Data'!$A$1:$B$2000,2,FALSE)</f>
        <v>4209.399331198978</v>
      </c>
      <c r="BZ132" s="4">
        <f>BF132*$BU132*VLOOKUP("Fuel Specific Gravity",'Raw Data'!$A$1:$B$2000,2,FALSE)</f>
        <v>3.9923880158260001</v>
      </c>
      <c r="CA132" s="4">
        <f>BJ132*$BU132*VLOOKUP("Fuel Specific Gravity",'Raw Data'!$A$1:$B$2000,2,FALSE)</f>
        <v>27.339207514262</v>
      </c>
      <c r="CB132" s="4">
        <f>BM132*$BU132*VLOOKUP("Fuel Specific Gravity",'Raw Data'!$A$1:$B$2000,2,FALSE)</f>
        <v>0</v>
      </c>
    </row>
    <row r="133" spans="1:80" x14ac:dyDescent="0.25">
      <c r="A133" s="2">
        <v>43165</v>
      </c>
      <c r="B133" s="38">
        <v>0.41188960648148149</v>
      </c>
      <c r="C133" s="4">
        <v>4.7089999999999996</v>
      </c>
      <c r="D133" s="4">
        <v>8.8999999999999999E-3</v>
      </c>
      <c r="E133" s="4">
        <v>88.898304999999993</v>
      </c>
      <c r="F133" s="4">
        <v>373</v>
      </c>
      <c r="G133" s="4">
        <v>72.400000000000006</v>
      </c>
      <c r="H133" s="4">
        <v>0</v>
      </c>
      <c r="J133" s="4">
        <v>14.2</v>
      </c>
      <c r="K133" s="4">
        <v>0.96340000000000003</v>
      </c>
      <c r="L133" s="4">
        <v>4.5372000000000003</v>
      </c>
      <c r="M133" s="4">
        <v>8.6E-3</v>
      </c>
      <c r="N133" s="4">
        <v>359.31110000000001</v>
      </c>
      <c r="O133" s="4">
        <v>69.7072</v>
      </c>
      <c r="P133" s="4">
        <v>429</v>
      </c>
      <c r="Q133" s="4">
        <v>288.07749999999999</v>
      </c>
      <c r="R133" s="4">
        <v>55.887700000000002</v>
      </c>
      <c r="S133" s="4">
        <v>344</v>
      </c>
      <c r="T133" s="4">
        <v>0</v>
      </c>
      <c r="W133" s="4">
        <v>0</v>
      </c>
      <c r="X133" s="4">
        <v>13.680400000000001</v>
      </c>
      <c r="Y133" s="4">
        <v>11.9</v>
      </c>
      <c r="Z133" s="4">
        <v>845</v>
      </c>
      <c r="AA133" s="4">
        <v>846</v>
      </c>
      <c r="AB133" s="4">
        <v>884</v>
      </c>
      <c r="AC133" s="4">
        <v>82</v>
      </c>
      <c r="AD133" s="4">
        <v>22.39</v>
      </c>
      <c r="AE133" s="4">
        <v>0.51</v>
      </c>
      <c r="AF133" s="4">
        <v>978</v>
      </c>
      <c r="AG133" s="4">
        <v>0</v>
      </c>
      <c r="AH133" s="4">
        <v>33</v>
      </c>
      <c r="AI133" s="4">
        <v>35</v>
      </c>
      <c r="AJ133" s="4">
        <v>190</v>
      </c>
      <c r="AK133" s="4">
        <v>168</v>
      </c>
      <c r="AL133" s="4">
        <v>4.3</v>
      </c>
      <c r="AM133" s="4">
        <v>175.1</v>
      </c>
      <c r="AN133" s="4" t="s">
        <v>155</v>
      </c>
      <c r="AO133" s="4">
        <v>2</v>
      </c>
      <c r="AP133" s="5">
        <v>0.62099537037037034</v>
      </c>
      <c r="AQ133" s="4">
        <v>47.164256000000002</v>
      </c>
      <c r="AR133" s="4">
        <v>-88.489344000000003</v>
      </c>
      <c r="AS133" s="4">
        <v>317.60000000000002</v>
      </c>
      <c r="AT133" s="4">
        <v>16.399999999999999</v>
      </c>
      <c r="AU133" s="4">
        <v>12</v>
      </c>
      <c r="AV133" s="4">
        <v>10</v>
      </c>
      <c r="AW133" s="4" t="s">
        <v>205</v>
      </c>
      <c r="AX133" s="4">
        <v>1.2</v>
      </c>
      <c r="AY133" s="4">
        <v>1.253053</v>
      </c>
      <c r="AZ133" s="4">
        <v>2.1</v>
      </c>
      <c r="BA133" s="4">
        <v>14.186999999999999</v>
      </c>
      <c r="BB133" s="4">
        <v>45.04</v>
      </c>
      <c r="BC133" s="4">
        <v>3.17</v>
      </c>
      <c r="BD133" s="4">
        <v>3.798</v>
      </c>
      <c r="BE133" s="4">
        <v>3186.71</v>
      </c>
      <c r="BF133" s="4">
        <v>3.8290000000000002</v>
      </c>
      <c r="BG133" s="4">
        <v>26.428000000000001</v>
      </c>
      <c r="BH133" s="4">
        <v>5.1269999999999998</v>
      </c>
      <c r="BI133" s="4">
        <v>31.555</v>
      </c>
      <c r="BJ133" s="4">
        <v>21.189</v>
      </c>
      <c r="BK133" s="4">
        <v>4.1109999999999998</v>
      </c>
      <c r="BL133" s="4">
        <v>25.298999999999999</v>
      </c>
      <c r="BM133" s="4">
        <v>0</v>
      </c>
      <c r="BQ133" s="4">
        <v>6986.433</v>
      </c>
      <c r="BR133" s="4">
        <v>7.1153999999999995E-2</v>
      </c>
      <c r="BS133" s="4">
        <v>-5</v>
      </c>
      <c r="BT133" s="4">
        <v>8.0940000000000005E-3</v>
      </c>
      <c r="BU133" s="4">
        <v>1.738826</v>
      </c>
      <c r="BV133" s="4">
        <v>21</v>
      </c>
      <c r="BW133" s="4">
        <f t="shared" si="8"/>
        <v>0.4593978292</v>
      </c>
      <c r="BY133" s="4">
        <f>BE133*$BU133*VLOOKUP("Fuel Specific Gravity",'Raw Data'!$A$1:$B$2000,2,FALSE)</f>
        <v>4732.1286089008399</v>
      </c>
      <c r="BZ133" s="4">
        <f>BF133*$BU133*VLOOKUP("Fuel Specific Gravity",'Raw Data'!$A$1:$B$2000,2,FALSE)</f>
        <v>5.6859018999159998</v>
      </c>
      <c r="CA133" s="4">
        <f>BJ133*$BU133*VLOOKUP("Fuel Specific Gravity",'Raw Data'!$A$1:$B$2000,2,FALSE)</f>
        <v>31.464762433356</v>
      </c>
      <c r="CB133" s="4">
        <f>BM133*$BU133*VLOOKUP("Fuel Specific Gravity",'Raw Data'!$A$1:$B$2000,2,FALSE)</f>
        <v>0</v>
      </c>
    </row>
    <row r="134" spans="1:80" x14ac:dyDescent="0.25">
      <c r="A134" s="2">
        <v>43165</v>
      </c>
      <c r="B134" s="38">
        <v>0.41190118055555552</v>
      </c>
      <c r="C134" s="4">
        <v>4.6959999999999997</v>
      </c>
      <c r="D134" s="4">
        <v>8.2000000000000007E-3</v>
      </c>
      <c r="E134" s="4">
        <v>82.188805000000002</v>
      </c>
      <c r="F134" s="4">
        <v>367.8</v>
      </c>
      <c r="G134" s="4">
        <v>72.099999999999994</v>
      </c>
      <c r="H134" s="4">
        <v>0</v>
      </c>
      <c r="J134" s="4">
        <v>14.2</v>
      </c>
      <c r="K134" s="4">
        <v>0.96350000000000002</v>
      </c>
      <c r="L134" s="4">
        <v>4.5248999999999997</v>
      </c>
      <c r="M134" s="4">
        <v>7.9000000000000008E-3</v>
      </c>
      <c r="N134" s="4">
        <v>354.39120000000003</v>
      </c>
      <c r="O134" s="4">
        <v>69.465599999999995</v>
      </c>
      <c r="P134" s="4">
        <v>423.9</v>
      </c>
      <c r="Q134" s="4">
        <v>284.39940000000001</v>
      </c>
      <c r="R134" s="4">
        <v>55.746200000000002</v>
      </c>
      <c r="S134" s="4">
        <v>340.1</v>
      </c>
      <c r="T134" s="4">
        <v>0</v>
      </c>
      <c r="W134" s="4">
        <v>0</v>
      </c>
      <c r="X134" s="4">
        <v>13.6812</v>
      </c>
      <c r="Y134" s="4">
        <v>12</v>
      </c>
      <c r="Z134" s="4">
        <v>845</v>
      </c>
      <c r="AA134" s="4">
        <v>847</v>
      </c>
      <c r="AB134" s="4">
        <v>884</v>
      </c>
      <c r="AC134" s="4">
        <v>82.9</v>
      </c>
      <c r="AD134" s="4">
        <v>22.64</v>
      </c>
      <c r="AE134" s="4">
        <v>0.52</v>
      </c>
      <c r="AF134" s="4">
        <v>978</v>
      </c>
      <c r="AG134" s="4">
        <v>0</v>
      </c>
      <c r="AH134" s="4">
        <v>33</v>
      </c>
      <c r="AI134" s="4">
        <v>35</v>
      </c>
      <c r="AJ134" s="4">
        <v>190</v>
      </c>
      <c r="AK134" s="4">
        <v>168</v>
      </c>
      <c r="AL134" s="4">
        <v>4.3</v>
      </c>
      <c r="AM134" s="4">
        <v>175.5</v>
      </c>
      <c r="AN134" s="4" t="s">
        <v>155</v>
      </c>
      <c r="AO134" s="4">
        <v>2</v>
      </c>
      <c r="AP134" s="5">
        <v>0.62103009259259256</v>
      </c>
      <c r="AQ134" s="4">
        <v>47.164217000000001</v>
      </c>
      <c r="AR134" s="4">
        <v>-88.489495000000005</v>
      </c>
      <c r="AS134" s="4">
        <v>317.5</v>
      </c>
      <c r="AT134" s="4">
        <v>17.7</v>
      </c>
      <c r="AU134" s="4">
        <v>12</v>
      </c>
      <c r="AV134" s="4">
        <v>9</v>
      </c>
      <c r="AW134" s="4" t="s">
        <v>217</v>
      </c>
      <c r="AX134" s="4">
        <v>0.99480000000000002</v>
      </c>
      <c r="AY134" s="4">
        <v>1.0684</v>
      </c>
      <c r="AZ134" s="4">
        <v>1.8948</v>
      </c>
      <c r="BA134" s="4">
        <v>14.186999999999999</v>
      </c>
      <c r="BB134" s="4">
        <v>45.17</v>
      </c>
      <c r="BC134" s="4">
        <v>3.18</v>
      </c>
      <c r="BD134" s="4">
        <v>3.7919999999999998</v>
      </c>
      <c r="BE134" s="4">
        <v>3187.2269999999999</v>
      </c>
      <c r="BF134" s="4">
        <v>3.55</v>
      </c>
      <c r="BG134" s="4">
        <v>26.140999999999998</v>
      </c>
      <c r="BH134" s="4">
        <v>5.1239999999999997</v>
      </c>
      <c r="BI134" s="4">
        <v>31.265000000000001</v>
      </c>
      <c r="BJ134" s="4">
        <v>20.978000000000002</v>
      </c>
      <c r="BK134" s="4">
        <v>4.1120000000000001</v>
      </c>
      <c r="BL134" s="4">
        <v>25.09</v>
      </c>
      <c r="BM134" s="4">
        <v>0</v>
      </c>
      <c r="BQ134" s="4">
        <v>7006.9040000000005</v>
      </c>
      <c r="BR134" s="4">
        <v>9.4649999999999998E-2</v>
      </c>
      <c r="BS134" s="4">
        <v>-5</v>
      </c>
      <c r="BT134" s="4">
        <v>8.0000000000000002E-3</v>
      </c>
      <c r="BU134" s="4">
        <v>2.3130099999999998</v>
      </c>
      <c r="BV134" s="4">
        <v>21</v>
      </c>
      <c r="BW134" s="4">
        <f t="shared" si="8"/>
        <v>0.61109724199999993</v>
      </c>
      <c r="BY134" s="4">
        <f>BE134*$BU134*VLOOKUP("Fuel Specific Gravity",'Raw Data'!$A$1:$B$2000,2,FALSE)</f>
        <v>6295.7630864725788</v>
      </c>
      <c r="BZ134" s="4">
        <f>BF134*$BU134*VLOOKUP("Fuel Specific Gravity",'Raw Data'!$A$1:$B$2000,2,FALSE)</f>
        <v>7.0123524169999989</v>
      </c>
      <c r="CA134" s="4">
        <f>BJ134*$BU134*VLOOKUP("Fuel Specific Gravity",'Raw Data'!$A$1:$B$2000,2,FALSE)</f>
        <v>41.43806450812</v>
      </c>
      <c r="CB134" s="4">
        <f>BM134*$BU134*VLOOKUP("Fuel Specific Gravity",'Raw Data'!$A$1:$B$2000,2,FALSE)</f>
        <v>0</v>
      </c>
    </row>
    <row r="135" spans="1:80" x14ac:dyDescent="0.25">
      <c r="A135" s="2">
        <v>43165</v>
      </c>
      <c r="B135" s="38">
        <v>0.41191275462962967</v>
      </c>
      <c r="C135" s="4">
        <v>4.7450000000000001</v>
      </c>
      <c r="D135" s="4">
        <v>8.0000000000000002E-3</v>
      </c>
      <c r="E135" s="4">
        <v>80</v>
      </c>
      <c r="F135" s="4">
        <v>364.7</v>
      </c>
      <c r="G135" s="4">
        <v>72.099999999999994</v>
      </c>
      <c r="H135" s="4">
        <v>-3.5</v>
      </c>
      <c r="J135" s="4">
        <v>14.2</v>
      </c>
      <c r="K135" s="4">
        <v>0.96309999999999996</v>
      </c>
      <c r="L135" s="4">
        <v>4.5697000000000001</v>
      </c>
      <c r="M135" s="4">
        <v>7.7000000000000002E-3</v>
      </c>
      <c r="N135" s="4">
        <v>351.18880000000001</v>
      </c>
      <c r="O135" s="4">
        <v>69.437299999999993</v>
      </c>
      <c r="P135" s="4">
        <v>420.6</v>
      </c>
      <c r="Q135" s="4">
        <v>281.8569</v>
      </c>
      <c r="R135" s="4">
        <v>55.728900000000003</v>
      </c>
      <c r="S135" s="4">
        <v>337.6</v>
      </c>
      <c r="T135" s="4">
        <v>0</v>
      </c>
      <c r="W135" s="4">
        <v>0</v>
      </c>
      <c r="X135" s="4">
        <v>13.675599999999999</v>
      </c>
      <c r="Y135" s="4">
        <v>11.9</v>
      </c>
      <c r="Z135" s="4">
        <v>846</v>
      </c>
      <c r="AA135" s="4">
        <v>848</v>
      </c>
      <c r="AB135" s="4">
        <v>884</v>
      </c>
      <c r="AC135" s="4">
        <v>83</v>
      </c>
      <c r="AD135" s="4">
        <v>22.66</v>
      </c>
      <c r="AE135" s="4">
        <v>0.52</v>
      </c>
      <c r="AF135" s="4">
        <v>978</v>
      </c>
      <c r="AG135" s="4">
        <v>0</v>
      </c>
      <c r="AH135" s="4">
        <v>33</v>
      </c>
      <c r="AI135" s="4">
        <v>35</v>
      </c>
      <c r="AJ135" s="4">
        <v>190</v>
      </c>
      <c r="AK135" s="4">
        <v>168</v>
      </c>
      <c r="AL135" s="4">
        <v>4.3</v>
      </c>
      <c r="AM135" s="4">
        <v>175.8</v>
      </c>
      <c r="AN135" s="4" t="s">
        <v>155</v>
      </c>
      <c r="AO135" s="4">
        <v>2</v>
      </c>
      <c r="AP135" s="5">
        <v>0.6210416666666666</v>
      </c>
      <c r="AQ135" s="4">
        <v>47.164175999999998</v>
      </c>
      <c r="AR135" s="4">
        <v>-88.489588999999995</v>
      </c>
      <c r="AS135" s="4">
        <v>317.39999999999998</v>
      </c>
      <c r="AT135" s="4">
        <v>18.7</v>
      </c>
      <c r="AU135" s="4">
        <v>12</v>
      </c>
      <c r="AV135" s="4">
        <v>10</v>
      </c>
      <c r="AW135" s="4" t="s">
        <v>205</v>
      </c>
      <c r="AX135" s="4">
        <v>0.9</v>
      </c>
      <c r="AY135" s="4">
        <v>1.1000000000000001</v>
      </c>
      <c r="AZ135" s="4">
        <v>1.8</v>
      </c>
      <c r="BA135" s="4">
        <v>14.186999999999999</v>
      </c>
      <c r="BB135" s="4">
        <v>44.72</v>
      </c>
      <c r="BC135" s="4">
        <v>3.15</v>
      </c>
      <c r="BD135" s="4">
        <v>3.835</v>
      </c>
      <c r="BE135" s="4">
        <v>3187.1550000000002</v>
      </c>
      <c r="BF135" s="4">
        <v>3.42</v>
      </c>
      <c r="BG135" s="4">
        <v>25.65</v>
      </c>
      <c r="BH135" s="4">
        <v>5.0720000000000001</v>
      </c>
      <c r="BI135" s="4">
        <v>30.722000000000001</v>
      </c>
      <c r="BJ135" s="4">
        <v>20.585999999999999</v>
      </c>
      <c r="BK135" s="4">
        <v>4.07</v>
      </c>
      <c r="BL135" s="4">
        <v>24.657</v>
      </c>
      <c r="BM135" s="4">
        <v>0</v>
      </c>
      <c r="BQ135" s="4">
        <v>6935.1509999999998</v>
      </c>
      <c r="BR135" s="4">
        <v>7.6161999999999994E-2</v>
      </c>
      <c r="BS135" s="4">
        <v>-5</v>
      </c>
      <c r="BT135" s="4">
        <v>8.9060000000000007E-3</v>
      </c>
      <c r="BU135" s="4">
        <v>1.8612089999999999</v>
      </c>
      <c r="BV135" s="4">
        <v>21</v>
      </c>
      <c r="BW135" s="4">
        <f t="shared" si="8"/>
        <v>0.49173141779999996</v>
      </c>
      <c r="BY135" s="4">
        <f>BE135*$BU135*VLOOKUP("Fuel Specific Gravity",'Raw Data'!$A$1:$B$2000,2,FALSE)</f>
        <v>5065.8951811173301</v>
      </c>
      <c r="BZ135" s="4">
        <f>BF135*$BU135*VLOOKUP("Fuel Specific Gravity",'Raw Data'!$A$1:$B$2000,2,FALSE)</f>
        <v>5.4359959021199993</v>
      </c>
      <c r="CA135" s="4">
        <f>BJ135*$BU135*VLOOKUP("Fuel Specific Gravity",'Raw Data'!$A$1:$B$2000,2,FALSE)</f>
        <v>32.720880596795993</v>
      </c>
      <c r="CB135" s="4">
        <f>BM135*$BU135*VLOOKUP("Fuel Specific Gravity",'Raw Data'!$A$1:$B$2000,2,FALSE)</f>
        <v>0</v>
      </c>
    </row>
    <row r="136" spans="1:80" x14ac:dyDescent="0.25">
      <c r="A136" s="2">
        <v>43165</v>
      </c>
      <c r="B136" s="38">
        <v>0.41192432870370371</v>
      </c>
      <c r="C136" s="4">
        <v>4.7969999999999997</v>
      </c>
      <c r="D136" s="4">
        <v>7.6E-3</v>
      </c>
      <c r="E136" s="4">
        <v>75.643225000000001</v>
      </c>
      <c r="F136" s="4">
        <v>364.5</v>
      </c>
      <c r="G136" s="4">
        <v>72.099999999999994</v>
      </c>
      <c r="H136" s="4">
        <v>0</v>
      </c>
      <c r="J136" s="4">
        <v>14.2</v>
      </c>
      <c r="K136" s="4">
        <v>0.9627</v>
      </c>
      <c r="L136" s="4">
        <v>4.6180000000000003</v>
      </c>
      <c r="M136" s="4">
        <v>7.3000000000000001E-3</v>
      </c>
      <c r="N136" s="4">
        <v>350.90179999999998</v>
      </c>
      <c r="O136" s="4">
        <v>69.410200000000003</v>
      </c>
      <c r="P136" s="4">
        <v>420.3</v>
      </c>
      <c r="Q136" s="4">
        <v>281.62650000000002</v>
      </c>
      <c r="R136" s="4">
        <v>55.7072</v>
      </c>
      <c r="S136" s="4">
        <v>337.3</v>
      </c>
      <c r="T136" s="4">
        <v>0</v>
      </c>
      <c r="W136" s="4">
        <v>0</v>
      </c>
      <c r="X136" s="4">
        <v>13.670199999999999</v>
      </c>
      <c r="Y136" s="4">
        <v>12</v>
      </c>
      <c r="Z136" s="4">
        <v>845</v>
      </c>
      <c r="AA136" s="4">
        <v>848</v>
      </c>
      <c r="AB136" s="4">
        <v>884</v>
      </c>
      <c r="AC136" s="4">
        <v>83</v>
      </c>
      <c r="AD136" s="4">
        <v>22.66</v>
      </c>
      <c r="AE136" s="4">
        <v>0.52</v>
      </c>
      <c r="AF136" s="4">
        <v>978</v>
      </c>
      <c r="AG136" s="4">
        <v>0</v>
      </c>
      <c r="AH136" s="4">
        <v>33</v>
      </c>
      <c r="AI136" s="4">
        <v>35</v>
      </c>
      <c r="AJ136" s="4">
        <v>190</v>
      </c>
      <c r="AK136" s="4">
        <v>168</v>
      </c>
      <c r="AL136" s="4">
        <v>4.4000000000000004</v>
      </c>
      <c r="AM136" s="4">
        <v>175.8</v>
      </c>
      <c r="AN136" s="4" t="s">
        <v>155</v>
      </c>
      <c r="AO136" s="4">
        <v>2</v>
      </c>
      <c r="AP136" s="5">
        <v>0.62105324074074075</v>
      </c>
      <c r="AQ136" s="4">
        <v>47.164135999999999</v>
      </c>
      <c r="AR136" s="4">
        <v>-88.489682000000002</v>
      </c>
      <c r="AS136" s="4">
        <v>317.39999999999998</v>
      </c>
      <c r="AT136" s="4">
        <v>18.8</v>
      </c>
      <c r="AU136" s="4">
        <v>12</v>
      </c>
      <c r="AV136" s="4">
        <v>10</v>
      </c>
      <c r="AW136" s="4" t="s">
        <v>205</v>
      </c>
      <c r="AX136" s="4">
        <v>0.9</v>
      </c>
      <c r="AY136" s="4">
        <v>1.1000000000000001</v>
      </c>
      <c r="AZ136" s="4">
        <v>1.8</v>
      </c>
      <c r="BA136" s="4">
        <v>14.186999999999999</v>
      </c>
      <c r="BB136" s="4">
        <v>44.25</v>
      </c>
      <c r="BC136" s="4">
        <v>3.12</v>
      </c>
      <c r="BD136" s="4">
        <v>3.875</v>
      </c>
      <c r="BE136" s="4">
        <v>3187.2130000000002</v>
      </c>
      <c r="BF136" s="4">
        <v>3.1989999999999998</v>
      </c>
      <c r="BG136" s="4">
        <v>25.361999999999998</v>
      </c>
      <c r="BH136" s="4">
        <v>5.0170000000000003</v>
      </c>
      <c r="BI136" s="4">
        <v>30.378</v>
      </c>
      <c r="BJ136" s="4">
        <v>20.355</v>
      </c>
      <c r="BK136" s="4">
        <v>4.0259999999999998</v>
      </c>
      <c r="BL136" s="4">
        <v>24.381</v>
      </c>
      <c r="BM136" s="4">
        <v>0</v>
      </c>
      <c r="BQ136" s="4">
        <v>6860.1360000000004</v>
      </c>
      <c r="BR136" s="4">
        <v>9.2119999999999994E-2</v>
      </c>
      <c r="BS136" s="4">
        <v>-5</v>
      </c>
      <c r="BT136" s="4">
        <v>8.9999999999999993E-3</v>
      </c>
      <c r="BU136" s="4">
        <v>2.2511830000000002</v>
      </c>
      <c r="BV136" s="4">
        <v>21</v>
      </c>
      <c r="BW136" s="4">
        <f t="shared" si="8"/>
        <v>0.5947625486</v>
      </c>
      <c r="BY136" s="4">
        <f>BE136*$BU136*VLOOKUP("Fuel Specific Gravity",'Raw Data'!$A$1:$B$2000,2,FALSE)</f>
        <v>6127.4497634240661</v>
      </c>
      <c r="BZ136" s="4">
        <f>BF136*$BU136*VLOOKUP("Fuel Specific Gravity",'Raw Data'!$A$1:$B$2000,2,FALSE)</f>
        <v>6.150110392118</v>
      </c>
      <c r="CA136" s="4">
        <f>BJ136*$BU136*VLOOKUP("Fuel Specific Gravity",'Raw Data'!$A$1:$B$2000,2,FALSE)</f>
        <v>39.132696790110003</v>
      </c>
      <c r="CB136" s="4">
        <f>BM136*$BU136*VLOOKUP("Fuel Specific Gravity",'Raw Data'!$A$1:$B$2000,2,FALSE)</f>
        <v>0</v>
      </c>
    </row>
    <row r="137" spans="1:80" x14ac:dyDescent="0.25">
      <c r="A137" s="2">
        <v>43165</v>
      </c>
      <c r="B137" s="38">
        <v>0.41193590277777781</v>
      </c>
      <c r="C137" s="4">
        <v>4.5890000000000004</v>
      </c>
      <c r="D137" s="4">
        <v>7.6E-3</v>
      </c>
      <c r="E137" s="4">
        <v>75.597380999999999</v>
      </c>
      <c r="F137" s="4">
        <v>364.3</v>
      </c>
      <c r="G137" s="4">
        <v>72.099999999999994</v>
      </c>
      <c r="H137" s="4">
        <v>0</v>
      </c>
      <c r="J137" s="4">
        <v>14.2</v>
      </c>
      <c r="K137" s="4">
        <v>0.96440000000000003</v>
      </c>
      <c r="L137" s="4">
        <v>4.4257999999999997</v>
      </c>
      <c r="M137" s="4">
        <v>7.3000000000000001E-3</v>
      </c>
      <c r="N137" s="4">
        <v>351.32170000000002</v>
      </c>
      <c r="O137" s="4">
        <v>69.530600000000007</v>
      </c>
      <c r="P137" s="4">
        <v>420.9</v>
      </c>
      <c r="Q137" s="4">
        <v>281.96359999999999</v>
      </c>
      <c r="R137" s="4">
        <v>55.803800000000003</v>
      </c>
      <c r="S137" s="4">
        <v>337.8</v>
      </c>
      <c r="T137" s="4">
        <v>0</v>
      </c>
      <c r="W137" s="4">
        <v>0</v>
      </c>
      <c r="X137" s="4">
        <v>13.694000000000001</v>
      </c>
      <c r="Y137" s="4">
        <v>12</v>
      </c>
      <c r="Z137" s="4">
        <v>845</v>
      </c>
      <c r="AA137" s="4">
        <v>848</v>
      </c>
      <c r="AB137" s="4">
        <v>884</v>
      </c>
      <c r="AC137" s="4">
        <v>83</v>
      </c>
      <c r="AD137" s="4">
        <v>22.66</v>
      </c>
      <c r="AE137" s="4">
        <v>0.52</v>
      </c>
      <c r="AF137" s="4">
        <v>978</v>
      </c>
      <c r="AG137" s="4">
        <v>0</v>
      </c>
      <c r="AH137" s="4">
        <v>33</v>
      </c>
      <c r="AI137" s="4">
        <v>35</v>
      </c>
      <c r="AJ137" s="4">
        <v>190</v>
      </c>
      <c r="AK137" s="4">
        <v>168</v>
      </c>
      <c r="AL137" s="4">
        <v>4.4000000000000004</v>
      </c>
      <c r="AM137" s="4">
        <v>175.4</v>
      </c>
      <c r="AN137" s="4" t="s">
        <v>155</v>
      </c>
      <c r="AO137" s="4">
        <v>2</v>
      </c>
      <c r="AP137" s="5">
        <v>0.62106481481481479</v>
      </c>
      <c r="AQ137" s="4">
        <v>47.164088</v>
      </c>
      <c r="AR137" s="4">
        <v>-88.489773999999997</v>
      </c>
      <c r="AS137" s="4">
        <v>317.39999999999998</v>
      </c>
      <c r="AT137" s="4">
        <v>19.100000000000001</v>
      </c>
      <c r="AU137" s="4">
        <v>12</v>
      </c>
      <c r="AV137" s="4">
        <v>10</v>
      </c>
      <c r="AW137" s="4" t="s">
        <v>205</v>
      </c>
      <c r="AX137" s="4">
        <v>0.96840000000000004</v>
      </c>
      <c r="AY137" s="4">
        <v>1.1684000000000001</v>
      </c>
      <c r="AZ137" s="4">
        <v>1.8684000000000001</v>
      </c>
      <c r="BA137" s="4">
        <v>14.186999999999999</v>
      </c>
      <c r="BB137" s="4">
        <v>46.21</v>
      </c>
      <c r="BC137" s="4">
        <v>3.26</v>
      </c>
      <c r="BD137" s="4">
        <v>3.6949999999999998</v>
      </c>
      <c r="BE137" s="4">
        <v>3188.1889999999999</v>
      </c>
      <c r="BF137" s="4">
        <v>3.343</v>
      </c>
      <c r="BG137" s="4">
        <v>26.503</v>
      </c>
      <c r="BH137" s="4">
        <v>5.2450000000000001</v>
      </c>
      <c r="BI137" s="4">
        <v>31.748000000000001</v>
      </c>
      <c r="BJ137" s="4">
        <v>21.271000000000001</v>
      </c>
      <c r="BK137" s="4">
        <v>4.21</v>
      </c>
      <c r="BL137" s="4">
        <v>25.481000000000002</v>
      </c>
      <c r="BM137" s="4">
        <v>0</v>
      </c>
      <c r="BQ137" s="4">
        <v>7172.7150000000001</v>
      </c>
      <c r="BR137" s="4">
        <v>7.3162000000000005E-2</v>
      </c>
      <c r="BS137" s="4">
        <v>-5</v>
      </c>
      <c r="BT137" s="4">
        <v>8.9999999999999993E-3</v>
      </c>
      <c r="BU137" s="4">
        <v>1.7878970000000001</v>
      </c>
      <c r="BV137" s="4">
        <v>21</v>
      </c>
      <c r="BW137" s="4">
        <f t="shared" si="8"/>
        <v>0.47236238740000003</v>
      </c>
      <c r="BY137" s="4">
        <f>BE137*$BU137*VLOOKUP("Fuel Specific Gravity",'Raw Data'!$A$1:$B$2000,2,FALSE)</f>
        <v>4867.9311304471812</v>
      </c>
      <c r="BZ137" s="4">
        <f>BF137*$BU137*VLOOKUP("Fuel Specific Gravity",'Raw Data'!$A$1:$B$2000,2,FALSE)</f>
        <v>5.1043064790340003</v>
      </c>
      <c r="CA137" s="4">
        <f>BJ137*$BU137*VLOOKUP("Fuel Specific Gravity",'Raw Data'!$A$1:$B$2000,2,FALSE)</f>
        <v>32.477924952298004</v>
      </c>
      <c r="CB137" s="4">
        <f>BM137*$BU137*VLOOKUP("Fuel Specific Gravity",'Raw Data'!$A$1:$B$2000,2,FALSE)</f>
        <v>0</v>
      </c>
    </row>
    <row r="138" spans="1:80" x14ac:dyDescent="0.25">
      <c r="A138" s="2">
        <v>43165</v>
      </c>
      <c r="B138" s="38">
        <v>0.41194747685185185</v>
      </c>
      <c r="C138" s="4">
        <v>4.57</v>
      </c>
      <c r="D138" s="4">
        <v>8.9999999999999993E-3</v>
      </c>
      <c r="E138" s="4">
        <v>90</v>
      </c>
      <c r="F138" s="4">
        <v>361.7</v>
      </c>
      <c r="G138" s="4">
        <v>72.2</v>
      </c>
      <c r="H138" s="4">
        <v>0</v>
      </c>
      <c r="J138" s="4">
        <v>14.1</v>
      </c>
      <c r="K138" s="4">
        <v>0.96450000000000002</v>
      </c>
      <c r="L138" s="4">
        <v>4.4076000000000004</v>
      </c>
      <c r="M138" s="4">
        <v>8.6999999999999994E-3</v>
      </c>
      <c r="N138" s="4">
        <v>348.80790000000002</v>
      </c>
      <c r="O138" s="4">
        <v>69.634699999999995</v>
      </c>
      <c r="P138" s="4">
        <v>418.4</v>
      </c>
      <c r="Q138" s="4">
        <v>279.94600000000003</v>
      </c>
      <c r="R138" s="4">
        <v>55.8874</v>
      </c>
      <c r="S138" s="4">
        <v>335.8</v>
      </c>
      <c r="T138" s="4">
        <v>0</v>
      </c>
      <c r="W138" s="4">
        <v>0</v>
      </c>
      <c r="X138" s="4">
        <v>13.599</v>
      </c>
      <c r="Y138" s="4">
        <v>11.9</v>
      </c>
      <c r="Z138" s="4">
        <v>846</v>
      </c>
      <c r="AA138" s="4">
        <v>848</v>
      </c>
      <c r="AB138" s="4">
        <v>884</v>
      </c>
      <c r="AC138" s="4">
        <v>83</v>
      </c>
      <c r="AD138" s="4">
        <v>22.66</v>
      </c>
      <c r="AE138" s="4">
        <v>0.52</v>
      </c>
      <c r="AF138" s="4">
        <v>978</v>
      </c>
      <c r="AG138" s="4">
        <v>0</v>
      </c>
      <c r="AH138" s="4">
        <v>33</v>
      </c>
      <c r="AI138" s="4">
        <v>35</v>
      </c>
      <c r="AJ138" s="4">
        <v>190</v>
      </c>
      <c r="AK138" s="4">
        <v>168</v>
      </c>
      <c r="AL138" s="4">
        <v>4.3</v>
      </c>
      <c r="AM138" s="4">
        <v>175.1</v>
      </c>
      <c r="AN138" s="4" t="s">
        <v>155</v>
      </c>
      <c r="AO138" s="4">
        <v>2</v>
      </c>
      <c r="AP138" s="5">
        <v>0.62107638888888894</v>
      </c>
      <c r="AQ138" s="4">
        <v>47.164034000000001</v>
      </c>
      <c r="AR138" s="4">
        <v>-88.489863999999997</v>
      </c>
      <c r="AS138" s="4">
        <v>317.10000000000002</v>
      </c>
      <c r="AT138" s="4">
        <v>19.8</v>
      </c>
      <c r="AU138" s="4">
        <v>12</v>
      </c>
      <c r="AV138" s="4">
        <v>10</v>
      </c>
      <c r="AW138" s="4" t="s">
        <v>205</v>
      </c>
      <c r="AX138" s="4">
        <v>1</v>
      </c>
      <c r="AY138" s="4">
        <v>1.4736</v>
      </c>
      <c r="AZ138" s="4">
        <v>2.1052</v>
      </c>
      <c r="BA138" s="4">
        <v>14.186999999999999</v>
      </c>
      <c r="BB138" s="4">
        <v>46.39</v>
      </c>
      <c r="BC138" s="4">
        <v>3.27</v>
      </c>
      <c r="BD138" s="4">
        <v>3.6840000000000002</v>
      </c>
      <c r="BE138" s="4">
        <v>3187.2739999999999</v>
      </c>
      <c r="BF138" s="4">
        <v>3.9950000000000001</v>
      </c>
      <c r="BG138" s="4">
        <v>26.414000000000001</v>
      </c>
      <c r="BH138" s="4">
        <v>5.2729999999999997</v>
      </c>
      <c r="BI138" s="4">
        <v>31.687000000000001</v>
      </c>
      <c r="BJ138" s="4">
        <v>21.199000000000002</v>
      </c>
      <c r="BK138" s="4">
        <v>4.2320000000000002</v>
      </c>
      <c r="BL138" s="4">
        <v>25.431999999999999</v>
      </c>
      <c r="BM138" s="4">
        <v>0</v>
      </c>
      <c r="BQ138" s="4">
        <v>7150.2439999999997</v>
      </c>
      <c r="BR138" s="4">
        <v>7.1904999999999997E-2</v>
      </c>
      <c r="BS138" s="4">
        <v>-5</v>
      </c>
      <c r="BT138" s="4">
        <v>8.9999999999999993E-3</v>
      </c>
      <c r="BU138" s="4">
        <v>1.7571810000000001</v>
      </c>
      <c r="BV138" s="4">
        <v>21</v>
      </c>
      <c r="BW138" s="4">
        <f t="shared" si="8"/>
        <v>0.46424722020000003</v>
      </c>
      <c r="BY138" s="4">
        <f>BE138*$BU138*VLOOKUP("Fuel Specific Gravity",'Raw Data'!$A$1:$B$2000,2,FALSE)</f>
        <v>4782.9271866632762</v>
      </c>
      <c r="BZ138" s="4">
        <f>BF138*$BU138*VLOOKUP("Fuel Specific Gravity",'Raw Data'!$A$1:$B$2000,2,FALSE)</f>
        <v>5.9950271331300007</v>
      </c>
      <c r="CA138" s="4">
        <f>BJ138*$BU138*VLOOKUP("Fuel Specific Gravity",'Raw Data'!$A$1:$B$2000,2,FALSE)</f>
        <v>31.811909936226005</v>
      </c>
      <c r="CB138" s="4">
        <f>BM138*$BU138*VLOOKUP("Fuel Specific Gravity",'Raw Data'!$A$1:$B$2000,2,FALSE)</f>
        <v>0</v>
      </c>
    </row>
    <row r="139" spans="1:80" x14ac:dyDescent="0.25">
      <c r="A139" s="2">
        <v>43165</v>
      </c>
      <c r="B139" s="38">
        <v>0.41195905092592594</v>
      </c>
      <c r="C139" s="4">
        <v>4.5640000000000001</v>
      </c>
      <c r="D139" s="4">
        <v>8.9999999999999993E-3</v>
      </c>
      <c r="E139" s="4">
        <v>90</v>
      </c>
      <c r="F139" s="4">
        <v>359.8</v>
      </c>
      <c r="G139" s="4">
        <v>72.400000000000006</v>
      </c>
      <c r="H139" s="4">
        <v>0</v>
      </c>
      <c r="J139" s="4">
        <v>14.18</v>
      </c>
      <c r="K139" s="4">
        <v>0.96450000000000002</v>
      </c>
      <c r="L139" s="4">
        <v>4.4020000000000001</v>
      </c>
      <c r="M139" s="4">
        <v>8.6999999999999994E-3</v>
      </c>
      <c r="N139" s="4">
        <v>347.06540000000001</v>
      </c>
      <c r="O139" s="4">
        <v>69.872900000000001</v>
      </c>
      <c r="P139" s="4">
        <v>416.9</v>
      </c>
      <c r="Q139" s="4">
        <v>278.54750000000001</v>
      </c>
      <c r="R139" s="4">
        <v>56.078499999999998</v>
      </c>
      <c r="S139" s="4">
        <v>334.6</v>
      </c>
      <c r="T139" s="4">
        <v>0</v>
      </c>
      <c r="W139" s="4">
        <v>0</v>
      </c>
      <c r="X139" s="4">
        <v>13.6808</v>
      </c>
      <c r="Y139" s="4">
        <v>12</v>
      </c>
      <c r="Z139" s="4">
        <v>845</v>
      </c>
      <c r="AA139" s="4">
        <v>849</v>
      </c>
      <c r="AB139" s="4">
        <v>884</v>
      </c>
      <c r="AC139" s="4">
        <v>83</v>
      </c>
      <c r="AD139" s="4">
        <v>22.66</v>
      </c>
      <c r="AE139" s="4">
        <v>0.52</v>
      </c>
      <c r="AF139" s="4">
        <v>978</v>
      </c>
      <c r="AG139" s="4">
        <v>0</v>
      </c>
      <c r="AH139" s="4">
        <v>33</v>
      </c>
      <c r="AI139" s="4">
        <v>35</v>
      </c>
      <c r="AJ139" s="4">
        <v>190</v>
      </c>
      <c r="AK139" s="4">
        <v>168</v>
      </c>
      <c r="AL139" s="4">
        <v>4.3</v>
      </c>
      <c r="AM139" s="4">
        <v>175.3</v>
      </c>
      <c r="AN139" s="4" t="s">
        <v>155</v>
      </c>
      <c r="AO139" s="4">
        <v>2</v>
      </c>
      <c r="AP139" s="5">
        <v>0.62108796296296298</v>
      </c>
      <c r="AQ139" s="4">
        <v>47.163977000000003</v>
      </c>
      <c r="AR139" s="4">
        <v>-88.489954999999995</v>
      </c>
      <c r="AS139" s="4">
        <v>316.8</v>
      </c>
      <c r="AT139" s="4">
        <v>20.2</v>
      </c>
      <c r="AU139" s="4">
        <v>12</v>
      </c>
      <c r="AV139" s="4">
        <v>10</v>
      </c>
      <c r="AW139" s="4" t="s">
        <v>205</v>
      </c>
      <c r="AX139" s="4">
        <v>1</v>
      </c>
      <c r="AY139" s="4">
        <v>1.6</v>
      </c>
      <c r="AZ139" s="4">
        <v>2.2000000000000002</v>
      </c>
      <c r="BA139" s="4">
        <v>14.186999999999999</v>
      </c>
      <c r="BB139" s="4">
        <v>46.45</v>
      </c>
      <c r="BC139" s="4">
        <v>3.27</v>
      </c>
      <c r="BD139" s="4">
        <v>3.6789999999999998</v>
      </c>
      <c r="BE139" s="4">
        <v>3187.3020000000001</v>
      </c>
      <c r="BF139" s="4">
        <v>4</v>
      </c>
      <c r="BG139" s="4">
        <v>26.315999999999999</v>
      </c>
      <c r="BH139" s="4">
        <v>5.298</v>
      </c>
      <c r="BI139" s="4">
        <v>31.614000000000001</v>
      </c>
      <c r="BJ139" s="4">
        <v>21.120999999999999</v>
      </c>
      <c r="BK139" s="4">
        <v>4.2519999999999998</v>
      </c>
      <c r="BL139" s="4">
        <v>25.373000000000001</v>
      </c>
      <c r="BM139" s="4">
        <v>0</v>
      </c>
      <c r="BQ139" s="4">
        <v>7202.4110000000001</v>
      </c>
      <c r="BR139" s="4">
        <v>6.9281999999999996E-2</v>
      </c>
      <c r="BS139" s="4">
        <v>-5</v>
      </c>
      <c r="BT139" s="4">
        <v>8.0940000000000005E-3</v>
      </c>
      <c r="BU139" s="4">
        <v>1.6930860000000001</v>
      </c>
      <c r="BV139" s="4">
        <v>21</v>
      </c>
      <c r="BW139" s="4">
        <f t="shared" si="8"/>
        <v>0.4473133212</v>
      </c>
      <c r="BY139" s="4">
        <f>BE139*$BU139*VLOOKUP("Fuel Specific Gravity",'Raw Data'!$A$1:$B$2000,2,FALSE)</f>
        <v>4608.5054404520879</v>
      </c>
      <c r="BZ139" s="4">
        <f>BF139*$BU139*VLOOKUP("Fuel Specific Gravity",'Raw Data'!$A$1:$B$2000,2,FALSE)</f>
        <v>5.7835817760000001</v>
      </c>
      <c r="CA139" s="4">
        <f>BJ139*$BU139*VLOOKUP("Fuel Specific Gravity",'Raw Data'!$A$1:$B$2000,2,FALSE)</f>
        <v>30.538757672724</v>
      </c>
      <c r="CB139" s="4">
        <f>BM139*$BU139*VLOOKUP("Fuel Specific Gravity",'Raw Data'!$A$1:$B$2000,2,FALSE)</f>
        <v>0</v>
      </c>
    </row>
    <row r="140" spans="1:80" x14ac:dyDescent="0.25">
      <c r="A140" s="2">
        <v>43165</v>
      </c>
      <c r="B140" s="38">
        <v>0.41197062499999998</v>
      </c>
      <c r="C140" s="4">
        <v>4.6559999999999997</v>
      </c>
      <c r="D140" s="4">
        <v>8.9999999999999993E-3</v>
      </c>
      <c r="E140" s="4">
        <v>90</v>
      </c>
      <c r="F140" s="4">
        <v>359.5</v>
      </c>
      <c r="G140" s="4">
        <v>72.7</v>
      </c>
      <c r="H140" s="4">
        <v>0</v>
      </c>
      <c r="J140" s="4">
        <v>14.2</v>
      </c>
      <c r="K140" s="4">
        <v>0.96379999999999999</v>
      </c>
      <c r="L140" s="4">
        <v>4.4871999999999996</v>
      </c>
      <c r="M140" s="4">
        <v>8.6999999999999994E-3</v>
      </c>
      <c r="N140" s="4">
        <v>346.47739999999999</v>
      </c>
      <c r="O140" s="4">
        <v>70.087500000000006</v>
      </c>
      <c r="P140" s="4">
        <v>416.6</v>
      </c>
      <c r="Q140" s="4">
        <v>278.07560000000001</v>
      </c>
      <c r="R140" s="4">
        <v>56.250799999999998</v>
      </c>
      <c r="S140" s="4">
        <v>334.3</v>
      </c>
      <c r="T140" s="4">
        <v>0</v>
      </c>
      <c r="W140" s="4">
        <v>0</v>
      </c>
      <c r="X140" s="4">
        <v>13.685600000000001</v>
      </c>
      <c r="Y140" s="4">
        <v>12</v>
      </c>
      <c r="Z140" s="4">
        <v>846</v>
      </c>
      <c r="AA140" s="4">
        <v>849</v>
      </c>
      <c r="AB140" s="4">
        <v>884</v>
      </c>
      <c r="AC140" s="4">
        <v>83</v>
      </c>
      <c r="AD140" s="4">
        <v>22.66</v>
      </c>
      <c r="AE140" s="4">
        <v>0.52</v>
      </c>
      <c r="AF140" s="4">
        <v>978</v>
      </c>
      <c r="AG140" s="4">
        <v>0</v>
      </c>
      <c r="AH140" s="4">
        <v>33</v>
      </c>
      <c r="AI140" s="4">
        <v>35</v>
      </c>
      <c r="AJ140" s="4">
        <v>190</v>
      </c>
      <c r="AK140" s="4">
        <v>168.9</v>
      </c>
      <c r="AL140" s="4">
        <v>4.3</v>
      </c>
      <c r="AM140" s="4">
        <v>175.7</v>
      </c>
      <c r="AN140" s="4" t="s">
        <v>155</v>
      </c>
      <c r="AO140" s="4">
        <v>2</v>
      </c>
      <c r="AP140" s="5">
        <v>0.62109953703703702</v>
      </c>
      <c r="AQ140" s="4">
        <v>47.163921999999999</v>
      </c>
      <c r="AR140" s="4">
        <v>-88.490050999999994</v>
      </c>
      <c r="AS140" s="4">
        <v>316.60000000000002</v>
      </c>
      <c r="AT140" s="4">
        <v>20.5</v>
      </c>
      <c r="AU140" s="4">
        <v>12</v>
      </c>
      <c r="AV140" s="4">
        <v>10</v>
      </c>
      <c r="AW140" s="4" t="s">
        <v>205</v>
      </c>
      <c r="AX140" s="4">
        <v>1.0684</v>
      </c>
      <c r="AY140" s="4">
        <v>1.1896</v>
      </c>
      <c r="AZ140" s="4">
        <v>2.2684000000000002</v>
      </c>
      <c r="BA140" s="4">
        <v>14.186999999999999</v>
      </c>
      <c r="BB140" s="4">
        <v>45.55</v>
      </c>
      <c r="BC140" s="4">
        <v>3.21</v>
      </c>
      <c r="BD140" s="4">
        <v>3.7589999999999999</v>
      </c>
      <c r="BE140" s="4">
        <v>3186.8760000000002</v>
      </c>
      <c r="BF140" s="4">
        <v>3.9209999999999998</v>
      </c>
      <c r="BG140" s="4">
        <v>25.768999999999998</v>
      </c>
      <c r="BH140" s="4">
        <v>5.2130000000000001</v>
      </c>
      <c r="BI140" s="4">
        <v>30.981999999999999</v>
      </c>
      <c r="BJ140" s="4">
        <v>20.681999999999999</v>
      </c>
      <c r="BK140" s="4">
        <v>4.1840000000000002</v>
      </c>
      <c r="BL140" s="4">
        <v>24.864999999999998</v>
      </c>
      <c r="BM140" s="4">
        <v>0</v>
      </c>
      <c r="BQ140" s="4">
        <v>7067.2640000000001</v>
      </c>
      <c r="BR140" s="4">
        <v>6.7187999999999998E-2</v>
      </c>
      <c r="BS140" s="4">
        <v>-5</v>
      </c>
      <c r="BT140" s="4">
        <v>8.0000000000000002E-3</v>
      </c>
      <c r="BU140" s="4">
        <v>1.641907</v>
      </c>
      <c r="BV140" s="4">
        <v>21</v>
      </c>
      <c r="BW140" s="4">
        <f t="shared" ref="BW140:BW146" si="9">BU140*0.2642</f>
        <v>0.4337918294</v>
      </c>
      <c r="BY140" s="4">
        <f>BE140*$BU140*VLOOKUP("Fuel Specific Gravity",'Raw Data'!$A$1:$B$2000,2,FALSE)</f>
        <v>4468.6011267023277</v>
      </c>
      <c r="BZ140" s="4">
        <f>BF140*$BU140*VLOOKUP("Fuel Specific Gravity",'Raw Data'!$A$1:$B$2000,2,FALSE)</f>
        <v>5.4979814143379997</v>
      </c>
      <c r="CA140" s="4">
        <f>BJ140*$BU140*VLOOKUP("Fuel Specific Gravity",'Raw Data'!$A$1:$B$2000,2,FALSE)</f>
        <v>29.000064170195998</v>
      </c>
      <c r="CB140" s="4">
        <f>BM140*$BU140*VLOOKUP("Fuel Specific Gravity",'Raw Data'!$A$1:$B$2000,2,FALSE)</f>
        <v>0</v>
      </c>
    </row>
    <row r="141" spans="1:80" x14ac:dyDescent="0.25">
      <c r="A141" s="2">
        <v>43165</v>
      </c>
      <c r="B141" s="38">
        <v>0.41198219907407413</v>
      </c>
      <c r="C141" s="4">
        <v>5.0060000000000002</v>
      </c>
      <c r="D141" s="4">
        <v>8.3999999999999995E-3</v>
      </c>
      <c r="E141" s="4">
        <v>84.237148000000005</v>
      </c>
      <c r="F141" s="4">
        <v>360.9</v>
      </c>
      <c r="G141" s="4">
        <v>72.8</v>
      </c>
      <c r="H141" s="4">
        <v>0</v>
      </c>
      <c r="J141" s="4">
        <v>14.2</v>
      </c>
      <c r="K141" s="4">
        <v>0.96099999999999997</v>
      </c>
      <c r="L141" s="4">
        <v>4.8106999999999998</v>
      </c>
      <c r="M141" s="4">
        <v>8.0999999999999996E-3</v>
      </c>
      <c r="N141" s="4">
        <v>346.85169999999999</v>
      </c>
      <c r="O141" s="4">
        <v>69.959000000000003</v>
      </c>
      <c r="P141" s="4">
        <v>416.8</v>
      </c>
      <c r="Q141" s="4">
        <v>278.35390000000001</v>
      </c>
      <c r="R141" s="4">
        <v>56.1432</v>
      </c>
      <c r="S141" s="4">
        <v>334.5</v>
      </c>
      <c r="T141" s="4">
        <v>0</v>
      </c>
      <c r="W141" s="4">
        <v>0</v>
      </c>
      <c r="X141" s="4">
        <v>13.645799999999999</v>
      </c>
      <c r="Y141" s="4">
        <v>12</v>
      </c>
      <c r="Z141" s="4">
        <v>847</v>
      </c>
      <c r="AA141" s="4">
        <v>847</v>
      </c>
      <c r="AB141" s="4">
        <v>884</v>
      </c>
      <c r="AC141" s="4">
        <v>83</v>
      </c>
      <c r="AD141" s="4">
        <v>22.64</v>
      </c>
      <c r="AE141" s="4">
        <v>0.52</v>
      </c>
      <c r="AF141" s="4">
        <v>979</v>
      </c>
      <c r="AG141" s="4">
        <v>0</v>
      </c>
      <c r="AH141" s="4">
        <v>33</v>
      </c>
      <c r="AI141" s="4">
        <v>35</v>
      </c>
      <c r="AJ141" s="4">
        <v>190</v>
      </c>
      <c r="AK141" s="4">
        <v>169</v>
      </c>
      <c r="AL141" s="4">
        <v>4.3</v>
      </c>
      <c r="AM141" s="4">
        <v>176</v>
      </c>
      <c r="AN141" s="4" t="s">
        <v>155</v>
      </c>
      <c r="AO141" s="4">
        <v>2</v>
      </c>
      <c r="AP141" s="5">
        <v>0.62111111111111106</v>
      </c>
      <c r="AQ141" s="4">
        <v>47.163868999999998</v>
      </c>
      <c r="AR141" s="4">
        <v>-88.490146999999993</v>
      </c>
      <c r="AS141" s="4">
        <v>316.39999999999998</v>
      </c>
      <c r="AT141" s="4">
        <v>20.6</v>
      </c>
      <c r="AU141" s="4">
        <v>12</v>
      </c>
      <c r="AV141" s="4">
        <v>10</v>
      </c>
      <c r="AW141" s="4" t="s">
        <v>205</v>
      </c>
      <c r="AX141" s="4">
        <v>1.1000000000000001</v>
      </c>
      <c r="AY141" s="4">
        <v>1</v>
      </c>
      <c r="AZ141" s="4">
        <v>2.2999999999999998</v>
      </c>
      <c r="BA141" s="4">
        <v>14.186999999999999</v>
      </c>
      <c r="BB141" s="4">
        <v>42.44</v>
      </c>
      <c r="BC141" s="4">
        <v>2.99</v>
      </c>
      <c r="BD141" s="4">
        <v>4.0609999999999999</v>
      </c>
      <c r="BE141" s="4">
        <v>3185.7660000000001</v>
      </c>
      <c r="BF141" s="4">
        <v>3.4119999999999999</v>
      </c>
      <c r="BG141" s="4">
        <v>24.053999999999998</v>
      </c>
      <c r="BH141" s="4">
        <v>4.8520000000000003</v>
      </c>
      <c r="BI141" s="4">
        <v>28.905000000000001</v>
      </c>
      <c r="BJ141" s="4">
        <v>19.303999999999998</v>
      </c>
      <c r="BK141" s="4">
        <v>3.8929999999999998</v>
      </c>
      <c r="BL141" s="4">
        <v>23.196999999999999</v>
      </c>
      <c r="BM141" s="4">
        <v>0</v>
      </c>
      <c r="BQ141" s="4">
        <v>6570.55</v>
      </c>
      <c r="BR141" s="4">
        <v>9.2368000000000006E-2</v>
      </c>
      <c r="BS141" s="4">
        <v>-5</v>
      </c>
      <c r="BT141" s="4">
        <v>7.0939999999999996E-3</v>
      </c>
      <c r="BU141" s="4">
        <v>2.257244</v>
      </c>
      <c r="BV141" s="4">
        <v>21</v>
      </c>
      <c r="BW141" s="4">
        <f t="shared" si="9"/>
        <v>0.59636386480000003</v>
      </c>
      <c r="BY141" s="4">
        <f>BE141*$BU141*VLOOKUP("Fuel Specific Gravity",'Raw Data'!$A$1:$B$2000,2,FALSE)</f>
        <v>6141.157715324016</v>
      </c>
      <c r="BZ141" s="4">
        <f>BF141*$BU141*VLOOKUP("Fuel Specific Gravity",'Raw Data'!$A$1:$B$2000,2,FALSE)</f>
        <v>6.5772659149119992</v>
      </c>
      <c r="CA141" s="4">
        <f>BJ141*$BU141*VLOOKUP("Fuel Specific Gravity",'Raw Data'!$A$1:$B$2000,2,FALSE)</f>
        <v>37.212057802303995</v>
      </c>
      <c r="CB141" s="4">
        <f>BM141*$BU141*VLOOKUP("Fuel Specific Gravity",'Raw Data'!$A$1:$B$2000,2,FALSE)</f>
        <v>0</v>
      </c>
    </row>
    <row r="142" spans="1:80" x14ac:dyDescent="0.25">
      <c r="A142" s="2">
        <v>43165</v>
      </c>
      <c r="B142" s="38">
        <v>0.41199377314814817</v>
      </c>
      <c r="C142" s="4">
        <v>5.7050000000000001</v>
      </c>
      <c r="D142" s="4">
        <v>9.1999999999999998E-3</v>
      </c>
      <c r="E142" s="4">
        <v>92.235196000000002</v>
      </c>
      <c r="F142" s="4">
        <v>368.4</v>
      </c>
      <c r="G142" s="4">
        <v>72.8</v>
      </c>
      <c r="H142" s="4">
        <v>0</v>
      </c>
      <c r="J142" s="4">
        <v>14.2</v>
      </c>
      <c r="K142" s="4">
        <v>0.95540000000000003</v>
      </c>
      <c r="L142" s="4">
        <v>5.4504999999999999</v>
      </c>
      <c r="M142" s="4">
        <v>8.8000000000000005E-3</v>
      </c>
      <c r="N142" s="4">
        <v>351.99939999999998</v>
      </c>
      <c r="O142" s="4">
        <v>69.534099999999995</v>
      </c>
      <c r="P142" s="4">
        <v>421.5</v>
      </c>
      <c r="Q142" s="4">
        <v>282.48259999999999</v>
      </c>
      <c r="R142" s="4">
        <v>55.8018</v>
      </c>
      <c r="S142" s="4">
        <v>338.3</v>
      </c>
      <c r="T142" s="4">
        <v>0</v>
      </c>
      <c r="W142" s="4">
        <v>0</v>
      </c>
      <c r="X142" s="4">
        <v>13.567</v>
      </c>
      <c r="Y142" s="4">
        <v>12</v>
      </c>
      <c r="Z142" s="4">
        <v>846</v>
      </c>
      <c r="AA142" s="4">
        <v>848</v>
      </c>
      <c r="AB142" s="4">
        <v>884</v>
      </c>
      <c r="AC142" s="4">
        <v>83</v>
      </c>
      <c r="AD142" s="4">
        <v>22.64</v>
      </c>
      <c r="AE142" s="4">
        <v>0.52</v>
      </c>
      <c r="AF142" s="4">
        <v>979</v>
      </c>
      <c r="AG142" s="4">
        <v>0</v>
      </c>
      <c r="AH142" s="4">
        <v>33</v>
      </c>
      <c r="AI142" s="4">
        <v>35</v>
      </c>
      <c r="AJ142" s="4">
        <v>190</v>
      </c>
      <c r="AK142" s="4">
        <v>168.1</v>
      </c>
      <c r="AL142" s="4">
        <v>4.3</v>
      </c>
      <c r="AM142" s="4">
        <v>175.6</v>
      </c>
      <c r="AN142" s="4" t="s">
        <v>155</v>
      </c>
      <c r="AO142" s="4">
        <v>2</v>
      </c>
      <c r="AP142" s="5">
        <v>0.62112268518518521</v>
      </c>
      <c r="AQ142" s="4">
        <v>47.163826999999998</v>
      </c>
      <c r="AR142" s="4">
        <v>-88.490256000000002</v>
      </c>
      <c r="AS142" s="4">
        <v>316.3</v>
      </c>
      <c r="AT142" s="4">
        <v>20.7</v>
      </c>
      <c r="AU142" s="4">
        <v>12</v>
      </c>
      <c r="AV142" s="4">
        <v>10</v>
      </c>
      <c r="AW142" s="4" t="s">
        <v>205</v>
      </c>
      <c r="AX142" s="4">
        <v>1.3735999999999999</v>
      </c>
      <c r="AY142" s="4">
        <v>1.2736000000000001</v>
      </c>
      <c r="AZ142" s="4">
        <v>2.6419999999999999</v>
      </c>
      <c r="BA142" s="4">
        <v>14.186999999999999</v>
      </c>
      <c r="BB142" s="4">
        <v>37.35</v>
      </c>
      <c r="BC142" s="4">
        <v>2.63</v>
      </c>
      <c r="BD142" s="4">
        <v>4.6660000000000004</v>
      </c>
      <c r="BE142" s="4">
        <v>3182.8670000000002</v>
      </c>
      <c r="BF142" s="4">
        <v>3.2749999999999999</v>
      </c>
      <c r="BG142" s="4">
        <v>21.526</v>
      </c>
      <c r="BH142" s="4">
        <v>4.2519999999999998</v>
      </c>
      <c r="BI142" s="4">
        <v>25.777999999999999</v>
      </c>
      <c r="BJ142" s="4">
        <v>17.274999999999999</v>
      </c>
      <c r="BK142" s="4">
        <v>3.4119999999999999</v>
      </c>
      <c r="BL142" s="4">
        <v>20.687000000000001</v>
      </c>
      <c r="BM142" s="4">
        <v>0</v>
      </c>
      <c r="BQ142" s="4">
        <v>5760.5330000000004</v>
      </c>
      <c r="BR142" s="4">
        <v>6.1477999999999998E-2</v>
      </c>
      <c r="BS142" s="4">
        <v>-5</v>
      </c>
      <c r="BT142" s="4">
        <v>7.9059999999999998E-3</v>
      </c>
      <c r="BU142" s="4">
        <v>1.5023690000000001</v>
      </c>
      <c r="BV142" s="4">
        <v>21</v>
      </c>
      <c r="BW142" s="4">
        <f t="shared" si="9"/>
        <v>0.39692588979999999</v>
      </c>
      <c r="BY142" s="4">
        <f>BE142*$BU142*VLOOKUP("Fuel Specific Gravity",'Raw Data'!$A$1:$B$2000,2,FALSE)</f>
        <v>4083.6919679822422</v>
      </c>
      <c r="BZ142" s="4">
        <f>BF142*$BU142*VLOOKUP("Fuel Specific Gravity",'Raw Data'!$A$1:$B$2000,2,FALSE)</f>
        <v>4.2019007376499999</v>
      </c>
      <c r="CA142" s="4">
        <f>BJ142*$BU142*VLOOKUP("Fuel Specific Gravity",'Raw Data'!$A$1:$B$2000,2,FALSE)</f>
        <v>22.164224501649997</v>
      </c>
      <c r="CB142" s="4">
        <f>BM142*$BU142*VLOOKUP("Fuel Specific Gravity",'Raw Data'!$A$1:$B$2000,2,FALSE)</f>
        <v>0</v>
      </c>
    </row>
    <row r="143" spans="1:80" x14ac:dyDescent="0.25">
      <c r="A143" s="2">
        <v>43165</v>
      </c>
      <c r="B143" s="38">
        <v>0.41200534722222221</v>
      </c>
      <c r="C143" s="4">
        <v>6.0949999999999998</v>
      </c>
      <c r="D143" s="4">
        <v>1.03E-2</v>
      </c>
      <c r="E143" s="4">
        <v>102.60832600000001</v>
      </c>
      <c r="F143" s="4">
        <v>377.9</v>
      </c>
      <c r="G143" s="4">
        <v>71.7</v>
      </c>
      <c r="H143" s="4">
        <v>0</v>
      </c>
      <c r="J143" s="4">
        <v>13.94</v>
      </c>
      <c r="K143" s="4">
        <v>0.95240000000000002</v>
      </c>
      <c r="L143" s="4">
        <v>5.8042999999999996</v>
      </c>
      <c r="M143" s="4">
        <v>9.7999999999999997E-3</v>
      </c>
      <c r="N143" s="4">
        <v>359.90109999999999</v>
      </c>
      <c r="O143" s="4">
        <v>68.249399999999994</v>
      </c>
      <c r="P143" s="4">
        <v>428.2</v>
      </c>
      <c r="Q143" s="4">
        <v>288.84679999999997</v>
      </c>
      <c r="R143" s="4">
        <v>54.775100000000002</v>
      </c>
      <c r="S143" s="4">
        <v>343.6</v>
      </c>
      <c r="T143" s="4">
        <v>0</v>
      </c>
      <c r="W143" s="4">
        <v>0</v>
      </c>
      <c r="X143" s="4">
        <v>13.272600000000001</v>
      </c>
      <c r="Y143" s="4">
        <v>11.9</v>
      </c>
      <c r="Z143" s="4">
        <v>846</v>
      </c>
      <c r="AA143" s="4">
        <v>849</v>
      </c>
      <c r="AB143" s="4">
        <v>884</v>
      </c>
      <c r="AC143" s="4">
        <v>83</v>
      </c>
      <c r="AD143" s="4">
        <v>22.66</v>
      </c>
      <c r="AE143" s="4">
        <v>0.52</v>
      </c>
      <c r="AF143" s="4">
        <v>978</v>
      </c>
      <c r="AG143" s="4">
        <v>0</v>
      </c>
      <c r="AH143" s="4">
        <v>33</v>
      </c>
      <c r="AI143" s="4">
        <v>35</v>
      </c>
      <c r="AJ143" s="4">
        <v>190</v>
      </c>
      <c r="AK143" s="4">
        <v>168</v>
      </c>
      <c r="AL143" s="4">
        <v>4.3</v>
      </c>
      <c r="AM143" s="4">
        <v>175.2</v>
      </c>
      <c r="AN143" s="4" t="s">
        <v>155</v>
      </c>
      <c r="AO143" s="4">
        <v>2</v>
      </c>
      <c r="AP143" s="5">
        <v>0.62113425925925925</v>
      </c>
      <c r="AQ143" s="4">
        <v>47.163795</v>
      </c>
      <c r="AR143" s="4">
        <v>-88.490369999999999</v>
      </c>
      <c r="AS143" s="4">
        <v>316.3</v>
      </c>
      <c r="AT143" s="4">
        <v>20.6</v>
      </c>
      <c r="AU143" s="4">
        <v>12</v>
      </c>
      <c r="AV143" s="4">
        <v>10</v>
      </c>
      <c r="AW143" s="4" t="s">
        <v>205</v>
      </c>
      <c r="AX143" s="4">
        <v>1.5</v>
      </c>
      <c r="AY143" s="4">
        <v>1.4</v>
      </c>
      <c r="AZ143" s="4">
        <v>2.8</v>
      </c>
      <c r="BA143" s="4">
        <v>14.186999999999999</v>
      </c>
      <c r="BB143" s="4">
        <v>35.020000000000003</v>
      </c>
      <c r="BC143" s="4">
        <v>2.4700000000000002</v>
      </c>
      <c r="BD143" s="4">
        <v>5.0030000000000001</v>
      </c>
      <c r="BE143" s="4">
        <v>3181.2289999999998</v>
      </c>
      <c r="BF143" s="4">
        <v>3.4089999999999998</v>
      </c>
      <c r="BG143" s="4">
        <v>20.657</v>
      </c>
      <c r="BH143" s="4">
        <v>3.9169999999999998</v>
      </c>
      <c r="BI143" s="4">
        <v>24.574000000000002</v>
      </c>
      <c r="BJ143" s="4">
        <v>16.579000000000001</v>
      </c>
      <c r="BK143" s="4">
        <v>3.1440000000000001</v>
      </c>
      <c r="BL143" s="4">
        <v>19.722999999999999</v>
      </c>
      <c r="BM143" s="4">
        <v>0</v>
      </c>
      <c r="BQ143" s="4">
        <v>5289.34</v>
      </c>
      <c r="BR143" s="4">
        <v>9.3334E-2</v>
      </c>
      <c r="BS143" s="4">
        <v>-5</v>
      </c>
      <c r="BT143" s="4">
        <v>8.9060000000000007E-3</v>
      </c>
      <c r="BU143" s="4">
        <v>2.28085</v>
      </c>
      <c r="BV143" s="4">
        <v>21</v>
      </c>
      <c r="BW143" s="4">
        <f t="shared" si="9"/>
        <v>0.60260057</v>
      </c>
      <c r="BY143" s="4">
        <f>BE143*$BU143*VLOOKUP("Fuel Specific Gravity",'Raw Data'!$A$1:$B$2000,2,FALSE)</f>
        <v>6196.5438646110997</v>
      </c>
      <c r="BZ143" s="4">
        <f>BF143*$BU143*VLOOKUP("Fuel Specific Gravity",'Raw Data'!$A$1:$B$2000,2,FALSE)</f>
        <v>6.6402066730999998</v>
      </c>
      <c r="CA143" s="4">
        <f>BJ143*$BU143*VLOOKUP("Fuel Specific Gravity",'Raw Data'!$A$1:$B$2000,2,FALSE)</f>
        <v>32.293337176100003</v>
      </c>
      <c r="CB143" s="4">
        <f>BM143*$BU143*VLOOKUP("Fuel Specific Gravity",'Raw Data'!$A$1:$B$2000,2,FALSE)</f>
        <v>0</v>
      </c>
    </row>
    <row r="144" spans="1:80" x14ac:dyDescent="0.25">
      <c r="A144" s="2">
        <v>43165</v>
      </c>
      <c r="B144" s="38">
        <v>0.4120169212962963</v>
      </c>
      <c r="C144" s="4">
        <v>6.22</v>
      </c>
      <c r="D144" s="4">
        <v>7.9000000000000008E-3</v>
      </c>
      <c r="E144" s="4">
        <v>79.040746999999996</v>
      </c>
      <c r="F144" s="4">
        <v>386.9</v>
      </c>
      <c r="G144" s="4">
        <v>70.2</v>
      </c>
      <c r="H144" s="4">
        <v>0</v>
      </c>
      <c r="J144" s="4">
        <v>13.44</v>
      </c>
      <c r="K144" s="4">
        <v>0.95140000000000002</v>
      </c>
      <c r="L144" s="4">
        <v>5.9177</v>
      </c>
      <c r="M144" s="4">
        <v>7.4999999999999997E-3</v>
      </c>
      <c r="N144" s="4">
        <v>368.08870000000002</v>
      </c>
      <c r="O144" s="4">
        <v>66.821600000000004</v>
      </c>
      <c r="P144" s="4">
        <v>434.9</v>
      </c>
      <c r="Q144" s="4">
        <v>295.42039999999997</v>
      </c>
      <c r="R144" s="4">
        <v>53.629600000000003</v>
      </c>
      <c r="S144" s="4">
        <v>349.1</v>
      </c>
      <c r="T144" s="4">
        <v>0</v>
      </c>
      <c r="W144" s="4">
        <v>0</v>
      </c>
      <c r="X144" s="4">
        <v>12.79</v>
      </c>
      <c r="Y144" s="4">
        <v>12</v>
      </c>
      <c r="Z144" s="4">
        <v>846</v>
      </c>
      <c r="AA144" s="4">
        <v>849</v>
      </c>
      <c r="AB144" s="4">
        <v>884</v>
      </c>
      <c r="AC144" s="4">
        <v>83</v>
      </c>
      <c r="AD144" s="4">
        <v>22.66</v>
      </c>
      <c r="AE144" s="4">
        <v>0.52</v>
      </c>
      <c r="AF144" s="4">
        <v>978</v>
      </c>
      <c r="AG144" s="4">
        <v>0</v>
      </c>
      <c r="AH144" s="4">
        <v>33</v>
      </c>
      <c r="AI144" s="4">
        <v>35</v>
      </c>
      <c r="AJ144" s="4">
        <v>190</v>
      </c>
      <c r="AK144" s="4">
        <v>168.9</v>
      </c>
      <c r="AL144" s="4">
        <v>4.4000000000000004</v>
      </c>
      <c r="AM144" s="4">
        <v>175</v>
      </c>
      <c r="AN144" s="4" t="s">
        <v>155</v>
      </c>
      <c r="AO144" s="4">
        <v>2</v>
      </c>
      <c r="AP144" s="5">
        <v>0.62113425925925925</v>
      </c>
      <c r="AQ144" s="4">
        <v>47.163766000000003</v>
      </c>
      <c r="AR144" s="4">
        <v>-88.490483999999995</v>
      </c>
      <c r="AS144" s="4">
        <v>316.2</v>
      </c>
      <c r="AT144" s="4">
        <v>20.399999999999999</v>
      </c>
      <c r="AU144" s="4">
        <v>12</v>
      </c>
      <c r="AV144" s="4">
        <v>10</v>
      </c>
      <c r="AW144" s="4" t="s">
        <v>205</v>
      </c>
      <c r="AX144" s="4">
        <v>1.5</v>
      </c>
      <c r="AY144" s="4">
        <v>1.4</v>
      </c>
      <c r="AZ144" s="4">
        <v>2.8</v>
      </c>
      <c r="BA144" s="4">
        <v>14.186999999999999</v>
      </c>
      <c r="BB144" s="4">
        <v>34.340000000000003</v>
      </c>
      <c r="BC144" s="4">
        <v>2.42</v>
      </c>
      <c r="BD144" s="4">
        <v>5.1050000000000004</v>
      </c>
      <c r="BE144" s="4">
        <v>3182.13</v>
      </c>
      <c r="BF144" s="4">
        <v>2.5739999999999998</v>
      </c>
      <c r="BG144" s="4">
        <v>20.728000000000002</v>
      </c>
      <c r="BH144" s="4">
        <v>3.7629999999999999</v>
      </c>
      <c r="BI144" s="4">
        <v>24.491</v>
      </c>
      <c r="BJ144" s="4">
        <v>16.635999999999999</v>
      </c>
      <c r="BK144" s="4">
        <v>3.02</v>
      </c>
      <c r="BL144" s="4">
        <v>19.655999999999999</v>
      </c>
      <c r="BM144" s="4">
        <v>0</v>
      </c>
      <c r="BQ144" s="4">
        <v>5000.741</v>
      </c>
      <c r="BR144" s="4">
        <v>0.13233400000000001</v>
      </c>
      <c r="BS144" s="4">
        <v>-5</v>
      </c>
      <c r="BT144" s="4">
        <v>8.0940000000000005E-3</v>
      </c>
      <c r="BU144" s="4">
        <v>3.2339120000000001</v>
      </c>
      <c r="BV144" s="4">
        <v>21</v>
      </c>
      <c r="BW144" s="4">
        <f t="shared" si="9"/>
        <v>0.85439955040000004</v>
      </c>
      <c r="BY144" s="4">
        <f>BE144*$BU144*VLOOKUP("Fuel Specific Gravity",'Raw Data'!$A$1:$B$2000,2,FALSE)</f>
        <v>8788.2820472462408</v>
      </c>
      <c r="BZ144" s="4">
        <f>BF144*$BU144*VLOOKUP("Fuel Specific Gravity",'Raw Data'!$A$1:$B$2000,2,FALSE)</f>
        <v>7.1087724227519997</v>
      </c>
      <c r="CA144" s="4">
        <f>BJ144*$BU144*VLOOKUP("Fuel Specific Gravity",'Raw Data'!$A$1:$B$2000,2,FALSE)</f>
        <v>45.944653467328003</v>
      </c>
      <c r="CB144" s="4">
        <f>BM144*$BU144*VLOOKUP("Fuel Specific Gravity",'Raw Data'!$A$1:$B$2000,2,FALSE)</f>
        <v>0</v>
      </c>
    </row>
    <row r="145" spans="1:80" x14ac:dyDescent="0.25">
      <c r="A145" s="2">
        <v>43165</v>
      </c>
      <c r="B145" s="38">
        <v>0.41202849537037034</v>
      </c>
      <c r="C145" s="4">
        <v>6.2969999999999997</v>
      </c>
      <c r="D145" s="4">
        <v>7.1000000000000004E-3</v>
      </c>
      <c r="E145" s="4">
        <v>70.551783</v>
      </c>
      <c r="F145" s="4">
        <v>390.3</v>
      </c>
      <c r="G145" s="4">
        <v>69.900000000000006</v>
      </c>
      <c r="H145" s="4">
        <v>0</v>
      </c>
      <c r="J145" s="4">
        <v>13.02</v>
      </c>
      <c r="K145" s="4">
        <v>0.95079999999999998</v>
      </c>
      <c r="L145" s="4">
        <v>5.9869000000000003</v>
      </c>
      <c r="M145" s="4">
        <v>6.7000000000000002E-3</v>
      </c>
      <c r="N145" s="4">
        <v>371.13920000000002</v>
      </c>
      <c r="O145" s="4">
        <v>66.460899999999995</v>
      </c>
      <c r="P145" s="4">
        <v>437.6</v>
      </c>
      <c r="Q145" s="4">
        <v>297.86869999999999</v>
      </c>
      <c r="R145" s="4">
        <v>53.3401</v>
      </c>
      <c r="S145" s="4">
        <v>351.2</v>
      </c>
      <c r="T145" s="4">
        <v>0</v>
      </c>
      <c r="W145" s="4">
        <v>0</v>
      </c>
      <c r="X145" s="4">
        <v>12.3756</v>
      </c>
      <c r="Y145" s="4">
        <v>12</v>
      </c>
      <c r="Z145" s="4">
        <v>847</v>
      </c>
      <c r="AA145" s="4">
        <v>849</v>
      </c>
      <c r="AB145" s="4">
        <v>884</v>
      </c>
      <c r="AC145" s="4">
        <v>83</v>
      </c>
      <c r="AD145" s="4">
        <v>22.66</v>
      </c>
      <c r="AE145" s="4">
        <v>0.52</v>
      </c>
      <c r="AF145" s="4">
        <v>978</v>
      </c>
      <c r="AG145" s="4">
        <v>0</v>
      </c>
      <c r="AH145" s="4">
        <v>33</v>
      </c>
      <c r="AI145" s="4">
        <v>35</v>
      </c>
      <c r="AJ145" s="4">
        <v>190</v>
      </c>
      <c r="AK145" s="4">
        <v>169</v>
      </c>
      <c r="AL145" s="4">
        <v>4.3</v>
      </c>
      <c r="AM145" s="4">
        <v>175</v>
      </c>
      <c r="AN145" s="4" t="s">
        <v>155</v>
      </c>
      <c r="AO145" s="4">
        <v>2</v>
      </c>
      <c r="AP145" s="5">
        <v>0.62115740740740744</v>
      </c>
      <c r="AQ145" s="4">
        <v>47.163744000000001</v>
      </c>
      <c r="AR145" s="4">
        <v>-88.490602999999993</v>
      </c>
      <c r="AS145" s="4">
        <v>316</v>
      </c>
      <c r="AT145" s="4">
        <v>20.5</v>
      </c>
      <c r="AU145" s="4">
        <v>12</v>
      </c>
      <c r="AV145" s="4">
        <v>9</v>
      </c>
      <c r="AW145" s="4" t="s">
        <v>205</v>
      </c>
      <c r="AX145" s="4">
        <v>1.5684</v>
      </c>
      <c r="AY145" s="4">
        <v>1.6736</v>
      </c>
      <c r="AZ145" s="4">
        <v>3.0051999999999999</v>
      </c>
      <c r="BA145" s="4">
        <v>14.186999999999999</v>
      </c>
      <c r="BB145" s="4">
        <v>33.94</v>
      </c>
      <c r="BC145" s="4">
        <v>2.39</v>
      </c>
      <c r="BD145" s="4">
        <v>5.1749999999999998</v>
      </c>
      <c r="BE145" s="4">
        <v>3182.3620000000001</v>
      </c>
      <c r="BF145" s="4">
        <v>2.2690000000000001</v>
      </c>
      <c r="BG145" s="4">
        <v>20.658999999999999</v>
      </c>
      <c r="BH145" s="4">
        <v>3.7</v>
      </c>
      <c r="BI145" s="4">
        <v>24.359000000000002</v>
      </c>
      <c r="BJ145" s="4">
        <v>16.581</v>
      </c>
      <c r="BK145" s="4">
        <v>2.9689999999999999</v>
      </c>
      <c r="BL145" s="4">
        <v>19.55</v>
      </c>
      <c r="BM145" s="4">
        <v>0</v>
      </c>
      <c r="BQ145" s="4">
        <v>4783.0879999999997</v>
      </c>
      <c r="BR145" s="4">
        <v>0.12603400000000001</v>
      </c>
      <c r="BS145" s="4">
        <v>-5</v>
      </c>
      <c r="BT145" s="4">
        <v>8.9060000000000007E-3</v>
      </c>
      <c r="BU145" s="4">
        <v>3.0799560000000001</v>
      </c>
      <c r="BV145" s="4">
        <v>21</v>
      </c>
      <c r="BW145" s="4">
        <f t="shared" si="9"/>
        <v>0.81372437519999996</v>
      </c>
      <c r="BY145" s="4">
        <f>BE145*$BU145*VLOOKUP("Fuel Specific Gravity",'Raw Data'!$A$1:$B$2000,2,FALSE)</f>
        <v>8370.5108354054883</v>
      </c>
      <c r="BZ145" s="4">
        <f>BF145*$BU145*VLOOKUP("Fuel Specific Gravity",'Raw Data'!$A$1:$B$2000,2,FALSE)</f>
        <v>5.9681108200560002</v>
      </c>
      <c r="CA145" s="4">
        <f>BJ145*$BU145*VLOOKUP("Fuel Specific Gravity",'Raw Data'!$A$1:$B$2000,2,FALSE)</f>
        <v>43.612712872343998</v>
      </c>
      <c r="CB145" s="4">
        <f>BM145*$BU145*VLOOKUP("Fuel Specific Gravity",'Raw Data'!$A$1:$B$2000,2,FALSE)</f>
        <v>0</v>
      </c>
    </row>
    <row r="146" spans="1:80" x14ac:dyDescent="0.25">
      <c r="A146" s="2">
        <v>43165</v>
      </c>
      <c r="B146" s="38">
        <v>0.41204006944444443</v>
      </c>
      <c r="C146" s="4">
        <v>6.0279999999999996</v>
      </c>
      <c r="D146" s="4">
        <v>6.1999999999999998E-3</v>
      </c>
      <c r="E146" s="4">
        <v>62.214821000000001</v>
      </c>
      <c r="F146" s="4">
        <v>390.4</v>
      </c>
      <c r="G146" s="4">
        <v>70</v>
      </c>
      <c r="H146" s="4">
        <v>6.4</v>
      </c>
      <c r="J146" s="4">
        <v>12.77</v>
      </c>
      <c r="K146" s="4">
        <v>0.95289999999999997</v>
      </c>
      <c r="L146" s="4">
        <v>5.7439</v>
      </c>
      <c r="M146" s="4">
        <v>5.8999999999999999E-3</v>
      </c>
      <c r="N146" s="4">
        <v>372.04020000000003</v>
      </c>
      <c r="O146" s="4">
        <v>66.726799999999997</v>
      </c>
      <c r="P146" s="4">
        <v>438.8</v>
      </c>
      <c r="Q146" s="4">
        <v>298.59179999999998</v>
      </c>
      <c r="R146" s="4">
        <v>53.553600000000003</v>
      </c>
      <c r="S146" s="4">
        <v>352.1</v>
      </c>
      <c r="T146" s="4">
        <v>6.4355000000000002</v>
      </c>
      <c r="W146" s="4">
        <v>0</v>
      </c>
      <c r="X146" s="4">
        <v>12.169600000000001</v>
      </c>
      <c r="Y146" s="4">
        <v>12</v>
      </c>
      <c r="Z146" s="4">
        <v>847</v>
      </c>
      <c r="AA146" s="4">
        <v>850</v>
      </c>
      <c r="AB146" s="4">
        <v>885</v>
      </c>
      <c r="AC146" s="4">
        <v>83</v>
      </c>
      <c r="AD146" s="4">
        <v>22.66</v>
      </c>
      <c r="AE146" s="4">
        <v>0.52</v>
      </c>
      <c r="AF146" s="4">
        <v>978</v>
      </c>
      <c r="AG146" s="4">
        <v>0</v>
      </c>
      <c r="AH146" s="4">
        <v>33</v>
      </c>
      <c r="AI146" s="4">
        <v>35</v>
      </c>
      <c r="AJ146" s="4">
        <v>190</v>
      </c>
      <c r="AK146" s="4">
        <v>169</v>
      </c>
      <c r="AL146" s="4">
        <v>4.4000000000000004</v>
      </c>
      <c r="AM146" s="4">
        <v>175</v>
      </c>
      <c r="AN146" s="4" t="s">
        <v>155</v>
      </c>
      <c r="AO146" s="4">
        <v>2</v>
      </c>
      <c r="AP146" s="5">
        <v>0.62116898148148147</v>
      </c>
      <c r="AQ146" s="4">
        <v>47.163716999999998</v>
      </c>
      <c r="AR146" s="4">
        <v>-88.490737999999993</v>
      </c>
      <c r="AS146" s="4">
        <v>316.2</v>
      </c>
      <c r="AT146" s="4">
        <v>21.5</v>
      </c>
      <c r="AU146" s="4">
        <v>12</v>
      </c>
      <c r="AV146" s="4">
        <v>9</v>
      </c>
      <c r="AW146" s="4" t="s">
        <v>214</v>
      </c>
      <c r="AX146" s="4">
        <v>1.6</v>
      </c>
      <c r="AY146" s="4">
        <v>1.8</v>
      </c>
      <c r="AZ146" s="4">
        <v>3.1</v>
      </c>
      <c r="BA146" s="4">
        <v>14.186999999999999</v>
      </c>
      <c r="BB146" s="4">
        <v>35.42</v>
      </c>
      <c r="BC146" s="4">
        <v>2.5</v>
      </c>
      <c r="BD146" s="4">
        <v>4.9379999999999997</v>
      </c>
      <c r="BE146" s="4">
        <v>3183.1860000000001</v>
      </c>
      <c r="BF146" s="4">
        <v>2.0910000000000002</v>
      </c>
      <c r="BG146" s="4">
        <v>21.591000000000001</v>
      </c>
      <c r="BH146" s="4">
        <v>3.8719999999999999</v>
      </c>
      <c r="BI146" s="4">
        <v>25.463999999999999</v>
      </c>
      <c r="BJ146" s="4">
        <v>17.329000000000001</v>
      </c>
      <c r="BK146" s="4">
        <v>3.1080000000000001</v>
      </c>
      <c r="BL146" s="4">
        <v>20.437000000000001</v>
      </c>
      <c r="BM146" s="4">
        <v>0.11269999999999999</v>
      </c>
      <c r="BQ146" s="4">
        <v>4903.74</v>
      </c>
      <c r="BR146" s="4">
        <v>0.13677800000000001</v>
      </c>
      <c r="BS146" s="4">
        <v>-5</v>
      </c>
      <c r="BT146" s="4">
        <v>8.0940000000000005E-3</v>
      </c>
      <c r="BU146" s="4">
        <v>3.3425120000000001</v>
      </c>
      <c r="BV146" s="4">
        <v>21</v>
      </c>
      <c r="BW146" s="4">
        <f t="shared" si="9"/>
        <v>0.88309167040000003</v>
      </c>
      <c r="BY146" s="4">
        <f>BE146*$BU146*VLOOKUP("Fuel Specific Gravity",'Raw Data'!$A$1:$B$2000,2,FALSE)</f>
        <v>9086.4211423601282</v>
      </c>
      <c r="BZ146" s="4">
        <f>BF146*$BU146*VLOOKUP("Fuel Specific Gravity",'Raw Data'!$A$1:$B$2000,2,FALSE)</f>
        <v>5.9687704735680009</v>
      </c>
      <c r="CA146" s="4">
        <f>BJ146*$BU146*VLOOKUP("Fuel Specific Gravity",'Raw Data'!$A$1:$B$2000,2,FALSE)</f>
        <v>49.465721442591999</v>
      </c>
      <c r="CB146" s="4">
        <f>BM146*$BU146*VLOOKUP("Fuel Specific Gravity",'Raw Data'!$A$1:$B$2000,2,FALSE)</f>
        <v>0.32170274144959998</v>
      </c>
    </row>
    <row r="147" spans="1:80" x14ac:dyDescent="0.25">
      <c r="A147" s="2">
        <v>43165</v>
      </c>
      <c r="B147" s="38">
        <v>0.41205164351851847</v>
      </c>
      <c r="C147" s="4">
        <v>5.5209999999999999</v>
      </c>
      <c r="D147" s="4">
        <v>7.7999999999999996E-3</v>
      </c>
      <c r="E147" s="4">
        <v>77.715204999999997</v>
      </c>
      <c r="F147" s="4">
        <v>386.4</v>
      </c>
      <c r="G147" s="4">
        <v>71.5</v>
      </c>
      <c r="H147" s="4">
        <v>0</v>
      </c>
      <c r="J147" s="4">
        <v>12.52</v>
      </c>
      <c r="K147" s="4">
        <v>0.95699999999999996</v>
      </c>
      <c r="L147" s="4">
        <v>5.2835000000000001</v>
      </c>
      <c r="M147" s="4">
        <v>7.4000000000000003E-3</v>
      </c>
      <c r="N147" s="4">
        <v>369.7475</v>
      </c>
      <c r="O147" s="4">
        <v>68.416300000000007</v>
      </c>
      <c r="P147" s="4">
        <v>438.2</v>
      </c>
      <c r="Q147" s="4">
        <v>296.75170000000003</v>
      </c>
      <c r="R147" s="4">
        <v>54.909500000000001</v>
      </c>
      <c r="S147" s="4">
        <v>351.7</v>
      </c>
      <c r="T147" s="4">
        <v>0</v>
      </c>
      <c r="W147" s="4">
        <v>0</v>
      </c>
      <c r="X147" s="4">
        <v>11.9796</v>
      </c>
      <c r="Y147" s="4">
        <v>12</v>
      </c>
      <c r="Z147" s="4">
        <v>846</v>
      </c>
      <c r="AA147" s="4">
        <v>850</v>
      </c>
      <c r="AB147" s="4">
        <v>884</v>
      </c>
      <c r="AC147" s="4">
        <v>83</v>
      </c>
      <c r="AD147" s="4">
        <v>22.66</v>
      </c>
      <c r="AE147" s="4">
        <v>0.52</v>
      </c>
      <c r="AF147" s="4">
        <v>978</v>
      </c>
      <c r="AG147" s="4">
        <v>0</v>
      </c>
      <c r="AH147" s="4">
        <v>33</v>
      </c>
      <c r="AI147" s="4">
        <v>35</v>
      </c>
      <c r="AJ147" s="4">
        <v>190.9</v>
      </c>
      <c r="AK147" s="4">
        <v>169</v>
      </c>
      <c r="AL147" s="4">
        <v>4.5</v>
      </c>
      <c r="AM147" s="4">
        <v>175</v>
      </c>
      <c r="AN147" s="4" t="s">
        <v>155</v>
      </c>
      <c r="AO147" s="4">
        <v>2</v>
      </c>
      <c r="AP147" s="5">
        <v>0.62118055555555551</v>
      </c>
      <c r="AQ147" s="4">
        <v>47.163688999999998</v>
      </c>
      <c r="AR147" s="4">
        <v>-88.490865999999997</v>
      </c>
      <c r="AS147" s="4">
        <v>316.39999999999998</v>
      </c>
      <c r="AT147" s="4">
        <v>22</v>
      </c>
      <c r="AU147" s="4">
        <v>12</v>
      </c>
      <c r="AV147" s="4">
        <v>9</v>
      </c>
      <c r="AW147" s="4" t="s">
        <v>214</v>
      </c>
      <c r="AX147" s="4">
        <v>1.8051999999999999</v>
      </c>
      <c r="AY147" s="4">
        <v>2.0735999999999999</v>
      </c>
      <c r="AZ147" s="4">
        <v>3.3736000000000002</v>
      </c>
      <c r="BA147" s="4">
        <v>14.186999999999999</v>
      </c>
      <c r="BB147" s="4">
        <v>38.57</v>
      </c>
      <c r="BC147" s="4">
        <v>2.72</v>
      </c>
      <c r="BD147" s="4">
        <v>4.4969999999999999</v>
      </c>
      <c r="BE147" s="4">
        <v>3184.2759999999998</v>
      </c>
      <c r="BF147" s="4">
        <v>2.8530000000000002</v>
      </c>
      <c r="BG147" s="4">
        <v>23.335999999999999</v>
      </c>
      <c r="BH147" s="4">
        <v>4.3179999999999996</v>
      </c>
      <c r="BI147" s="4">
        <v>27.654</v>
      </c>
      <c r="BJ147" s="4">
        <v>18.728999999999999</v>
      </c>
      <c r="BK147" s="4">
        <v>3.4660000000000002</v>
      </c>
      <c r="BL147" s="4">
        <v>22.195</v>
      </c>
      <c r="BM147" s="4">
        <v>0</v>
      </c>
      <c r="BQ147" s="4">
        <v>5249.6490000000003</v>
      </c>
      <c r="BR147" s="4">
        <v>0.12984599999999999</v>
      </c>
      <c r="BS147" s="4">
        <v>-5</v>
      </c>
      <c r="BT147" s="4">
        <v>8.9060000000000007E-3</v>
      </c>
      <c r="BU147" s="4">
        <v>3.1731120000000002</v>
      </c>
      <c r="BV147" s="4">
        <v>21</v>
      </c>
      <c r="BW147" s="4">
        <f t="shared" ref="BW147:BW179" si="10">BU147*0.2642</f>
        <v>0.83833619039999996</v>
      </c>
      <c r="BY147" s="4">
        <f>BE147*$BU147*VLOOKUP("Fuel Specific Gravity",'Raw Data'!$A$1:$B$2000,2,FALSE)</f>
        <v>8628.8709864228476</v>
      </c>
      <c r="BZ147" s="4">
        <f>BF147*$BU147*VLOOKUP("Fuel Specific Gravity",'Raw Data'!$A$1:$B$2000,2,FALSE)</f>
        <v>7.7311668097440007</v>
      </c>
      <c r="CA147" s="4">
        <f>BJ147*$BU147*VLOOKUP("Fuel Specific Gravity",'Raw Data'!$A$1:$B$2000,2,FALSE)</f>
        <v>50.752549309391995</v>
      </c>
      <c r="CB147" s="4">
        <f>BM147*$BU147*VLOOKUP("Fuel Specific Gravity",'Raw Data'!$A$1:$B$2000,2,FALSE)</f>
        <v>0</v>
      </c>
    </row>
    <row r="148" spans="1:80" x14ac:dyDescent="0.25">
      <c r="A148" s="2">
        <v>43165</v>
      </c>
      <c r="B148" s="38">
        <v>0.41206321759259262</v>
      </c>
      <c r="C148" s="4">
        <v>5.298</v>
      </c>
      <c r="D148" s="4">
        <v>9.4000000000000004E-3</v>
      </c>
      <c r="E148" s="4">
        <v>94.251081999999997</v>
      </c>
      <c r="F148" s="4">
        <v>379.6</v>
      </c>
      <c r="G148" s="4">
        <v>75.099999999999994</v>
      </c>
      <c r="H148" s="4">
        <v>0</v>
      </c>
      <c r="J148" s="4">
        <v>12.53</v>
      </c>
      <c r="K148" s="4">
        <v>0.9587</v>
      </c>
      <c r="L148" s="4">
        <v>5.0789999999999997</v>
      </c>
      <c r="M148" s="4">
        <v>8.9999999999999993E-3</v>
      </c>
      <c r="N148" s="4">
        <v>363.94979999999998</v>
      </c>
      <c r="O148" s="4">
        <v>71.961500000000001</v>
      </c>
      <c r="P148" s="4">
        <v>435.9</v>
      </c>
      <c r="Q148" s="4">
        <v>292.09859999999998</v>
      </c>
      <c r="R148" s="4">
        <v>57.754800000000003</v>
      </c>
      <c r="S148" s="4">
        <v>349.9</v>
      </c>
      <c r="T148" s="4">
        <v>0</v>
      </c>
      <c r="W148" s="4">
        <v>0</v>
      </c>
      <c r="X148" s="4">
        <v>12.0116</v>
      </c>
      <c r="Y148" s="4">
        <v>12</v>
      </c>
      <c r="Z148" s="4">
        <v>846</v>
      </c>
      <c r="AA148" s="4">
        <v>849</v>
      </c>
      <c r="AB148" s="4">
        <v>884</v>
      </c>
      <c r="AC148" s="4">
        <v>83</v>
      </c>
      <c r="AD148" s="4">
        <v>22.66</v>
      </c>
      <c r="AE148" s="4">
        <v>0.52</v>
      </c>
      <c r="AF148" s="4">
        <v>978</v>
      </c>
      <c r="AG148" s="4">
        <v>0</v>
      </c>
      <c r="AH148" s="4">
        <v>33</v>
      </c>
      <c r="AI148" s="4">
        <v>35</v>
      </c>
      <c r="AJ148" s="4">
        <v>190.1</v>
      </c>
      <c r="AK148" s="4">
        <v>169</v>
      </c>
      <c r="AL148" s="4">
        <v>4.4000000000000004</v>
      </c>
      <c r="AM148" s="4">
        <v>175</v>
      </c>
      <c r="AN148" s="4" t="s">
        <v>155</v>
      </c>
      <c r="AO148" s="4">
        <v>2</v>
      </c>
      <c r="AP148" s="4">
        <v>0.62119212962962966</v>
      </c>
      <c r="AQ148" s="4">
        <v>47.163657999999998</v>
      </c>
      <c r="AR148" s="4">
        <v>-88.491012999999995</v>
      </c>
      <c r="AS148" s="4">
        <v>316.3</v>
      </c>
      <c r="AT148" s="4">
        <v>23.3</v>
      </c>
      <c r="AU148" s="4">
        <v>12</v>
      </c>
      <c r="AV148" s="4">
        <v>9</v>
      </c>
      <c r="AW148" s="4" t="s">
        <v>214</v>
      </c>
      <c r="AX148" s="4">
        <v>2.0366629999999999</v>
      </c>
      <c r="AY148" s="4">
        <v>1.38002</v>
      </c>
      <c r="AZ148" s="4">
        <v>3.5683319999999998</v>
      </c>
      <c r="BA148" s="4">
        <v>14.186999999999999</v>
      </c>
      <c r="BB148" s="4">
        <v>40.14</v>
      </c>
      <c r="BC148" s="4">
        <v>2.83</v>
      </c>
      <c r="BD148" s="4">
        <v>4.3090000000000002</v>
      </c>
      <c r="BE148" s="4">
        <v>3184.0569999999998</v>
      </c>
      <c r="BF148" s="4">
        <v>3.605</v>
      </c>
      <c r="BG148" s="4">
        <v>23.893000000000001</v>
      </c>
      <c r="BH148" s="4">
        <v>4.7240000000000002</v>
      </c>
      <c r="BI148" s="4">
        <v>28.617999999999999</v>
      </c>
      <c r="BJ148" s="4">
        <v>19.175999999999998</v>
      </c>
      <c r="BK148" s="4">
        <v>3.7919999999999998</v>
      </c>
      <c r="BL148" s="4">
        <v>22.968</v>
      </c>
      <c r="BM148" s="4">
        <v>0</v>
      </c>
      <c r="BQ148" s="4">
        <v>5475.1859999999997</v>
      </c>
      <c r="BR148" s="4">
        <v>0.120846</v>
      </c>
      <c r="BS148" s="4">
        <v>-5</v>
      </c>
      <c r="BT148" s="4">
        <v>8.9999999999999993E-3</v>
      </c>
      <c r="BU148" s="4">
        <v>2.9531740000000002</v>
      </c>
      <c r="BV148" s="4">
        <v>21</v>
      </c>
      <c r="BW148" s="4">
        <f t="shared" si="10"/>
        <v>0.78022857080000008</v>
      </c>
      <c r="BY148" s="4">
        <f>BE148*$BU148*VLOOKUP("Fuel Specific Gravity",'Raw Data'!$A$1:$B$2000,2,FALSE)</f>
        <v>8030.2254922679713</v>
      </c>
      <c r="BZ148" s="4">
        <f>BF148*$BU148*VLOOKUP("Fuel Specific Gravity",'Raw Data'!$A$1:$B$2000,2,FALSE)</f>
        <v>9.0918481985799993</v>
      </c>
      <c r="CA148" s="4">
        <f>BJ148*$BU148*VLOOKUP("Fuel Specific Gravity",'Raw Data'!$A$1:$B$2000,2,FALSE)</f>
        <v>48.362075188896</v>
      </c>
      <c r="CB148" s="4">
        <f>BM148*$BU148*VLOOKUP("Fuel Specific Gravity",'Raw Data'!$A$1:$B$2000,2,FALSE)</f>
        <v>0</v>
      </c>
    </row>
    <row r="149" spans="1:80" x14ac:dyDescent="0.25">
      <c r="A149" s="2">
        <v>43165</v>
      </c>
      <c r="B149" s="38">
        <v>0.41207479166666666</v>
      </c>
      <c r="C149" s="4">
        <v>5.1870000000000003</v>
      </c>
      <c r="D149" s="4">
        <v>0.01</v>
      </c>
      <c r="E149" s="4">
        <v>100</v>
      </c>
      <c r="F149" s="4">
        <v>376.8</v>
      </c>
      <c r="G149" s="4">
        <v>78.400000000000006</v>
      </c>
      <c r="H149" s="4">
        <v>7</v>
      </c>
      <c r="J149" s="4">
        <v>12.78</v>
      </c>
      <c r="K149" s="4">
        <v>0.95960000000000001</v>
      </c>
      <c r="L149" s="4">
        <v>4.9768999999999997</v>
      </c>
      <c r="M149" s="4">
        <v>9.5999999999999992E-3</v>
      </c>
      <c r="N149" s="4">
        <v>361.54469999999998</v>
      </c>
      <c r="O149" s="4">
        <v>75.255700000000004</v>
      </c>
      <c r="P149" s="4">
        <v>436.8</v>
      </c>
      <c r="Q149" s="4">
        <v>290.16829999999999</v>
      </c>
      <c r="R149" s="4">
        <v>60.398600000000002</v>
      </c>
      <c r="S149" s="4">
        <v>350.6</v>
      </c>
      <c r="T149" s="4">
        <v>7.0164999999999997</v>
      </c>
      <c r="W149" s="4">
        <v>0</v>
      </c>
      <c r="X149" s="4">
        <v>12.267799999999999</v>
      </c>
      <c r="Y149" s="4">
        <v>12</v>
      </c>
      <c r="Z149" s="4">
        <v>846</v>
      </c>
      <c r="AA149" s="4">
        <v>849</v>
      </c>
      <c r="AB149" s="4">
        <v>884</v>
      </c>
      <c r="AC149" s="4">
        <v>83</v>
      </c>
      <c r="AD149" s="4">
        <v>22.66</v>
      </c>
      <c r="AE149" s="4">
        <v>0.52</v>
      </c>
      <c r="AF149" s="4">
        <v>978</v>
      </c>
      <c r="AG149" s="4">
        <v>0</v>
      </c>
      <c r="AH149" s="4">
        <v>33</v>
      </c>
      <c r="AI149" s="4">
        <v>35</v>
      </c>
      <c r="AJ149" s="4">
        <v>190.9</v>
      </c>
      <c r="AK149" s="4">
        <v>169</v>
      </c>
      <c r="AL149" s="4">
        <v>4.4000000000000004</v>
      </c>
      <c r="AM149" s="4">
        <v>175</v>
      </c>
      <c r="AN149" s="4" t="s">
        <v>155</v>
      </c>
      <c r="AO149" s="4">
        <v>2</v>
      </c>
      <c r="AP149" s="4">
        <v>0.6212037037037037</v>
      </c>
      <c r="AQ149" s="4">
        <v>47.163625000000003</v>
      </c>
      <c r="AR149" s="4">
        <v>-88.491164999999995</v>
      </c>
      <c r="AS149" s="4">
        <v>316</v>
      </c>
      <c r="AT149" s="4">
        <v>24.7</v>
      </c>
      <c r="AU149" s="4">
        <v>12</v>
      </c>
      <c r="AV149" s="4">
        <v>9</v>
      </c>
      <c r="AW149" s="4" t="s">
        <v>214</v>
      </c>
      <c r="AX149" s="4">
        <v>2.1683680000000001</v>
      </c>
      <c r="AY149" s="4">
        <v>1.2734730000000001</v>
      </c>
      <c r="AZ149" s="4">
        <v>3.7367370000000002</v>
      </c>
      <c r="BA149" s="4">
        <v>14.186999999999999</v>
      </c>
      <c r="BB149" s="4">
        <v>40.97</v>
      </c>
      <c r="BC149" s="4">
        <v>2.89</v>
      </c>
      <c r="BD149" s="4">
        <v>4.2140000000000004</v>
      </c>
      <c r="BE149" s="4">
        <v>3183.643</v>
      </c>
      <c r="BF149" s="4">
        <v>3.907</v>
      </c>
      <c r="BG149" s="4">
        <v>24.219000000000001</v>
      </c>
      <c r="BH149" s="4">
        <v>5.0410000000000004</v>
      </c>
      <c r="BI149" s="4">
        <v>29.260999999999999</v>
      </c>
      <c r="BJ149" s="4">
        <v>19.437999999999999</v>
      </c>
      <c r="BK149" s="4">
        <v>4.0460000000000003</v>
      </c>
      <c r="BL149" s="4">
        <v>23.484000000000002</v>
      </c>
      <c r="BM149" s="4">
        <v>0.14180000000000001</v>
      </c>
      <c r="BQ149" s="4">
        <v>5705.973</v>
      </c>
      <c r="BR149" s="4">
        <v>0.10731599999999999</v>
      </c>
      <c r="BS149" s="4">
        <v>-5</v>
      </c>
      <c r="BT149" s="4">
        <v>7.1879999999999999E-3</v>
      </c>
      <c r="BU149" s="4">
        <v>2.6225350000000001</v>
      </c>
      <c r="BV149" s="4">
        <v>21</v>
      </c>
      <c r="BW149" s="4">
        <f t="shared" si="10"/>
        <v>0.69287374700000004</v>
      </c>
      <c r="BY149" s="4">
        <f>BE149*$BU149*VLOOKUP("Fuel Specific Gravity",'Raw Data'!$A$1:$B$2000,2,FALSE)</f>
        <v>7130.229776534271</v>
      </c>
      <c r="BZ149" s="4">
        <f>BF149*$BU149*VLOOKUP("Fuel Specific Gravity",'Raw Data'!$A$1:$B$2000,2,FALSE)</f>
        <v>8.7502925852299995</v>
      </c>
      <c r="CA149" s="4">
        <f>BJ149*$BU149*VLOOKUP("Fuel Specific Gravity",'Raw Data'!$A$1:$B$2000,2,FALSE)</f>
        <v>43.534217371819999</v>
      </c>
      <c r="CB149" s="4">
        <f>BM149*$BU149*VLOOKUP("Fuel Specific Gravity",'Raw Data'!$A$1:$B$2000,2,FALSE)</f>
        <v>0.31758164540200001</v>
      </c>
    </row>
    <row r="150" spans="1:80" x14ac:dyDescent="0.25">
      <c r="A150" s="2">
        <v>43165</v>
      </c>
      <c r="B150" s="38">
        <v>0.41208636574074076</v>
      </c>
      <c r="C150" s="4">
        <v>5.18</v>
      </c>
      <c r="D150" s="4">
        <v>0.01</v>
      </c>
      <c r="E150" s="4">
        <v>100</v>
      </c>
      <c r="F150" s="4">
        <v>375.2</v>
      </c>
      <c r="G150" s="4">
        <v>80.8</v>
      </c>
      <c r="H150" s="4">
        <v>0</v>
      </c>
      <c r="J150" s="4">
        <v>13.03</v>
      </c>
      <c r="K150" s="4">
        <v>0.95960000000000001</v>
      </c>
      <c r="L150" s="4">
        <v>4.9707999999999997</v>
      </c>
      <c r="M150" s="4">
        <v>9.5999999999999992E-3</v>
      </c>
      <c r="N150" s="4">
        <v>360.09469999999999</v>
      </c>
      <c r="O150" s="4">
        <v>77.533299999999997</v>
      </c>
      <c r="P150" s="4">
        <v>437.6</v>
      </c>
      <c r="Q150" s="4">
        <v>289.00459999999998</v>
      </c>
      <c r="R150" s="4">
        <v>62.226700000000001</v>
      </c>
      <c r="S150" s="4">
        <v>351.2</v>
      </c>
      <c r="T150" s="4">
        <v>0</v>
      </c>
      <c r="W150" s="4">
        <v>0</v>
      </c>
      <c r="X150" s="4">
        <v>12.504200000000001</v>
      </c>
      <c r="Y150" s="4">
        <v>12</v>
      </c>
      <c r="Z150" s="4">
        <v>846</v>
      </c>
      <c r="AA150" s="4">
        <v>848</v>
      </c>
      <c r="AB150" s="4">
        <v>884</v>
      </c>
      <c r="AC150" s="4">
        <v>83</v>
      </c>
      <c r="AD150" s="4">
        <v>22.66</v>
      </c>
      <c r="AE150" s="4">
        <v>0.52</v>
      </c>
      <c r="AF150" s="4">
        <v>978</v>
      </c>
      <c r="AG150" s="4">
        <v>0</v>
      </c>
      <c r="AH150" s="4">
        <v>33</v>
      </c>
      <c r="AI150" s="4">
        <v>35</v>
      </c>
      <c r="AJ150" s="4">
        <v>191</v>
      </c>
      <c r="AK150" s="4">
        <v>169</v>
      </c>
      <c r="AL150" s="4">
        <v>4.4000000000000004</v>
      </c>
      <c r="AM150" s="4">
        <v>175</v>
      </c>
      <c r="AN150" s="4" t="s">
        <v>155</v>
      </c>
      <c r="AO150" s="4">
        <v>2</v>
      </c>
      <c r="AP150" s="4">
        <v>0.62121527777777774</v>
      </c>
      <c r="AQ150" s="4">
        <v>47.163594000000003</v>
      </c>
      <c r="AR150" s="4">
        <v>-88.491308000000004</v>
      </c>
      <c r="AS150" s="4">
        <v>315.8</v>
      </c>
      <c r="AT150" s="4">
        <v>25</v>
      </c>
      <c r="AU150" s="4">
        <v>12</v>
      </c>
      <c r="AV150" s="4">
        <v>9</v>
      </c>
      <c r="AW150" s="4" t="s">
        <v>214</v>
      </c>
      <c r="AX150" s="4">
        <v>2.2000000000000002</v>
      </c>
      <c r="AY150" s="4">
        <v>1.4</v>
      </c>
      <c r="AZ150" s="4">
        <v>3.8</v>
      </c>
      <c r="BA150" s="4">
        <v>14.186999999999999</v>
      </c>
      <c r="BB150" s="4">
        <v>41.03</v>
      </c>
      <c r="BC150" s="4">
        <v>2.89</v>
      </c>
      <c r="BD150" s="4">
        <v>4.2080000000000002</v>
      </c>
      <c r="BE150" s="4">
        <v>3184.1179999999999</v>
      </c>
      <c r="BF150" s="4">
        <v>3.9119999999999999</v>
      </c>
      <c r="BG150" s="4">
        <v>24.155000000000001</v>
      </c>
      <c r="BH150" s="4">
        <v>5.2009999999999996</v>
      </c>
      <c r="BI150" s="4">
        <v>29.356000000000002</v>
      </c>
      <c r="BJ150" s="4">
        <v>19.387</v>
      </c>
      <c r="BK150" s="4">
        <v>4.1740000000000004</v>
      </c>
      <c r="BL150" s="4">
        <v>23.561</v>
      </c>
      <c r="BM150" s="4">
        <v>0</v>
      </c>
      <c r="BQ150" s="4">
        <v>5823.93</v>
      </c>
      <c r="BR150" s="4">
        <v>0.11053</v>
      </c>
      <c r="BS150" s="4">
        <v>-5</v>
      </c>
      <c r="BT150" s="4">
        <v>7.9059999999999998E-3</v>
      </c>
      <c r="BU150" s="4">
        <v>2.7010770000000002</v>
      </c>
      <c r="BV150" s="4">
        <v>21</v>
      </c>
      <c r="BW150" s="4">
        <f t="shared" si="10"/>
        <v>0.71362454340000003</v>
      </c>
      <c r="BY150" s="4">
        <f>BE150*$BU150*VLOOKUP("Fuel Specific Gravity",'Raw Data'!$A$1:$B$2000,2,FALSE)</f>
        <v>7344.8679024034436</v>
      </c>
      <c r="BZ150" s="4">
        <f>BF150*$BU150*VLOOKUP("Fuel Specific Gravity",'Raw Data'!$A$1:$B$2000,2,FALSE)</f>
        <v>9.0238876932960004</v>
      </c>
      <c r="CA150" s="4">
        <f>BJ150*$BU150*VLOOKUP("Fuel Specific Gravity",'Raw Data'!$A$1:$B$2000,2,FALSE)</f>
        <v>44.720375948346003</v>
      </c>
      <c r="CB150" s="4">
        <f>BM150*$BU150*VLOOKUP("Fuel Specific Gravity",'Raw Data'!$A$1:$B$2000,2,FALSE)</f>
        <v>0</v>
      </c>
    </row>
    <row r="151" spans="1:80" x14ac:dyDescent="0.25">
      <c r="A151" s="2">
        <v>43165</v>
      </c>
      <c r="B151" s="38">
        <v>0.4120979398148148</v>
      </c>
      <c r="C151" s="4">
        <v>5.2210000000000001</v>
      </c>
      <c r="D151" s="4">
        <v>0.01</v>
      </c>
      <c r="E151" s="4">
        <v>100</v>
      </c>
      <c r="F151" s="4">
        <v>373.2</v>
      </c>
      <c r="G151" s="4">
        <v>82</v>
      </c>
      <c r="H151" s="4">
        <v>0</v>
      </c>
      <c r="J151" s="4">
        <v>13.18</v>
      </c>
      <c r="K151" s="4">
        <v>0.95930000000000004</v>
      </c>
      <c r="L151" s="4">
        <v>5.0087999999999999</v>
      </c>
      <c r="M151" s="4">
        <v>9.5999999999999992E-3</v>
      </c>
      <c r="N151" s="4">
        <v>358.02199999999999</v>
      </c>
      <c r="O151" s="4">
        <v>78.703800000000001</v>
      </c>
      <c r="P151" s="4">
        <v>436.7</v>
      </c>
      <c r="Q151" s="4">
        <v>287.34100000000001</v>
      </c>
      <c r="R151" s="4">
        <v>63.165999999999997</v>
      </c>
      <c r="S151" s="4">
        <v>350.5</v>
      </c>
      <c r="T151" s="4">
        <v>0</v>
      </c>
      <c r="W151" s="4">
        <v>0</v>
      </c>
      <c r="X151" s="4">
        <v>12.6409</v>
      </c>
      <c r="Y151" s="4">
        <v>12</v>
      </c>
      <c r="Z151" s="4">
        <v>846</v>
      </c>
      <c r="AA151" s="4">
        <v>849</v>
      </c>
      <c r="AB151" s="4">
        <v>884</v>
      </c>
      <c r="AC151" s="4">
        <v>83</v>
      </c>
      <c r="AD151" s="4">
        <v>22.66</v>
      </c>
      <c r="AE151" s="4">
        <v>0.52</v>
      </c>
      <c r="AF151" s="4">
        <v>978</v>
      </c>
      <c r="AG151" s="4">
        <v>0</v>
      </c>
      <c r="AH151" s="4">
        <v>33</v>
      </c>
      <c r="AI151" s="4">
        <v>35</v>
      </c>
      <c r="AJ151" s="4">
        <v>191</v>
      </c>
      <c r="AK151" s="4">
        <v>169</v>
      </c>
      <c r="AL151" s="4">
        <v>4.4000000000000004</v>
      </c>
      <c r="AM151" s="4">
        <v>175</v>
      </c>
      <c r="AN151" s="4" t="s">
        <v>155</v>
      </c>
      <c r="AO151" s="4">
        <v>2</v>
      </c>
      <c r="AP151" s="4">
        <v>0.62122685185185189</v>
      </c>
      <c r="AQ151" s="4">
        <v>47.163547000000001</v>
      </c>
      <c r="AR151" s="4">
        <v>-88.491442000000006</v>
      </c>
      <c r="AS151" s="4">
        <v>315.7</v>
      </c>
      <c r="AT151" s="4">
        <v>25.1</v>
      </c>
      <c r="AU151" s="4">
        <v>12</v>
      </c>
      <c r="AV151" s="4">
        <v>9</v>
      </c>
      <c r="AW151" s="4" t="s">
        <v>214</v>
      </c>
      <c r="AX151" s="4">
        <v>2.0632000000000001</v>
      </c>
      <c r="AY151" s="4">
        <v>1.1264000000000001</v>
      </c>
      <c r="AZ151" s="4">
        <v>2.7056</v>
      </c>
      <c r="BA151" s="4">
        <v>14.186999999999999</v>
      </c>
      <c r="BB151" s="4">
        <v>40.71</v>
      </c>
      <c r="BC151" s="4">
        <v>2.87</v>
      </c>
      <c r="BD151" s="4">
        <v>4.2439999999999998</v>
      </c>
      <c r="BE151" s="4">
        <v>3183.973</v>
      </c>
      <c r="BF151" s="4">
        <v>3.8809999999999998</v>
      </c>
      <c r="BG151" s="4">
        <v>23.832999999999998</v>
      </c>
      <c r="BH151" s="4">
        <v>5.2389999999999999</v>
      </c>
      <c r="BI151" s="4">
        <v>29.073</v>
      </c>
      <c r="BJ151" s="4">
        <v>19.128</v>
      </c>
      <c r="BK151" s="4">
        <v>4.2050000000000001</v>
      </c>
      <c r="BL151" s="4">
        <v>23.332999999999998</v>
      </c>
      <c r="BM151" s="4">
        <v>0</v>
      </c>
      <c r="BQ151" s="4">
        <v>5842.7610000000004</v>
      </c>
      <c r="BR151" s="4">
        <v>0.11190600000000001</v>
      </c>
      <c r="BS151" s="4">
        <v>-5</v>
      </c>
      <c r="BT151" s="4">
        <v>8.0000000000000002E-3</v>
      </c>
      <c r="BU151" s="4">
        <v>2.7347030000000001</v>
      </c>
      <c r="BV151" s="4">
        <v>21</v>
      </c>
      <c r="BW151" s="4">
        <f t="shared" si="10"/>
        <v>0.72250853260000003</v>
      </c>
      <c r="BY151" s="4">
        <f>BE151*$BU151*VLOOKUP("Fuel Specific Gravity",'Raw Data'!$A$1:$B$2000,2,FALSE)</f>
        <v>7435.966319826226</v>
      </c>
      <c r="BZ151" s="4">
        <f>BF151*$BU151*VLOOKUP("Fuel Specific Gravity",'Raw Data'!$A$1:$B$2000,2,FALSE)</f>
        <v>9.0638285209219998</v>
      </c>
      <c r="CA151" s="4">
        <f>BJ151*$BU151*VLOOKUP("Fuel Specific Gravity",'Raw Data'!$A$1:$B$2000,2,FALSE)</f>
        <v>44.672226732336</v>
      </c>
      <c r="CB151" s="4">
        <f>BM151*$BU151*VLOOKUP("Fuel Specific Gravity",'Raw Data'!$A$1:$B$2000,2,FALSE)</f>
        <v>0</v>
      </c>
    </row>
    <row r="152" spans="1:80" x14ac:dyDescent="0.25">
      <c r="A152" s="2">
        <v>43165</v>
      </c>
      <c r="B152" s="38">
        <v>0.41210951388888889</v>
      </c>
      <c r="C152" s="4">
        <v>5.3929999999999998</v>
      </c>
      <c r="D152" s="4">
        <v>9.2999999999999992E-3</v>
      </c>
      <c r="E152" s="4">
        <v>92.557377000000002</v>
      </c>
      <c r="F152" s="4">
        <v>372.5</v>
      </c>
      <c r="G152" s="4">
        <v>82.2</v>
      </c>
      <c r="H152" s="4">
        <v>0</v>
      </c>
      <c r="J152" s="4">
        <v>13.23</v>
      </c>
      <c r="K152" s="4">
        <v>0.95789999999999997</v>
      </c>
      <c r="L152" s="4">
        <v>5.1662999999999997</v>
      </c>
      <c r="M152" s="4">
        <v>8.8999999999999999E-3</v>
      </c>
      <c r="N152" s="4">
        <v>356.8202</v>
      </c>
      <c r="O152" s="4">
        <v>78.742000000000004</v>
      </c>
      <c r="P152" s="4">
        <v>435.6</v>
      </c>
      <c r="Q152" s="4">
        <v>286.37650000000002</v>
      </c>
      <c r="R152" s="4">
        <v>63.1967</v>
      </c>
      <c r="S152" s="4">
        <v>349.6</v>
      </c>
      <c r="T152" s="4">
        <v>0</v>
      </c>
      <c r="W152" s="4">
        <v>0</v>
      </c>
      <c r="X152" s="4">
        <v>12.6707</v>
      </c>
      <c r="Y152" s="4">
        <v>12</v>
      </c>
      <c r="Z152" s="4">
        <v>846</v>
      </c>
      <c r="AA152" s="4">
        <v>848</v>
      </c>
      <c r="AB152" s="4">
        <v>883</v>
      </c>
      <c r="AC152" s="4">
        <v>83</v>
      </c>
      <c r="AD152" s="4">
        <v>22.66</v>
      </c>
      <c r="AE152" s="4">
        <v>0.52</v>
      </c>
      <c r="AF152" s="4">
        <v>978</v>
      </c>
      <c r="AG152" s="4">
        <v>0</v>
      </c>
      <c r="AH152" s="4">
        <v>33</v>
      </c>
      <c r="AI152" s="4">
        <v>35</v>
      </c>
      <c r="AJ152" s="4">
        <v>191</v>
      </c>
      <c r="AK152" s="4">
        <v>169</v>
      </c>
      <c r="AL152" s="4">
        <v>4.4000000000000004</v>
      </c>
      <c r="AM152" s="4">
        <v>175</v>
      </c>
      <c r="AN152" s="4" t="s">
        <v>155</v>
      </c>
      <c r="AO152" s="4">
        <v>2</v>
      </c>
      <c r="AP152" s="4">
        <v>0.62123842592592593</v>
      </c>
      <c r="AQ152" s="4">
        <v>47.163488000000001</v>
      </c>
      <c r="AR152" s="4">
        <v>-88.491563999999997</v>
      </c>
      <c r="AS152" s="4">
        <v>315.60000000000002</v>
      </c>
      <c r="AT152" s="4">
        <v>24.8</v>
      </c>
      <c r="AU152" s="4">
        <v>12</v>
      </c>
      <c r="AV152" s="4">
        <v>9</v>
      </c>
      <c r="AW152" s="4" t="s">
        <v>214</v>
      </c>
      <c r="AX152" s="4">
        <v>2.1368</v>
      </c>
      <c r="AY152" s="4">
        <v>1.2736000000000001</v>
      </c>
      <c r="AZ152" s="4">
        <v>2.5419999999999998</v>
      </c>
      <c r="BA152" s="4">
        <v>14.186999999999999</v>
      </c>
      <c r="BB152" s="4">
        <v>39.450000000000003</v>
      </c>
      <c r="BC152" s="4">
        <v>2.78</v>
      </c>
      <c r="BD152" s="4">
        <v>4.3920000000000003</v>
      </c>
      <c r="BE152" s="4">
        <v>3183.8339999999998</v>
      </c>
      <c r="BF152" s="4">
        <v>3.4780000000000002</v>
      </c>
      <c r="BG152" s="4">
        <v>23.027999999999999</v>
      </c>
      <c r="BH152" s="4">
        <v>5.0819999999999999</v>
      </c>
      <c r="BI152" s="4">
        <v>28.11</v>
      </c>
      <c r="BJ152" s="4">
        <v>18.481999999999999</v>
      </c>
      <c r="BK152" s="4">
        <v>4.0789999999999997</v>
      </c>
      <c r="BL152" s="4">
        <v>22.56</v>
      </c>
      <c r="BM152" s="4">
        <v>0</v>
      </c>
      <c r="BQ152" s="4">
        <v>5677.6379999999999</v>
      </c>
      <c r="BR152" s="4">
        <v>0.10294</v>
      </c>
      <c r="BS152" s="4">
        <v>-5</v>
      </c>
      <c r="BT152" s="4">
        <v>7.0939999999999996E-3</v>
      </c>
      <c r="BU152" s="4">
        <v>2.5155959999999999</v>
      </c>
      <c r="BV152" s="4">
        <v>21</v>
      </c>
      <c r="BW152" s="4">
        <f t="shared" si="10"/>
        <v>0.66462046320000001</v>
      </c>
      <c r="BY152" s="4">
        <f>BE152*$BU152*VLOOKUP("Fuel Specific Gravity",'Raw Data'!$A$1:$B$2000,2,FALSE)</f>
        <v>6839.8910241046551</v>
      </c>
      <c r="BZ152" s="4">
        <f>BF152*$BU152*VLOOKUP("Fuel Specific Gravity",'Raw Data'!$A$1:$B$2000,2,FALSE)</f>
        <v>7.4718534263519993</v>
      </c>
      <c r="CA152" s="4">
        <f>BJ152*$BU152*VLOOKUP("Fuel Specific Gravity",'Raw Data'!$A$1:$B$2000,2,FALSE)</f>
        <v>39.705231462287998</v>
      </c>
      <c r="CB152" s="4">
        <f>BM152*$BU152*VLOOKUP("Fuel Specific Gravity",'Raw Data'!$A$1:$B$2000,2,FALSE)</f>
        <v>0</v>
      </c>
    </row>
    <row r="153" spans="1:80" x14ac:dyDescent="0.25">
      <c r="A153" s="2">
        <v>43165</v>
      </c>
      <c r="B153" s="38">
        <v>0.41212108796296293</v>
      </c>
      <c r="C153" s="4">
        <v>5.5949999999999998</v>
      </c>
      <c r="D153" s="4">
        <v>7.7999999999999996E-3</v>
      </c>
      <c r="E153" s="4">
        <v>78.436975000000004</v>
      </c>
      <c r="F153" s="4">
        <v>379.4</v>
      </c>
      <c r="G153" s="4">
        <v>82.2</v>
      </c>
      <c r="H153" s="4">
        <v>0</v>
      </c>
      <c r="J153" s="4">
        <v>13.3</v>
      </c>
      <c r="K153" s="4">
        <v>0.95630000000000004</v>
      </c>
      <c r="L153" s="4">
        <v>5.3506</v>
      </c>
      <c r="M153" s="4">
        <v>7.4999999999999997E-3</v>
      </c>
      <c r="N153" s="4">
        <v>362.82900000000001</v>
      </c>
      <c r="O153" s="4">
        <v>78.608500000000006</v>
      </c>
      <c r="P153" s="4">
        <v>441.4</v>
      </c>
      <c r="Q153" s="4">
        <v>291.19900000000001</v>
      </c>
      <c r="R153" s="4">
        <v>63.089599999999997</v>
      </c>
      <c r="S153" s="4">
        <v>354.3</v>
      </c>
      <c r="T153" s="4">
        <v>0</v>
      </c>
      <c r="W153" s="4">
        <v>0</v>
      </c>
      <c r="X153" s="4">
        <v>12.7189</v>
      </c>
      <c r="Y153" s="4">
        <v>11.9</v>
      </c>
      <c r="Z153" s="4">
        <v>846</v>
      </c>
      <c r="AA153" s="4">
        <v>850</v>
      </c>
      <c r="AB153" s="4">
        <v>884</v>
      </c>
      <c r="AC153" s="4">
        <v>83</v>
      </c>
      <c r="AD153" s="4">
        <v>22.66</v>
      </c>
      <c r="AE153" s="4">
        <v>0.52</v>
      </c>
      <c r="AF153" s="4">
        <v>978</v>
      </c>
      <c r="AG153" s="4">
        <v>0</v>
      </c>
      <c r="AH153" s="4">
        <v>33</v>
      </c>
      <c r="AI153" s="4">
        <v>35</v>
      </c>
      <c r="AJ153" s="4">
        <v>191</v>
      </c>
      <c r="AK153" s="4">
        <v>169</v>
      </c>
      <c r="AL153" s="4">
        <v>4.3</v>
      </c>
      <c r="AM153" s="4">
        <v>175</v>
      </c>
      <c r="AN153" s="4" t="s">
        <v>155</v>
      </c>
      <c r="AO153" s="4">
        <v>2</v>
      </c>
      <c r="AP153" s="4">
        <v>0.62124999999999997</v>
      </c>
      <c r="AQ153" s="4">
        <v>47.163418</v>
      </c>
      <c r="AR153" s="4">
        <v>-88.491671999999994</v>
      </c>
      <c r="AS153" s="4">
        <v>315.5</v>
      </c>
      <c r="AT153" s="4">
        <v>24.6</v>
      </c>
      <c r="AU153" s="4">
        <v>12</v>
      </c>
      <c r="AV153" s="4">
        <v>9</v>
      </c>
      <c r="AW153" s="4" t="s">
        <v>214</v>
      </c>
      <c r="AX153" s="4">
        <v>2.2000000000000002</v>
      </c>
      <c r="AY153" s="4">
        <v>1.4</v>
      </c>
      <c r="AZ153" s="4">
        <v>2.7</v>
      </c>
      <c r="BA153" s="4">
        <v>14.186999999999999</v>
      </c>
      <c r="BB153" s="4">
        <v>38.07</v>
      </c>
      <c r="BC153" s="4">
        <v>2.68</v>
      </c>
      <c r="BD153" s="4">
        <v>4.569</v>
      </c>
      <c r="BE153" s="4">
        <v>3183.991</v>
      </c>
      <c r="BF153" s="4">
        <v>2.8410000000000002</v>
      </c>
      <c r="BG153" s="4">
        <v>22.61</v>
      </c>
      <c r="BH153" s="4">
        <v>4.899</v>
      </c>
      <c r="BI153" s="4">
        <v>27.509</v>
      </c>
      <c r="BJ153" s="4">
        <v>18.146999999999998</v>
      </c>
      <c r="BK153" s="4">
        <v>3.9319999999999999</v>
      </c>
      <c r="BL153" s="4">
        <v>22.077999999999999</v>
      </c>
      <c r="BM153" s="4">
        <v>0</v>
      </c>
      <c r="BQ153" s="4">
        <v>5503.1930000000002</v>
      </c>
      <c r="BR153" s="4">
        <v>9.9281999999999995E-2</v>
      </c>
      <c r="BS153" s="4">
        <v>-5</v>
      </c>
      <c r="BT153" s="4">
        <v>7.9059999999999998E-3</v>
      </c>
      <c r="BU153" s="4">
        <v>2.4262039999999998</v>
      </c>
      <c r="BV153" s="4">
        <v>21</v>
      </c>
      <c r="BW153" s="4">
        <f t="shared" si="10"/>
        <v>0.64100309679999989</v>
      </c>
      <c r="BY153" s="4">
        <f>BE153*$BU153*VLOOKUP("Fuel Specific Gravity",'Raw Data'!$A$1:$B$2000,2,FALSE)</f>
        <v>6597.1599919400551</v>
      </c>
      <c r="BZ153" s="4">
        <f>BF153*$BU153*VLOOKUP("Fuel Specific Gravity",'Raw Data'!$A$1:$B$2000,2,FALSE)</f>
        <v>5.8864901116560002</v>
      </c>
      <c r="CA153" s="4">
        <f>BJ153*$BU153*VLOOKUP("Fuel Specific Gravity",'Raw Data'!$A$1:$B$2000,2,FALSE)</f>
        <v>37.600188685751988</v>
      </c>
      <c r="CB153" s="4">
        <f>BM153*$BU153*VLOOKUP("Fuel Specific Gravity",'Raw Data'!$A$1:$B$2000,2,FALSE)</f>
        <v>0</v>
      </c>
    </row>
    <row r="154" spans="1:80" x14ac:dyDescent="0.25">
      <c r="A154" s="2">
        <v>43165</v>
      </c>
      <c r="B154" s="38">
        <v>0.41213266203703708</v>
      </c>
      <c r="C154" s="4">
        <v>5.6660000000000004</v>
      </c>
      <c r="D154" s="4">
        <v>7.4000000000000003E-3</v>
      </c>
      <c r="E154" s="4">
        <v>74.108911000000006</v>
      </c>
      <c r="F154" s="4">
        <v>384.8</v>
      </c>
      <c r="G154" s="4">
        <v>82.2</v>
      </c>
      <c r="H154" s="4">
        <v>0</v>
      </c>
      <c r="J154" s="4">
        <v>13.2</v>
      </c>
      <c r="K154" s="4">
        <v>0.95579999999999998</v>
      </c>
      <c r="L154" s="4">
        <v>5.4154999999999998</v>
      </c>
      <c r="M154" s="4">
        <v>7.1000000000000004E-3</v>
      </c>
      <c r="N154" s="4">
        <v>367.77190000000002</v>
      </c>
      <c r="O154" s="4">
        <v>78.543899999999994</v>
      </c>
      <c r="P154" s="4">
        <v>446.3</v>
      </c>
      <c r="Q154" s="4">
        <v>295.1662</v>
      </c>
      <c r="R154" s="4">
        <v>63.037700000000001</v>
      </c>
      <c r="S154" s="4">
        <v>358.2</v>
      </c>
      <c r="T154" s="4">
        <v>0</v>
      </c>
      <c r="W154" s="4">
        <v>0</v>
      </c>
      <c r="X154" s="4">
        <v>12.616300000000001</v>
      </c>
      <c r="Y154" s="4">
        <v>12</v>
      </c>
      <c r="Z154" s="4">
        <v>846</v>
      </c>
      <c r="AA154" s="4">
        <v>848</v>
      </c>
      <c r="AB154" s="4">
        <v>884</v>
      </c>
      <c r="AC154" s="4">
        <v>83</v>
      </c>
      <c r="AD154" s="4">
        <v>22.66</v>
      </c>
      <c r="AE154" s="4">
        <v>0.52</v>
      </c>
      <c r="AF154" s="4">
        <v>978</v>
      </c>
      <c r="AG154" s="4">
        <v>0</v>
      </c>
      <c r="AH154" s="4">
        <v>33</v>
      </c>
      <c r="AI154" s="4">
        <v>35</v>
      </c>
      <c r="AJ154" s="4">
        <v>191</v>
      </c>
      <c r="AK154" s="4">
        <v>169</v>
      </c>
      <c r="AL154" s="4">
        <v>4.4000000000000004</v>
      </c>
      <c r="AM154" s="4">
        <v>175</v>
      </c>
      <c r="AN154" s="4" t="s">
        <v>155</v>
      </c>
      <c r="AO154" s="4">
        <v>2</v>
      </c>
      <c r="AP154" s="4">
        <v>0.62126157407407401</v>
      </c>
      <c r="AQ154" s="4">
        <v>47.163353999999998</v>
      </c>
      <c r="AR154" s="4">
        <v>-88.491784999999993</v>
      </c>
      <c r="AS154" s="4">
        <v>315.5</v>
      </c>
      <c r="AT154" s="4">
        <v>24.5</v>
      </c>
      <c r="AU154" s="4">
        <v>12</v>
      </c>
      <c r="AV154" s="4">
        <v>9</v>
      </c>
      <c r="AW154" s="4" t="s">
        <v>214</v>
      </c>
      <c r="AX154" s="4">
        <v>2.3368000000000002</v>
      </c>
      <c r="AY154" s="4">
        <v>1.1264000000000001</v>
      </c>
      <c r="AZ154" s="4">
        <v>2.8368000000000002</v>
      </c>
      <c r="BA154" s="4">
        <v>14.186999999999999</v>
      </c>
      <c r="BB154" s="4">
        <v>37.61</v>
      </c>
      <c r="BC154" s="4">
        <v>2.65</v>
      </c>
      <c r="BD154" s="4">
        <v>4.6260000000000003</v>
      </c>
      <c r="BE154" s="4">
        <v>3184.0070000000001</v>
      </c>
      <c r="BF154" s="4">
        <v>2.6509999999999998</v>
      </c>
      <c r="BG154" s="4">
        <v>22.643999999999998</v>
      </c>
      <c r="BH154" s="4">
        <v>4.8360000000000003</v>
      </c>
      <c r="BI154" s="4">
        <v>27.48</v>
      </c>
      <c r="BJ154" s="4">
        <v>18.172999999999998</v>
      </c>
      <c r="BK154" s="4">
        <v>3.8809999999999998</v>
      </c>
      <c r="BL154" s="4">
        <v>22.055</v>
      </c>
      <c r="BM154" s="4">
        <v>0</v>
      </c>
      <c r="BQ154" s="4">
        <v>5393.4380000000001</v>
      </c>
      <c r="BR154" s="4">
        <v>0.108956</v>
      </c>
      <c r="BS154" s="4">
        <v>-5</v>
      </c>
      <c r="BT154" s="4">
        <v>8.9049999999999997E-3</v>
      </c>
      <c r="BU154" s="4">
        <v>2.6626129999999999</v>
      </c>
      <c r="BV154" s="4">
        <v>21</v>
      </c>
      <c r="BW154" s="4">
        <f t="shared" si="10"/>
        <v>0.70346235459999995</v>
      </c>
      <c r="BY154" s="4">
        <f>BE154*$BU154*VLOOKUP("Fuel Specific Gravity",'Raw Data'!$A$1:$B$2000,2,FALSE)</f>
        <v>7240.0227794685143</v>
      </c>
      <c r="BZ154" s="4">
        <f>BF154*$BU154*VLOOKUP("Fuel Specific Gravity",'Raw Data'!$A$1:$B$2000,2,FALSE)</f>
        <v>6.0280333518019988</v>
      </c>
      <c r="CA154" s="4">
        <f>BJ154*$BU154*VLOOKUP("Fuel Specific Gravity",'Raw Data'!$A$1:$B$2000,2,FALSE)</f>
        <v>41.323066805845997</v>
      </c>
      <c r="CB154" s="4">
        <f>BM154*$BU154*VLOOKUP("Fuel Specific Gravity",'Raw Data'!$A$1:$B$2000,2,FALSE)</f>
        <v>0</v>
      </c>
    </row>
    <row r="155" spans="1:80" x14ac:dyDescent="0.25">
      <c r="A155" s="2">
        <v>43165</v>
      </c>
      <c r="B155" s="38">
        <v>0.41214423611111112</v>
      </c>
      <c r="C155" s="4">
        <v>6.4210000000000003</v>
      </c>
      <c r="D155" s="4">
        <v>8.5000000000000006E-3</v>
      </c>
      <c r="E155" s="4">
        <v>84.872231999999997</v>
      </c>
      <c r="F155" s="4">
        <v>389.6</v>
      </c>
      <c r="G155" s="4">
        <v>81.900000000000006</v>
      </c>
      <c r="H155" s="4">
        <v>0</v>
      </c>
      <c r="J155" s="4">
        <v>13.1</v>
      </c>
      <c r="K155" s="4">
        <v>0.94979999999999998</v>
      </c>
      <c r="L155" s="4">
        <v>6.0987</v>
      </c>
      <c r="M155" s="4">
        <v>8.0999999999999996E-3</v>
      </c>
      <c r="N155" s="4">
        <v>370.0745</v>
      </c>
      <c r="O155" s="4">
        <v>77.8001</v>
      </c>
      <c r="P155" s="4">
        <v>447.9</v>
      </c>
      <c r="Q155" s="4">
        <v>297.01409999999998</v>
      </c>
      <c r="R155" s="4">
        <v>62.440800000000003</v>
      </c>
      <c r="S155" s="4">
        <v>359.5</v>
      </c>
      <c r="T155" s="4">
        <v>0</v>
      </c>
      <c r="W155" s="4">
        <v>0</v>
      </c>
      <c r="X155" s="4">
        <v>12.442600000000001</v>
      </c>
      <c r="Y155" s="4">
        <v>12</v>
      </c>
      <c r="Z155" s="4">
        <v>846</v>
      </c>
      <c r="AA155" s="4">
        <v>848</v>
      </c>
      <c r="AB155" s="4">
        <v>884</v>
      </c>
      <c r="AC155" s="4">
        <v>83</v>
      </c>
      <c r="AD155" s="4">
        <v>22.66</v>
      </c>
      <c r="AE155" s="4">
        <v>0.52</v>
      </c>
      <c r="AF155" s="4">
        <v>978</v>
      </c>
      <c r="AG155" s="4">
        <v>0</v>
      </c>
      <c r="AH155" s="4">
        <v>33</v>
      </c>
      <c r="AI155" s="4">
        <v>35</v>
      </c>
      <c r="AJ155" s="4">
        <v>191</v>
      </c>
      <c r="AK155" s="4">
        <v>169</v>
      </c>
      <c r="AL155" s="4">
        <v>4.3</v>
      </c>
      <c r="AM155" s="4">
        <v>175</v>
      </c>
      <c r="AN155" s="4" t="s">
        <v>155</v>
      </c>
      <c r="AO155" s="4">
        <v>2</v>
      </c>
      <c r="AP155" s="4">
        <v>0.62127314814814816</v>
      </c>
      <c r="AQ155" s="4">
        <v>47.163277999999998</v>
      </c>
      <c r="AR155" s="4">
        <v>-88.491878999999997</v>
      </c>
      <c r="AS155" s="4">
        <v>315.3</v>
      </c>
      <c r="AT155" s="4">
        <v>24.4</v>
      </c>
      <c r="AU155" s="4">
        <v>12</v>
      </c>
      <c r="AV155" s="4">
        <v>9</v>
      </c>
      <c r="AW155" s="4" t="s">
        <v>214</v>
      </c>
      <c r="AX155" s="4">
        <v>2.4683999999999999</v>
      </c>
      <c r="AY155" s="4">
        <v>1.2736000000000001</v>
      </c>
      <c r="AZ155" s="4">
        <v>3.0367999999999999</v>
      </c>
      <c r="BA155" s="4">
        <v>14.186999999999999</v>
      </c>
      <c r="BB155" s="4">
        <v>33.29</v>
      </c>
      <c r="BC155" s="4">
        <v>2.35</v>
      </c>
      <c r="BD155" s="4">
        <v>5.2830000000000004</v>
      </c>
      <c r="BE155" s="4">
        <v>3181.328</v>
      </c>
      <c r="BF155" s="4">
        <v>2.6760000000000002</v>
      </c>
      <c r="BG155" s="4">
        <v>20.216000000000001</v>
      </c>
      <c r="BH155" s="4">
        <v>4.25</v>
      </c>
      <c r="BI155" s="4">
        <v>24.466000000000001</v>
      </c>
      <c r="BJ155" s="4">
        <v>16.225000000000001</v>
      </c>
      <c r="BK155" s="4">
        <v>3.411</v>
      </c>
      <c r="BL155" s="4">
        <v>19.635999999999999</v>
      </c>
      <c r="BM155" s="4">
        <v>0</v>
      </c>
      <c r="BQ155" s="4">
        <v>4719.3289999999997</v>
      </c>
      <c r="BR155" s="4">
        <v>9.9128999999999995E-2</v>
      </c>
      <c r="BS155" s="4">
        <v>-5</v>
      </c>
      <c r="BT155" s="4">
        <v>8.9999999999999993E-3</v>
      </c>
      <c r="BU155" s="4">
        <v>2.4224679999999998</v>
      </c>
      <c r="BV155" s="4">
        <v>21</v>
      </c>
      <c r="BW155" s="4">
        <f t="shared" si="10"/>
        <v>0.64001604559999992</v>
      </c>
      <c r="BY155" s="4">
        <f>BE155*$BU155*VLOOKUP("Fuel Specific Gravity",'Raw Data'!$A$1:$B$2000,2,FALSE)</f>
        <v>6581.4921469884148</v>
      </c>
      <c r="BZ155" s="4">
        <f>BF155*$BU155*VLOOKUP("Fuel Specific Gravity",'Raw Data'!$A$1:$B$2000,2,FALSE)</f>
        <v>5.536075810272</v>
      </c>
      <c r="CA155" s="4">
        <f>BJ155*$BU155*VLOOKUP("Fuel Specific Gravity",'Raw Data'!$A$1:$B$2000,2,FALSE)</f>
        <v>33.566079978200001</v>
      </c>
      <c r="CB155" s="4">
        <f>BM155*$BU155*VLOOKUP("Fuel Specific Gravity",'Raw Data'!$A$1:$B$2000,2,FALSE)</f>
        <v>0</v>
      </c>
    </row>
    <row r="156" spans="1:80" x14ac:dyDescent="0.25">
      <c r="A156" s="2">
        <v>43165</v>
      </c>
      <c r="B156" s="38">
        <v>0.41215581018518521</v>
      </c>
      <c r="C156" s="4">
        <v>6.6379999999999999</v>
      </c>
      <c r="D156" s="4">
        <v>9.7999999999999997E-3</v>
      </c>
      <c r="E156" s="4">
        <v>98.096856000000002</v>
      </c>
      <c r="F156" s="4">
        <v>394.3</v>
      </c>
      <c r="G156" s="4">
        <v>80.5</v>
      </c>
      <c r="H156" s="4">
        <v>0</v>
      </c>
      <c r="J156" s="4">
        <v>12.94</v>
      </c>
      <c r="K156" s="4">
        <v>0.94810000000000005</v>
      </c>
      <c r="L156" s="4">
        <v>6.2933000000000003</v>
      </c>
      <c r="M156" s="4">
        <v>9.2999999999999992E-3</v>
      </c>
      <c r="N156" s="4">
        <v>373.82170000000002</v>
      </c>
      <c r="O156" s="4">
        <v>76.365200000000002</v>
      </c>
      <c r="P156" s="4">
        <v>450.2</v>
      </c>
      <c r="Q156" s="4">
        <v>300.02159999999998</v>
      </c>
      <c r="R156" s="4">
        <v>61.289200000000001</v>
      </c>
      <c r="S156" s="4">
        <v>361.3</v>
      </c>
      <c r="T156" s="4">
        <v>0</v>
      </c>
      <c r="W156" s="4">
        <v>0</v>
      </c>
      <c r="X156" s="4">
        <v>12.2729</v>
      </c>
      <c r="Y156" s="4">
        <v>11.9</v>
      </c>
      <c r="Z156" s="4">
        <v>847</v>
      </c>
      <c r="AA156" s="4">
        <v>850</v>
      </c>
      <c r="AB156" s="4">
        <v>884</v>
      </c>
      <c r="AC156" s="4">
        <v>83</v>
      </c>
      <c r="AD156" s="4">
        <v>22.66</v>
      </c>
      <c r="AE156" s="4">
        <v>0.52</v>
      </c>
      <c r="AF156" s="4">
        <v>978</v>
      </c>
      <c r="AG156" s="4">
        <v>0</v>
      </c>
      <c r="AH156" s="4">
        <v>33</v>
      </c>
      <c r="AI156" s="4">
        <v>35</v>
      </c>
      <c r="AJ156" s="4">
        <v>191</v>
      </c>
      <c r="AK156" s="4">
        <v>169</v>
      </c>
      <c r="AL156" s="4">
        <v>4.3</v>
      </c>
      <c r="AM156" s="4">
        <v>175</v>
      </c>
      <c r="AN156" s="4" t="s">
        <v>155</v>
      </c>
      <c r="AO156" s="4">
        <v>2</v>
      </c>
      <c r="AP156" s="4">
        <v>0.6212847222222222</v>
      </c>
      <c r="AQ156" s="4">
        <v>47.163252</v>
      </c>
      <c r="AR156" s="4">
        <v>-88.491905000000003</v>
      </c>
      <c r="AS156" s="4">
        <v>315.2</v>
      </c>
      <c r="AT156" s="4">
        <v>24.7</v>
      </c>
      <c r="AU156" s="4">
        <v>12</v>
      </c>
      <c r="AV156" s="4">
        <v>9</v>
      </c>
      <c r="AW156" s="4" t="s">
        <v>214</v>
      </c>
      <c r="AX156" s="4">
        <v>2.5</v>
      </c>
      <c r="AY156" s="4">
        <v>1.4</v>
      </c>
      <c r="AZ156" s="4">
        <v>3.1</v>
      </c>
      <c r="BA156" s="4">
        <v>14.186999999999999</v>
      </c>
      <c r="BB156" s="4">
        <v>32.229999999999997</v>
      </c>
      <c r="BC156" s="4">
        <v>2.27</v>
      </c>
      <c r="BD156" s="4">
        <v>5.4720000000000004</v>
      </c>
      <c r="BE156" s="4">
        <v>3180.1840000000002</v>
      </c>
      <c r="BF156" s="4">
        <v>2.9910000000000001</v>
      </c>
      <c r="BG156" s="4">
        <v>19.782</v>
      </c>
      <c r="BH156" s="4">
        <v>4.0410000000000004</v>
      </c>
      <c r="BI156" s="4">
        <v>23.824000000000002</v>
      </c>
      <c r="BJ156" s="4">
        <v>15.877000000000001</v>
      </c>
      <c r="BK156" s="4">
        <v>3.2429999999999999</v>
      </c>
      <c r="BL156" s="4">
        <v>19.12</v>
      </c>
      <c r="BM156" s="4">
        <v>0</v>
      </c>
      <c r="BQ156" s="4">
        <v>4509.4539999999997</v>
      </c>
      <c r="BR156" s="4">
        <v>0.119744</v>
      </c>
      <c r="BS156" s="4">
        <v>-5</v>
      </c>
      <c r="BT156" s="4">
        <v>8.9999999999999993E-3</v>
      </c>
      <c r="BU156" s="4">
        <v>2.9262440000000001</v>
      </c>
      <c r="BV156" s="4">
        <v>21</v>
      </c>
      <c r="BW156" s="4">
        <f t="shared" si="10"/>
        <v>0.77311366479999999</v>
      </c>
      <c r="BY156" s="4">
        <f>BE156*$BU156*VLOOKUP("Fuel Specific Gravity",'Raw Data'!$A$1:$B$2000,2,FALSE)</f>
        <v>7947.3191739571848</v>
      </c>
      <c r="BZ156" s="4">
        <f>BF156*$BU156*VLOOKUP("Fuel Specific Gravity",'Raw Data'!$A$1:$B$2000,2,FALSE)</f>
        <v>7.4745460166160003</v>
      </c>
      <c r="CA156" s="4">
        <f>BJ156*$BU156*VLOOKUP("Fuel Specific Gravity",'Raw Data'!$A$1:$B$2000,2,FALSE)</f>
        <v>39.676819493751999</v>
      </c>
      <c r="CB156" s="4">
        <f>BM156*$BU156*VLOOKUP("Fuel Specific Gravity",'Raw Data'!$A$1:$B$2000,2,FALSE)</f>
        <v>0</v>
      </c>
    </row>
    <row r="157" spans="1:80" x14ac:dyDescent="0.25">
      <c r="A157" s="2">
        <v>43165</v>
      </c>
      <c r="B157" s="38">
        <v>0.41216738425925925</v>
      </c>
      <c r="C157" s="4">
        <v>6.516</v>
      </c>
      <c r="D157" s="4">
        <v>8.0999999999999996E-3</v>
      </c>
      <c r="E157" s="4">
        <v>81.104502999999994</v>
      </c>
      <c r="F157" s="4">
        <v>394.8</v>
      </c>
      <c r="G157" s="4">
        <v>79.2</v>
      </c>
      <c r="H157" s="4">
        <v>0</v>
      </c>
      <c r="J157" s="4">
        <v>12.43</v>
      </c>
      <c r="K157" s="4">
        <v>0.94910000000000005</v>
      </c>
      <c r="L157" s="4">
        <v>6.1844000000000001</v>
      </c>
      <c r="M157" s="4">
        <v>7.7000000000000002E-3</v>
      </c>
      <c r="N157" s="4">
        <v>374.69779999999997</v>
      </c>
      <c r="O157" s="4">
        <v>75.190399999999997</v>
      </c>
      <c r="P157" s="4">
        <v>449.9</v>
      </c>
      <c r="Q157" s="4">
        <v>300.72469999999998</v>
      </c>
      <c r="R157" s="4">
        <v>60.346200000000003</v>
      </c>
      <c r="S157" s="4">
        <v>361.1</v>
      </c>
      <c r="T157" s="4">
        <v>0</v>
      </c>
      <c r="W157" s="4">
        <v>0</v>
      </c>
      <c r="X157" s="4">
        <v>11.801500000000001</v>
      </c>
      <c r="Y157" s="4">
        <v>12</v>
      </c>
      <c r="Z157" s="4">
        <v>847</v>
      </c>
      <c r="AA157" s="4">
        <v>849</v>
      </c>
      <c r="AB157" s="4">
        <v>884</v>
      </c>
      <c r="AC157" s="4">
        <v>83</v>
      </c>
      <c r="AD157" s="4">
        <v>22.66</v>
      </c>
      <c r="AE157" s="4">
        <v>0.52</v>
      </c>
      <c r="AF157" s="4">
        <v>978</v>
      </c>
      <c r="AG157" s="4">
        <v>0</v>
      </c>
      <c r="AH157" s="4">
        <v>33</v>
      </c>
      <c r="AI157" s="4">
        <v>35</v>
      </c>
      <c r="AJ157" s="4">
        <v>191</v>
      </c>
      <c r="AK157" s="4">
        <v>169</v>
      </c>
      <c r="AL157" s="4">
        <v>4.3</v>
      </c>
      <c r="AM157" s="4">
        <v>175</v>
      </c>
      <c r="AN157" s="4" t="s">
        <v>155</v>
      </c>
      <c r="AO157" s="4">
        <v>2</v>
      </c>
      <c r="AP157" s="4">
        <v>0.6212847222222222</v>
      </c>
      <c r="AQ157" s="4">
        <v>47.163106999999997</v>
      </c>
      <c r="AR157" s="4">
        <v>-88.491944000000004</v>
      </c>
      <c r="AS157" s="4">
        <v>314.89999999999998</v>
      </c>
      <c r="AT157" s="4">
        <v>25.2</v>
      </c>
      <c r="AU157" s="4">
        <v>12</v>
      </c>
      <c r="AV157" s="4">
        <v>9</v>
      </c>
      <c r="AW157" s="4" t="s">
        <v>214</v>
      </c>
      <c r="AX157" s="4">
        <v>2.8420000000000001</v>
      </c>
      <c r="AY157" s="4">
        <v>1.4683999999999999</v>
      </c>
      <c r="AZ157" s="4">
        <v>3.5788000000000002</v>
      </c>
      <c r="BA157" s="4">
        <v>14.186999999999999</v>
      </c>
      <c r="BB157" s="4">
        <v>32.82</v>
      </c>
      <c r="BC157" s="4">
        <v>2.31</v>
      </c>
      <c r="BD157" s="4">
        <v>5.3659999999999997</v>
      </c>
      <c r="BE157" s="4">
        <v>3181.2860000000001</v>
      </c>
      <c r="BF157" s="4">
        <v>2.52</v>
      </c>
      <c r="BG157" s="4">
        <v>20.184999999999999</v>
      </c>
      <c r="BH157" s="4">
        <v>4.05</v>
      </c>
      <c r="BI157" s="4">
        <v>24.234999999999999</v>
      </c>
      <c r="BJ157" s="4">
        <v>16.2</v>
      </c>
      <c r="BK157" s="4">
        <v>3.2509999999999999</v>
      </c>
      <c r="BL157" s="4">
        <v>19.451000000000001</v>
      </c>
      <c r="BM157" s="4">
        <v>0</v>
      </c>
      <c r="BQ157" s="4">
        <v>4414.1310000000003</v>
      </c>
      <c r="BR157" s="4">
        <v>0.14643800000000001</v>
      </c>
      <c r="BS157" s="4">
        <v>-5</v>
      </c>
      <c r="BT157" s="4">
        <v>8.0949999999999998E-3</v>
      </c>
      <c r="BU157" s="4">
        <v>3.5785680000000002</v>
      </c>
      <c r="BV157" s="4">
        <v>21</v>
      </c>
      <c r="BW157" s="4">
        <f t="shared" si="10"/>
        <v>0.9454576656</v>
      </c>
      <c r="BY157" s="4">
        <f>BE157*$BU157*VLOOKUP("Fuel Specific Gravity",'Raw Data'!$A$1:$B$2000,2,FALSE)</f>
        <v>9722.3188297945926</v>
      </c>
      <c r="BZ157" s="4">
        <f>BF157*$BU157*VLOOKUP("Fuel Specific Gravity",'Raw Data'!$A$1:$B$2000,2,FALSE)</f>
        <v>7.7013646214399998</v>
      </c>
      <c r="CA157" s="4">
        <f>BJ157*$BU157*VLOOKUP("Fuel Specific Gravity",'Raw Data'!$A$1:$B$2000,2,FALSE)</f>
        <v>49.508772566400005</v>
      </c>
      <c r="CB157" s="4">
        <f>BM157*$BU157*VLOOKUP("Fuel Specific Gravity",'Raw Data'!$A$1:$B$2000,2,FALSE)</f>
        <v>0</v>
      </c>
    </row>
    <row r="158" spans="1:80" x14ac:dyDescent="0.25">
      <c r="A158" s="2">
        <v>43165</v>
      </c>
      <c r="B158" s="38">
        <v>0.41217895833333335</v>
      </c>
      <c r="C158" s="4">
        <v>6.7009999999999996</v>
      </c>
      <c r="D158" s="4">
        <v>9.4999999999999998E-3</v>
      </c>
      <c r="E158" s="4">
        <v>94.983974000000003</v>
      </c>
      <c r="F158" s="4">
        <v>392.2</v>
      </c>
      <c r="G158" s="4">
        <v>78.400000000000006</v>
      </c>
      <c r="H158" s="4">
        <v>0</v>
      </c>
      <c r="J158" s="4">
        <v>12.17</v>
      </c>
      <c r="K158" s="4">
        <v>0.9476</v>
      </c>
      <c r="L158" s="4">
        <v>6.3503999999999996</v>
      </c>
      <c r="M158" s="4">
        <v>8.9999999999999993E-3</v>
      </c>
      <c r="N158" s="4">
        <v>371.64940000000001</v>
      </c>
      <c r="O158" s="4">
        <v>74.293499999999995</v>
      </c>
      <c r="P158" s="4">
        <v>445.9</v>
      </c>
      <c r="Q158" s="4">
        <v>298.25439999999998</v>
      </c>
      <c r="R158" s="4">
        <v>59.621699999999997</v>
      </c>
      <c r="S158" s="4">
        <v>357.9</v>
      </c>
      <c r="T158" s="4">
        <v>0</v>
      </c>
      <c r="W158" s="4">
        <v>0</v>
      </c>
      <c r="X158" s="4">
        <v>11.534700000000001</v>
      </c>
      <c r="Y158" s="4">
        <v>11.9</v>
      </c>
      <c r="Z158" s="4">
        <v>847</v>
      </c>
      <c r="AA158" s="4">
        <v>850</v>
      </c>
      <c r="AB158" s="4">
        <v>885</v>
      </c>
      <c r="AC158" s="4">
        <v>83</v>
      </c>
      <c r="AD158" s="4">
        <v>22.64</v>
      </c>
      <c r="AE158" s="4">
        <v>0.52</v>
      </c>
      <c r="AF158" s="4">
        <v>979</v>
      </c>
      <c r="AG158" s="4">
        <v>0</v>
      </c>
      <c r="AH158" s="4">
        <v>33</v>
      </c>
      <c r="AI158" s="4">
        <v>35</v>
      </c>
      <c r="AJ158" s="4">
        <v>191</v>
      </c>
      <c r="AK158" s="4">
        <v>169</v>
      </c>
      <c r="AL158" s="4">
        <v>4.3</v>
      </c>
      <c r="AM158" s="4">
        <v>175</v>
      </c>
      <c r="AN158" s="4" t="s">
        <v>155</v>
      </c>
      <c r="AO158" s="4">
        <v>2</v>
      </c>
      <c r="AP158" s="4">
        <v>0.62130787037037039</v>
      </c>
      <c r="AQ158" s="4">
        <v>47.162961000000003</v>
      </c>
      <c r="AR158" s="4">
        <v>-88.491958999999994</v>
      </c>
      <c r="AS158" s="4">
        <v>314.7</v>
      </c>
      <c r="AT158" s="4">
        <v>26.1</v>
      </c>
      <c r="AU158" s="4">
        <v>12</v>
      </c>
      <c r="AV158" s="4">
        <v>9</v>
      </c>
      <c r="AW158" s="4" t="s">
        <v>214</v>
      </c>
      <c r="AX158" s="4">
        <v>2.4527999999999999</v>
      </c>
      <c r="AY158" s="4">
        <v>1.6368</v>
      </c>
      <c r="AZ158" s="4">
        <v>3.8683999999999998</v>
      </c>
      <c r="BA158" s="4">
        <v>14.186999999999999</v>
      </c>
      <c r="BB158" s="4">
        <v>31.94</v>
      </c>
      <c r="BC158" s="4">
        <v>2.25</v>
      </c>
      <c r="BD158" s="4">
        <v>5.5270000000000001</v>
      </c>
      <c r="BE158" s="4">
        <v>3180.1959999999999</v>
      </c>
      <c r="BF158" s="4">
        <v>2.8690000000000002</v>
      </c>
      <c r="BG158" s="4">
        <v>19.491</v>
      </c>
      <c r="BH158" s="4">
        <v>3.8959999999999999</v>
      </c>
      <c r="BI158" s="4">
        <v>23.387</v>
      </c>
      <c r="BJ158" s="4">
        <v>15.641</v>
      </c>
      <c r="BK158" s="4">
        <v>3.1269999999999998</v>
      </c>
      <c r="BL158" s="4">
        <v>18.768000000000001</v>
      </c>
      <c r="BM158" s="4">
        <v>0</v>
      </c>
      <c r="BQ158" s="4">
        <v>4200.1099999999997</v>
      </c>
      <c r="BR158" s="4">
        <v>0.128164</v>
      </c>
      <c r="BS158" s="4">
        <v>-5</v>
      </c>
      <c r="BT158" s="4">
        <v>8.0000000000000002E-3</v>
      </c>
      <c r="BU158" s="4">
        <v>3.132012</v>
      </c>
      <c r="BV158" s="4">
        <v>21</v>
      </c>
      <c r="BW158" s="4">
        <f t="shared" si="10"/>
        <v>0.82747757040000003</v>
      </c>
      <c r="BY158" s="4">
        <f>BE158*$BU158*VLOOKUP("Fuel Specific Gravity",'Raw Data'!$A$1:$B$2000,2,FALSE)</f>
        <v>8506.1918773366069</v>
      </c>
      <c r="BZ158" s="4">
        <f>BF158*$BU158*VLOOKUP("Fuel Specific Gravity",'Raw Data'!$A$1:$B$2000,2,FALSE)</f>
        <v>7.673824033512</v>
      </c>
      <c r="CA158" s="4">
        <f>BJ158*$BU158*VLOOKUP("Fuel Specific Gravity",'Raw Data'!$A$1:$B$2000,2,FALSE)</f>
        <v>41.835580936968</v>
      </c>
      <c r="CB158" s="4">
        <f>BM158*$BU158*VLOOKUP("Fuel Specific Gravity",'Raw Data'!$A$1:$B$2000,2,FALSE)</f>
        <v>0</v>
      </c>
    </row>
    <row r="159" spans="1:80" x14ac:dyDescent="0.25">
      <c r="A159" s="2">
        <v>43165</v>
      </c>
      <c r="B159" s="38">
        <v>0.41219053240740738</v>
      </c>
      <c r="C159" s="4">
        <v>7.2880000000000003</v>
      </c>
      <c r="D159" s="4">
        <v>0.01</v>
      </c>
      <c r="E159" s="4">
        <v>100</v>
      </c>
      <c r="F159" s="4">
        <v>390.9</v>
      </c>
      <c r="G159" s="4">
        <v>78.400000000000006</v>
      </c>
      <c r="H159" s="4">
        <v>0</v>
      </c>
      <c r="J159" s="4">
        <v>12.1</v>
      </c>
      <c r="K159" s="4">
        <v>0.94310000000000005</v>
      </c>
      <c r="L159" s="4">
        <v>6.8737000000000004</v>
      </c>
      <c r="M159" s="4">
        <v>9.4000000000000004E-3</v>
      </c>
      <c r="N159" s="4">
        <v>368.6651</v>
      </c>
      <c r="O159" s="4">
        <v>73.9405</v>
      </c>
      <c r="P159" s="4">
        <v>442.6</v>
      </c>
      <c r="Q159" s="4">
        <v>295.85700000000003</v>
      </c>
      <c r="R159" s="4">
        <v>59.337899999999998</v>
      </c>
      <c r="S159" s="4">
        <v>355.2</v>
      </c>
      <c r="T159" s="4">
        <v>0</v>
      </c>
      <c r="W159" s="4">
        <v>0</v>
      </c>
      <c r="X159" s="4">
        <v>11.4117</v>
      </c>
      <c r="Y159" s="4">
        <v>12</v>
      </c>
      <c r="Z159" s="4">
        <v>847</v>
      </c>
      <c r="AA159" s="4">
        <v>849</v>
      </c>
      <c r="AB159" s="4">
        <v>885</v>
      </c>
      <c r="AC159" s="4">
        <v>83</v>
      </c>
      <c r="AD159" s="4">
        <v>22.64</v>
      </c>
      <c r="AE159" s="4">
        <v>0.52</v>
      </c>
      <c r="AF159" s="4">
        <v>979</v>
      </c>
      <c r="AG159" s="4">
        <v>0</v>
      </c>
      <c r="AH159" s="4">
        <v>33</v>
      </c>
      <c r="AI159" s="4">
        <v>35</v>
      </c>
      <c r="AJ159" s="4">
        <v>191</v>
      </c>
      <c r="AK159" s="4">
        <v>169</v>
      </c>
      <c r="AL159" s="4">
        <v>4.4000000000000004</v>
      </c>
      <c r="AM159" s="4">
        <v>175</v>
      </c>
      <c r="AN159" s="4" t="s">
        <v>155</v>
      </c>
      <c r="AO159" s="4">
        <v>2</v>
      </c>
      <c r="AP159" s="4">
        <v>0.62131944444444442</v>
      </c>
      <c r="AQ159" s="4">
        <v>47.162844</v>
      </c>
      <c r="AR159" s="4">
        <v>-88.491945999999999</v>
      </c>
      <c r="AS159" s="4">
        <v>314.5</v>
      </c>
      <c r="AT159" s="4">
        <v>27</v>
      </c>
      <c r="AU159" s="4">
        <v>12</v>
      </c>
      <c r="AV159" s="4">
        <v>9</v>
      </c>
      <c r="AW159" s="4" t="s">
        <v>214</v>
      </c>
      <c r="AX159" s="4">
        <v>2.0632000000000001</v>
      </c>
      <c r="AY159" s="4">
        <v>1.8368</v>
      </c>
      <c r="AZ159" s="4">
        <v>3.9</v>
      </c>
      <c r="BA159" s="4">
        <v>14.186999999999999</v>
      </c>
      <c r="BB159" s="4">
        <v>29.44</v>
      </c>
      <c r="BC159" s="4">
        <v>2.0699999999999998</v>
      </c>
      <c r="BD159" s="4">
        <v>6.0309999999999997</v>
      </c>
      <c r="BE159" s="4">
        <v>3178.817</v>
      </c>
      <c r="BF159" s="4">
        <v>2.7759999999999998</v>
      </c>
      <c r="BG159" s="4">
        <v>17.853999999999999</v>
      </c>
      <c r="BH159" s="4">
        <v>3.581</v>
      </c>
      <c r="BI159" s="4">
        <v>21.434999999999999</v>
      </c>
      <c r="BJ159" s="4">
        <v>14.327999999999999</v>
      </c>
      <c r="BK159" s="4">
        <v>2.8740000000000001</v>
      </c>
      <c r="BL159" s="4">
        <v>17.202000000000002</v>
      </c>
      <c r="BM159" s="4">
        <v>0</v>
      </c>
      <c r="BQ159" s="4">
        <v>3837.2939999999999</v>
      </c>
      <c r="BR159" s="4">
        <v>0.15227399999999999</v>
      </c>
      <c r="BS159" s="4">
        <v>-5</v>
      </c>
      <c r="BT159" s="4">
        <v>8.9060000000000007E-3</v>
      </c>
      <c r="BU159" s="4">
        <v>3.7211949999999998</v>
      </c>
      <c r="BV159" s="4">
        <v>21</v>
      </c>
      <c r="BW159" s="4">
        <f t="shared" si="10"/>
        <v>0.98313971899999997</v>
      </c>
      <c r="BY159" s="4">
        <f>BE159*$BU159*VLOOKUP("Fuel Specific Gravity",'Raw Data'!$A$1:$B$2000,2,FALSE)</f>
        <v>10101.96422907301</v>
      </c>
      <c r="BZ159" s="4">
        <f>BF159*$BU159*VLOOKUP("Fuel Specific Gravity",'Raw Data'!$A$1:$B$2000,2,FALSE)</f>
        <v>8.821851871279998</v>
      </c>
      <c r="CA159" s="4">
        <f>BJ159*$BU159*VLOOKUP("Fuel Specific Gravity",'Raw Data'!$A$1:$B$2000,2,FALSE)</f>
        <v>45.532958793839995</v>
      </c>
      <c r="CB159" s="4">
        <f>BM159*$BU159*VLOOKUP("Fuel Specific Gravity",'Raw Data'!$A$1:$B$2000,2,FALSE)</f>
        <v>0</v>
      </c>
    </row>
    <row r="160" spans="1:80" x14ac:dyDescent="0.25">
      <c r="A160" s="2">
        <v>43165</v>
      </c>
      <c r="B160" s="38">
        <v>0.41220210648148153</v>
      </c>
      <c r="C160" s="4">
        <v>7.7190000000000003</v>
      </c>
      <c r="D160" s="4">
        <v>8.6999999999999994E-3</v>
      </c>
      <c r="E160" s="4">
        <v>87.394305000000003</v>
      </c>
      <c r="F160" s="4">
        <v>391.3</v>
      </c>
      <c r="G160" s="4">
        <v>78.400000000000006</v>
      </c>
      <c r="H160" s="4">
        <v>0</v>
      </c>
      <c r="J160" s="4">
        <v>11.84</v>
      </c>
      <c r="K160" s="4">
        <v>0.93979999999999997</v>
      </c>
      <c r="L160" s="4">
        <v>7.2545999999999999</v>
      </c>
      <c r="M160" s="4">
        <v>8.2000000000000007E-3</v>
      </c>
      <c r="N160" s="4">
        <v>367.786</v>
      </c>
      <c r="O160" s="4">
        <v>73.683000000000007</v>
      </c>
      <c r="P160" s="4">
        <v>441.5</v>
      </c>
      <c r="Q160" s="4">
        <v>295.17500000000001</v>
      </c>
      <c r="R160" s="4">
        <v>59.136000000000003</v>
      </c>
      <c r="S160" s="4">
        <v>354.3</v>
      </c>
      <c r="T160" s="4">
        <v>0</v>
      </c>
      <c r="W160" s="4">
        <v>0</v>
      </c>
      <c r="X160" s="4">
        <v>11.128</v>
      </c>
      <c r="Y160" s="4">
        <v>12</v>
      </c>
      <c r="Z160" s="4">
        <v>847</v>
      </c>
      <c r="AA160" s="4">
        <v>848</v>
      </c>
      <c r="AB160" s="4">
        <v>885</v>
      </c>
      <c r="AC160" s="4">
        <v>83</v>
      </c>
      <c r="AD160" s="4">
        <v>22.66</v>
      </c>
      <c r="AE160" s="4">
        <v>0.52</v>
      </c>
      <c r="AF160" s="4">
        <v>978</v>
      </c>
      <c r="AG160" s="4">
        <v>0</v>
      </c>
      <c r="AH160" s="4">
        <v>33</v>
      </c>
      <c r="AI160" s="4">
        <v>35</v>
      </c>
      <c r="AJ160" s="4">
        <v>191</v>
      </c>
      <c r="AK160" s="4">
        <v>169</v>
      </c>
      <c r="AL160" s="4">
        <v>4.4000000000000004</v>
      </c>
      <c r="AM160" s="4">
        <v>175</v>
      </c>
      <c r="AN160" s="4" t="s">
        <v>155</v>
      </c>
      <c r="AO160" s="4">
        <v>2</v>
      </c>
      <c r="AP160" s="4">
        <v>0.62133101851851846</v>
      </c>
      <c r="AQ160" s="4">
        <v>47.162807000000001</v>
      </c>
      <c r="AR160" s="4">
        <v>-88.49194</v>
      </c>
      <c r="AS160" s="4">
        <v>314.39999999999998</v>
      </c>
      <c r="AT160" s="4">
        <v>27.3</v>
      </c>
      <c r="AU160" s="4">
        <v>12</v>
      </c>
      <c r="AV160" s="4">
        <v>9</v>
      </c>
      <c r="AW160" s="4" t="s">
        <v>214</v>
      </c>
      <c r="AX160" s="4">
        <v>2</v>
      </c>
      <c r="AY160" s="4">
        <v>1.9</v>
      </c>
      <c r="AZ160" s="4">
        <v>3.9</v>
      </c>
      <c r="BA160" s="4">
        <v>14.186999999999999</v>
      </c>
      <c r="BB160" s="4">
        <v>27.85</v>
      </c>
      <c r="BC160" s="4">
        <v>1.96</v>
      </c>
      <c r="BD160" s="4">
        <v>6.4020000000000001</v>
      </c>
      <c r="BE160" s="4">
        <v>3178.6120000000001</v>
      </c>
      <c r="BF160" s="4">
        <v>2.2909999999999999</v>
      </c>
      <c r="BG160" s="4">
        <v>16.876000000000001</v>
      </c>
      <c r="BH160" s="4">
        <v>3.3809999999999998</v>
      </c>
      <c r="BI160" s="4">
        <v>20.256</v>
      </c>
      <c r="BJ160" s="4">
        <v>13.544</v>
      </c>
      <c r="BK160" s="4">
        <v>2.7130000000000001</v>
      </c>
      <c r="BL160" s="4">
        <v>16.257000000000001</v>
      </c>
      <c r="BM160" s="4">
        <v>0</v>
      </c>
      <c r="BQ160" s="4">
        <v>3545.2179999999998</v>
      </c>
      <c r="BR160" s="4">
        <v>0.17855599999999999</v>
      </c>
      <c r="BS160" s="4">
        <v>-5</v>
      </c>
      <c r="BT160" s="4">
        <v>8.0940000000000005E-3</v>
      </c>
      <c r="BU160" s="4">
        <v>4.3634630000000003</v>
      </c>
      <c r="BV160" s="4">
        <v>21</v>
      </c>
      <c r="BW160" s="4">
        <f t="shared" si="10"/>
        <v>1.1528269246</v>
      </c>
      <c r="BY160" s="4">
        <f>BE160*$BU160*VLOOKUP("Fuel Specific Gravity",'Raw Data'!$A$1:$B$2000,2,FALSE)</f>
        <v>11844.771498766024</v>
      </c>
      <c r="BZ160" s="4">
        <f>BF160*$BU160*VLOOKUP("Fuel Specific Gravity",'Raw Data'!$A$1:$B$2000,2,FALSE)</f>
        <v>8.5371764479820005</v>
      </c>
      <c r="CA160" s="4">
        <f>BJ160*$BU160*VLOOKUP("Fuel Specific Gravity",'Raw Data'!$A$1:$B$2000,2,FALSE)</f>
        <v>50.47032641268801</v>
      </c>
      <c r="CB160" s="4">
        <f>BM160*$BU160*VLOOKUP("Fuel Specific Gravity",'Raw Data'!$A$1:$B$2000,2,FALSE)</f>
        <v>0</v>
      </c>
    </row>
    <row r="161" spans="1:80" x14ac:dyDescent="0.25">
      <c r="A161" s="2">
        <v>43165</v>
      </c>
      <c r="B161" s="38">
        <v>0.41221368055555557</v>
      </c>
      <c r="C161" s="4">
        <v>7.7949999999999999</v>
      </c>
      <c r="D161" s="4">
        <v>7.0000000000000001E-3</v>
      </c>
      <c r="E161" s="4">
        <v>70</v>
      </c>
      <c r="F161" s="4">
        <v>392.1</v>
      </c>
      <c r="G161" s="4">
        <v>78.400000000000006</v>
      </c>
      <c r="H161" s="4">
        <v>0</v>
      </c>
      <c r="J161" s="4">
        <v>11.33</v>
      </c>
      <c r="K161" s="4">
        <v>0.93920000000000003</v>
      </c>
      <c r="L161" s="4">
        <v>7.3213999999999997</v>
      </c>
      <c r="M161" s="4">
        <v>6.6E-3</v>
      </c>
      <c r="N161" s="4">
        <v>368.29340000000002</v>
      </c>
      <c r="O161" s="4">
        <v>73.635800000000003</v>
      </c>
      <c r="P161" s="4">
        <v>441.9</v>
      </c>
      <c r="Q161" s="4">
        <v>295.5847</v>
      </c>
      <c r="R161" s="4">
        <v>59.098599999999998</v>
      </c>
      <c r="S161" s="4">
        <v>354.7</v>
      </c>
      <c r="T161" s="4">
        <v>0</v>
      </c>
      <c r="W161" s="4">
        <v>0</v>
      </c>
      <c r="X161" s="4">
        <v>10.644399999999999</v>
      </c>
      <c r="Y161" s="4">
        <v>11.9</v>
      </c>
      <c r="Z161" s="4">
        <v>848</v>
      </c>
      <c r="AA161" s="4">
        <v>849</v>
      </c>
      <c r="AB161" s="4">
        <v>886</v>
      </c>
      <c r="AC161" s="4">
        <v>83</v>
      </c>
      <c r="AD161" s="4">
        <v>22.66</v>
      </c>
      <c r="AE161" s="4">
        <v>0.52</v>
      </c>
      <c r="AF161" s="4">
        <v>978</v>
      </c>
      <c r="AG161" s="4">
        <v>0</v>
      </c>
      <c r="AH161" s="4">
        <v>33</v>
      </c>
      <c r="AI161" s="4">
        <v>35</v>
      </c>
      <c r="AJ161" s="4">
        <v>191</v>
      </c>
      <c r="AK161" s="4">
        <v>169</v>
      </c>
      <c r="AL161" s="4">
        <v>4.3</v>
      </c>
      <c r="AM161" s="4">
        <v>175</v>
      </c>
      <c r="AN161" s="4" t="s">
        <v>155</v>
      </c>
      <c r="AO161" s="4">
        <v>2</v>
      </c>
      <c r="AP161" s="4">
        <v>0.62133101851851846</v>
      </c>
      <c r="AQ161" s="4">
        <v>47.162647999999997</v>
      </c>
      <c r="AR161" s="4">
        <v>-88.491916000000003</v>
      </c>
      <c r="AS161" s="4">
        <v>314</v>
      </c>
      <c r="AT161" s="4">
        <v>27.8</v>
      </c>
      <c r="AU161" s="4">
        <v>12</v>
      </c>
      <c r="AV161" s="4">
        <v>9</v>
      </c>
      <c r="AW161" s="4" t="s">
        <v>214</v>
      </c>
      <c r="AX161" s="4">
        <v>2</v>
      </c>
      <c r="AY161" s="4">
        <v>1.9</v>
      </c>
      <c r="AZ161" s="4">
        <v>3.9</v>
      </c>
      <c r="BA161" s="4">
        <v>14.186999999999999</v>
      </c>
      <c r="BB161" s="4">
        <v>27.59</v>
      </c>
      <c r="BC161" s="4">
        <v>1.95</v>
      </c>
      <c r="BD161" s="4">
        <v>6.47</v>
      </c>
      <c r="BE161" s="4">
        <v>3179.2</v>
      </c>
      <c r="BF161" s="4">
        <v>1.8169999999999999</v>
      </c>
      <c r="BG161" s="4">
        <v>16.748000000000001</v>
      </c>
      <c r="BH161" s="4">
        <v>3.3490000000000002</v>
      </c>
      <c r="BI161" s="4">
        <v>20.096</v>
      </c>
      <c r="BJ161" s="4">
        <v>13.441000000000001</v>
      </c>
      <c r="BK161" s="4">
        <v>2.6869999999999998</v>
      </c>
      <c r="BL161" s="4">
        <v>16.129000000000001</v>
      </c>
      <c r="BM161" s="4">
        <v>0</v>
      </c>
      <c r="BQ161" s="4">
        <v>3360.82</v>
      </c>
      <c r="BR161" s="4">
        <v>0.190966</v>
      </c>
      <c r="BS161" s="4">
        <v>-5</v>
      </c>
      <c r="BT161" s="4">
        <v>8.0000000000000002E-3</v>
      </c>
      <c r="BU161" s="4">
        <v>4.6667319999999997</v>
      </c>
      <c r="BV161" s="4">
        <v>21</v>
      </c>
      <c r="BW161" s="4">
        <f t="shared" si="10"/>
        <v>1.2329505943999999</v>
      </c>
      <c r="BY161" s="4">
        <f>BE161*$BU161*VLOOKUP("Fuel Specific Gravity",'Raw Data'!$A$1:$B$2000,2,FALSE)</f>
        <v>12670.349115737599</v>
      </c>
      <c r="BZ161" s="4">
        <f>BF161*$BU161*VLOOKUP("Fuel Specific Gravity",'Raw Data'!$A$1:$B$2000,2,FALSE)</f>
        <v>7.2414520455759988</v>
      </c>
      <c r="CA161" s="4">
        <f>BJ161*$BU161*VLOOKUP("Fuel Specific Gravity",'Raw Data'!$A$1:$B$2000,2,FALSE)</f>
        <v>53.567615269447998</v>
      </c>
      <c r="CB161" s="4">
        <f>BM161*$BU161*VLOOKUP("Fuel Specific Gravity",'Raw Data'!$A$1:$B$2000,2,FALSE)</f>
        <v>0</v>
      </c>
    </row>
    <row r="162" spans="1:80" x14ac:dyDescent="0.25">
      <c r="A162" s="2">
        <v>43165</v>
      </c>
      <c r="B162" s="38">
        <v>0.41222525462962961</v>
      </c>
      <c r="C162" s="4">
        <v>7.8380000000000001</v>
      </c>
      <c r="D162" s="4">
        <v>7.0000000000000001E-3</v>
      </c>
      <c r="E162" s="4">
        <v>70</v>
      </c>
      <c r="F162" s="4">
        <v>392.2</v>
      </c>
      <c r="G162" s="4">
        <v>78.900000000000006</v>
      </c>
      <c r="H162" s="4">
        <v>0</v>
      </c>
      <c r="J162" s="4">
        <v>10.94</v>
      </c>
      <c r="K162" s="4">
        <v>0.93889999999999996</v>
      </c>
      <c r="L162" s="4">
        <v>7.3590999999999998</v>
      </c>
      <c r="M162" s="4">
        <v>6.6E-3</v>
      </c>
      <c r="N162" s="4">
        <v>368.19619999999998</v>
      </c>
      <c r="O162" s="4">
        <v>74.12</v>
      </c>
      <c r="P162" s="4">
        <v>442.3</v>
      </c>
      <c r="Q162" s="4">
        <v>295.50659999999999</v>
      </c>
      <c r="R162" s="4">
        <v>59.487200000000001</v>
      </c>
      <c r="S162" s="4">
        <v>355</v>
      </c>
      <c r="T162" s="4">
        <v>0</v>
      </c>
      <c r="W162" s="4">
        <v>0</v>
      </c>
      <c r="X162" s="4">
        <v>10.274800000000001</v>
      </c>
      <c r="Y162" s="4">
        <v>12</v>
      </c>
      <c r="Z162" s="4">
        <v>848</v>
      </c>
      <c r="AA162" s="4">
        <v>849</v>
      </c>
      <c r="AB162" s="4">
        <v>886</v>
      </c>
      <c r="AC162" s="4">
        <v>83</v>
      </c>
      <c r="AD162" s="4">
        <v>22.66</v>
      </c>
      <c r="AE162" s="4">
        <v>0.52</v>
      </c>
      <c r="AF162" s="4">
        <v>978</v>
      </c>
      <c r="AG162" s="4">
        <v>0</v>
      </c>
      <c r="AH162" s="4">
        <v>33</v>
      </c>
      <c r="AI162" s="4">
        <v>35</v>
      </c>
      <c r="AJ162" s="4">
        <v>191</v>
      </c>
      <c r="AK162" s="4">
        <v>169</v>
      </c>
      <c r="AL162" s="4">
        <v>4.3</v>
      </c>
      <c r="AM162" s="4">
        <v>175</v>
      </c>
      <c r="AN162" s="4" t="s">
        <v>155</v>
      </c>
      <c r="AO162" s="4">
        <v>2</v>
      </c>
      <c r="AP162" s="4">
        <v>0.62135416666666665</v>
      </c>
      <c r="AQ162" s="4">
        <v>47.162484999999997</v>
      </c>
      <c r="AR162" s="4">
        <v>-88.491872000000001</v>
      </c>
      <c r="AS162" s="4">
        <v>313.89999999999998</v>
      </c>
      <c r="AT162" s="4">
        <v>29.2</v>
      </c>
      <c r="AU162" s="4">
        <v>12</v>
      </c>
      <c r="AV162" s="4">
        <v>9</v>
      </c>
      <c r="AW162" s="4" t="s">
        <v>214</v>
      </c>
      <c r="AX162" s="4">
        <v>2</v>
      </c>
      <c r="AY162" s="4">
        <v>1.9</v>
      </c>
      <c r="AZ162" s="4">
        <v>3.9</v>
      </c>
      <c r="BA162" s="4">
        <v>14.186999999999999</v>
      </c>
      <c r="BB162" s="4">
        <v>27.45</v>
      </c>
      <c r="BC162" s="4">
        <v>1.93</v>
      </c>
      <c r="BD162" s="4">
        <v>6.508</v>
      </c>
      <c r="BE162" s="4">
        <v>3179.127</v>
      </c>
      <c r="BF162" s="4">
        <v>1.8069999999999999</v>
      </c>
      <c r="BG162" s="4">
        <v>16.657</v>
      </c>
      <c r="BH162" s="4">
        <v>3.3530000000000002</v>
      </c>
      <c r="BI162" s="4">
        <v>20.010000000000002</v>
      </c>
      <c r="BJ162" s="4">
        <v>13.369</v>
      </c>
      <c r="BK162" s="4">
        <v>2.6909999999999998</v>
      </c>
      <c r="BL162" s="4">
        <v>16.059999999999999</v>
      </c>
      <c r="BM162" s="4">
        <v>0</v>
      </c>
      <c r="BQ162" s="4">
        <v>3227.3939999999998</v>
      </c>
      <c r="BR162" s="4">
        <v>0.235488</v>
      </c>
      <c r="BS162" s="4">
        <v>-5</v>
      </c>
      <c r="BT162" s="4">
        <v>8.9060000000000007E-3</v>
      </c>
      <c r="BU162" s="4">
        <v>5.7547379999999997</v>
      </c>
      <c r="BV162" s="4">
        <v>21</v>
      </c>
      <c r="BW162" s="4">
        <f t="shared" si="10"/>
        <v>1.5204017795999998</v>
      </c>
      <c r="BY162" s="4">
        <f>BE162*$BU162*VLOOKUP("Fuel Specific Gravity",'Raw Data'!$A$1:$B$2000,2,FALSE)</f>
        <v>15623.966682482003</v>
      </c>
      <c r="BZ162" s="4">
        <f>BF162*$BU162*VLOOKUP("Fuel Specific Gravity",'Raw Data'!$A$1:$B$2000,2,FALSE)</f>
        <v>8.8805850773639996</v>
      </c>
      <c r="CA162" s="4">
        <f>BJ162*$BU162*VLOOKUP("Fuel Specific Gravity",'Raw Data'!$A$1:$B$2000,2,FALSE)</f>
        <v>65.702568842987986</v>
      </c>
      <c r="CB162" s="4">
        <f>BM162*$BU162*VLOOKUP("Fuel Specific Gravity",'Raw Data'!$A$1:$B$2000,2,FALSE)</f>
        <v>0</v>
      </c>
    </row>
    <row r="163" spans="1:80" x14ac:dyDescent="0.25">
      <c r="A163" s="2">
        <v>43165</v>
      </c>
      <c r="B163" s="38">
        <v>0.41223682870370371</v>
      </c>
      <c r="C163" s="4">
        <v>7.85</v>
      </c>
      <c r="D163" s="4">
        <v>7.0000000000000001E-3</v>
      </c>
      <c r="E163" s="4">
        <v>70</v>
      </c>
      <c r="F163" s="4">
        <v>390.9</v>
      </c>
      <c r="G163" s="4">
        <v>79.900000000000006</v>
      </c>
      <c r="H163" s="4">
        <v>0</v>
      </c>
      <c r="J163" s="4">
        <v>10.62</v>
      </c>
      <c r="K163" s="4">
        <v>0.93879999999999997</v>
      </c>
      <c r="L163" s="4">
        <v>7.3699000000000003</v>
      </c>
      <c r="M163" s="4">
        <v>6.6E-3</v>
      </c>
      <c r="N163" s="4">
        <v>367.03820000000002</v>
      </c>
      <c r="O163" s="4">
        <v>75.050899999999999</v>
      </c>
      <c r="P163" s="4">
        <v>442.1</v>
      </c>
      <c r="Q163" s="4">
        <v>294.5539</v>
      </c>
      <c r="R163" s="4">
        <v>60.229500000000002</v>
      </c>
      <c r="S163" s="4">
        <v>354.8</v>
      </c>
      <c r="T163" s="4">
        <v>0</v>
      </c>
      <c r="W163" s="4">
        <v>0</v>
      </c>
      <c r="X163" s="4">
        <v>9.9722000000000008</v>
      </c>
      <c r="Y163" s="4">
        <v>12</v>
      </c>
      <c r="Z163" s="4">
        <v>848</v>
      </c>
      <c r="AA163" s="4">
        <v>848</v>
      </c>
      <c r="AB163" s="4">
        <v>886</v>
      </c>
      <c r="AC163" s="4">
        <v>83</v>
      </c>
      <c r="AD163" s="4">
        <v>22.64</v>
      </c>
      <c r="AE163" s="4">
        <v>0.52</v>
      </c>
      <c r="AF163" s="4">
        <v>979</v>
      </c>
      <c r="AG163" s="4">
        <v>0</v>
      </c>
      <c r="AH163" s="4">
        <v>33</v>
      </c>
      <c r="AI163" s="4">
        <v>35</v>
      </c>
      <c r="AJ163" s="4">
        <v>191</v>
      </c>
      <c r="AK163" s="4">
        <v>169</v>
      </c>
      <c r="AL163" s="4">
        <v>4.4000000000000004</v>
      </c>
      <c r="AM163" s="4">
        <v>175</v>
      </c>
      <c r="AN163" s="4" t="s">
        <v>155</v>
      </c>
      <c r="AO163" s="4">
        <v>2</v>
      </c>
      <c r="AP163" s="4">
        <v>0.6213657407407408</v>
      </c>
      <c r="AQ163" s="4">
        <v>47.162350000000004</v>
      </c>
      <c r="AR163" s="4">
        <v>-88.491816999999998</v>
      </c>
      <c r="AS163" s="4">
        <v>313.89999999999998</v>
      </c>
      <c r="AT163" s="4">
        <v>31.2</v>
      </c>
      <c r="AU163" s="4">
        <v>12</v>
      </c>
      <c r="AV163" s="4">
        <v>9</v>
      </c>
      <c r="AW163" s="4" t="s">
        <v>214</v>
      </c>
      <c r="AX163" s="4">
        <v>1.7263999999999999</v>
      </c>
      <c r="AY163" s="4">
        <v>1.9683999999999999</v>
      </c>
      <c r="AZ163" s="4">
        <v>3.2844000000000002</v>
      </c>
      <c r="BA163" s="4">
        <v>14.186999999999999</v>
      </c>
      <c r="BB163" s="4">
        <v>27.41</v>
      </c>
      <c r="BC163" s="4">
        <v>1.93</v>
      </c>
      <c r="BD163" s="4">
        <v>6.5140000000000002</v>
      </c>
      <c r="BE163" s="4">
        <v>3179.1060000000002</v>
      </c>
      <c r="BF163" s="4">
        <v>1.804</v>
      </c>
      <c r="BG163" s="4">
        <v>16.579999999999998</v>
      </c>
      <c r="BH163" s="4">
        <v>3.39</v>
      </c>
      <c r="BI163" s="4">
        <v>19.97</v>
      </c>
      <c r="BJ163" s="4">
        <v>13.305999999999999</v>
      </c>
      <c r="BK163" s="4">
        <v>2.7210000000000001</v>
      </c>
      <c r="BL163" s="4">
        <v>16.027000000000001</v>
      </c>
      <c r="BM163" s="4">
        <v>0</v>
      </c>
      <c r="BQ163" s="4">
        <v>3127.7629999999999</v>
      </c>
      <c r="BR163" s="4">
        <v>0.23818800000000001</v>
      </c>
      <c r="BS163" s="4">
        <v>-5</v>
      </c>
      <c r="BT163" s="4">
        <v>8.0940000000000005E-3</v>
      </c>
      <c r="BU163" s="4">
        <v>5.8207190000000004</v>
      </c>
      <c r="BV163" s="4">
        <v>21</v>
      </c>
      <c r="BW163" s="4">
        <f t="shared" si="10"/>
        <v>1.5378339598000001</v>
      </c>
      <c r="BY163" s="4">
        <f>BE163*$BU163*VLOOKUP("Fuel Specific Gravity",'Raw Data'!$A$1:$B$2000,2,FALSE)</f>
        <v>15802.99902342076</v>
      </c>
      <c r="BZ163" s="4">
        <f>BF163*$BU163*VLOOKUP("Fuel Specific Gravity",'Raw Data'!$A$1:$B$2000,2,FALSE)</f>
        <v>8.967492822904001</v>
      </c>
      <c r="CA163" s="4">
        <f>BJ163*$BU163*VLOOKUP("Fuel Specific Gravity",'Raw Data'!$A$1:$B$2000,2,FALSE)</f>
        <v>66.142715909955996</v>
      </c>
      <c r="CB163" s="4">
        <f>BM163*$BU163*VLOOKUP("Fuel Specific Gravity",'Raw Data'!$A$1:$B$2000,2,FALSE)</f>
        <v>0</v>
      </c>
    </row>
    <row r="164" spans="1:80" x14ac:dyDescent="0.25">
      <c r="A164" s="2">
        <v>43165</v>
      </c>
      <c r="B164" s="38">
        <v>0.41224840277777774</v>
      </c>
      <c r="C164" s="4">
        <v>6.3789999999999996</v>
      </c>
      <c r="D164" s="4">
        <v>3.8999999999999998E-3</v>
      </c>
      <c r="E164" s="4">
        <v>39.40784</v>
      </c>
      <c r="F164" s="4">
        <v>386.7</v>
      </c>
      <c r="G164" s="4">
        <v>82.3</v>
      </c>
      <c r="H164" s="4">
        <v>0</v>
      </c>
      <c r="J164" s="4">
        <v>10.47</v>
      </c>
      <c r="K164" s="4">
        <v>0.95020000000000004</v>
      </c>
      <c r="L164" s="4">
        <v>6.0614999999999997</v>
      </c>
      <c r="M164" s="4">
        <v>3.7000000000000002E-3</v>
      </c>
      <c r="N164" s="4">
        <v>367.45190000000002</v>
      </c>
      <c r="O164" s="4">
        <v>78.183999999999997</v>
      </c>
      <c r="P164" s="4">
        <v>445.6</v>
      </c>
      <c r="Q164" s="4">
        <v>294.88339999999999</v>
      </c>
      <c r="R164" s="4">
        <v>62.743400000000001</v>
      </c>
      <c r="S164" s="4">
        <v>357.6</v>
      </c>
      <c r="T164" s="4">
        <v>0</v>
      </c>
      <c r="W164" s="4">
        <v>0</v>
      </c>
      <c r="X164" s="4">
        <v>9.9498999999999995</v>
      </c>
      <c r="Y164" s="4">
        <v>12</v>
      </c>
      <c r="Z164" s="4">
        <v>847</v>
      </c>
      <c r="AA164" s="4">
        <v>848</v>
      </c>
      <c r="AB164" s="4">
        <v>886</v>
      </c>
      <c r="AC164" s="4">
        <v>83</v>
      </c>
      <c r="AD164" s="4">
        <v>22.64</v>
      </c>
      <c r="AE164" s="4">
        <v>0.52</v>
      </c>
      <c r="AF164" s="4">
        <v>979</v>
      </c>
      <c r="AG164" s="4">
        <v>0</v>
      </c>
      <c r="AH164" s="4">
        <v>33</v>
      </c>
      <c r="AI164" s="4">
        <v>35</v>
      </c>
      <c r="AJ164" s="4">
        <v>191</v>
      </c>
      <c r="AK164" s="4">
        <v>169</v>
      </c>
      <c r="AL164" s="4">
        <v>4.4000000000000004</v>
      </c>
      <c r="AM164" s="4">
        <v>175</v>
      </c>
      <c r="AN164" s="4" t="s">
        <v>155</v>
      </c>
      <c r="AO164" s="4">
        <v>2</v>
      </c>
      <c r="AP164" s="4">
        <v>0.62137731481481484</v>
      </c>
      <c r="AQ164" s="4">
        <v>47.162213000000001</v>
      </c>
      <c r="AR164" s="4">
        <v>-88.491754999999998</v>
      </c>
      <c r="AS164" s="4">
        <v>313.89999999999998</v>
      </c>
      <c r="AT164" s="4">
        <v>32.9</v>
      </c>
      <c r="AU164" s="4">
        <v>12</v>
      </c>
      <c r="AV164" s="4">
        <v>9</v>
      </c>
      <c r="AW164" s="4" t="s">
        <v>214</v>
      </c>
      <c r="AX164" s="4">
        <v>1.6</v>
      </c>
      <c r="AY164" s="4">
        <v>2.0683319999999998</v>
      </c>
      <c r="AZ164" s="4">
        <v>3.0683319999999998</v>
      </c>
      <c r="BA164" s="4">
        <v>14.186999999999999</v>
      </c>
      <c r="BB164" s="4">
        <v>33.53</v>
      </c>
      <c r="BC164" s="4">
        <v>2.36</v>
      </c>
      <c r="BD164" s="4">
        <v>5.2389999999999999</v>
      </c>
      <c r="BE164" s="4">
        <v>3183.71</v>
      </c>
      <c r="BF164" s="4">
        <v>1.252</v>
      </c>
      <c r="BG164" s="4">
        <v>20.210999999999999</v>
      </c>
      <c r="BH164" s="4">
        <v>4.3</v>
      </c>
      <c r="BI164" s="4">
        <v>24.510999999999999</v>
      </c>
      <c r="BJ164" s="4">
        <v>16.22</v>
      </c>
      <c r="BK164" s="4">
        <v>3.4510000000000001</v>
      </c>
      <c r="BL164" s="4">
        <v>19.670999999999999</v>
      </c>
      <c r="BM164" s="4">
        <v>0</v>
      </c>
      <c r="BQ164" s="4">
        <v>3799.8820000000001</v>
      </c>
      <c r="BR164" s="4">
        <v>0.255214</v>
      </c>
      <c r="BS164" s="4">
        <v>-5</v>
      </c>
      <c r="BT164" s="4">
        <v>7.0939999999999996E-3</v>
      </c>
      <c r="BU164" s="4">
        <v>6.2367929999999996</v>
      </c>
      <c r="BV164" s="4">
        <v>21</v>
      </c>
      <c r="BW164" s="4">
        <f t="shared" si="10"/>
        <v>1.6477607105999998</v>
      </c>
      <c r="BY164" s="4">
        <f>BE164*$BU164*VLOOKUP("Fuel Specific Gravity",'Raw Data'!$A$1:$B$2000,2,FALSE)</f>
        <v>16957.143766693618</v>
      </c>
      <c r="BZ164" s="4">
        <f>BF164*$BU164*VLOOKUP("Fuel Specific Gravity",'Raw Data'!$A$1:$B$2000,2,FALSE)</f>
        <v>6.6684289699439994</v>
      </c>
      <c r="CA164" s="4">
        <f>BJ164*$BU164*VLOOKUP("Fuel Specific Gravity",'Raw Data'!$A$1:$B$2000,2,FALSE)</f>
        <v>86.391308220839989</v>
      </c>
      <c r="CB164" s="4">
        <f>BM164*$BU164*VLOOKUP("Fuel Specific Gravity",'Raw Data'!$A$1:$B$2000,2,FALSE)</f>
        <v>0</v>
      </c>
    </row>
    <row r="165" spans="1:80" x14ac:dyDescent="0.25">
      <c r="A165" s="2">
        <v>43165</v>
      </c>
      <c r="B165" s="38">
        <v>0.41225997685185184</v>
      </c>
      <c r="C165" s="4">
        <v>3.7240000000000002</v>
      </c>
      <c r="D165" s="4">
        <v>-5.0000000000000001E-4</v>
      </c>
      <c r="E165" s="4">
        <v>-4.9959379999999998</v>
      </c>
      <c r="F165" s="4">
        <v>322.2</v>
      </c>
      <c r="G165" s="4">
        <v>81.2</v>
      </c>
      <c r="H165" s="4">
        <v>13</v>
      </c>
      <c r="J165" s="4">
        <v>10.4</v>
      </c>
      <c r="K165" s="4">
        <v>0.97150000000000003</v>
      </c>
      <c r="L165" s="4">
        <v>3.6181000000000001</v>
      </c>
      <c r="M165" s="4">
        <v>0</v>
      </c>
      <c r="N165" s="4">
        <v>312.99360000000001</v>
      </c>
      <c r="O165" s="4">
        <v>78.898300000000006</v>
      </c>
      <c r="P165" s="4">
        <v>391.9</v>
      </c>
      <c r="Q165" s="4">
        <v>251.18010000000001</v>
      </c>
      <c r="R165" s="4">
        <v>63.316600000000001</v>
      </c>
      <c r="S165" s="4">
        <v>314.5</v>
      </c>
      <c r="T165" s="4">
        <v>13.0162</v>
      </c>
      <c r="W165" s="4">
        <v>0</v>
      </c>
      <c r="X165" s="4">
        <v>10.1031</v>
      </c>
      <c r="Y165" s="4">
        <v>12.1</v>
      </c>
      <c r="Z165" s="4">
        <v>846</v>
      </c>
      <c r="AA165" s="4">
        <v>848</v>
      </c>
      <c r="AB165" s="4">
        <v>885</v>
      </c>
      <c r="AC165" s="4">
        <v>83</v>
      </c>
      <c r="AD165" s="4">
        <v>22.64</v>
      </c>
      <c r="AE165" s="4">
        <v>0.52</v>
      </c>
      <c r="AF165" s="4">
        <v>979</v>
      </c>
      <c r="AG165" s="4">
        <v>0</v>
      </c>
      <c r="AH165" s="4">
        <v>33</v>
      </c>
      <c r="AI165" s="4">
        <v>35</v>
      </c>
      <c r="AJ165" s="4">
        <v>191</v>
      </c>
      <c r="AK165" s="4">
        <v>169</v>
      </c>
      <c r="AL165" s="4">
        <v>4.5</v>
      </c>
      <c r="AM165" s="4">
        <v>175</v>
      </c>
      <c r="AN165" s="4" t="s">
        <v>155</v>
      </c>
      <c r="AO165" s="4">
        <v>2</v>
      </c>
      <c r="AP165" s="4">
        <v>0.62138888888888888</v>
      </c>
      <c r="AQ165" s="4">
        <v>47.162073999999997</v>
      </c>
      <c r="AR165" s="4">
        <v>-88.491686000000001</v>
      </c>
      <c r="AS165" s="4">
        <v>313.89999999999998</v>
      </c>
      <c r="AT165" s="4">
        <v>34.1</v>
      </c>
      <c r="AU165" s="4">
        <v>12</v>
      </c>
      <c r="AV165" s="4">
        <v>9</v>
      </c>
      <c r="AW165" s="4" t="s">
        <v>214</v>
      </c>
      <c r="AX165" s="4">
        <v>1.6</v>
      </c>
      <c r="AY165" s="4">
        <v>2.1</v>
      </c>
      <c r="AZ165" s="4">
        <v>3.1</v>
      </c>
      <c r="BA165" s="4">
        <v>14.186999999999999</v>
      </c>
      <c r="BB165" s="4">
        <v>56.81</v>
      </c>
      <c r="BC165" s="4">
        <v>4</v>
      </c>
      <c r="BD165" s="4">
        <v>2.9390000000000001</v>
      </c>
      <c r="BE165" s="4">
        <v>3198.808</v>
      </c>
      <c r="BF165" s="4">
        <v>0</v>
      </c>
      <c r="BG165" s="4">
        <v>28.978999999999999</v>
      </c>
      <c r="BH165" s="4">
        <v>7.3049999999999997</v>
      </c>
      <c r="BI165" s="4">
        <v>36.283999999999999</v>
      </c>
      <c r="BJ165" s="4">
        <v>23.256</v>
      </c>
      <c r="BK165" s="4">
        <v>5.8620000000000001</v>
      </c>
      <c r="BL165" s="4">
        <v>29.117999999999999</v>
      </c>
      <c r="BM165" s="4">
        <v>0.36359999999999998</v>
      </c>
      <c r="BQ165" s="4">
        <v>6494.7839999999997</v>
      </c>
      <c r="BR165" s="4">
        <v>0.21079400000000001</v>
      </c>
      <c r="BS165" s="4">
        <v>-5</v>
      </c>
      <c r="BT165" s="4">
        <v>6.0939999999999996E-3</v>
      </c>
      <c r="BU165" s="4">
        <v>5.1512779999999996</v>
      </c>
      <c r="BV165" s="4">
        <v>21</v>
      </c>
      <c r="BW165" s="4">
        <f t="shared" si="10"/>
        <v>1.3609676475999999</v>
      </c>
      <c r="BY165" s="4">
        <f>BE165*$BU165*VLOOKUP("Fuel Specific Gravity",'Raw Data'!$A$1:$B$2000,2,FALSE)</f>
        <v>14072.168682236896</v>
      </c>
      <c r="BZ165" s="4">
        <f>BF165*$BU165*VLOOKUP("Fuel Specific Gravity",'Raw Data'!$A$1:$B$2000,2,FALSE)</f>
        <v>0</v>
      </c>
      <c r="CA165" s="4">
        <f>BJ165*$BU165*VLOOKUP("Fuel Specific Gravity",'Raw Data'!$A$1:$B$2000,2,FALSE)</f>
        <v>102.30759547747199</v>
      </c>
      <c r="CB165" s="4">
        <f>BM165*$BU165*VLOOKUP("Fuel Specific Gravity",'Raw Data'!$A$1:$B$2000,2,FALSE)</f>
        <v>1.5995459974031998</v>
      </c>
    </row>
    <row r="166" spans="1:80" x14ac:dyDescent="0.25">
      <c r="A166" s="2">
        <v>43165</v>
      </c>
      <c r="B166" s="38">
        <v>0.41227155092592588</v>
      </c>
      <c r="C166" s="4">
        <v>2.339</v>
      </c>
      <c r="D166" s="4">
        <v>3.8999999999999998E-3</v>
      </c>
      <c r="E166" s="4">
        <v>38.991667</v>
      </c>
      <c r="F166" s="4">
        <v>236.5</v>
      </c>
      <c r="G166" s="4">
        <v>65.400000000000006</v>
      </c>
      <c r="H166" s="4">
        <v>0</v>
      </c>
      <c r="J166" s="4">
        <v>11.37</v>
      </c>
      <c r="K166" s="4">
        <v>0.9829</v>
      </c>
      <c r="L166" s="4">
        <v>2.2988</v>
      </c>
      <c r="M166" s="4">
        <v>3.8E-3</v>
      </c>
      <c r="N166" s="4">
        <v>232.44800000000001</v>
      </c>
      <c r="O166" s="4">
        <v>64.292599999999993</v>
      </c>
      <c r="P166" s="4">
        <v>296.7</v>
      </c>
      <c r="Q166" s="4">
        <v>186.54159999999999</v>
      </c>
      <c r="R166" s="4">
        <v>51.595399999999998</v>
      </c>
      <c r="S166" s="4">
        <v>238.1</v>
      </c>
      <c r="T166" s="4">
        <v>0</v>
      </c>
      <c r="W166" s="4">
        <v>0</v>
      </c>
      <c r="X166" s="4">
        <v>11.170500000000001</v>
      </c>
      <c r="Y166" s="4">
        <v>12</v>
      </c>
      <c r="Z166" s="4">
        <v>845</v>
      </c>
      <c r="AA166" s="4">
        <v>847</v>
      </c>
      <c r="AB166" s="4">
        <v>884</v>
      </c>
      <c r="AC166" s="4">
        <v>83</v>
      </c>
      <c r="AD166" s="4">
        <v>22.64</v>
      </c>
      <c r="AE166" s="4">
        <v>0.52</v>
      </c>
      <c r="AF166" s="4">
        <v>979</v>
      </c>
      <c r="AG166" s="4">
        <v>0</v>
      </c>
      <c r="AH166" s="4">
        <v>33</v>
      </c>
      <c r="AI166" s="4">
        <v>35</v>
      </c>
      <c r="AJ166" s="4">
        <v>191</v>
      </c>
      <c r="AK166" s="4">
        <v>169</v>
      </c>
      <c r="AL166" s="4">
        <v>4.5</v>
      </c>
      <c r="AM166" s="4">
        <v>175.1</v>
      </c>
      <c r="AN166" s="4" t="s">
        <v>155</v>
      </c>
      <c r="AO166" s="4">
        <v>2</v>
      </c>
      <c r="AP166" s="4">
        <v>0.62140046296296292</v>
      </c>
      <c r="AQ166" s="4">
        <v>47.161932999999998</v>
      </c>
      <c r="AR166" s="4">
        <v>-88.491607999999999</v>
      </c>
      <c r="AS166" s="4">
        <v>313.60000000000002</v>
      </c>
      <c r="AT166" s="4">
        <v>35.299999999999997</v>
      </c>
      <c r="AU166" s="4">
        <v>12</v>
      </c>
      <c r="AV166" s="4">
        <v>9</v>
      </c>
      <c r="AW166" s="4" t="s">
        <v>214</v>
      </c>
      <c r="AX166" s="4">
        <v>1.6684000000000001</v>
      </c>
      <c r="AY166" s="4">
        <v>2.2368000000000001</v>
      </c>
      <c r="AZ166" s="4">
        <v>3.1684000000000001</v>
      </c>
      <c r="BA166" s="4">
        <v>14.186999999999999</v>
      </c>
      <c r="BB166" s="4">
        <v>89.81</v>
      </c>
      <c r="BC166" s="4">
        <v>6.33</v>
      </c>
      <c r="BD166" s="4">
        <v>1.744</v>
      </c>
      <c r="BE166" s="4">
        <v>3215.069</v>
      </c>
      <c r="BF166" s="4">
        <v>3.411</v>
      </c>
      <c r="BG166" s="4">
        <v>34.045000000000002</v>
      </c>
      <c r="BH166" s="4">
        <v>9.4160000000000004</v>
      </c>
      <c r="BI166" s="4">
        <v>43.460999999999999</v>
      </c>
      <c r="BJ166" s="4">
        <v>27.321000000000002</v>
      </c>
      <c r="BK166" s="4">
        <v>7.5570000000000004</v>
      </c>
      <c r="BL166" s="4">
        <v>34.878</v>
      </c>
      <c r="BM166" s="4">
        <v>0</v>
      </c>
      <c r="BQ166" s="4">
        <v>11359.459000000001</v>
      </c>
      <c r="BR166" s="4">
        <v>8.3690000000000001E-2</v>
      </c>
      <c r="BS166" s="4">
        <v>-5</v>
      </c>
      <c r="BT166" s="4">
        <v>6.9059999999999998E-3</v>
      </c>
      <c r="BU166" s="4">
        <v>2.045175</v>
      </c>
      <c r="BV166" s="4">
        <v>21</v>
      </c>
      <c r="BW166" s="4">
        <f t="shared" si="10"/>
        <v>0.54033523500000002</v>
      </c>
      <c r="BY166" s="4">
        <f>BE166*$BU166*VLOOKUP("Fuel Specific Gravity",'Raw Data'!$A$1:$B$2000,2,FALSE)</f>
        <v>5615.3734457320497</v>
      </c>
      <c r="BZ166" s="4">
        <f>BF166*$BU166*VLOOKUP("Fuel Specific Gravity",'Raw Data'!$A$1:$B$2000,2,FALSE)</f>
        <v>5.9575825039499994</v>
      </c>
      <c r="CA166" s="4">
        <f>BJ166*$BU166*VLOOKUP("Fuel Specific Gravity",'Raw Data'!$A$1:$B$2000,2,FALSE)</f>
        <v>47.718297153449996</v>
      </c>
      <c r="CB166" s="4">
        <f>BM166*$BU166*VLOOKUP("Fuel Specific Gravity",'Raw Data'!$A$1:$B$2000,2,FALSE)</f>
        <v>0</v>
      </c>
    </row>
    <row r="167" spans="1:80" x14ac:dyDescent="0.25">
      <c r="A167" s="2">
        <v>43165</v>
      </c>
      <c r="B167" s="38">
        <v>0.41228312500000003</v>
      </c>
      <c r="C167" s="4">
        <v>3.9359999999999999</v>
      </c>
      <c r="D167" s="4">
        <v>1.4200000000000001E-2</v>
      </c>
      <c r="E167" s="4">
        <v>142.46140700000001</v>
      </c>
      <c r="F167" s="4">
        <v>225.1</v>
      </c>
      <c r="G167" s="4">
        <v>64</v>
      </c>
      <c r="H167" s="4">
        <v>0</v>
      </c>
      <c r="J167" s="4">
        <v>13.55</v>
      </c>
      <c r="K167" s="4">
        <v>0.96960000000000002</v>
      </c>
      <c r="L167" s="4">
        <v>3.8166000000000002</v>
      </c>
      <c r="M167" s="4">
        <v>1.38E-2</v>
      </c>
      <c r="N167" s="4">
        <v>218.21469999999999</v>
      </c>
      <c r="O167" s="4">
        <v>62.026499999999999</v>
      </c>
      <c r="P167" s="4">
        <v>280.2</v>
      </c>
      <c r="Q167" s="4">
        <v>175.11930000000001</v>
      </c>
      <c r="R167" s="4">
        <v>49.776800000000001</v>
      </c>
      <c r="S167" s="4">
        <v>224.9</v>
      </c>
      <c r="T167" s="4">
        <v>0</v>
      </c>
      <c r="W167" s="4">
        <v>0</v>
      </c>
      <c r="X167" s="4">
        <v>13.140599999999999</v>
      </c>
      <c r="Y167" s="4">
        <v>12.1</v>
      </c>
      <c r="Z167" s="4">
        <v>844</v>
      </c>
      <c r="AA167" s="4">
        <v>845</v>
      </c>
      <c r="AB167" s="4">
        <v>884</v>
      </c>
      <c r="AC167" s="4">
        <v>83</v>
      </c>
      <c r="AD167" s="4">
        <v>22.64</v>
      </c>
      <c r="AE167" s="4">
        <v>0.52</v>
      </c>
      <c r="AF167" s="4">
        <v>979</v>
      </c>
      <c r="AG167" s="4">
        <v>0</v>
      </c>
      <c r="AH167" s="4">
        <v>33</v>
      </c>
      <c r="AI167" s="4">
        <v>35</v>
      </c>
      <c r="AJ167" s="4">
        <v>191</v>
      </c>
      <c r="AK167" s="4">
        <v>169</v>
      </c>
      <c r="AL167" s="4">
        <v>4.5</v>
      </c>
      <c r="AM167" s="4">
        <v>175.5</v>
      </c>
      <c r="AN167" s="4" t="s">
        <v>155</v>
      </c>
      <c r="AO167" s="4">
        <v>2</v>
      </c>
      <c r="AP167" s="4">
        <v>0.62141203703703707</v>
      </c>
      <c r="AQ167" s="4">
        <v>47.161796000000002</v>
      </c>
      <c r="AR167" s="4">
        <v>-88.491530999999995</v>
      </c>
      <c r="AS167" s="4">
        <v>313.3</v>
      </c>
      <c r="AT167" s="4">
        <v>35.5</v>
      </c>
      <c r="AU167" s="4">
        <v>12</v>
      </c>
      <c r="AV167" s="4">
        <v>9</v>
      </c>
      <c r="AW167" s="4" t="s">
        <v>214</v>
      </c>
      <c r="AX167" s="4">
        <v>1.8368</v>
      </c>
      <c r="AY167" s="4">
        <v>2.5735999999999999</v>
      </c>
      <c r="AZ167" s="4">
        <v>3.4735999999999998</v>
      </c>
      <c r="BA167" s="4">
        <v>14.186999999999999</v>
      </c>
      <c r="BB167" s="4">
        <v>53.62</v>
      </c>
      <c r="BC167" s="4">
        <v>3.78</v>
      </c>
      <c r="BD167" s="4">
        <v>3.133</v>
      </c>
      <c r="BE167" s="4">
        <v>3186.4639999999999</v>
      </c>
      <c r="BF167" s="4">
        <v>7.34</v>
      </c>
      <c r="BG167" s="4">
        <v>19.079000000000001</v>
      </c>
      <c r="BH167" s="4">
        <v>5.423</v>
      </c>
      <c r="BI167" s="4">
        <v>24.501999999999999</v>
      </c>
      <c r="BJ167" s="4">
        <v>15.311</v>
      </c>
      <c r="BK167" s="4">
        <v>4.3520000000000003</v>
      </c>
      <c r="BL167" s="4">
        <v>19.663</v>
      </c>
      <c r="BM167" s="4">
        <v>0</v>
      </c>
      <c r="BQ167" s="4">
        <v>7977.1040000000003</v>
      </c>
      <c r="BR167" s="4">
        <v>5.1973999999999999E-2</v>
      </c>
      <c r="BS167" s="4">
        <v>-5</v>
      </c>
      <c r="BT167" s="4">
        <v>7.0000000000000001E-3</v>
      </c>
      <c r="BU167" s="4">
        <v>1.2701150000000001</v>
      </c>
      <c r="BV167" s="4">
        <v>21</v>
      </c>
      <c r="BW167" s="4">
        <f t="shared" si="10"/>
        <v>0.33556438300000002</v>
      </c>
      <c r="BY167" s="4">
        <f>BE167*$BU167*VLOOKUP("Fuel Specific Gravity",'Raw Data'!$A$1:$B$2000,2,FALSE)</f>
        <v>3456.28806774944</v>
      </c>
      <c r="BZ167" s="4">
        <f>BF167*$BU167*VLOOKUP("Fuel Specific Gravity",'Raw Data'!$A$1:$B$2000,2,FALSE)</f>
        <v>7.9615380613999998</v>
      </c>
      <c r="CA167" s="4">
        <f>BJ167*$BU167*VLOOKUP("Fuel Specific Gravity",'Raw Data'!$A$1:$B$2000,2,FALSE)</f>
        <v>16.607508073310001</v>
      </c>
      <c r="CB167" s="4">
        <f>BM167*$BU167*VLOOKUP("Fuel Specific Gravity",'Raw Data'!$A$1:$B$2000,2,FALSE)</f>
        <v>0</v>
      </c>
    </row>
    <row r="168" spans="1:80" x14ac:dyDescent="0.25">
      <c r="A168" s="2">
        <v>43165</v>
      </c>
      <c r="B168" s="38">
        <v>0.41229469907407407</v>
      </c>
      <c r="C168" s="4">
        <v>4.96</v>
      </c>
      <c r="D168" s="4">
        <v>1.44E-2</v>
      </c>
      <c r="E168" s="4">
        <v>143.944954</v>
      </c>
      <c r="F168" s="4">
        <v>280.7</v>
      </c>
      <c r="G168" s="4">
        <v>76</v>
      </c>
      <c r="H168" s="4">
        <v>0</v>
      </c>
      <c r="J168" s="4">
        <v>14.53</v>
      </c>
      <c r="K168" s="4">
        <v>0.96140000000000003</v>
      </c>
      <c r="L168" s="4">
        <v>4.7679999999999998</v>
      </c>
      <c r="M168" s="4">
        <v>1.38E-2</v>
      </c>
      <c r="N168" s="4">
        <v>269.84719999999999</v>
      </c>
      <c r="O168" s="4">
        <v>73.0655</v>
      </c>
      <c r="P168" s="4">
        <v>342.9</v>
      </c>
      <c r="Q168" s="4">
        <v>216.5548</v>
      </c>
      <c r="R168" s="4">
        <v>58.6357</v>
      </c>
      <c r="S168" s="4">
        <v>275.2</v>
      </c>
      <c r="T168" s="4">
        <v>0</v>
      </c>
      <c r="W168" s="4">
        <v>0</v>
      </c>
      <c r="X168" s="4">
        <v>13.9694</v>
      </c>
      <c r="Y168" s="4">
        <v>12.1</v>
      </c>
      <c r="Z168" s="4">
        <v>844</v>
      </c>
      <c r="AA168" s="4">
        <v>845</v>
      </c>
      <c r="AB168" s="4">
        <v>883</v>
      </c>
      <c r="AC168" s="4">
        <v>83</v>
      </c>
      <c r="AD168" s="4">
        <v>22.64</v>
      </c>
      <c r="AE168" s="4">
        <v>0.52</v>
      </c>
      <c r="AF168" s="4">
        <v>979</v>
      </c>
      <c r="AG168" s="4">
        <v>0</v>
      </c>
      <c r="AH168" s="4">
        <v>33</v>
      </c>
      <c r="AI168" s="4">
        <v>35</v>
      </c>
      <c r="AJ168" s="4">
        <v>191</v>
      </c>
      <c r="AK168" s="4">
        <v>169.9</v>
      </c>
      <c r="AL168" s="4">
        <v>4.5</v>
      </c>
      <c r="AM168" s="4">
        <v>175.8</v>
      </c>
      <c r="AN168" s="4" t="s">
        <v>155</v>
      </c>
      <c r="AO168" s="4">
        <v>2</v>
      </c>
      <c r="AP168" s="4">
        <v>0.62142361111111111</v>
      </c>
      <c r="AQ168" s="4">
        <v>47.161678999999999</v>
      </c>
      <c r="AR168" s="4">
        <v>-88.491450999999998</v>
      </c>
      <c r="AS168" s="4">
        <v>313.2</v>
      </c>
      <c r="AT168" s="4">
        <v>33.4</v>
      </c>
      <c r="AU168" s="4">
        <v>12</v>
      </c>
      <c r="AV168" s="4">
        <v>9</v>
      </c>
      <c r="AW168" s="4" t="s">
        <v>214</v>
      </c>
      <c r="AX168" s="4">
        <v>1.9</v>
      </c>
      <c r="AY168" s="4">
        <v>1.5371999999999999</v>
      </c>
      <c r="AZ168" s="4">
        <v>3.0528</v>
      </c>
      <c r="BA168" s="4">
        <v>14.186999999999999</v>
      </c>
      <c r="BB168" s="4">
        <v>42.77</v>
      </c>
      <c r="BC168" s="4">
        <v>3.01</v>
      </c>
      <c r="BD168" s="4">
        <v>4.0170000000000003</v>
      </c>
      <c r="BE168" s="4">
        <v>3182.096</v>
      </c>
      <c r="BF168" s="4">
        <v>5.8780000000000001</v>
      </c>
      <c r="BG168" s="4">
        <v>18.86</v>
      </c>
      <c r="BH168" s="4">
        <v>5.1070000000000002</v>
      </c>
      <c r="BI168" s="4">
        <v>23.966000000000001</v>
      </c>
      <c r="BJ168" s="4">
        <v>15.135</v>
      </c>
      <c r="BK168" s="4">
        <v>4.0979999999999999</v>
      </c>
      <c r="BL168" s="4">
        <v>19.233000000000001</v>
      </c>
      <c r="BM168" s="4">
        <v>0</v>
      </c>
      <c r="BQ168" s="4">
        <v>6778.7910000000002</v>
      </c>
      <c r="BR168" s="4">
        <v>5.0906E-2</v>
      </c>
      <c r="BS168" s="4">
        <v>-5</v>
      </c>
      <c r="BT168" s="4">
        <v>7.9059999999999998E-3</v>
      </c>
      <c r="BU168" s="4">
        <v>1.2440150000000001</v>
      </c>
      <c r="BV168" s="4">
        <v>21</v>
      </c>
      <c r="BW168" s="4">
        <f t="shared" si="10"/>
        <v>0.32866876300000003</v>
      </c>
      <c r="BY168" s="4">
        <f>BE168*$BU168*VLOOKUP("Fuel Specific Gravity",'Raw Data'!$A$1:$B$2000,2,FALSE)</f>
        <v>3380.62318274576</v>
      </c>
      <c r="BZ168" s="4">
        <f>BF168*$BU168*VLOOKUP("Fuel Specific Gravity",'Raw Data'!$A$1:$B$2000,2,FALSE)</f>
        <v>6.2447214251799998</v>
      </c>
      <c r="CA168" s="4">
        <f>BJ168*$BU168*VLOOKUP("Fuel Specific Gravity",'Raw Data'!$A$1:$B$2000,2,FALSE)</f>
        <v>16.079254639350001</v>
      </c>
      <c r="CB168" s="4">
        <f>BM168*$BU168*VLOOKUP("Fuel Specific Gravity",'Raw Data'!$A$1:$B$2000,2,FALSE)</f>
        <v>0</v>
      </c>
    </row>
    <row r="169" spans="1:80" x14ac:dyDescent="0.25">
      <c r="A169" s="2">
        <v>43165</v>
      </c>
      <c r="B169" s="38">
        <v>0.41230627314814816</v>
      </c>
      <c r="C169" s="4">
        <v>5.3819999999999997</v>
      </c>
      <c r="D169" s="4">
        <v>9.4000000000000004E-3</v>
      </c>
      <c r="E169" s="4">
        <v>93.903253000000007</v>
      </c>
      <c r="F169" s="4">
        <v>329.3</v>
      </c>
      <c r="G169" s="4">
        <v>86.7</v>
      </c>
      <c r="H169" s="4">
        <v>0</v>
      </c>
      <c r="J169" s="4">
        <v>14.34</v>
      </c>
      <c r="K169" s="4">
        <v>0.95809999999999995</v>
      </c>
      <c r="L169" s="4">
        <v>5.1562999999999999</v>
      </c>
      <c r="M169" s="4">
        <v>8.9999999999999993E-3</v>
      </c>
      <c r="N169" s="4">
        <v>315.5333</v>
      </c>
      <c r="O169" s="4">
        <v>83.096299999999999</v>
      </c>
      <c r="P169" s="4">
        <v>398.6</v>
      </c>
      <c r="Q169" s="4">
        <v>253.2183</v>
      </c>
      <c r="R169" s="4">
        <v>66.685599999999994</v>
      </c>
      <c r="S169" s="4">
        <v>319.89999999999998</v>
      </c>
      <c r="T169" s="4">
        <v>0</v>
      </c>
      <c r="W169" s="4">
        <v>0</v>
      </c>
      <c r="X169" s="4">
        <v>13.7407</v>
      </c>
      <c r="Y169" s="4">
        <v>12</v>
      </c>
      <c r="Z169" s="4">
        <v>844</v>
      </c>
      <c r="AA169" s="4">
        <v>845</v>
      </c>
      <c r="AB169" s="4">
        <v>884</v>
      </c>
      <c r="AC169" s="4">
        <v>83</v>
      </c>
      <c r="AD169" s="4">
        <v>22.64</v>
      </c>
      <c r="AE169" s="4">
        <v>0.52</v>
      </c>
      <c r="AF169" s="4">
        <v>979</v>
      </c>
      <c r="AG169" s="4">
        <v>0</v>
      </c>
      <c r="AH169" s="4">
        <v>33</v>
      </c>
      <c r="AI169" s="4">
        <v>35</v>
      </c>
      <c r="AJ169" s="4">
        <v>191.9</v>
      </c>
      <c r="AK169" s="4">
        <v>170</v>
      </c>
      <c r="AL169" s="4">
        <v>4.5</v>
      </c>
      <c r="AM169" s="4">
        <v>176</v>
      </c>
      <c r="AN169" s="4" t="s">
        <v>155</v>
      </c>
      <c r="AO169" s="4">
        <v>2</v>
      </c>
      <c r="AP169" s="4">
        <v>0.62143518518518526</v>
      </c>
      <c r="AQ169" s="4">
        <v>47.161608999999999</v>
      </c>
      <c r="AR169" s="4">
        <v>-88.491333999999995</v>
      </c>
      <c r="AS169" s="4">
        <v>313.60000000000002</v>
      </c>
      <c r="AT169" s="4">
        <v>27.7</v>
      </c>
      <c r="AU169" s="4">
        <v>12</v>
      </c>
      <c r="AV169" s="4">
        <v>9</v>
      </c>
      <c r="AW169" s="4" t="s">
        <v>214</v>
      </c>
      <c r="AX169" s="4">
        <v>1.2844</v>
      </c>
      <c r="AY169" s="4">
        <v>1.0684</v>
      </c>
      <c r="AZ169" s="4">
        <v>2.3212000000000002</v>
      </c>
      <c r="BA169" s="4">
        <v>14.186999999999999</v>
      </c>
      <c r="BB169" s="4">
        <v>39.53</v>
      </c>
      <c r="BC169" s="4">
        <v>2.79</v>
      </c>
      <c r="BD169" s="4">
        <v>4.3780000000000001</v>
      </c>
      <c r="BE169" s="4">
        <v>3183.7910000000002</v>
      </c>
      <c r="BF169" s="4">
        <v>3.536</v>
      </c>
      <c r="BG169" s="4">
        <v>20.402999999999999</v>
      </c>
      <c r="BH169" s="4">
        <v>5.3730000000000002</v>
      </c>
      <c r="BI169" s="4">
        <v>25.776</v>
      </c>
      <c r="BJ169" s="4">
        <v>16.373000000000001</v>
      </c>
      <c r="BK169" s="4">
        <v>4.3120000000000003</v>
      </c>
      <c r="BL169" s="4">
        <v>20.684999999999999</v>
      </c>
      <c r="BM169" s="4">
        <v>0</v>
      </c>
      <c r="BQ169" s="4">
        <v>6169.0209999999997</v>
      </c>
      <c r="BR169" s="4">
        <v>9.0864E-2</v>
      </c>
      <c r="BS169" s="4">
        <v>-5</v>
      </c>
      <c r="BT169" s="4">
        <v>7.0939999999999996E-3</v>
      </c>
      <c r="BU169" s="4">
        <v>2.2204890000000002</v>
      </c>
      <c r="BV169" s="4">
        <v>21</v>
      </c>
      <c r="BW169" s="4">
        <f t="shared" si="10"/>
        <v>0.58665319380000003</v>
      </c>
      <c r="BY169" s="4">
        <f>BE169*$BU169*VLOOKUP("Fuel Specific Gravity",'Raw Data'!$A$1:$B$2000,2,FALSE)</f>
        <v>6037.4152513043464</v>
      </c>
      <c r="BZ169" s="4">
        <f>BF169*$BU169*VLOOKUP("Fuel Specific Gravity",'Raw Data'!$A$1:$B$2000,2,FALSE)</f>
        <v>6.7053083348160003</v>
      </c>
      <c r="CA169" s="4">
        <f>BJ169*$BU169*VLOOKUP("Fuel Specific Gravity",'Raw Data'!$A$1:$B$2000,2,FALSE)</f>
        <v>31.048080703038003</v>
      </c>
      <c r="CB169" s="4">
        <f>BM169*$BU169*VLOOKUP("Fuel Specific Gravity",'Raw Data'!$A$1:$B$2000,2,FALSE)</f>
        <v>0</v>
      </c>
    </row>
    <row r="170" spans="1:80" x14ac:dyDescent="0.25">
      <c r="A170" s="2">
        <v>43165</v>
      </c>
      <c r="B170" s="38">
        <v>0.4123178472222222</v>
      </c>
      <c r="C170" s="4">
        <v>5.2919999999999998</v>
      </c>
      <c r="D170" s="4">
        <v>7.4999999999999997E-3</v>
      </c>
      <c r="E170" s="4">
        <v>75.068826000000001</v>
      </c>
      <c r="F170" s="4">
        <v>355.8</v>
      </c>
      <c r="G170" s="4">
        <v>89.8</v>
      </c>
      <c r="H170" s="4">
        <v>0</v>
      </c>
      <c r="J170" s="4">
        <v>13.67</v>
      </c>
      <c r="K170" s="4">
        <v>0.95879999999999999</v>
      </c>
      <c r="L170" s="4">
        <v>5.0739000000000001</v>
      </c>
      <c r="M170" s="4">
        <v>7.1999999999999998E-3</v>
      </c>
      <c r="N170" s="4">
        <v>341.17599999999999</v>
      </c>
      <c r="O170" s="4">
        <v>86.130700000000004</v>
      </c>
      <c r="P170" s="4">
        <v>427.3</v>
      </c>
      <c r="Q170" s="4">
        <v>273.79680000000002</v>
      </c>
      <c r="R170" s="4">
        <v>69.120599999999996</v>
      </c>
      <c r="S170" s="4">
        <v>342.9</v>
      </c>
      <c r="T170" s="4">
        <v>0</v>
      </c>
      <c r="W170" s="4">
        <v>0</v>
      </c>
      <c r="X170" s="4">
        <v>13.1113</v>
      </c>
      <c r="Y170" s="4">
        <v>12.1</v>
      </c>
      <c r="Z170" s="4">
        <v>844</v>
      </c>
      <c r="AA170" s="4">
        <v>844</v>
      </c>
      <c r="AB170" s="4">
        <v>883</v>
      </c>
      <c r="AC170" s="4">
        <v>83</v>
      </c>
      <c r="AD170" s="4">
        <v>22.64</v>
      </c>
      <c r="AE170" s="4">
        <v>0.52</v>
      </c>
      <c r="AF170" s="4">
        <v>979</v>
      </c>
      <c r="AG170" s="4">
        <v>0</v>
      </c>
      <c r="AH170" s="4">
        <v>33</v>
      </c>
      <c r="AI170" s="4">
        <v>35</v>
      </c>
      <c r="AJ170" s="4">
        <v>192</v>
      </c>
      <c r="AK170" s="4">
        <v>170</v>
      </c>
      <c r="AL170" s="4">
        <v>4.5999999999999996</v>
      </c>
      <c r="AM170" s="4">
        <v>176</v>
      </c>
      <c r="AN170" s="4" t="s">
        <v>155</v>
      </c>
      <c r="AO170" s="4">
        <v>2</v>
      </c>
      <c r="AP170" s="4">
        <v>0.6214467592592593</v>
      </c>
      <c r="AQ170" s="4">
        <v>47.161490000000001</v>
      </c>
      <c r="AR170" s="4">
        <v>-88.491242999999997</v>
      </c>
      <c r="AS170" s="4">
        <v>312.89999999999998</v>
      </c>
      <c r="AT170" s="4">
        <v>28.4</v>
      </c>
      <c r="AU170" s="4">
        <v>12</v>
      </c>
      <c r="AV170" s="4">
        <v>8</v>
      </c>
      <c r="AW170" s="4" t="s">
        <v>213</v>
      </c>
      <c r="AX170" s="4">
        <v>1.2736000000000001</v>
      </c>
      <c r="AY170" s="4">
        <v>1.6472</v>
      </c>
      <c r="AZ170" s="4">
        <v>2.6472000000000002</v>
      </c>
      <c r="BA170" s="4">
        <v>14.186999999999999</v>
      </c>
      <c r="BB170" s="4">
        <v>40.200000000000003</v>
      </c>
      <c r="BC170" s="4">
        <v>2.83</v>
      </c>
      <c r="BD170" s="4">
        <v>4.2939999999999996</v>
      </c>
      <c r="BE170" s="4">
        <v>3185.2379999999998</v>
      </c>
      <c r="BF170" s="4">
        <v>2.8759999999999999</v>
      </c>
      <c r="BG170" s="4">
        <v>22.428999999999998</v>
      </c>
      <c r="BH170" s="4">
        <v>5.6619999999999999</v>
      </c>
      <c r="BI170" s="4">
        <v>28.091999999999999</v>
      </c>
      <c r="BJ170" s="4">
        <v>18</v>
      </c>
      <c r="BK170" s="4">
        <v>4.5439999999999996</v>
      </c>
      <c r="BL170" s="4">
        <v>22.544</v>
      </c>
      <c r="BM170" s="4">
        <v>0</v>
      </c>
      <c r="BQ170" s="4">
        <v>5984.7250000000004</v>
      </c>
      <c r="BR170" s="4">
        <v>0.10859000000000001</v>
      </c>
      <c r="BS170" s="4">
        <v>-5</v>
      </c>
      <c r="BT170" s="4">
        <v>6.0939999999999996E-3</v>
      </c>
      <c r="BU170" s="4">
        <v>2.6536680000000001</v>
      </c>
      <c r="BV170" s="4">
        <v>21</v>
      </c>
      <c r="BW170" s="4">
        <f t="shared" si="10"/>
        <v>0.7010990856</v>
      </c>
      <c r="BY170" s="4">
        <f>BE170*$BU170*VLOOKUP("Fuel Specific Gravity",'Raw Data'!$A$1:$B$2000,2,FALSE)</f>
        <v>7218.4897866483352</v>
      </c>
      <c r="BZ170" s="4">
        <f>BF170*$BU170*VLOOKUP("Fuel Specific Gravity",'Raw Data'!$A$1:$B$2000,2,FALSE)</f>
        <v>6.5176845894720001</v>
      </c>
      <c r="CA170" s="4">
        <f>BJ170*$BU170*VLOOKUP("Fuel Specific Gravity",'Raw Data'!$A$1:$B$2000,2,FALSE)</f>
        <v>40.792184495999997</v>
      </c>
      <c r="CB170" s="4">
        <f>BM170*$BU170*VLOOKUP("Fuel Specific Gravity",'Raw Data'!$A$1:$B$2000,2,FALSE)</f>
        <v>0</v>
      </c>
    </row>
    <row r="171" spans="1:80" x14ac:dyDescent="0.25">
      <c r="A171" s="2">
        <v>43165</v>
      </c>
      <c r="B171" s="38">
        <v>0.41232942129629629</v>
      </c>
      <c r="C171" s="4">
        <v>5.0149999999999997</v>
      </c>
      <c r="D171" s="4">
        <v>8.0999999999999996E-3</v>
      </c>
      <c r="E171" s="4">
        <v>81.45</v>
      </c>
      <c r="F171" s="4">
        <v>361.9</v>
      </c>
      <c r="G171" s="4">
        <v>90.4</v>
      </c>
      <c r="H171" s="4">
        <v>-9.4</v>
      </c>
      <c r="J171" s="4">
        <v>13.33</v>
      </c>
      <c r="K171" s="4">
        <v>0.96099999999999997</v>
      </c>
      <c r="L171" s="4">
        <v>4.8193000000000001</v>
      </c>
      <c r="M171" s="4">
        <v>7.7999999999999996E-3</v>
      </c>
      <c r="N171" s="4">
        <v>347.75720000000001</v>
      </c>
      <c r="O171" s="4">
        <v>86.878699999999995</v>
      </c>
      <c r="P171" s="4">
        <v>434.6</v>
      </c>
      <c r="Q171" s="4">
        <v>278.81700000000001</v>
      </c>
      <c r="R171" s="4">
        <v>69.655600000000007</v>
      </c>
      <c r="S171" s="4">
        <v>348.5</v>
      </c>
      <c r="T171" s="4">
        <v>0</v>
      </c>
      <c r="W171" s="4">
        <v>0</v>
      </c>
      <c r="X171" s="4">
        <v>12.808299999999999</v>
      </c>
      <c r="Y171" s="4">
        <v>12</v>
      </c>
      <c r="Z171" s="4">
        <v>844</v>
      </c>
      <c r="AA171" s="4">
        <v>845</v>
      </c>
      <c r="AB171" s="4">
        <v>884</v>
      </c>
      <c r="AC171" s="4">
        <v>82.1</v>
      </c>
      <c r="AD171" s="4">
        <v>22.39</v>
      </c>
      <c r="AE171" s="4">
        <v>0.51</v>
      </c>
      <c r="AF171" s="4">
        <v>979</v>
      </c>
      <c r="AG171" s="4">
        <v>0</v>
      </c>
      <c r="AH171" s="4">
        <v>33</v>
      </c>
      <c r="AI171" s="4">
        <v>35</v>
      </c>
      <c r="AJ171" s="4">
        <v>192</v>
      </c>
      <c r="AK171" s="4">
        <v>170</v>
      </c>
      <c r="AL171" s="4">
        <v>4.5</v>
      </c>
      <c r="AM171" s="4">
        <v>176</v>
      </c>
      <c r="AN171" s="4" t="s">
        <v>155</v>
      </c>
      <c r="AO171" s="4">
        <v>2</v>
      </c>
      <c r="AP171" s="4">
        <v>0.62145833333333333</v>
      </c>
      <c r="AQ171" s="4">
        <v>47.161442999999998</v>
      </c>
      <c r="AR171" s="4">
        <v>-88.491219999999998</v>
      </c>
      <c r="AS171" s="4">
        <v>312.5</v>
      </c>
      <c r="AT171" s="4">
        <v>29.6</v>
      </c>
      <c r="AU171" s="4">
        <v>12</v>
      </c>
      <c r="AV171" s="4">
        <v>8</v>
      </c>
      <c r="AW171" s="4" t="s">
        <v>213</v>
      </c>
      <c r="AX171" s="4">
        <v>1.4</v>
      </c>
      <c r="AY171" s="4">
        <v>1.9</v>
      </c>
      <c r="AZ171" s="4">
        <v>2.9</v>
      </c>
      <c r="BA171" s="4">
        <v>14.186999999999999</v>
      </c>
      <c r="BB171" s="4">
        <v>42.37</v>
      </c>
      <c r="BC171" s="4">
        <v>2.99</v>
      </c>
      <c r="BD171" s="4">
        <v>4.0529999999999999</v>
      </c>
      <c r="BE171" s="4">
        <v>3185.9079999999999</v>
      </c>
      <c r="BF171" s="4">
        <v>3.294</v>
      </c>
      <c r="BG171" s="4">
        <v>24.074999999999999</v>
      </c>
      <c r="BH171" s="4">
        <v>6.0140000000000002</v>
      </c>
      <c r="BI171" s="4">
        <v>30.088999999999999</v>
      </c>
      <c r="BJ171" s="4">
        <v>19.302</v>
      </c>
      <c r="BK171" s="4">
        <v>4.8220000000000001</v>
      </c>
      <c r="BL171" s="4">
        <v>24.123999999999999</v>
      </c>
      <c r="BM171" s="4">
        <v>0</v>
      </c>
      <c r="BQ171" s="4">
        <v>6156.509</v>
      </c>
      <c r="BR171" s="4">
        <v>9.9127999999999994E-2</v>
      </c>
      <c r="BS171" s="4">
        <v>-5</v>
      </c>
      <c r="BT171" s="4">
        <v>6.9059999999999998E-3</v>
      </c>
      <c r="BU171" s="4">
        <v>2.4224410000000001</v>
      </c>
      <c r="BV171" s="4">
        <v>21</v>
      </c>
      <c r="BW171" s="4">
        <f t="shared" si="10"/>
        <v>0.6400089122</v>
      </c>
      <c r="BY171" s="4">
        <f>BE171*$BU171*VLOOKUP("Fuel Specific Gravity",'Raw Data'!$A$1:$B$2000,2,FALSE)</f>
        <v>6590.8937338595115</v>
      </c>
      <c r="BZ171" s="4">
        <f>BF171*$BU171*VLOOKUP("Fuel Specific Gravity",'Raw Data'!$A$1:$B$2000,2,FALSE)</f>
        <v>6.8145106385159995</v>
      </c>
      <c r="CA171" s="4">
        <f>BJ171*$BU171*VLOOKUP("Fuel Specific Gravity",'Raw Data'!$A$1:$B$2000,2,FALSE)</f>
        <v>39.931294579427998</v>
      </c>
      <c r="CB171" s="4">
        <f>BM171*$BU171*VLOOKUP("Fuel Specific Gravity",'Raw Data'!$A$1:$B$2000,2,FALSE)</f>
        <v>0</v>
      </c>
    </row>
    <row r="172" spans="1:80" x14ac:dyDescent="0.25">
      <c r="A172" s="2">
        <v>43165</v>
      </c>
      <c r="B172" s="38">
        <v>0.41234099537037033</v>
      </c>
      <c r="C172" s="4">
        <v>5.1669999999999998</v>
      </c>
      <c r="D172" s="4">
        <v>9.4000000000000004E-3</v>
      </c>
      <c r="E172" s="4">
        <v>94.151747999999998</v>
      </c>
      <c r="F172" s="4">
        <v>363.1</v>
      </c>
      <c r="G172" s="4">
        <v>90.5</v>
      </c>
      <c r="H172" s="4">
        <v>0</v>
      </c>
      <c r="J172" s="4">
        <v>13.3</v>
      </c>
      <c r="K172" s="4">
        <v>0.95979999999999999</v>
      </c>
      <c r="L172" s="4">
        <v>4.9598000000000004</v>
      </c>
      <c r="M172" s="4">
        <v>8.9999999999999993E-3</v>
      </c>
      <c r="N172" s="4">
        <v>348.47320000000002</v>
      </c>
      <c r="O172" s="4">
        <v>86.863799999999998</v>
      </c>
      <c r="P172" s="4">
        <v>435.3</v>
      </c>
      <c r="Q172" s="4">
        <v>279.36399999999998</v>
      </c>
      <c r="R172" s="4">
        <v>69.636899999999997</v>
      </c>
      <c r="S172" s="4">
        <v>349</v>
      </c>
      <c r="T172" s="4">
        <v>0</v>
      </c>
      <c r="W172" s="4">
        <v>0</v>
      </c>
      <c r="X172" s="4">
        <v>12.765599999999999</v>
      </c>
      <c r="Y172" s="4">
        <v>12.1</v>
      </c>
      <c r="Z172" s="4">
        <v>844</v>
      </c>
      <c r="AA172" s="4">
        <v>845</v>
      </c>
      <c r="AB172" s="4">
        <v>884</v>
      </c>
      <c r="AC172" s="4">
        <v>82</v>
      </c>
      <c r="AD172" s="4">
        <v>22.37</v>
      </c>
      <c r="AE172" s="4">
        <v>0.51</v>
      </c>
      <c r="AF172" s="4">
        <v>979</v>
      </c>
      <c r="AG172" s="4">
        <v>0</v>
      </c>
      <c r="AH172" s="4">
        <v>33</v>
      </c>
      <c r="AI172" s="4">
        <v>35</v>
      </c>
      <c r="AJ172" s="4">
        <v>192</v>
      </c>
      <c r="AK172" s="4">
        <v>170</v>
      </c>
      <c r="AL172" s="4">
        <v>4.5</v>
      </c>
      <c r="AM172" s="4">
        <v>175.7</v>
      </c>
      <c r="AN172" s="4" t="s">
        <v>155</v>
      </c>
      <c r="AO172" s="4">
        <v>2</v>
      </c>
      <c r="AP172" s="4">
        <v>0.62145833333333333</v>
      </c>
      <c r="AQ172" s="4">
        <v>47.161323000000003</v>
      </c>
      <c r="AR172" s="4">
        <v>-88.491054000000005</v>
      </c>
      <c r="AS172" s="4">
        <v>312.89999999999998</v>
      </c>
      <c r="AT172" s="4">
        <v>29.5</v>
      </c>
      <c r="AU172" s="4">
        <v>12</v>
      </c>
      <c r="AV172" s="4">
        <v>8</v>
      </c>
      <c r="AW172" s="4" t="s">
        <v>213</v>
      </c>
      <c r="AX172" s="4">
        <v>3.5204</v>
      </c>
      <c r="AY172" s="4">
        <v>1.2844</v>
      </c>
      <c r="AZ172" s="4">
        <v>4.952</v>
      </c>
      <c r="BA172" s="4">
        <v>14.186999999999999</v>
      </c>
      <c r="BB172" s="4">
        <v>41.13</v>
      </c>
      <c r="BC172" s="4">
        <v>2.9</v>
      </c>
      <c r="BD172" s="4">
        <v>4.1859999999999999</v>
      </c>
      <c r="BE172" s="4">
        <v>3184.5239999999999</v>
      </c>
      <c r="BF172" s="4">
        <v>3.6930000000000001</v>
      </c>
      <c r="BG172" s="4">
        <v>23.431000000000001</v>
      </c>
      <c r="BH172" s="4">
        <v>5.8410000000000002</v>
      </c>
      <c r="BI172" s="4">
        <v>29.271000000000001</v>
      </c>
      <c r="BJ172" s="4">
        <v>18.783999999999999</v>
      </c>
      <c r="BK172" s="4">
        <v>4.6820000000000004</v>
      </c>
      <c r="BL172" s="4">
        <v>23.466000000000001</v>
      </c>
      <c r="BM172" s="4">
        <v>0</v>
      </c>
      <c r="BQ172" s="4">
        <v>5959.6549999999997</v>
      </c>
      <c r="BR172" s="4">
        <v>8.3503999999999995E-2</v>
      </c>
      <c r="BS172" s="4">
        <v>-5</v>
      </c>
      <c r="BT172" s="4">
        <v>7.0000000000000001E-3</v>
      </c>
      <c r="BU172" s="4">
        <v>2.040629</v>
      </c>
      <c r="BV172" s="4">
        <v>21</v>
      </c>
      <c r="BW172" s="4">
        <f t="shared" si="10"/>
        <v>0.53913418179999995</v>
      </c>
      <c r="BY172" s="4">
        <f>BE172*$BU172*VLOOKUP("Fuel Specific Gravity",'Raw Data'!$A$1:$B$2000,2,FALSE)</f>
        <v>5549.6609498589842</v>
      </c>
      <c r="BZ172" s="4">
        <f>BF172*$BU172*VLOOKUP("Fuel Specific Gravity",'Raw Data'!$A$1:$B$2000,2,FALSE)</f>
        <v>6.4357806340380002</v>
      </c>
      <c r="CA172" s="4">
        <f>BJ172*$BU172*VLOOKUP("Fuel Specific Gravity",'Raw Data'!$A$1:$B$2000,2,FALSE)</f>
        <v>32.734823566144001</v>
      </c>
      <c r="CB172" s="4">
        <f>BM172*$BU172*VLOOKUP("Fuel Specific Gravity",'Raw Data'!$A$1:$B$2000,2,FALSE)</f>
        <v>0</v>
      </c>
    </row>
    <row r="173" spans="1:80" x14ac:dyDescent="0.25">
      <c r="A173" s="2">
        <v>43165</v>
      </c>
      <c r="B173" s="38">
        <v>0.41235256944444448</v>
      </c>
      <c r="C173" s="4">
        <v>6.0860000000000003</v>
      </c>
      <c r="D173" s="4">
        <v>0.01</v>
      </c>
      <c r="E173" s="4">
        <v>100</v>
      </c>
      <c r="F173" s="4">
        <v>371.9</v>
      </c>
      <c r="G173" s="4">
        <v>90.5</v>
      </c>
      <c r="H173" s="4">
        <v>0</v>
      </c>
      <c r="J173" s="4">
        <v>13.38</v>
      </c>
      <c r="K173" s="4">
        <v>0.9526</v>
      </c>
      <c r="L173" s="4">
        <v>5.7968000000000002</v>
      </c>
      <c r="M173" s="4">
        <v>9.4999999999999998E-3</v>
      </c>
      <c r="N173" s="4">
        <v>354.2833</v>
      </c>
      <c r="O173" s="4">
        <v>86.186099999999996</v>
      </c>
      <c r="P173" s="4">
        <v>440.5</v>
      </c>
      <c r="Q173" s="4">
        <v>284.02179999999998</v>
      </c>
      <c r="R173" s="4">
        <v>69.093599999999995</v>
      </c>
      <c r="S173" s="4">
        <v>353.1</v>
      </c>
      <c r="T173" s="4">
        <v>0</v>
      </c>
      <c r="W173" s="4">
        <v>0</v>
      </c>
      <c r="X173" s="4">
        <v>12.742699999999999</v>
      </c>
      <c r="Y173" s="4">
        <v>12.1</v>
      </c>
      <c r="Z173" s="4">
        <v>843</v>
      </c>
      <c r="AA173" s="4">
        <v>845</v>
      </c>
      <c r="AB173" s="4">
        <v>884</v>
      </c>
      <c r="AC173" s="4">
        <v>82</v>
      </c>
      <c r="AD173" s="4">
        <v>22.37</v>
      </c>
      <c r="AE173" s="4">
        <v>0.51</v>
      </c>
      <c r="AF173" s="4">
        <v>979</v>
      </c>
      <c r="AG173" s="4">
        <v>0</v>
      </c>
      <c r="AH173" s="4">
        <v>32.094904999999997</v>
      </c>
      <c r="AI173" s="4">
        <v>35</v>
      </c>
      <c r="AJ173" s="4">
        <v>192</v>
      </c>
      <c r="AK173" s="4">
        <v>169.1</v>
      </c>
      <c r="AL173" s="4">
        <v>4.5</v>
      </c>
      <c r="AM173" s="4">
        <v>175.3</v>
      </c>
      <c r="AN173" s="4" t="s">
        <v>155</v>
      </c>
      <c r="AO173" s="4">
        <v>2</v>
      </c>
      <c r="AP173" s="4">
        <v>0.62148148148148141</v>
      </c>
      <c r="AQ173" s="4">
        <v>47.161203999999998</v>
      </c>
      <c r="AR173" s="4">
        <v>-88.490902000000006</v>
      </c>
      <c r="AS173" s="4">
        <v>312.8</v>
      </c>
      <c r="AT173" s="4">
        <v>29.2</v>
      </c>
      <c r="AU173" s="4">
        <v>12</v>
      </c>
      <c r="AV173" s="4">
        <v>8</v>
      </c>
      <c r="AW173" s="4" t="s">
        <v>213</v>
      </c>
      <c r="AX173" s="4">
        <v>2.5164</v>
      </c>
      <c r="AY173" s="4">
        <v>1.1368</v>
      </c>
      <c r="AZ173" s="4">
        <v>3.9163999999999999</v>
      </c>
      <c r="BA173" s="4">
        <v>14.186999999999999</v>
      </c>
      <c r="BB173" s="4">
        <v>35.07</v>
      </c>
      <c r="BC173" s="4">
        <v>2.4700000000000002</v>
      </c>
      <c r="BD173" s="4">
        <v>4.9800000000000004</v>
      </c>
      <c r="BE173" s="4">
        <v>3181.3879999999999</v>
      </c>
      <c r="BF173" s="4">
        <v>3.327</v>
      </c>
      <c r="BG173" s="4">
        <v>20.361999999999998</v>
      </c>
      <c r="BH173" s="4">
        <v>4.9530000000000003</v>
      </c>
      <c r="BI173" s="4">
        <v>25.315000000000001</v>
      </c>
      <c r="BJ173" s="4">
        <v>16.324000000000002</v>
      </c>
      <c r="BK173" s="4">
        <v>3.9710000000000001</v>
      </c>
      <c r="BL173" s="4">
        <v>20.294</v>
      </c>
      <c r="BM173" s="4">
        <v>0</v>
      </c>
      <c r="BQ173" s="4">
        <v>5084.9459999999999</v>
      </c>
      <c r="BR173" s="4">
        <v>7.7475000000000002E-2</v>
      </c>
      <c r="BS173" s="4">
        <v>-5</v>
      </c>
      <c r="BT173" s="4">
        <v>7.0000000000000001E-3</v>
      </c>
      <c r="BU173" s="4">
        <v>1.893284</v>
      </c>
      <c r="BV173" s="4">
        <v>21</v>
      </c>
      <c r="BW173" s="4">
        <f t="shared" si="10"/>
        <v>0.50020563279999997</v>
      </c>
      <c r="BY173" s="4">
        <f>BE173*$BU173*VLOOKUP("Fuel Specific Gravity",'Raw Data'!$A$1:$B$2000,2,FALSE)</f>
        <v>5143.8734324559673</v>
      </c>
      <c r="BZ173" s="4">
        <f>BF173*$BU173*VLOOKUP("Fuel Specific Gravity",'Raw Data'!$A$1:$B$2000,2,FALSE)</f>
        <v>5.3793083112720002</v>
      </c>
      <c r="CA173" s="4">
        <f>BJ173*$BU173*VLOOKUP("Fuel Specific Gravity",'Raw Data'!$A$1:$B$2000,2,FALSE)</f>
        <v>26.393696685664001</v>
      </c>
      <c r="CB173" s="4">
        <f>BM173*$BU173*VLOOKUP("Fuel Specific Gravity",'Raw Data'!$A$1:$B$2000,2,FALSE)</f>
        <v>0</v>
      </c>
    </row>
    <row r="174" spans="1:80" x14ac:dyDescent="0.25">
      <c r="A174" s="2">
        <v>43165</v>
      </c>
      <c r="B174" s="38">
        <v>0.41236414351851852</v>
      </c>
      <c r="C174" s="4">
        <v>6.5060000000000002</v>
      </c>
      <c r="D174" s="4">
        <v>9.7000000000000003E-3</v>
      </c>
      <c r="E174" s="4">
        <v>97.147622999999996</v>
      </c>
      <c r="F174" s="4">
        <v>385.8</v>
      </c>
      <c r="G174" s="4">
        <v>89.2</v>
      </c>
      <c r="H174" s="4">
        <v>0.6</v>
      </c>
      <c r="J174" s="4">
        <v>13.24</v>
      </c>
      <c r="K174" s="4">
        <v>0.94930000000000003</v>
      </c>
      <c r="L174" s="4">
        <v>6.1757999999999997</v>
      </c>
      <c r="M174" s="4">
        <v>9.1999999999999998E-3</v>
      </c>
      <c r="N174" s="4">
        <v>366.1927</v>
      </c>
      <c r="O174" s="4">
        <v>84.713200000000001</v>
      </c>
      <c r="P174" s="4">
        <v>450.9</v>
      </c>
      <c r="Q174" s="4">
        <v>293.5693</v>
      </c>
      <c r="R174" s="4">
        <v>67.912899999999993</v>
      </c>
      <c r="S174" s="4">
        <v>361.5</v>
      </c>
      <c r="T174" s="4">
        <v>0.56659999999999999</v>
      </c>
      <c r="W174" s="4">
        <v>0</v>
      </c>
      <c r="X174" s="4">
        <v>12.5708</v>
      </c>
      <c r="Y174" s="4">
        <v>12</v>
      </c>
      <c r="Z174" s="4">
        <v>845</v>
      </c>
      <c r="AA174" s="4">
        <v>847</v>
      </c>
      <c r="AB174" s="4">
        <v>884</v>
      </c>
      <c r="AC174" s="4">
        <v>82</v>
      </c>
      <c r="AD174" s="4">
        <v>22.37</v>
      </c>
      <c r="AE174" s="4">
        <v>0.51</v>
      </c>
      <c r="AF174" s="4">
        <v>979</v>
      </c>
      <c r="AG174" s="4">
        <v>0</v>
      </c>
      <c r="AH174" s="4">
        <v>32</v>
      </c>
      <c r="AI174" s="4">
        <v>35</v>
      </c>
      <c r="AJ174" s="4">
        <v>192</v>
      </c>
      <c r="AK174" s="4">
        <v>169</v>
      </c>
      <c r="AL174" s="4">
        <v>4.5</v>
      </c>
      <c r="AM174" s="4">
        <v>175</v>
      </c>
      <c r="AN174" s="4" t="s">
        <v>155</v>
      </c>
      <c r="AO174" s="4">
        <v>2</v>
      </c>
      <c r="AP174" s="4">
        <v>0.62149305555555556</v>
      </c>
      <c r="AQ174" s="4">
        <v>47.161110999999998</v>
      </c>
      <c r="AR174" s="4">
        <v>-88.490808999999999</v>
      </c>
      <c r="AS174" s="4">
        <v>312.3</v>
      </c>
      <c r="AT174" s="4">
        <v>28</v>
      </c>
      <c r="AU174" s="4">
        <v>12</v>
      </c>
      <c r="AV174" s="4">
        <v>8</v>
      </c>
      <c r="AW174" s="4" t="s">
        <v>213</v>
      </c>
      <c r="AX174" s="4">
        <v>1.6</v>
      </c>
      <c r="AY174" s="4">
        <v>1.2684</v>
      </c>
      <c r="AZ174" s="4">
        <v>3</v>
      </c>
      <c r="BA174" s="4">
        <v>14.186999999999999</v>
      </c>
      <c r="BB174" s="4">
        <v>32.869999999999997</v>
      </c>
      <c r="BC174" s="4">
        <v>2.3199999999999998</v>
      </c>
      <c r="BD174" s="4">
        <v>5.343</v>
      </c>
      <c r="BE174" s="4">
        <v>3180.4920000000002</v>
      </c>
      <c r="BF174" s="4">
        <v>3.0230000000000001</v>
      </c>
      <c r="BG174" s="4">
        <v>19.748999999999999</v>
      </c>
      <c r="BH174" s="4">
        <v>4.569</v>
      </c>
      <c r="BI174" s="4">
        <v>24.318000000000001</v>
      </c>
      <c r="BJ174" s="4">
        <v>15.833</v>
      </c>
      <c r="BK174" s="4">
        <v>3.6629999999999998</v>
      </c>
      <c r="BL174" s="4">
        <v>19.495000000000001</v>
      </c>
      <c r="BM174" s="4">
        <v>9.1999999999999998E-3</v>
      </c>
      <c r="BQ174" s="4">
        <v>4707.2169999999996</v>
      </c>
      <c r="BR174" s="4">
        <v>9.7836000000000006E-2</v>
      </c>
      <c r="BS174" s="4">
        <v>-5</v>
      </c>
      <c r="BT174" s="4">
        <v>8.8120000000000004E-3</v>
      </c>
      <c r="BU174" s="4">
        <v>2.390863</v>
      </c>
      <c r="BV174" s="4">
        <v>21</v>
      </c>
      <c r="BW174" s="4">
        <f t="shared" si="10"/>
        <v>0.6316660046</v>
      </c>
      <c r="BY174" s="4">
        <f>BE174*$BU174*VLOOKUP("Fuel Specific Gravity",'Raw Data'!$A$1:$B$2000,2,FALSE)</f>
        <v>6493.9190304849844</v>
      </c>
      <c r="BZ174" s="4">
        <f>BF174*$BU174*VLOOKUP("Fuel Specific Gravity",'Raw Data'!$A$1:$B$2000,2,FALSE)</f>
        <v>6.1723523370460001</v>
      </c>
      <c r="CA174" s="4">
        <f>BJ174*$BU174*VLOOKUP("Fuel Specific Gravity",'Raw Data'!$A$1:$B$2000,2,FALSE)</f>
        <v>32.327771932666003</v>
      </c>
      <c r="CB174" s="4">
        <f>BM174*$BU174*VLOOKUP("Fuel Specific Gravity",'Raw Data'!$A$1:$B$2000,2,FALSE)</f>
        <v>1.8784532418399998E-2</v>
      </c>
    </row>
    <row r="175" spans="1:80" x14ac:dyDescent="0.25">
      <c r="A175" s="2">
        <v>43165</v>
      </c>
      <c r="B175" s="38">
        <v>0.41237571759259262</v>
      </c>
      <c r="C175" s="4">
        <v>6.5270000000000001</v>
      </c>
      <c r="D175" s="4">
        <v>7.1999999999999998E-3</v>
      </c>
      <c r="E175" s="4">
        <v>72.126772000000003</v>
      </c>
      <c r="F175" s="4">
        <v>391.9</v>
      </c>
      <c r="G175" s="4">
        <v>86.6</v>
      </c>
      <c r="H175" s="4">
        <v>10</v>
      </c>
      <c r="J175" s="4">
        <v>12.74</v>
      </c>
      <c r="K175" s="4">
        <v>0.94920000000000004</v>
      </c>
      <c r="L175" s="4">
        <v>6.1951000000000001</v>
      </c>
      <c r="M175" s="4">
        <v>6.7999999999999996E-3</v>
      </c>
      <c r="N175" s="4">
        <v>371.93549999999999</v>
      </c>
      <c r="O175" s="4">
        <v>82.239000000000004</v>
      </c>
      <c r="P175" s="4">
        <v>454.2</v>
      </c>
      <c r="Q175" s="4">
        <v>298.17320000000001</v>
      </c>
      <c r="R175" s="4">
        <v>65.929299999999998</v>
      </c>
      <c r="S175" s="4">
        <v>364.1</v>
      </c>
      <c r="T175" s="4">
        <v>10</v>
      </c>
      <c r="W175" s="4">
        <v>0</v>
      </c>
      <c r="X175" s="4">
        <v>12.0951</v>
      </c>
      <c r="Y175" s="4">
        <v>12.1</v>
      </c>
      <c r="Z175" s="4">
        <v>844</v>
      </c>
      <c r="AA175" s="4">
        <v>848</v>
      </c>
      <c r="AB175" s="4">
        <v>884</v>
      </c>
      <c r="AC175" s="4">
        <v>82</v>
      </c>
      <c r="AD175" s="4">
        <v>22.37</v>
      </c>
      <c r="AE175" s="4">
        <v>0.51</v>
      </c>
      <c r="AF175" s="4">
        <v>979</v>
      </c>
      <c r="AG175" s="4">
        <v>0</v>
      </c>
      <c r="AH175" s="4">
        <v>32</v>
      </c>
      <c r="AI175" s="4">
        <v>35</v>
      </c>
      <c r="AJ175" s="4">
        <v>192</v>
      </c>
      <c r="AK175" s="4">
        <v>169.9</v>
      </c>
      <c r="AL175" s="4">
        <v>4.5999999999999996</v>
      </c>
      <c r="AM175" s="4">
        <v>175</v>
      </c>
      <c r="AN175" s="4" t="s">
        <v>155</v>
      </c>
      <c r="AO175" s="4">
        <v>2</v>
      </c>
      <c r="AP175" s="4">
        <v>0.6215046296296296</v>
      </c>
      <c r="AQ175" s="4">
        <v>47.161009</v>
      </c>
      <c r="AR175" s="4">
        <v>-88.490754999999993</v>
      </c>
      <c r="AS175" s="4">
        <v>311.89999999999998</v>
      </c>
      <c r="AT175" s="4">
        <v>27</v>
      </c>
      <c r="AU175" s="4">
        <v>12</v>
      </c>
      <c r="AV175" s="4">
        <v>9</v>
      </c>
      <c r="AW175" s="4" t="s">
        <v>218</v>
      </c>
      <c r="AX175" s="4">
        <v>1.8051999999999999</v>
      </c>
      <c r="AY175" s="4">
        <v>1.0948</v>
      </c>
      <c r="AZ175" s="4">
        <v>3.1368</v>
      </c>
      <c r="BA175" s="4">
        <v>14.186999999999999</v>
      </c>
      <c r="BB175" s="4">
        <v>32.770000000000003</v>
      </c>
      <c r="BC175" s="4">
        <v>2.31</v>
      </c>
      <c r="BD175" s="4">
        <v>5.3559999999999999</v>
      </c>
      <c r="BE175" s="4">
        <v>3181.1819999999998</v>
      </c>
      <c r="BF175" s="4">
        <v>2.2370000000000001</v>
      </c>
      <c r="BG175" s="4">
        <v>20.001000000000001</v>
      </c>
      <c r="BH175" s="4">
        <v>4.4219999999999997</v>
      </c>
      <c r="BI175" s="4">
        <v>24.422999999999998</v>
      </c>
      <c r="BJ175" s="4">
        <v>16.033999999999999</v>
      </c>
      <c r="BK175" s="4">
        <v>3.5449999999999999</v>
      </c>
      <c r="BL175" s="4">
        <v>19.579000000000001</v>
      </c>
      <c r="BM175" s="4">
        <v>0.16220000000000001</v>
      </c>
      <c r="BQ175" s="4">
        <v>4515.9350000000004</v>
      </c>
      <c r="BR175" s="4">
        <v>0.13714599999999999</v>
      </c>
      <c r="BS175" s="4">
        <v>-5</v>
      </c>
      <c r="BT175" s="4">
        <v>8.0940000000000005E-3</v>
      </c>
      <c r="BU175" s="4">
        <v>3.351505</v>
      </c>
      <c r="BV175" s="4">
        <v>21</v>
      </c>
      <c r="BW175" s="4">
        <f t="shared" si="10"/>
        <v>0.88546762099999998</v>
      </c>
      <c r="BY175" s="4">
        <f>BE175*$BU175*VLOOKUP("Fuel Specific Gravity",'Raw Data'!$A$1:$B$2000,2,FALSE)</f>
        <v>9105.1322615891386</v>
      </c>
      <c r="BZ175" s="4">
        <f>BF175*$BU175*VLOOKUP("Fuel Specific Gravity",'Raw Data'!$A$1:$B$2000,2,FALSE)</f>
        <v>6.4027084489900004</v>
      </c>
      <c r="CA175" s="4">
        <f>BJ175*$BU175*VLOOKUP("Fuel Specific Gravity",'Raw Data'!$A$1:$B$2000,2,FALSE)</f>
        <v>45.89227861917999</v>
      </c>
      <c r="CB175" s="4">
        <f>BM175*$BU175*VLOOKUP("Fuel Specific Gravity",'Raw Data'!$A$1:$B$2000,2,FALSE)</f>
        <v>0.46424645079400001</v>
      </c>
    </row>
    <row r="176" spans="1:80" x14ac:dyDescent="0.25">
      <c r="A176" s="2">
        <v>43165</v>
      </c>
      <c r="B176" s="38">
        <v>0.41238729166666666</v>
      </c>
      <c r="C176" s="4">
        <v>5.8010000000000002</v>
      </c>
      <c r="D176" s="4">
        <v>6.1999999999999998E-3</v>
      </c>
      <c r="E176" s="4">
        <v>62.444260999999997</v>
      </c>
      <c r="F176" s="4">
        <v>391.5</v>
      </c>
      <c r="G176" s="4">
        <v>85.7</v>
      </c>
      <c r="H176" s="4">
        <v>0</v>
      </c>
      <c r="J176" s="4">
        <v>12.27</v>
      </c>
      <c r="K176" s="4">
        <v>0.95489999999999997</v>
      </c>
      <c r="L176" s="4">
        <v>5.5393999999999997</v>
      </c>
      <c r="M176" s="4">
        <v>6.0000000000000001E-3</v>
      </c>
      <c r="N176" s="4">
        <v>373.82010000000002</v>
      </c>
      <c r="O176" s="4">
        <v>81.8215</v>
      </c>
      <c r="P176" s="4">
        <v>455.6</v>
      </c>
      <c r="Q176" s="4">
        <v>299.68400000000003</v>
      </c>
      <c r="R176" s="4">
        <v>65.594700000000003</v>
      </c>
      <c r="S176" s="4">
        <v>365.3</v>
      </c>
      <c r="T176" s="4">
        <v>0</v>
      </c>
      <c r="W176" s="4">
        <v>0</v>
      </c>
      <c r="X176" s="4">
        <v>11.715999999999999</v>
      </c>
      <c r="Y176" s="4">
        <v>12</v>
      </c>
      <c r="Z176" s="4">
        <v>845</v>
      </c>
      <c r="AA176" s="4">
        <v>849</v>
      </c>
      <c r="AB176" s="4">
        <v>885</v>
      </c>
      <c r="AC176" s="4">
        <v>82</v>
      </c>
      <c r="AD176" s="4">
        <v>22.37</v>
      </c>
      <c r="AE176" s="4">
        <v>0.51</v>
      </c>
      <c r="AF176" s="4">
        <v>979</v>
      </c>
      <c r="AG176" s="4">
        <v>0</v>
      </c>
      <c r="AH176" s="4">
        <v>32</v>
      </c>
      <c r="AI176" s="4">
        <v>35</v>
      </c>
      <c r="AJ176" s="4">
        <v>192</v>
      </c>
      <c r="AK176" s="4">
        <v>169.1</v>
      </c>
      <c r="AL176" s="4">
        <v>4.5999999999999996</v>
      </c>
      <c r="AM176" s="4">
        <v>175</v>
      </c>
      <c r="AN176" s="4" t="s">
        <v>155</v>
      </c>
      <c r="AO176" s="4">
        <v>2</v>
      </c>
      <c r="AP176" s="4">
        <v>0.62151620370370375</v>
      </c>
      <c r="AQ176" s="4">
        <v>47.160899999999998</v>
      </c>
      <c r="AR176" s="4">
        <v>-88.490718000000001</v>
      </c>
      <c r="AS176" s="4">
        <v>311.8</v>
      </c>
      <c r="AT176" s="4">
        <v>26.9</v>
      </c>
      <c r="AU176" s="4">
        <v>12</v>
      </c>
      <c r="AV176" s="4">
        <v>9</v>
      </c>
      <c r="AW176" s="4" t="s">
        <v>218</v>
      </c>
      <c r="AX176" s="4">
        <v>1.9</v>
      </c>
      <c r="AY176" s="4">
        <v>1</v>
      </c>
      <c r="AZ176" s="4">
        <v>3.2</v>
      </c>
      <c r="BA176" s="4">
        <v>14.186999999999999</v>
      </c>
      <c r="BB176" s="4">
        <v>36.76</v>
      </c>
      <c r="BC176" s="4">
        <v>2.59</v>
      </c>
      <c r="BD176" s="4">
        <v>4.7270000000000003</v>
      </c>
      <c r="BE176" s="4">
        <v>3184.2240000000002</v>
      </c>
      <c r="BF176" s="4">
        <v>2.181</v>
      </c>
      <c r="BG176" s="4">
        <v>22.503</v>
      </c>
      <c r="BH176" s="4">
        <v>4.9249999999999998</v>
      </c>
      <c r="BI176" s="4">
        <v>27.428000000000001</v>
      </c>
      <c r="BJ176" s="4">
        <v>18.04</v>
      </c>
      <c r="BK176" s="4">
        <v>3.9489999999999998</v>
      </c>
      <c r="BL176" s="4">
        <v>21.989000000000001</v>
      </c>
      <c r="BM176" s="4">
        <v>0</v>
      </c>
      <c r="BQ176" s="4">
        <v>4896.8680000000004</v>
      </c>
      <c r="BR176" s="4">
        <v>0.155496</v>
      </c>
      <c r="BS176" s="4">
        <v>-5</v>
      </c>
      <c r="BT176" s="4">
        <v>7.0939999999999996E-3</v>
      </c>
      <c r="BU176" s="4">
        <v>3.7999339999999999</v>
      </c>
      <c r="BV176" s="4">
        <v>21</v>
      </c>
      <c r="BW176" s="4">
        <f t="shared" si="10"/>
        <v>1.0039425628</v>
      </c>
      <c r="BY176" s="4">
        <f>BE176*$BU176*VLOOKUP("Fuel Specific Gravity",'Raw Data'!$A$1:$B$2000,2,FALSE)</f>
        <v>10333.264249198464</v>
      </c>
      <c r="BZ176" s="4">
        <f>BF176*$BU176*VLOOKUP("Fuel Specific Gravity",'Raw Data'!$A$1:$B$2000,2,FALSE)</f>
        <v>7.0776582701159994</v>
      </c>
      <c r="CA176" s="4">
        <f>BJ176*$BU176*VLOOKUP("Fuel Specific Gravity",'Raw Data'!$A$1:$B$2000,2,FALSE)</f>
        <v>58.542391193440004</v>
      </c>
      <c r="CB176" s="4">
        <f>BM176*$BU176*VLOOKUP("Fuel Specific Gravity",'Raw Data'!$A$1:$B$2000,2,FALSE)</f>
        <v>0</v>
      </c>
    </row>
    <row r="177" spans="1:80" x14ac:dyDescent="0.25">
      <c r="A177" s="2">
        <v>43165</v>
      </c>
      <c r="B177" s="38">
        <v>0.41239886574074075</v>
      </c>
      <c r="C177" s="4">
        <v>4.3090000000000002</v>
      </c>
      <c r="D177" s="4">
        <v>2E-3</v>
      </c>
      <c r="E177" s="4">
        <v>19.573421</v>
      </c>
      <c r="F177" s="4">
        <v>365.4</v>
      </c>
      <c r="G177" s="4">
        <v>85.2</v>
      </c>
      <c r="H177" s="4">
        <v>0</v>
      </c>
      <c r="J177" s="4">
        <v>12.1</v>
      </c>
      <c r="K177" s="4">
        <v>0.96679999999999999</v>
      </c>
      <c r="L177" s="4">
        <v>4.1661999999999999</v>
      </c>
      <c r="M177" s="4">
        <v>1.9E-3</v>
      </c>
      <c r="N177" s="4">
        <v>353.29939999999999</v>
      </c>
      <c r="O177" s="4">
        <v>82.346900000000005</v>
      </c>
      <c r="P177" s="4">
        <v>435.6</v>
      </c>
      <c r="Q177" s="4">
        <v>283.233</v>
      </c>
      <c r="R177" s="4">
        <v>66.015900000000002</v>
      </c>
      <c r="S177" s="4">
        <v>349.2</v>
      </c>
      <c r="T177" s="4">
        <v>0</v>
      </c>
      <c r="W177" s="4">
        <v>0</v>
      </c>
      <c r="X177" s="4">
        <v>11.697900000000001</v>
      </c>
      <c r="Y177" s="4">
        <v>12.1</v>
      </c>
      <c r="Z177" s="4">
        <v>846</v>
      </c>
      <c r="AA177" s="4">
        <v>848</v>
      </c>
      <c r="AB177" s="4">
        <v>885</v>
      </c>
      <c r="AC177" s="4">
        <v>82</v>
      </c>
      <c r="AD177" s="4">
        <v>22.37</v>
      </c>
      <c r="AE177" s="4">
        <v>0.51</v>
      </c>
      <c r="AF177" s="4">
        <v>979</v>
      </c>
      <c r="AG177" s="4">
        <v>0</v>
      </c>
      <c r="AH177" s="4">
        <v>32</v>
      </c>
      <c r="AI177" s="4">
        <v>35</v>
      </c>
      <c r="AJ177" s="4">
        <v>192</v>
      </c>
      <c r="AK177" s="4">
        <v>169.9</v>
      </c>
      <c r="AL177" s="4">
        <v>4.5</v>
      </c>
      <c r="AM177" s="4">
        <v>175</v>
      </c>
      <c r="AN177" s="4" t="s">
        <v>155</v>
      </c>
      <c r="AO177" s="4">
        <v>2</v>
      </c>
      <c r="AP177" s="4">
        <v>0.62152777777777779</v>
      </c>
      <c r="AQ177" s="4">
        <v>47.160786000000002</v>
      </c>
      <c r="AR177" s="4">
        <v>-88.490684999999999</v>
      </c>
      <c r="AS177" s="4">
        <v>311.89999999999998</v>
      </c>
      <c r="AT177" s="4">
        <v>27.4</v>
      </c>
      <c r="AU177" s="4">
        <v>12</v>
      </c>
      <c r="AV177" s="4">
        <v>9</v>
      </c>
      <c r="AW177" s="4" t="s">
        <v>218</v>
      </c>
      <c r="AX177" s="4">
        <v>1.9</v>
      </c>
      <c r="AY177" s="4">
        <v>1</v>
      </c>
      <c r="AZ177" s="4">
        <v>3.2</v>
      </c>
      <c r="BA177" s="4">
        <v>14.186999999999999</v>
      </c>
      <c r="BB177" s="4">
        <v>49.21</v>
      </c>
      <c r="BC177" s="4">
        <v>3.47</v>
      </c>
      <c r="BD177" s="4">
        <v>3.4380000000000002</v>
      </c>
      <c r="BE177" s="4">
        <v>3193.8330000000001</v>
      </c>
      <c r="BF177" s="4">
        <v>0.92300000000000004</v>
      </c>
      <c r="BG177" s="4">
        <v>28.363</v>
      </c>
      <c r="BH177" s="4">
        <v>6.6109999999999998</v>
      </c>
      <c r="BI177" s="4">
        <v>34.973999999999997</v>
      </c>
      <c r="BJ177" s="4">
        <v>22.738</v>
      </c>
      <c r="BK177" s="4">
        <v>5.3</v>
      </c>
      <c r="BL177" s="4">
        <v>28.038</v>
      </c>
      <c r="BM177" s="4">
        <v>0</v>
      </c>
      <c r="BQ177" s="4">
        <v>6520.4709999999995</v>
      </c>
      <c r="BR177" s="4">
        <v>0.14793999999999999</v>
      </c>
      <c r="BS177" s="4">
        <v>-5</v>
      </c>
      <c r="BT177" s="4">
        <v>7.9059999999999998E-3</v>
      </c>
      <c r="BU177" s="4">
        <v>3.6152829999999998</v>
      </c>
      <c r="BV177" s="4">
        <v>21</v>
      </c>
      <c r="BW177" s="4">
        <f t="shared" si="10"/>
        <v>0.9551577685999999</v>
      </c>
      <c r="BY177" s="4">
        <f>BE177*$BU177*VLOOKUP("Fuel Specific Gravity",'Raw Data'!$A$1:$B$2000,2,FALSE)</f>
        <v>9860.8050678771051</v>
      </c>
      <c r="BZ177" s="4">
        <f>BF177*$BU177*VLOOKUP("Fuel Specific Gravity",'Raw Data'!$A$1:$B$2000,2,FALSE)</f>
        <v>2.8497179024859998</v>
      </c>
      <c r="CA177" s="4">
        <f>BJ177*$BU177*VLOOKUP("Fuel Specific Gravity",'Raw Data'!$A$1:$B$2000,2,FALSE)</f>
        <v>70.202476345316001</v>
      </c>
      <c r="CB177" s="4">
        <f>BM177*$BU177*VLOOKUP("Fuel Specific Gravity",'Raw Data'!$A$1:$B$2000,2,FALSE)</f>
        <v>0</v>
      </c>
    </row>
    <row r="178" spans="1:80" x14ac:dyDescent="0.25">
      <c r="A178" s="2">
        <v>43165</v>
      </c>
      <c r="B178" s="38">
        <v>0.41241043981481479</v>
      </c>
      <c r="C178" s="4">
        <v>2.6320000000000001</v>
      </c>
      <c r="D178" s="4">
        <v>2.5999999999999999E-3</v>
      </c>
      <c r="E178" s="4">
        <v>26.375</v>
      </c>
      <c r="F178" s="4">
        <v>306</v>
      </c>
      <c r="G178" s="4">
        <v>83.9</v>
      </c>
      <c r="H178" s="4">
        <v>3.5</v>
      </c>
      <c r="J178" s="4">
        <v>12.51</v>
      </c>
      <c r="K178" s="4">
        <v>0.98050000000000004</v>
      </c>
      <c r="L178" s="4">
        <v>2.5808</v>
      </c>
      <c r="M178" s="4">
        <v>2.5999999999999999E-3</v>
      </c>
      <c r="N178" s="4">
        <v>300.01940000000002</v>
      </c>
      <c r="O178" s="4">
        <v>82.221699999999998</v>
      </c>
      <c r="P178" s="4">
        <v>382.2</v>
      </c>
      <c r="Q178" s="4">
        <v>240.51949999999999</v>
      </c>
      <c r="R178" s="4">
        <v>65.915499999999994</v>
      </c>
      <c r="S178" s="4">
        <v>306.39999999999998</v>
      </c>
      <c r="T178" s="4">
        <v>3.5093999999999999</v>
      </c>
      <c r="W178" s="4">
        <v>0</v>
      </c>
      <c r="X178" s="4">
        <v>12.2643</v>
      </c>
      <c r="Y178" s="4">
        <v>12.1</v>
      </c>
      <c r="Z178" s="4">
        <v>845</v>
      </c>
      <c r="AA178" s="4">
        <v>846</v>
      </c>
      <c r="AB178" s="4">
        <v>884</v>
      </c>
      <c r="AC178" s="4">
        <v>82</v>
      </c>
      <c r="AD178" s="4">
        <v>22.37</v>
      </c>
      <c r="AE178" s="4">
        <v>0.51</v>
      </c>
      <c r="AF178" s="4">
        <v>979</v>
      </c>
      <c r="AG178" s="4">
        <v>0</v>
      </c>
      <c r="AH178" s="4">
        <v>32</v>
      </c>
      <c r="AI178" s="4">
        <v>35</v>
      </c>
      <c r="AJ178" s="4">
        <v>192</v>
      </c>
      <c r="AK178" s="4">
        <v>170</v>
      </c>
      <c r="AL178" s="4">
        <v>4.5</v>
      </c>
      <c r="AM178" s="4">
        <v>175</v>
      </c>
      <c r="AN178" s="4" t="s">
        <v>155</v>
      </c>
      <c r="AO178" s="4">
        <v>2</v>
      </c>
      <c r="AP178" s="4">
        <v>0.62153935185185183</v>
      </c>
      <c r="AQ178" s="4">
        <v>47.160666999999997</v>
      </c>
      <c r="AR178" s="4">
        <v>-88.490667999999999</v>
      </c>
      <c r="AS178" s="4">
        <v>311.7</v>
      </c>
      <c r="AT178" s="4">
        <v>28.2</v>
      </c>
      <c r="AU178" s="4">
        <v>12</v>
      </c>
      <c r="AV178" s="4">
        <v>9</v>
      </c>
      <c r="AW178" s="4" t="s">
        <v>218</v>
      </c>
      <c r="AX178" s="4">
        <v>1.9683999999999999</v>
      </c>
      <c r="AY178" s="4">
        <v>1.2052</v>
      </c>
      <c r="AZ178" s="4">
        <v>3.2684000000000002</v>
      </c>
      <c r="BA178" s="4">
        <v>14.186999999999999</v>
      </c>
      <c r="BB178" s="4">
        <v>79.95</v>
      </c>
      <c r="BC178" s="4">
        <v>5.64</v>
      </c>
      <c r="BD178" s="4">
        <v>1.99</v>
      </c>
      <c r="BE178" s="4">
        <v>3210.63</v>
      </c>
      <c r="BF178" s="4">
        <v>2.048</v>
      </c>
      <c r="BG178" s="4">
        <v>39.087000000000003</v>
      </c>
      <c r="BH178" s="4">
        <v>10.712</v>
      </c>
      <c r="BI178" s="4">
        <v>49.798000000000002</v>
      </c>
      <c r="BJ178" s="4">
        <v>31.335000000000001</v>
      </c>
      <c r="BK178" s="4">
        <v>8.5869999999999997</v>
      </c>
      <c r="BL178" s="4">
        <v>39.921999999999997</v>
      </c>
      <c r="BM178" s="4">
        <v>0.13789999999999999</v>
      </c>
      <c r="BQ178" s="4">
        <v>11093.862999999999</v>
      </c>
      <c r="BR178" s="4">
        <v>0.11257200000000001</v>
      </c>
      <c r="BS178" s="4">
        <v>-5</v>
      </c>
      <c r="BT178" s="4">
        <v>8.0000000000000002E-3</v>
      </c>
      <c r="BU178" s="4">
        <v>2.7509790000000001</v>
      </c>
      <c r="BV178" s="4">
        <v>21</v>
      </c>
      <c r="BW178" s="4">
        <f t="shared" si="10"/>
        <v>0.72680865179999998</v>
      </c>
      <c r="BY178" s="4">
        <f>BE178*$BU178*VLOOKUP("Fuel Specific Gravity",'Raw Data'!$A$1:$B$2000,2,FALSE)</f>
        <v>7542.8488535815804</v>
      </c>
      <c r="BZ178" s="4">
        <f>BF178*$BU178*VLOOKUP("Fuel Specific Gravity",'Raw Data'!$A$1:$B$2000,2,FALSE)</f>
        <v>4.8114402631680004</v>
      </c>
      <c r="CA178" s="4">
        <f>BJ178*$BU178*VLOOKUP("Fuel Specific Gravity",'Raw Data'!$A$1:$B$2000,2,FALSE)</f>
        <v>73.61644562811</v>
      </c>
      <c r="CB178" s="4">
        <f>BM178*$BU178*VLOOKUP("Fuel Specific Gravity",'Raw Data'!$A$1:$B$2000,2,FALSE)</f>
        <v>0.32397344350139995</v>
      </c>
    </row>
    <row r="179" spans="1:80" x14ac:dyDescent="0.25">
      <c r="A179" s="2">
        <v>43165</v>
      </c>
      <c r="B179" s="38">
        <v>0.41242201388888894</v>
      </c>
      <c r="C179" s="4">
        <v>3.0150000000000001</v>
      </c>
      <c r="D179" s="4">
        <v>1.04E-2</v>
      </c>
      <c r="E179" s="4">
        <v>104.442539</v>
      </c>
      <c r="F179" s="4">
        <v>247.8</v>
      </c>
      <c r="G179" s="4">
        <v>78.7</v>
      </c>
      <c r="H179" s="4">
        <v>0</v>
      </c>
      <c r="J179" s="4">
        <v>13.79</v>
      </c>
      <c r="K179" s="4">
        <v>0.97729999999999995</v>
      </c>
      <c r="L179" s="4">
        <v>2.9464999999999999</v>
      </c>
      <c r="M179" s="4">
        <v>1.0200000000000001E-2</v>
      </c>
      <c r="N179" s="4">
        <v>242.20769999999999</v>
      </c>
      <c r="O179" s="4">
        <v>76.893600000000006</v>
      </c>
      <c r="P179" s="4">
        <v>319.10000000000002</v>
      </c>
      <c r="Q179" s="4">
        <v>194.173</v>
      </c>
      <c r="R179" s="4">
        <v>61.644100000000002</v>
      </c>
      <c r="S179" s="4">
        <v>255.8</v>
      </c>
      <c r="T179" s="4">
        <v>0</v>
      </c>
      <c r="W179" s="4">
        <v>0</v>
      </c>
      <c r="X179" s="4">
        <v>13.475</v>
      </c>
      <c r="Y179" s="4">
        <v>12</v>
      </c>
      <c r="Z179" s="4">
        <v>845</v>
      </c>
      <c r="AA179" s="4">
        <v>847</v>
      </c>
      <c r="AB179" s="4">
        <v>884</v>
      </c>
      <c r="AC179" s="4">
        <v>82</v>
      </c>
      <c r="AD179" s="4">
        <v>22.37</v>
      </c>
      <c r="AE179" s="4">
        <v>0.51</v>
      </c>
      <c r="AF179" s="4">
        <v>979</v>
      </c>
      <c r="AG179" s="4">
        <v>0</v>
      </c>
      <c r="AH179" s="4">
        <v>32</v>
      </c>
      <c r="AI179" s="4">
        <v>35</v>
      </c>
      <c r="AJ179" s="4">
        <v>192</v>
      </c>
      <c r="AK179" s="4">
        <v>170</v>
      </c>
      <c r="AL179" s="4">
        <v>4.5</v>
      </c>
      <c r="AM179" s="4">
        <v>175</v>
      </c>
      <c r="AN179" s="4" t="s">
        <v>155</v>
      </c>
      <c r="AO179" s="4">
        <v>2</v>
      </c>
      <c r="AP179" s="4">
        <v>0.62155092592592587</v>
      </c>
      <c r="AQ179" s="4">
        <v>47.160628000000003</v>
      </c>
      <c r="AR179" s="4">
        <v>-88.490665000000007</v>
      </c>
      <c r="AS179" s="4">
        <v>311.60000000000002</v>
      </c>
      <c r="AT179" s="4">
        <v>28.6</v>
      </c>
      <c r="AU179" s="4">
        <v>12</v>
      </c>
      <c r="AV179" s="4">
        <v>8</v>
      </c>
      <c r="AW179" s="4" t="s">
        <v>219</v>
      </c>
      <c r="AX179" s="4">
        <v>2</v>
      </c>
      <c r="AY179" s="4">
        <v>1.3</v>
      </c>
      <c r="AZ179" s="4">
        <v>3.3</v>
      </c>
      <c r="BA179" s="4">
        <v>14.186999999999999</v>
      </c>
      <c r="BB179" s="4">
        <v>69.739999999999995</v>
      </c>
      <c r="BC179" s="4">
        <v>4.92</v>
      </c>
      <c r="BD179" s="4">
        <v>2.327</v>
      </c>
      <c r="BE179" s="4">
        <v>3196.877</v>
      </c>
      <c r="BF179" s="4">
        <v>7.048</v>
      </c>
      <c r="BG179" s="4">
        <v>27.518999999999998</v>
      </c>
      <c r="BH179" s="4">
        <v>8.7370000000000001</v>
      </c>
      <c r="BI179" s="4">
        <v>36.256</v>
      </c>
      <c r="BJ179" s="4">
        <v>22.062000000000001</v>
      </c>
      <c r="BK179" s="4">
        <v>7.0039999999999996</v>
      </c>
      <c r="BL179" s="4">
        <v>29.065999999999999</v>
      </c>
      <c r="BM179" s="4">
        <v>0</v>
      </c>
      <c r="BQ179" s="4">
        <v>10630.194</v>
      </c>
      <c r="BR179" s="4">
        <v>5.2828E-2</v>
      </c>
      <c r="BS179" s="4">
        <v>-5</v>
      </c>
      <c r="BT179" s="4">
        <v>8.0000000000000002E-3</v>
      </c>
      <c r="BU179" s="4">
        <v>1.2909839999999999</v>
      </c>
      <c r="BV179" s="4">
        <v>21</v>
      </c>
      <c r="BW179" s="4">
        <f t="shared" si="10"/>
        <v>0.34107797279999996</v>
      </c>
      <c r="BY179" s="4">
        <f>BE179*$BU179*VLOOKUP("Fuel Specific Gravity",'Raw Data'!$A$1:$B$2000,2,FALSE)</f>
        <v>3524.5579666506719</v>
      </c>
      <c r="BZ179" s="4">
        <f>BF179*$BU179*VLOOKUP("Fuel Specific Gravity",'Raw Data'!$A$1:$B$2000,2,FALSE)</f>
        <v>7.770422368128</v>
      </c>
      <c r="CA179" s="4">
        <f>BJ179*$BU179*VLOOKUP("Fuel Specific Gravity",'Raw Data'!$A$1:$B$2000,2,FALSE)</f>
        <v>24.323362412832001</v>
      </c>
      <c r="CB179" s="4">
        <f>BM179*$BU179*VLOOKUP("Fuel Specific Gravity",'Raw Data'!$A$1:$B$2000,2,FALSE)</f>
        <v>0</v>
      </c>
    </row>
    <row r="180" spans="1:80" x14ac:dyDescent="0.25">
      <c r="A180" s="2">
        <v>43165</v>
      </c>
      <c r="B180" s="38">
        <v>0.41243358796296298</v>
      </c>
      <c r="C180" s="4">
        <v>4.6710000000000003</v>
      </c>
      <c r="D180" s="4">
        <v>1.7500000000000002E-2</v>
      </c>
      <c r="E180" s="4">
        <v>175.08264500000001</v>
      </c>
      <c r="F180" s="4">
        <v>265</v>
      </c>
      <c r="G180" s="4">
        <v>77.7</v>
      </c>
      <c r="H180" s="4">
        <v>7.9</v>
      </c>
      <c r="J180" s="4">
        <v>14.96</v>
      </c>
      <c r="K180" s="4">
        <v>0.9637</v>
      </c>
      <c r="L180" s="4">
        <v>4.5012999999999996</v>
      </c>
      <c r="M180" s="4">
        <v>1.6899999999999998E-2</v>
      </c>
      <c r="N180" s="4">
        <v>255.33940000000001</v>
      </c>
      <c r="O180" s="4">
        <v>74.922899999999998</v>
      </c>
      <c r="P180" s="4">
        <v>330.3</v>
      </c>
      <c r="Q180" s="4">
        <v>204.70050000000001</v>
      </c>
      <c r="R180" s="4">
        <v>60.064100000000003</v>
      </c>
      <c r="S180" s="4">
        <v>264.8</v>
      </c>
      <c r="T180" s="4">
        <v>7.8792</v>
      </c>
      <c r="W180" s="4">
        <v>0</v>
      </c>
      <c r="X180" s="4">
        <v>14.4152</v>
      </c>
      <c r="Y180" s="4">
        <v>12.1</v>
      </c>
      <c r="Z180" s="4">
        <v>845</v>
      </c>
      <c r="AA180" s="4">
        <v>848</v>
      </c>
      <c r="AB180" s="4">
        <v>884</v>
      </c>
      <c r="AC180" s="4">
        <v>82</v>
      </c>
      <c r="AD180" s="4">
        <v>22.37</v>
      </c>
      <c r="AE180" s="4">
        <v>0.51</v>
      </c>
      <c r="AF180" s="4">
        <v>979</v>
      </c>
      <c r="AG180" s="4">
        <v>0</v>
      </c>
      <c r="AH180" s="4">
        <v>32</v>
      </c>
      <c r="AI180" s="4">
        <v>35</v>
      </c>
      <c r="AJ180" s="4">
        <v>192</v>
      </c>
      <c r="AK180" s="4">
        <v>170</v>
      </c>
      <c r="AL180" s="4">
        <v>4.5</v>
      </c>
      <c r="AM180" s="4">
        <v>175</v>
      </c>
      <c r="AN180" s="4" t="s">
        <v>155</v>
      </c>
      <c r="AO180" s="4">
        <v>2</v>
      </c>
      <c r="AP180" s="4">
        <v>0.62155092592592587</v>
      </c>
      <c r="AQ180" s="4">
        <v>47.160469999999997</v>
      </c>
      <c r="AR180" s="4">
        <v>-88.490652999999995</v>
      </c>
      <c r="AS180" s="4">
        <v>311.3</v>
      </c>
      <c r="AT180" s="4">
        <v>28.7</v>
      </c>
      <c r="AU180" s="4">
        <v>12</v>
      </c>
      <c r="AV180" s="4">
        <v>8</v>
      </c>
      <c r="AW180" s="4" t="s">
        <v>219</v>
      </c>
      <c r="AX180" s="4">
        <v>2</v>
      </c>
      <c r="AY180" s="4">
        <v>1.436663</v>
      </c>
      <c r="AZ180" s="4">
        <v>3.3683320000000001</v>
      </c>
      <c r="BA180" s="4">
        <v>14.186999999999999</v>
      </c>
      <c r="BB180" s="4">
        <v>45.32</v>
      </c>
      <c r="BC180" s="4">
        <v>3.19</v>
      </c>
      <c r="BD180" s="4">
        <v>3.7650000000000001</v>
      </c>
      <c r="BE180" s="4">
        <v>3180.4140000000002</v>
      </c>
      <c r="BF180" s="4">
        <v>7.5880000000000001</v>
      </c>
      <c r="BG180" s="4">
        <v>18.893000000000001</v>
      </c>
      <c r="BH180" s="4">
        <v>5.5439999999999996</v>
      </c>
      <c r="BI180" s="4">
        <v>24.437000000000001</v>
      </c>
      <c r="BJ180" s="4">
        <v>15.146000000000001</v>
      </c>
      <c r="BK180" s="4">
        <v>4.444</v>
      </c>
      <c r="BL180" s="4">
        <v>19.591000000000001</v>
      </c>
      <c r="BM180" s="4">
        <v>0.1759</v>
      </c>
      <c r="BQ180" s="4">
        <v>7405.7439999999997</v>
      </c>
      <c r="BR180" s="4">
        <v>4.7E-2</v>
      </c>
      <c r="BS180" s="4">
        <v>-5</v>
      </c>
      <c r="BT180" s="4">
        <v>8.0000000000000002E-3</v>
      </c>
      <c r="BU180" s="4">
        <v>1.1485620000000001</v>
      </c>
      <c r="BV180" s="4">
        <v>21</v>
      </c>
      <c r="BW180" s="4">
        <f t="shared" ref="BW180:BW192" si="11">BU180*0.2642</f>
        <v>0.30345008039999999</v>
      </c>
      <c r="BY180" s="4">
        <f>BE180*$BU180*VLOOKUP("Fuel Specific Gravity",'Raw Data'!$A$1:$B$2000,2,FALSE)</f>
        <v>3119.5788756264724</v>
      </c>
      <c r="BZ180" s="4">
        <f>BF180*$BU180*VLOOKUP("Fuel Specific Gravity",'Raw Data'!$A$1:$B$2000,2,FALSE)</f>
        <v>7.442856341424001</v>
      </c>
      <c r="CA180" s="4">
        <f>BJ180*$BU180*VLOOKUP("Fuel Specific Gravity",'Raw Data'!$A$1:$B$2000,2,FALSE)</f>
        <v>14.856286524408</v>
      </c>
      <c r="CB180" s="4">
        <f>BM180*$BU180*VLOOKUP("Fuel Specific Gravity",'Raw Data'!$A$1:$B$2000,2,FALSE)</f>
        <v>0.17253537565320001</v>
      </c>
    </row>
    <row r="181" spans="1:80" x14ac:dyDescent="0.25">
      <c r="A181" s="2">
        <v>43165</v>
      </c>
      <c r="B181" s="38">
        <v>0.41244516203703707</v>
      </c>
      <c r="C181" s="4">
        <v>5.7050000000000001</v>
      </c>
      <c r="D181" s="4">
        <v>1.34E-2</v>
      </c>
      <c r="E181" s="4">
        <v>133.76033100000001</v>
      </c>
      <c r="F181" s="4">
        <v>323.10000000000002</v>
      </c>
      <c r="G181" s="4">
        <v>78.7</v>
      </c>
      <c r="H181" s="4">
        <v>0</v>
      </c>
      <c r="J181" s="4">
        <v>15.04</v>
      </c>
      <c r="K181" s="4">
        <v>0.95550000000000002</v>
      </c>
      <c r="L181" s="4">
        <v>5.4509999999999996</v>
      </c>
      <c r="M181" s="4">
        <v>1.2800000000000001E-2</v>
      </c>
      <c r="N181" s="4">
        <v>308.75459999999998</v>
      </c>
      <c r="O181" s="4">
        <v>75.187299999999993</v>
      </c>
      <c r="P181" s="4">
        <v>383.9</v>
      </c>
      <c r="Q181" s="4">
        <v>247.5224</v>
      </c>
      <c r="R181" s="4">
        <v>60.276200000000003</v>
      </c>
      <c r="S181" s="4">
        <v>307.8</v>
      </c>
      <c r="T181" s="4">
        <v>0</v>
      </c>
      <c r="W181" s="4">
        <v>0</v>
      </c>
      <c r="X181" s="4">
        <v>14.3743</v>
      </c>
      <c r="Y181" s="4">
        <v>12.1</v>
      </c>
      <c r="Z181" s="4">
        <v>845</v>
      </c>
      <c r="AA181" s="4">
        <v>846</v>
      </c>
      <c r="AB181" s="4">
        <v>884</v>
      </c>
      <c r="AC181" s="4">
        <v>82</v>
      </c>
      <c r="AD181" s="4">
        <v>22.37</v>
      </c>
      <c r="AE181" s="4">
        <v>0.51</v>
      </c>
      <c r="AF181" s="4">
        <v>979</v>
      </c>
      <c r="AG181" s="4">
        <v>0</v>
      </c>
      <c r="AH181" s="4">
        <v>32</v>
      </c>
      <c r="AI181" s="4">
        <v>35</v>
      </c>
      <c r="AJ181" s="4">
        <v>192</v>
      </c>
      <c r="AK181" s="4">
        <v>170</v>
      </c>
      <c r="AL181" s="4">
        <v>4.5</v>
      </c>
      <c r="AM181" s="4">
        <v>175</v>
      </c>
      <c r="AN181" s="4" t="s">
        <v>155</v>
      </c>
      <c r="AO181" s="4">
        <v>2</v>
      </c>
      <c r="AP181" s="4">
        <v>0.62157407407407406</v>
      </c>
      <c r="AQ181" s="4">
        <v>47.160328999999997</v>
      </c>
      <c r="AR181" s="4">
        <v>-88.490654000000006</v>
      </c>
      <c r="AS181" s="4">
        <v>310.89999999999998</v>
      </c>
      <c r="AT181" s="4">
        <v>27.5</v>
      </c>
      <c r="AU181" s="4">
        <v>12</v>
      </c>
      <c r="AV181" s="4">
        <v>8</v>
      </c>
      <c r="AW181" s="4" t="s">
        <v>219</v>
      </c>
      <c r="AX181" s="4">
        <v>2</v>
      </c>
      <c r="AY181" s="4">
        <v>1.5</v>
      </c>
      <c r="AZ181" s="4">
        <v>3.4</v>
      </c>
      <c r="BA181" s="4">
        <v>14.186999999999999</v>
      </c>
      <c r="BB181" s="4">
        <v>37.32</v>
      </c>
      <c r="BC181" s="4">
        <v>2.63</v>
      </c>
      <c r="BD181" s="4">
        <v>4.6539999999999999</v>
      </c>
      <c r="BE181" s="4">
        <v>3180.5369999999998</v>
      </c>
      <c r="BF181" s="4">
        <v>4.7469999999999999</v>
      </c>
      <c r="BG181" s="4">
        <v>18.866</v>
      </c>
      <c r="BH181" s="4">
        <v>4.5940000000000003</v>
      </c>
      <c r="BI181" s="4">
        <v>23.46</v>
      </c>
      <c r="BJ181" s="4">
        <v>15.124000000000001</v>
      </c>
      <c r="BK181" s="4">
        <v>3.6829999999999998</v>
      </c>
      <c r="BL181" s="4">
        <v>18.806999999999999</v>
      </c>
      <c r="BM181" s="4">
        <v>0</v>
      </c>
      <c r="BQ181" s="4">
        <v>6098.3249999999998</v>
      </c>
      <c r="BR181" s="4">
        <v>5.2436000000000003E-2</v>
      </c>
      <c r="BS181" s="4">
        <v>-5</v>
      </c>
      <c r="BT181" s="4">
        <v>8.0000000000000002E-3</v>
      </c>
      <c r="BU181" s="4">
        <v>1.281404</v>
      </c>
      <c r="BV181" s="4">
        <v>21</v>
      </c>
      <c r="BW181" s="4">
        <f t="shared" si="11"/>
        <v>0.33854693679999998</v>
      </c>
      <c r="BY181" s="4">
        <f>BE181*$BU181*VLOOKUP("Fuel Specific Gravity",'Raw Data'!$A$1:$B$2000,2,FALSE)</f>
        <v>3480.5221201915915</v>
      </c>
      <c r="BZ181" s="4">
        <f>BF181*$BU181*VLOOKUP("Fuel Specific Gravity",'Raw Data'!$A$1:$B$2000,2,FALSE)</f>
        <v>5.1947323689519997</v>
      </c>
      <c r="CA181" s="4">
        <f>BJ181*$BU181*VLOOKUP("Fuel Specific Gravity",'Raw Data'!$A$1:$B$2000,2,FALSE)</f>
        <v>16.550480797984001</v>
      </c>
      <c r="CB181" s="4">
        <f>BM181*$BU181*VLOOKUP("Fuel Specific Gravity",'Raw Data'!$A$1:$B$2000,2,FALSE)</f>
        <v>0</v>
      </c>
    </row>
    <row r="182" spans="1:80" x14ac:dyDescent="0.25">
      <c r="A182" s="2">
        <v>43165</v>
      </c>
      <c r="B182" s="38">
        <v>0.41245673611111111</v>
      </c>
      <c r="C182" s="4">
        <v>6.05</v>
      </c>
      <c r="D182" s="4">
        <v>8.5000000000000006E-3</v>
      </c>
      <c r="E182" s="4">
        <v>85.037098</v>
      </c>
      <c r="F182" s="4">
        <v>363.2</v>
      </c>
      <c r="G182" s="4">
        <v>79.5</v>
      </c>
      <c r="H182" s="4">
        <v>0</v>
      </c>
      <c r="J182" s="4">
        <v>14.29</v>
      </c>
      <c r="K182" s="4">
        <v>0.95279999999999998</v>
      </c>
      <c r="L182" s="4">
        <v>5.7644000000000002</v>
      </c>
      <c r="M182" s="4">
        <v>8.0999999999999996E-3</v>
      </c>
      <c r="N182" s="4">
        <v>346.08670000000001</v>
      </c>
      <c r="O182" s="4">
        <v>75.748900000000006</v>
      </c>
      <c r="P182" s="4">
        <v>421.8</v>
      </c>
      <c r="Q182" s="4">
        <v>277.45069999999998</v>
      </c>
      <c r="R182" s="4">
        <v>60.726399999999998</v>
      </c>
      <c r="S182" s="4">
        <v>338.2</v>
      </c>
      <c r="T182" s="4">
        <v>0</v>
      </c>
      <c r="W182" s="4">
        <v>0</v>
      </c>
      <c r="X182" s="4">
        <v>13.614599999999999</v>
      </c>
      <c r="Y182" s="4">
        <v>12.1</v>
      </c>
      <c r="Z182" s="4">
        <v>845</v>
      </c>
      <c r="AA182" s="4">
        <v>847</v>
      </c>
      <c r="AB182" s="4">
        <v>884</v>
      </c>
      <c r="AC182" s="4">
        <v>82</v>
      </c>
      <c r="AD182" s="4">
        <v>22.37</v>
      </c>
      <c r="AE182" s="4">
        <v>0.51</v>
      </c>
      <c r="AF182" s="4">
        <v>979</v>
      </c>
      <c r="AG182" s="4">
        <v>0</v>
      </c>
      <c r="AH182" s="4">
        <v>32</v>
      </c>
      <c r="AI182" s="4">
        <v>35</v>
      </c>
      <c r="AJ182" s="4">
        <v>191.1</v>
      </c>
      <c r="AK182" s="4">
        <v>170</v>
      </c>
      <c r="AL182" s="4">
        <v>4.4000000000000004</v>
      </c>
      <c r="AM182" s="4">
        <v>175</v>
      </c>
      <c r="AN182" s="4" t="s">
        <v>155</v>
      </c>
      <c r="AO182" s="4">
        <v>2</v>
      </c>
      <c r="AP182" s="4">
        <v>0.62158564814814821</v>
      </c>
      <c r="AQ182" s="4">
        <v>47.160245000000003</v>
      </c>
      <c r="AR182" s="4">
        <v>-88.490651</v>
      </c>
      <c r="AS182" s="4">
        <v>310.7</v>
      </c>
      <c r="AT182" s="4">
        <v>25.2</v>
      </c>
      <c r="AU182" s="4">
        <v>12</v>
      </c>
      <c r="AV182" s="4">
        <v>8</v>
      </c>
      <c r="AW182" s="4" t="s">
        <v>219</v>
      </c>
      <c r="AX182" s="4">
        <v>2.2052</v>
      </c>
      <c r="AY182" s="4">
        <v>1.1579999999999999</v>
      </c>
      <c r="AZ182" s="4">
        <v>3.5367999999999999</v>
      </c>
      <c r="BA182" s="4">
        <v>14.186999999999999</v>
      </c>
      <c r="BB182" s="4">
        <v>35.28</v>
      </c>
      <c r="BC182" s="4">
        <v>2.4900000000000002</v>
      </c>
      <c r="BD182" s="4">
        <v>4.952</v>
      </c>
      <c r="BE182" s="4">
        <v>3182.2719999999999</v>
      </c>
      <c r="BF182" s="4">
        <v>2.847</v>
      </c>
      <c r="BG182" s="4">
        <v>20.007999999999999</v>
      </c>
      <c r="BH182" s="4">
        <v>4.3789999999999996</v>
      </c>
      <c r="BI182" s="4">
        <v>24.387</v>
      </c>
      <c r="BJ182" s="4">
        <v>16.04</v>
      </c>
      <c r="BK182" s="4">
        <v>3.5110000000000001</v>
      </c>
      <c r="BL182" s="4">
        <v>19.550999999999998</v>
      </c>
      <c r="BM182" s="4">
        <v>0</v>
      </c>
      <c r="BQ182" s="4">
        <v>5464.9290000000001</v>
      </c>
      <c r="BR182" s="4">
        <v>8.6522000000000002E-2</v>
      </c>
      <c r="BS182" s="4">
        <v>-5</v>
      </c>
      <c r="BT182" s="4">
        <v>7.0939999999999996E-3</v>
      </c>
      <c r="BU182" s="4">
        <v>2.1143809999999998</v>
      </c>
      <c r="BV182" s="4">
        <v>21</v>
      </c>
      <c r="BW182" s="4">
        <f t="shared" si="11"/>
        <v>0.55861946019999997</v>
      </c>
      <c r="BY182" s="4">
        <f>BE182*$BU182*VLOOKUP("Fuel Specific Gravity",'Raw Data'!$A$1:$B$2000,2,FALSE)</f>
        <v>5746.1692774017274</v>
      </c>
      <c r="BZ182" s="4">
        <f>BF182*$BU182*VLOOKUP("Fuel Specific Gravity",'Raw Data'!$A$1:$B$2000,2,FALSE)</f>
        <v>5.1407748717779995</v>
      </c>
      <c r="CA182" s="4">
        <f>BJ182*$BU182*VLOOKUP("Fuel Specific Gravity",'Raw Data'!$A$1:$B$2000,2,FALSE)</f>
        <v>28.963129238959997</v>
      </c>
      <c r="CB182" s="4">
        <f>BM182*$BU182*VLOOKUP("Fuel Specific Gravity",'Raw Data'!$A$1:$B$2000,2,FALSE)</f>
        <v>0</v>
      </c>
    </row>
    <row r="183" spans="1:80" x14ac:dyDescent="0.25">
      <c r="A183" s="2">
        <v>43165</v>
      </c>
      <c r="B183" s="38">
        <v>0.41246831018518515</v>
      </c>
      <c r="C183" s="4">
        <v>6.0650000000000004</v>
      </c>
      <c r="D183" s="4">
        <v>7.0000000000000001E-3</v>
      </c>
      <c r="E183" s="4">
        <v>70</v>
      </c>
      <c r="F183" s="4">
        <v>379</v>
      </c>
      <c r="G183" s="4">
        <v>79.599999999999994</v>
      </c>
      <c r="H183" s="4">
        <v>3.6</v>
      </c>
      <c r="J183" s="4">
        <v>13.44</v>
      </c>
      <c r="K183" s="4">
        <v>0.95269999999999999</v>
      </c>
      <c r="L183" s="4">
        <v>5.7781000000000002</v>
      </c>
      <c r="M183" s="4">
        <v>6.7000000000000002E-3</v>
      </c>
      <c r="N183" s="4">
        <v>361.04590000000002</v>
      </c>
      <c r="O183" s="4">
        <v>75.838300000000004</v>
      </c>
      <c r="P183" s="4">
        <v>436.9</v>
      </c>
      <c r="Q183" s="4">
        <v>289.44319999999999</v>
      </c>
      <c r="R183" s="4">
        <v>60.798099999999998</v>
      </c>
      <c r="S183" s="4">
        <v>350.2</v>
      </c>
      <c r="T183" s="4">
        <v>3.5874000000000001</v>
      </c>
      <c r="W183" s="4">
        <v>0</v>
      </c>
      <c r="X183" s="4">
        <v>12.802300000000001</v>
      </c>
      <c r="Y183" s="4">
        <v>12.1</v>
      </c>
      <c r="Z183" s="4">
        <v>844</v>
      </c>
      <c r="AA183" s="4">
        <v>848</v>
      </c>
      <c r="AB183" s="4">
        <v>884</v>
      </c>
      <c r="AC183" s="4">
        <v>82</v>
      </c>
      <c r="AD183" s="4">
        <v>22.37</v>
      </c>
      <c r="AE183" s="4">
        <v>0.51</v>
      </c>
      <c r="AF183" s="4">
        <v>979</v>
      </c>
      <c r="AG183" s="4">
        <v>0</v>
      </c>
      <c r="AH183" s="4">
        <v>32</v>
      </c>
      <c r="AI183" s="4">
        <v>35</v>
      </c>
      <c r="AJ183" s="4">
        <v>191.9</v>
      </c>
      <c r="AK183" s="4">
        <v>170</v>
      </c>
      <c r="AL183" s="4">
        <v>4.5</v>
      </c>
      <c r="AM183" s="4">
        <v>175</v>
      </c>
      <c r="AN183" s="4" t="s">
        <v>155</v>
      </c>
      <c r="AO183" s="4">
        <v>2</v>
      </c>
      <c r="AP183" s="4">
        <v>0.62159722222222225</v>
      </c>
      <c r="AQ183" s="4">
        <v>47.160155000000003</v>
      </c>
      <c r="AR183" s="4">
        <v>-88.490635999999995</v>
      </c>
      <c r="AS183" s="4">
        <v>310.7</v>
      </c>
      <c r="AT183" s="4">
        <v>24.1</v>
      </c>
      <c r="AU183" s="4">
        <v>12</v>
      </c>
      <c r="AV183" s="4">
        <v>8</v>
      </c>
      <c r="AW183" s="4" t="s">
        <v>219</v>
      </c>
      <c r="AX183" s="4">
        <v>2.2999999999999998</v>
      </c>
      <c r="AY183" s="4">
        <v>1</v>
      </c>
      <c r="AZ183" s="4">
        <v>3.6</v>
      </c>
      <c r="BA183" s="4">
        <v>14.186999999999999</v>
      </c>
      <c r="BB183" s="4">
        <v>35.200000000000003</v>
      </c>
      <c r="BC183" s="4">
        <v>2.48</v>
      </c>
      <c r="BD183" s="4">
        <v>4.96</v>
      </c>
      <c r="BE183" s="4">
        <v>3182.826</v>
      </c>
      <c r="BF183" s="4">
        <v>2.3380000000000001</v>
      </c>
      <c r="BG183" s="4">
        <v>20.827000000000002</v>
      </c>
      <c r="BH183" s="4">
        <v>4.375</v>
      </c>
      <c r="BI183" s="4">
        <v>25.202000000000002</v>
      </c>
      <c r="BJ183" s="4">
        <v>16.696999999999999</v>
      </c>
      <c r="BK183" s="4">
        <v>3.5070000000000001</v>
      </c>
      <c r="BL183" s="4">
        <v>20.204000000000001</v>
      </c>
      <c r="BM183" s="4">
        <v>6.2399999999999997E-2</v>
      </c>
      <c r="BQ183" s="4">
        <v>5127.652</v>
      </c>
      <c r="BR183" s="4">
        <v>0.111744</v>
      </c>
      <c r="BS183" s="4">
        <v>-5</v>
      </c>
      <c r="BT183" s="4">
        <v>6.0939999999999996E-3</v>
      </c>
      <c r="BU183" s="4">
        <v>2.7307440000000001</v>
      </c>
      <c r="BV183" s="4">
        <v>21</v>
      </c>
      <c r="BW183" s="4">
        <f t="shared" si="11"/>
        <v>0.72146256480000004</v>
      </c>
      <c r="BY183" s="4">
        <f>BE183*$BU183*VLOOKUP("Fuel Specific Gravity",'Raw Data'!$A$1:$B$2000,2,FALSE)</f>
        <v>7422.5264841725766</v>
      </c>
      <c r="BZ183" s="4">
        <f>BF183*$BU183*VLOOKUP("Fuel Specific Gravity",'Raw Data'!$A$1:$B$2000,2,FALSE)</f>
        <v>5.4523454690880007</v>
      </c>
      <c r="CA183" s="4">
        <f>BJ183*$BU183*VLOOKUP("Fuel Specific Gravity",'Raw Data'!$A$1:$B$2000,2,FALSE)</f>
        <v>38.938328613072002</v>
      </c>
      <c r="CB183" s="4">
        <f>BM183*$BU183*VLOOKUP("Fuel Specific Gravity",'Raw Data'!$A$1:$B$2000,2,FALSE)</f>
        <v>0.14552025546239999</v>
      </c>
    </row>
    <row r="184" spans="1:80" x14ac:dyDescent="0.25">
      <c r="A184" s="2">
        <v>43165</v>
      </c>
      <c r="B184" s="38">
        <v>0.41247988425925924</v>
      </c>
      <c r="C184" s="4">
        <v>6.3440000000000003</v>
      </c>
      <c r="D184" s="4">
        <v>8.2000000000000007E-3</v>
      </c>
      <c r="E184" s="4">
        <v>82.146465000000006</v>
      </c>
      <c r="F184" s="4">
        <v>385.9</v>
      </c>
      <c r="G184" s="4">
        <v>79.599999999999994</v>
      </c>
      <c r="H184" s="4">
        <v>0</v>
      </c>
      <c r="J184" s="4">
        <v>13</v>
      </c>
      <c r="K184" s="4">
        <v>0.95050000000000001</v>
      </c>
      <c r="L184" s="4">
        <v>6.0307000000000004</v>
      </c>
      <c r="M184" s="4">
        <v>7.7999999999999996E-3</v>
      </c>
      <c r="N184" s="4">
        <v>366.85129999999998</v>
      </c>
      <c r="O184" s="4">
        <v>75.663799999999995</v>
      </c>
      <c r="P184" s="4">
        <v>442.5</v>
      </c>
      <c r="Q184" s="4">
        <v>294.09730000000002</v>
      </c>
      <c r="R184" s="4">
        <v>60.658099999999997</v>
      </c>
      <c r="S184" s="4">
        <v>354.8</v>
      </c>
      <c r="T184" s="4">
        <v>0</v>
      </c>
      <c r="W184" s="4">
        <v>0</v>
      </c>
      <c r="X184" s="4">
        <v>12.357100000000001</v>
      </c>
      <c r="Y184" s="4">
        <v>12.1</v>
      </c>
      <c r="Z184" s="4">
        <v>845</v>
      </c>
      <c r="AA184" s="4">
        <v>848</v>
      </c>
      <c r="AB184" s="4">
        <v>884</v>
      </c>
      <c r="AC184" s="4">
        <v>82</v>
      </c>
      <c r="AD184" s="4">
        <v>22.37</v>
      </c>
      <c r="AE184" s="4">
        <v>0.51</v>
      </c>
      <c r="AF184" s="4">
        <v>979</v>
      </c>
      <c r="AG184" s="4">
        <v>0</v>
      </c>
      <c r="AH184" s="4">
        <v>32</v>
      </c>
      <c r="AI184" s="4">
        <v>35</v>
      </c>
      <c r="AJ184" s="4">
        <v>191.1</v>
      </c>
      <c r="AK184" s="4">
        <v>170</v>
      </c>
      <c r="AL184" s="4">
        <v>4.5</v>
      </c>
      <c r="AM184" s="4">
        <v>175</v>
      </c>
      <c r="AN184" s="4" t="s">
        <v>155</v>
      </c>
      <c r="AO184" s="4">
        <v>2</v>
      </c>
      <c r="AP184" s="4">
        <v>0.62160879629629628</v>
      </c>
      <c r="AQ184" s="4">
        <v>47.160057999999999</v>
      </c>
      <c r="AR184" s="4">
        <v>-88.490600999999998</v>
      </c>
      <c r="AS184" s="4">
        <v>310.60000000000002</v>
      </c>
      <c r="AT184" s="4">
        <v>24.2</v>
      </c>
      <c r="AU184" s="4">
        <v>12</v>
      </c>
      <c r="AV184" s="4">
        <v>9</v>
      </c>
      <c r="AW184" s="4" t="s">
        <v>218</v>
      </c>
      <c r="AX184" s="4">
        <v>2.2999999999999998</v>
      </c>
      <c r="AY184" s="4">
        <v>1</v>
      </c>
      <c r="AZ184" s="4">
        <v>3.6</v>
      </c>
      <c r="BA184" s="4">
        <v>14.186999999999999</v>
      </c>
      <c r="BB184" s="4">
        <v>33.69</v>
      </c>
      <c r="BC184" s="4">
        <v>2.37</v>
      </c>
      <c r="BD184" s="4">
        <v>5.202</v>
      </c>
      <c r="BE184" s="4">
        <v>3181.6509999999998</v>
      </c>
      <c r="BF184" s="4">
        <v>2.6219999999999999</v>
      </c>
      <c r="BG184" s="4">
        <v>20.268000000000001</v>
      </c>
      <c r="BH184" s="4">
        <v>4.18</v>
      </c>
      <c r="BI184" s="4">
        <v>24.448</v>
      </c>
      <c r="BJ184" s="4">
        <v>16.248999999999999</v>
      </c>
      <c r="BK184" s="4">
        <v>3.351</v>
      </c>
      <c r="BL184" s="4">
        <v>19.600000000000001</v>
      </c>
      <c r="BM184" s="4">
        <v>0</v>
      </c>
      <c r="BQ184" s="4">
        <v>4740.2830000000004</v>
      </c>
      <c r="BR184" s="4">
        <v>0.122154</v>
      </c>
      <c r="BS184" s="4">
        <v>-5</v>
      </c>
      <c r="BT184" s="4">
        <v>6.0000000000000001E-3</v>
      </c>
      <c r="BU184" s="4">
        <v>2.9851380000000001</v>
      </c>
      <c r="BV184" s="4">
        <v>21</v>
      </c>
      <c r="BW184" s="4">
        <f t="shared" si="11"/>
        <v>0.78867345960000002</v>
      </c>
      <c r="BY184" s="4">
        <f>BE184*$BU184*VLOOKUP("Fuel Specific Gravity",'Raw Data'!$A$1:$B$2000,2,FALSE)</f>
        <v>8111.0078766236511</v>
      </c>
      <c r="BZ184" s="4">
        <f>BF184*$BU184*VLOOKUP("Fuel Specific Gravity",'Raw Data'!$A$1:$B$2000,2,FALSE)</f>
        <v>6.684285187944</v>
      </c>
      <c r="CA184" s="4">
        <f>BJ184*$BU184*VLOOKUP("Fuel Specific Gravity",'Raw Data'!$A$1:$B$2000,2,FALSE)</f>
        <v>41.423703287147994</v>
      </c>
      <c r="CB184" s="4">
        <f>BM184*$BU184*VLOOKUP("Fuel Specific Gravity",'Raw Data'!$A$1:$B$2000,2,FALSE)</f>
        <v>0</v>
      </c>
    </row>
    <row r="185" spans="1:80" x14ac:dyDescent="0.25">
      <c r="A185" s="2">
        <v>43165</v>
      </c>
      <c r="B185" s="38">
        <v>0.41249145833333328</v>
      </c>
      <c r="C185" s="4">
        <v>6.7549999999999999</v>
      </c>
      <c r="D185" s="4">
        <v>9.4999999999999998E-3</v>
      </c>
      <c r="E185" s="4">
        <v>95.033897999999994</v>
      </c>
      <c r="F185" s="4">
        <v>391.5</v>
      </c>
      <c r="G185" s="4">
        <v>79.599999999999994</v>
      </c>
      <c r="H185" s="4">
        <v>9.9</v>
      </c>
      <c r="J185" s="4">
        <v>12.82</v>
      </c>
      <c r="K185" s="4">
        <v>0.94730000000000003</v>
      </c>
      <c r="L185" s="4">
        <v>6.3997000000000002</v>
      </c>
      <c r="M185" s="4">
        <v>8.9999999999999993E-3</v>
      </c>
      <c r="N185" s="4">
        <v>370.89280000000002</v>
      </c>
      <c r="O185" s="4">
        <v>75.386899999999997</v>
      </c>
      <c r="P185" s="4">
        <v>446.3</v>
      </c>
      <c r="Q185" s="4">
        <v>297.33730000000003</v>
      </c>
      <c r="R185" s="4">
        <v>60.436199999999999</v>
      </c>
      <c r="S185" s="4">
        <v>357.8</v>
      </c>
      <c r="T185" s="4">
        <v>9.9242000000000008</v>
      </c>
      <c r="W185" s="4">
        <v>0</v>
      </c>
      <c r="X185" s="4">
        <v>12.1469</v>
      </c>
      <c r="Y185" s="4">
        <v>12.1</v>
      </c>
      <c r="Z185" s="4">
        <v>845</v>
      </c>
      <c r="AA185" s="4">
        <v>848</v>
      </c>
      <c r="AB185" s="4">
        <v>884</v>
      </c>
      <c r="AC185" s="4">
        <v>82</v>
      </c>
      <c r="AD185" s="4">
        <v>22.37</v>
      </c>
      <c r="AE185" s="4">
        <v>0.51</v>
      </c>
      <c r="AF185" s="4">
        <v>979</v>
      </c>
      <c r="AG185" s="4">
        <v>0</v>
      </c>
      <c r="AH185" s="4">
        <v>32</v>
      </c>
      <c r="AI185" s="4">
        <v>35</v>
      </c>
      <c r="AJ185" s="4">
        <v>191</v>
      </c>
      <c r="AK185" s="4">
        <v>170</v>
      </c>
      <c r="AL185" s="4">
        <v>4.5</v>
      </c>
      <c r="AM185" s="4">
        <v>175</v>
      </c>
      <c r="AN185" s="4" t="s">
        <v>155</v>
      </c>
      <c r="AO185" s="4">
        <v>2</v>
      </c>
      <c r="AP185" s="4">
        <v>0.62162037037037032</v>
      </c>
      <c r="AQ185" s="4">
        <v>47.159961000000003</v>
      </c>
      <c r="AR185" s="4">
        <v>-88.490566999999999</v>
      </c>
      <c r="AS185" s="4">
        <v>310.5</v>
      </c>
      <c r="AT185" s="4">
        <v>24.4</v>
      </c>
      <c r="AU185" s="4">
        <v>12</v>
      </c>
      <c r="AV185" s="4">
        <v>8</v>
      </c>
      <c r="AW185" s="4" t="s">
        <v>218</v>
      </c>
      <c r="AX185" s="4">
        <v>1.8895999999999999</v>
      </c>
      <c r="AY185" s="4">
        <v>1</v>
      </c>
      <c r="AZ185" s="4">
        <v>2.5055999999999998</v>
      </c>
      <c r="BA185" s="4">
        <v>14.186999999999999</v>
      </c>
      <c r="BB185" s="4">
        <v>31.68</v>
      </c>
      <c r="BC185" s="4">
        <v>2.23</v>
      </c>
      <c r="BD185" s="4">
        <v>5.56</v>
      </c>
      <c r="BE185" s="4">
        <v>3179.5810000000001</v>
      </c>
      <c r="BF185" s="4">
        <v>2.847</v>
      </c>
      <c r="BG185" s="4">
        <v>19.297000000000001</v>
      </c>
      <c r="BH185" s="4">
        <v>3.9220000000000002</v>
      </c>
      <c r="BI185" s="4">
        <v>23.22</v>
      </c>
      <c r="BJ185" s="4">
        <v>15.47</v>
      </c>
      <c r="BK185" s="4">
        <v>3.1440000000000001</v>
      </c>
      <c r="BL185" s="4">
        <v>18.614999999999998</v>
      </c>
      <c r="BM185" s="4">
        <v>0.15579999999999999</v>
      </c>
      <c r="BQ185" s="4">
        <v>4388.1180000000004</v>
      </c>
      <c r="BR185" s="4">
        <v>0.13387199999999999</v>
      </c>
      <c r="BS185" s="4">
        <v>-5</v>
      </c>
      <c r="BT185" s="4">
        <v>6.9059999999999998E-3</v>
      </c>
      <c r="BU185" s="4">
        <v>3.2714970000000001</v>
      </c>
      <c r="BV185" s="4">
        <v>21</v>
      </c>
      <c r="BW185" s="4">
        <f t="shared" si="11"/>
        <v>0.86432950740000003</v>
      </c>
      <c r="BY185" s="4">
        <f>BE185*$BU185*VLOOKUP("Fuel Specific Gravity",'Raw Data'!$A$1:$B$2000,2,FALSE)</f>
        <v>8883.2992061544774</v>
      </c>
      <c r="BZ185" s="4">
        <f>BF185*$BU185*VLOOKUP("Fuel Specific Gravity",'Raw Data'!$A$1:$B$2000,2,FALSE)</f>
        <v>7.9541149729860008</v>
      </c>
      <c r="CA185" s="4">
        <f>BJ185*$BU185*VLOOKUP("Fuel Specific Gravity",'Raw Data'!$A$1:$B$2000,2,FALSE)</f>
        <v>43.220990035859998</v>
      </c>
      <c r="CB185" s="4">
        <f>BM185*$BU185*VLOOKUP("Fuel Specific Gravity",'Raw Data'!$A$1:$B$2000,2,FALSE)</f>
        <v>0.43528314464039997</v>
      </c>
    </row>
    <row r="186" spans="1:80" x14ac:dyDescent="0.25">
      <c r="A186" s="2">
        <v>43165</v>
      </c>
      <c r="B186" s="38">
        <v>0.41250303240740743</v>
      </c>
      <c r="C186" s="4">
        <v>6.585</v>
      </c>
      <c r="D186" s="4">
        <v>7.4999999999999997E-3</v>
      </c>
      <c r="E186" s="4">
        <v>75.244107999999997</v>
      </c>
      <c r="F186" s="4">
        <v>394.1</v>
      </c>
      <c r="G186" s="4">
        <v>79.5</v>
      </c>
      <c r="H186" s="4">
        <v>0</v>
      </c>
      <c r="J186" s="4">
        <v>12.47</v>
      </c>
      <c r="K186" s="4">
        <v>0.94869999999999999</v>
      </c>
      <c r="L186" s="4">
        <v>6.2473000000000001</v>
      </c>
      <c r="M186" s="4">
        <v>7.1000000000000004E-3</v>
      </c>
      <c r="N186" s="4">
        <v>373.83170000000001</v>
      </c>
      <c r="O186" s="4">
        <v>75.398700000000005</v>
      </c>
      <c r="P186" s="4">
        <v>449.2</v>
      </c>
      <c r="Q186" s="4">
        <v>299.69330000000002</v>
      </c>
      <c r="R186" s="4">
        <v>60.445599999999999</v>
      </c>
      <c r="S186" s="4">
        <v>360.1</v>
      </c>
      <c r="T186" s="4">
        <v>0</v>
      </c>
      <c r="W186" s="4">
        <v>0</v>
      </c>
      <c r="X186" s="4">
        <v>11.832000000000001</v>
      </c>
      <c r="Y186" s="4">
        <v>12.1</v>
      </c>
      <c r="Z186" s="4">
        <v>846</v>
      </c>
      <c r="AA186" s="4">
        <v>847</v>
      </c>
      <c r="AB186" s="4">
        <v>884</v>
      </c>
      <c r="AC186" s="4">
        <v>82</v>
      </c>
      <c r="AD186" s="4">
        <v>22.37</v>
      </c>
      <c r="AE186" s="4">
        <v>0.51</v>
      </c>
      <c r="AF186" s="4">
        <v>979</v>
      </c>
      <c r="AG186" s="4">
        <v>0</v>
      </c>
      <c r="AH186" s="4">
        <v>32</v>
      </c>
      <c r="AI186" s="4">
        <v>35</v>
      </c>
      <c r="AJ186" s="4">
        <v>191</v>
      </c>
      <c r="AK186" s="4">
        <v>170</v>
      </c>
      <c r="AL186" s="4">
        <v>4.5</v>
      </c>
      <c r="AM186" s="4">
        <v>175</v>
      </c>
      <c r="AN186" s="4" t="s">
        <v>155</v>
      </c>
      <c r="AO186" s="4">
        <v>2</v>
      </c>
      <c r="AP186" s="4">
        <v>0.62163194444444447</v>
      </c>
      <c r="AQ186" s="4">
        <v>47.159863999999999</v>
      </c>
      <c r="AR186" s="4">
        <v>-88.490508000000005</v>
      </c>
      <c r="AS186" s="4">
        <v>310.39999999999998</v>
      </c>
      <c r="AT186" s="4">
        <v>25</v>
      </c>
      <c r="AU186" s="4">
        <v>12</v>
      </c>
      <c r="AV186" s="4">
        <v>8</v>
      </c>
      <c r="AW186" s="4" t="s">
        <v>220</v>
      </c>
      <c r="AX186" s="4">
        <v>1.7</v>
      </c>
      <c r="AY186" s="4">
        <v>1</v>
      </c>
      <c r="AZ186" s="4">
        <v>2</v>
      </c>
      <c r="BA186" s="4">
        <v>14.186999999999999</v>
      </c>
      <c r="BB186" s="4">
        <v>32.49</v>
      </c>
      <c r="BC186" s="4">
        <v>2.29</v>
      </c>
      <c r="BD186" s="4">
        <v>5.41</v>
      </c>
      <c r="BE186" s="4">
        <v>3181.4059999999999</v>
      </c>
      <c r="BF186" s="4">
        <v>2.3140000000000001</v>
      </c>
      <c r="BG186" s="4">
        <v>19.936</v>
      </c>
      <c r="BH186" s="4">
        <v>4.0209999999999999</v>
      </c>
      <c r="BI186" s="4">
        <v>23.957000000000001</v>
      </c>
      <c r="BJ186" s="4">
        <v>15.981999999999999</v>
      </c>
      <c r="BK186" s="4">
        <v>3.2240000000000002</v>
      </c>
      <c r="BL186" s="4">
        <v>19.206</v>
      </c>
      <c r="BM186" s="4">
        <v>0</v>
      </c>
      <c r="BQ186" s="4">
        <v>4381.1090000000004</v>
      </c>
      <c r="BR186" s="4">
        <v>0.15221399999999999</v>
      </c>
      <c r="BS186" s="4">
        <v>-5</v>
      </c>
      <c r="BT186" s="4">
        <v>7.9059999999999998E-3</v>
      </c>
      <c r="BU186" s="4">
        <v>3.7197300000000002</v>
      </c>
      <c r="BV186" s="4">
        <v>21</v>
      </c>
      <c r="BW186" s="4">
        <f t="shared" si="11"/>
        <v>0.982752666</v>
      </c>
      <c r="BY186" s="4">
        <f>BE186*$BU186*VLOOKUP("Fuel Specific Gravity",'Raw Data'!$A$1:$B$2000,2,FALSE)</f>
        <v>10106.211524684519</v>
      </c>
      <c r="BZ186" s="4">
        <f>BF186*$BU186*VLOOKUP("Fuel Specific Gravity",'Raw Data'!$A$1:$B$2000,2,FALSE)</f>
        <v>7.3507667578799998</v>
      </c>
      <c r="CA186" s="4">
        <f>BJ186*$BU186*VLOOKUP("Fuel Specific Gravity",'Raw Data'!$A$1:$B$2000,2,FALSE)</f>
        <v>50.769211030439998</v>
      </c>
      <c r="CB186" s="4">
        <f>BM186*$BU186*VLOOKUP("Fuel Specific Gravity",'Raw Data'!$A$1:$B$2000,2,FALSE)</f>
        <v>0</v>
      </c>
    </row>
    <row r="187" spans="1:80" x14ac:dyDescent="0.25">
      <c r="A187" s="2">
        <v>43165</v>
      </c>
      <c r="B187" s="38">
        <v>0.41251460648148147</v>
      </c>
      <c r="C187" s="4">
        <v>6.0810000000000004</v>
      </c>
      <c r="D187" s="4">
        <v>3.3E-3</v>
      </c>
      <c r="E187" s="4">
        <v>33.156565999999998</v>
      </c>
      <c r="F187" s="4">
        <v>385.8</v>
      </c>
      <c r="G187" s="4">
        <v>79.5</v>
      </c>
      <c r="H187" s="4">
        <v>0</v>
      </c>
      <c r="J187" s="4">
        <v>12.12</v>
      </c>
      <c r="K187" s="4">
        <v>0.9526</v>
      </c>
      <c r="L187" s="4">
        <v>5.7926000000000002</v>
      </c>
      <c r="M187" s="4">
        <v>3.2000000000000002E-3</v>
      </c>
      <c r="N187" s="4">
        <v>367.5197</v>
      </c>
      <c r="O187" s="4">
        <v>75.733099999999993</v>
      </c>
      <c r="P187" s="4">
        <v>443.3</v>
      </c>
      <c r="Q187" s="4">
        <v>294.63319999999999</v>
      </c>
      <c r="R187" s="4">
        <v>60.713700000000003</v>
      </c>
      <c r="S187" s="4">
        <v>355.3</v>
      </c>
      <c r="T187" s="4">
        <v>0</v>
      </c>
      <c r="W187" s="4">
        <v>0</v>
      </c>
      <c r="X187" s="4">
        <v>11.5465</v>
      </c>
      <c r="Y187" s="4">
        <v>12</v>
      </c>
      <c r="Z187" s="4">
        <v>846</v>
      </c>
      <c r="AA187" s="4">
        <v>848</v>
      </c>
      <c r="AB187" s="4">
        <v>885</v>
      </c>
      <c r="AC187" s="4">
        <v>82</v>
      </c>
      <c r="AD187" s="4">
        <v>22.37</v>
      </c>
      <c r="AE187" s="4">
        <v>0.51</v>
      </c>
      <c r="AF187" s="4">
        <v>979</v>
      </c>
      <c r="AG187" s="4">
        <v>0</v>
      </c>
      <c r="AH187" s="4">
        <v>32</v>
      </c>
      <c r="AI187" s="4">
        <v>35</v>
      </c>
      <c r="AJ187" s="4">
        <v>191</v>
      </c>
      <c r="AK187" s="4">
        <v>170</v>
      </c>
      <c r="AL187" s="4">
        <v>4.4000000000000004</v>
      </c>
      <c r="AM187" s="4">
        <v>175</v>
      </c>
      <c r="AN187" s="4" t="s">
        <v>155</v>
      </c>
      <c r="AO187" s="4">
        <v>2</v>
      </c>
      <c r="AP187" s="4">
        <v>0.62164351851851851</v>
      </c>
      <c r="AQ187" s="4">
        <v>47.159768999999997</v>
      </c>
      <c r="AR187" s="4">
        <v>-88.490420999999998</v>
      </c>
      <c r="AS187" s="4">
        <v>310.3</v>
      </c>
      <c r="AT187" s="4">
        <v>26.6</v>
      </c>
      <c r="AU187" s="4">
        <v>12</v>
      </c>
      <c r="AV187" s="4">
        <v>9</v>
      </c>
      <c r="AW187" s="4" t="s">
        <v>218</v>
      </c>
      <c r="AX187" s="4">
        <v>1.7</v>
      </c>
      <c r="AY187" s="4">
        <v>1</v>
      </c>
      <c r="AZ187" s="4">
        <v>2</v>
      </c>
      <c r="BA187" s="4">
        <v>14.186999999999999</v>
      </c>
      <c r="BB187" s="4">
        <v>35.130000000000003</v>
      </c>
      <c r="BC187" s="4">
        <v>2.48</v>
      </c>
      <c r="BD187" s="4">
        <v>4.9740000000000002</v>
      </c>
      <c r="BE187" s="4">
        <v>3184.92</v>
      </c>
      <c r="BF187" s="4">
        <v>1.105</v>
      </c>
      <c r="BG187" s="4">
        <v>21.161000000000001</v>
      </c>
      <c r="BH187" s="4">
        <v>4.3609999999999998</v>
      </c>
      <c r="BI187" s="4">
        <v>25.521999999999998</v>
      </c>
      <c r="BJ187" s="4">
        <v>16.963999999999999</v>
      </c>
      <c r="BK187" s="4">
        <v>3.496</v>
      </c>
      <c r="BL187" s="4">
        <v>20.46</v>
      </c>
      <c r="BM187" s="4">
        <v>0</v>
      </c>
      <c r="BQ187" s="4">
        <v>4616.0479999999998</v>
      </c>
      <c r="BR187" s="4">
        <v>0.16758999999999999</v>
      </c>
      <c r="BS187" s="4">
        <v>-5</v>
      </c>
      <c r="BT187" s="4">
        <v>8.0000000000000002E-3</v>
      </c>
      <c r="BU187" s="4">
        <v>4.0954810000000004</v>
      </c>
      <c r="BV187" s="4">
        <v>21</v>
      </c>
      <c r="BW187" s="4">
        <f t="shared" si="11"/>
        <v>1.0820260802000001</v>
      </c>
      <c r="BY187" s="4">
        <f>BE187*$BU187*VLOOKUP("Fuel Specific Gravity",'Raw Data'!$A$1:$B$2000,2,FALSE)</f>
        <v>11139.387561928081</v>
      </c>
      <c r="BZ187" s="4">
        <f>BF187*$BU187*VLOOKUP("Fuel Specific Gravity",'Raw Data'!$A$1:$B$2000,2,FALSE)</f>
        <v>3.8647825552700001</v>
      </c>
      <c r="CA187" s="4">
        <f>BJ187*$BU187*VLOOKUP("Fuel Specific Gravity",'Raw Data'!$A$1:$B$2000,2,FALSE)</f>
        <v>59.332281690136</v>
      </c>
      <c r="CB187" s="4">
        <f>BM187*$BU187*VLOOKUP("Fuel Specific Gravity",'Raw Data'!$A$1:$B$2000,2,FALSE)</f>
        <v>0</v>
      </c>
    </row>
    <row r="188" spans="1:80" x14ac:dyDescent="0.25">
      <c r="A188" s="2">
        <v>43165</v>
      </c>
      <c r="B188" s="38">
        <v>0.41252618055555557</v>
      </c>
      <c r="C188" s="4">
        <v>5.6390000000000002</v>
      </c>
      <c r="D188" s="4">
        <v>6.7999999999999996E-3</v>
      </c>
      <c r="E188" s="4">
        <v>67.940934999999996</v>
      </c>
      <c r="F188" s="4">
        <v>378.3</v>
      </c>
      <c r="G188" s="4">
        <v>80.5</v>
      </c>
      <c r="H188" s="4">
        <v>6.9</v>
      </c>
      <c r="J188" s="4">
        <v>12</v>
      </c>
      <c r="K188" s="4">
        <v>0.95609999999999995</v>
      </c>
      <c r="L188" s="4">
        <v>5.3917999999999999</v>
      </c>
      <c r="M188" s="4">
        <v>6.4999999999999997E-3</v>
      </c>
      <c r="N188" s="4">
        <v>361.64580000000001</v>
      </c>
      <c r="O188" s="4">
        <v>76.944299999999998</v>
      </c>
      <c r="P188" s="4">
        <v>438.6</v>
      </c>
      <c r="Q188" s="4">
        <v>289.92419999999998</v>
      </c>
      <c r="R188" s="4">
        <v>61.684699999999999</v>
      </c>
      <c r="S188" s="4">
        <v>351.6</v>
      </c>
      <c r="T188" s="4">
        <v>6.9245000000000001</v>
      </c>
      <c r="W188" s="4">
        <v>0</v>
      </c>
      <c r="X188" s="4">
        <v>11.473100000000001</v>
      </c>
      <c r="Y188" s="4">
        <v>12.1</v>
      </c>
      <c r="Z188" s="4">
        <v>846</v>
      </c>
      <c r="AA188" s="4">
        <v>848</v>
      </c>
      <c r="AB188" s="4">
        <v>885</v>
      </c>
      <c r="AC188" s="4">
        <v>82</v>
      </c>
      <c r="AD188" s="4">
        <v>22.37</v>
      </c>
      <c r="AE188" s="4">
        <v>0.51</v>
      </c>
      <c r="AF188" s="4">
        <v>979</v>
      </c>
      <c r="AG188" s="4">
        <v>0</v>
      </c>
      <c r="AH188" s="4">
        <v>32</v>
      </c>
      <c r="AI188" s="4">
        <v>35</v>
      </c>
      <c r="AJ188" s="4">
        <v>191</v>
      </c>
      <c r="AK188" s="4">
        <v>170</v>
      </c>
      <c r="AL188" s="4">
        <v>4.5</v>
      </c>
      <c r="AM188" s="4">
        <v>175</v>
      </c>
      <c r="AN188" s="4" t="s">
        <v>155</v>
      </c>
      <c r="AO188" s="4">
        <v>2</v>
      </c>
      <c r="AP188" s="4">
        <v>0.62165509259259266</v>
      </c>
      <c r="AQ188" s="4">
        <v>47.159739999999999</v>
      </c>
      <c r="AR188" s="4">
        <v>-88.490392</v>
      </c>
      <c r="AS188" s="4">
        <v>310.3</v>
      </c>
      <c r="AT188" s="4">
        <v>27.2</v>
      </c>
      <c r="AU188" s="4">
        <v>12</v>
      </c>
      <c r="AV188" s="4">
        <v>9</v>
      </c>
      <c r="AW188" s="4" t="s">
        <v>218</v>
      </c>
      <c r="AX188" s="4">
        <v>1.7</v>
      </c>
      <c r="AY188" s="4">
        <v>1</v>
      </c>
      <c r="AZ188" s="4">
        <v>2</v>
      </c>
      <c r="BA188" s="4">
        <v>14.186999999999999</v>
      </c>
      <c r="BB188" s="4">
        <v>37.78</v>
      </c>
      <c r="BC188" s="4">
        <v>2.66</v>
      </c>
      <c r="BD188" s="4">
        <v>4.593</v>
      </c>
      <c r="BE188" s="4">
        <v>3184.0309999999999</v>
      </c>
      <c r="BF188" s="4">
        <v>2.4409999999999998</v>
      </c>
      <c r="BG188" s="4">
        <v>22.364999999999998</v>
      </c>
      <c r="BH188" s="4">
        <v>4.758</v>
      </c>
      <c r="BI188" s="4">
        <v>27.123000000000001</v>
      </c>
      <c r="BJ188" s="4">
        <v>17.928999999999998</v>
      </c>
      <c r="BK188" s="4">
        <v>3.8149999999999999</v>
      </c>
      <c r="BL188" s="4">
        <v>21.744</v>
      </c>
      <c r="BM188" s="4">
        <v>0.12920000000000001</v>
      </c>
      <c r="BQ188" s="4">
        <v>4926.2939999999999</v>
      </c>
      <c r="BR188" s="4">
        <v>0.15269199999999999</v>
      </c>
      <c r="BS188" s="4">
        <v>-5</v>
      </c>
      <c r="BT188" s="4">
        <v>7.0939999999999996E-3</v>
      </c>
      <c r="BU188" s="4">
        <v>3.7314099999999999</v>
      </c>
      <c r="BV188" s="4">
        <v>21</v>
      </c>
      <c r="BW188" s="4">
        <f t="shared" si="11"/>
        <v>0.98583852199999988</v>
      </c>
      <c r="BY188" s="4">
        <f>BE188*$BU188*VLOOKUP("Fuel Specific Gravity",'Raw Data'!$A$1:$B$2000,2,FALSE)</f>
        <v>10146.31004710834</v>
      </c>
      <c r="BZ188" s="4">
        <f>BF188*$BU188*VLOOKUP("Fuel Specific Gravity",'Raw Data'!$A$1:$B$2000,2,FALSE)</f>
        <v>7.778549525739999</v>
      </c>
      <c r="CA188" s="4">
        <f>BJ188*$BU188*VLOOKUP("Fuel Specific Gravity",'Raw Data'!$A$1:$B$2000,2,FALSE)</f>
        <v>57.132984206059987</v>
      </c>
      <c r="CB188" s="4">
        <f>BM188*$BU188*VLOOKUP("Fuel Specific Gravity",'Raw Data'!$A$1:$B$2000,2,FALSE)</f>
        <v>0.411711838888</v>
      </c>
    </row>
    <row r="189" spans="1:80" x14ac:dyDescent="0.25">
      <c r="A189" s="2">
        <v>43165</v>
      </c>
      <c r="B189" s="38">
        <v>0.4125377546296296</v>
      </c>
      <c r="C189" s="4">
        <v>5.45</v>
      </c>
      <c r="D189" s="4">
        <v>8.6E-3</v>
      </c>
      <c r="E189" s="4">
        <v>85.758564000000007</v>
      </c>
      <c r="F189" s="4">
        <v>377.4</v>
      </c>
      <c r="G189" s="4">
        <v>84.1</v>
      </c>
      <c r="H189" s="4">
        <v>0</v>
      </c>
      <c r="J189" s="4">
        <v>12.28</v>
      </c>
      <c r="K189" s="4">
        <v>0.95750000000000002</v>
      </c>
      <c r="L189" s="4">
        <v>5.2190000000000003</v>
      </c>
      <c r="M189" s="4">
        <v>8.2000000000000007E-3</v>
      </c>
      <c r="N189" s="4">
        <v>361.3768</v>
      </c>
      <c r="O189" s="4">
        <v>80.566000000000003</v>
      </c>
      <c r="P189" s="4">
        <v>441.9</v>
      </c>
      <c r="Q189" s="4">
        <v>289.70850000000002</v>
      </c>
      <c r="R189" s="4">
        <v>64.588099999999997</v>
      </c>
      <c r="S189" s="4">
        <v>354.3</v>
      </c>
      <c r="T189" s="4">
        <v>0</v>
      </c>
      <c r="W189" s="4">
        <v>0</v>
      </c>
      <c r="X189" s="4">
        <v>11.7598</v>
      </c>
      <c r="Y189" s="4">
        <v>12.1</v>
      </c>
      <c r="Z189" s="4">
        <v>845</v>
      </c>
      <c r="AA189" s="4">
        <v>848</v>
      </c>
      <c r="AB189" s="4">
        <v>884</v>
      </c>
      <c r="AC189" s="4">
        <v>82</v>
      </c>
      <c r="AD189" s="4">
        <v>22.37</v>
      </c>
      <c r="AE189" s="4">
        <v>0.51</v>
      </c>
      <c r="AF189" s="4">
        <v>979</v>
      </c>
      <c r="AG189" s="4">
        <v>0</v>
      </c>
      <c r="AH189" s="4">
        <v>32</v>
      </c>
      <c r="AI189" s="4">
        <v>35</v>
      </c>
      <c r="AJ189" s="4">
        <v>191</v>
      </c>
      <c r="AK189" s="4">
        <v>170</v>
      </c>
      <c r="AL189" s="4">
        <v>4.4000000000000004</v>
      </c>
      <c r="AM189" s="4">
        <v>175</v>
      </c>
      <c r="AN189" s="4" t="s">
        <v>155</v>
      </c>
      <c r="AO189" s="4">
        <v>2</v>
      </c>
      <c r="AP189" s="4">
        <v>0.62165509259259266</v>
      </c>
      <c r="AQ189" s="4">
        <v>47.159627</v>
      </c>
      <c r="AR189" s="4">
        <v>-88.490223999999998</v>
      </c>
      <c r="AS189" s="4">
        <v>310.2</v>
      </c>
      <c r="AT189" s="4">
        <v>27.9</v>
      </c>
      <c r="AU189" s="4">
        <v>12</v>
      </c>
      <c r="AV189" s="4">
        <v>9</v>
      </c>
      <c r="AW189" s="4" t="s">
        <v>218</v>
      </c>
      <c r="AX189" s="4">
        <v>1.7684</v>
      </c>
      <c r="AY189" s="4">
        <v>1</v>
      </c>
      <c r="AZ189" s="4">
        <v>2.0684</v>
      </c>
      <c r="BA189" s="4">
        <v>14.186999999999999</v>
      </c>
      <c r="BB189" s="4">
        <v>39.049999999999997</v>
      </c>
      <c r="BC189" s="4">
        <v>2.75</v>
      </c>
      <c r="BD189" s="4">
        <v>4.4340000000000002</v>
      </c>
      <c r="BE189" s="4">
        <v>3184.0439999999999</v>
      </c>
      <c r="BF189" s="4">
        <v>3.1890000000000001</v>
      </c>
      <c r="BG189" s="4">
        <v>23.088000000000001</v>
      </c>
      <c r="BH189" s="4">
        <v>5.1470000000000002</v>
      </c>
      <c r="BI189" s="4">
        <v>28.234999999999999</v>
      </c>
      <c r="BJ189" s="4">
        <v>18.509</v>
      </c>
      <c r="BK189" s="4">
        <v>4.1260000000000003</v>
      </c>
      <c r="BL189" s="4">
        <v>22.635999999999999</v>
      </c>
      <c r="BM189" s="4">
        <v>0</v>
      </c>
      <c r="BQ189" s="4">
        <v>5216.6279999999997</v>
      </c>
      <c r="BR189" s="4">
        <v>0.14285400000000001</v>
      </c>
      <c r="BS189" s="4">
        <v>-5</v>
      </c>
      <c r="BT189" s="4">
        <v>7.9050000000000006E-3</v>
      </c>
      <c r="BU189" s="4">
        <v>3.4909979999999998</v>
      </c>
      <c r="BV189" s="4">
        <v>21</v>
      </c>
      <c r="BW189" s="4">
        <f t="shared" si="11"/>
        <v>0.92232167159999989</v>
      </c>
      <c r="BY189" s="4">
        <f>BE189*$BU189*VLOOKUP("Fuel Specific Gravity",'Raw Data'!$A$1:$B$2000,2,FALSE)</f>
        <v>9492.6295154688469</v>
      </c>
      <c r="BZ189" s="4">
        <f>BF189*$BU189*VLOOKUP("Fuel Specific Gravity",'Raw Data'!$A$1:$B$2000,2,FALSE)</f>
        <v>9.5074048991879998</v>
      </c>
      <c r="CA189" s="4">
        <f>BJ189*$BU189*VLOOKUP("Fuel Specific Gravity",'Raw Data'!$A$1:$B$2000,2,FALSE)</f>
        <v>55.181109212628002</v>
      </c>
      <c r="CB189" s="4">
        <f>BM189*$BU189*VLOOKUP("Fuel Specific Gravity",'Raw Data'!$A$1:$B$2000,2,FALSE)</f>
        <v>0</v>
      </c>
    </row>
    <row r="190" spans="1:80" x14ac:dyDescent="0.25">
      <c r="A190" s="2">
        <v>43165</v>
      </c>
      <c r="B190" s="38">
        <v>0.4125493287037037</v>
      </c>
      <c r="C190" s="4">
        <v>5.42</v>
      </c>
      <c r="D190" s="4">
        <v>8.9999999999999993E-3</v>
      </c>
      <c r="E190" s="4">
        <v>90</v>
      </c>
      <c r="F190" s="4">
        <v>377.5</v>
      </c>
      <c r="G190" s="4">
        <v>87.6</v>
      </c>
      <c r="H190" s="4">
        <v>0</v>
      </c>
      <c r="J190" s="4">
        <v>12.53</v>
      </c>
      <c r="K190" s="4">
        <v>0.95779999999999998</v>
      </c>
      <c r="L190" s="4">
        <v>5.1913</v>
      </c>
      <c r="M190" s="4">
        <v>8.6E-3</v>
      </c>
      <c r="N190" s="4">
        <v>361.61669999999998</v>
      </c>
      <c r="O190" s="4">
        <v>83.869200000000006</v>
      </c>
      <c r="P190" s="4">
        <v>445.5</v>
      </c>
      <c r="Q190" s="4">
        <v>289.9008</v>
      </c>
      <c r="R190" s="4">
        <v>67.2363</v>
      </c>
      <c r="S190" s="4">
        <v>357.1</v>
      </c>
      <c r="T190" s="4">
        <v>0</v>
      </c>
      <c r="W190" s="4">
        <v>0</v>
      </c>
      <c r="X190" s="4">
        <v>12.000500000000001</v>
      </c>
      <c r="Y190" s="4">
        <v>12.1</v>
      </c>
      <c r="Z190" s="4">
        <v>845</v>
      </c>
      <c r="AA190" s="4">
        <v>846</v>
      </c>
      <c r="AB190" s="4">
        <v>884</v>
      </c>
      <c r="AC190" s="4">
        <v>82</v>
      </c>
      <c r="AD190" s="4">
        <v>22.37</v>
      </c>
      <c r="AE190" s="4">
        <v>0.51</v>
      </c>
      <c r="AF190" s="4">
        <v>979</v>
      </c>
      <c r="AG190" s="4">
        <v>0</v>
      </c>
      <c r="AH190" s="4">
        <v>32</v>
      </c>
      <c r="AI190" s="4">
        <v>35</v>
      </c>
      <c r="AJ190" s="4">
        <v>191</v>
      </c>
      <c r="AK190" s="4">
        <v>170</v>
      </c>
      <c r="AL190" s="4">
        <v>4.5</v>
      </c>
      <c r="AM190" s="4">
        <v>175</v>
      </c>
      <c r="AN190" s="4" t="s">
        <v>155</v>
      </c>
      <c r="AO190" s="4">
        <v>2</v>
      </c>
      <c r="AP190" s="4">
        <v>0.62167824074074074</v>
      </c>
      <c r="AQ190" s="4">
        <v>47.159520000000001</v>
      </c>
      <c r="AR190" s="4">
        <v>-88.490056999999993</v>
      </c>
      <c r="AS190" s="4">
        <v>309.7</v>
      </c>
      <c r="AT190" s="4">
        <v>28.7</v>
      </c>
      <c r="AU190" s="4">
        <v>12</v>
      </c>
      <c r="AV190" s="4">
        <v>5</v>
      </c>
      <c r="AW190" s="4" t="s">
        <v>221</v>
      </c>
      <c r="AX190" s="4">
        <v>1.8684000000000001</v>
      </c>
      <c r="AY190" s="4">
        <v>1.1368</v>
      </c>
      <c r="AZ190" s="4">
        <v>2.2368000000000001</v>
      </c>
      <c r="BA190" s="4">
        <v>14.186999999999999</v>
      </c>
      <c r="BB190" s="4">
        <v>39.26</v>
      </c>
      <c r="BC190" s="4">
        <v>2.77</v>
      </c>
      <c r="BD190" s="4">
        <v>4.4039999999999999</v>
      </c>
      <c r="BE190" s="4">
        <v>3183.895</v>
      </c>
      <c r="BF190" s="4">
        <v>3.3650000000000002</v>
      </c>
      <c r="BG190" s="4">
        <v>23.225000000000001</v>
      </c>
      <c r="BH190" s="4">
        <v>5.3869999999999996</v>
      </c>
      <c r="BI190" s="4">
        <v>28.611999999999998</v>
      </c>
      <c r="BJ190" s="4">
        <v>18.619</v>
      </c>
      <c r="BK190" s="4">
        <v>4.3179999999999996</v>
      </c>
      <c r="BL190" s="4">
        <v>22.937999999999999</v>
      </c>
      <c r="BM190" s="4">
        <v>0</v>
      </c>
      <c r="BQ190" s="4">
        <v>5351.5159999999996</v>
      </c>
      <c r="BR190" s="4">
        <v>0.113011</v>
      </c>
      <c r="BS190" s="4">
        <v>-5</v>
      </c>
      <c r="BT190" s="4">
        <v>7.0939999999999996E-3</v>
      </c>
      <c r="BU190" s="4">
        <v>2.7617069999999999</v>
      </c>
      <c r="BV190" s="4">
        <v>21</v>
      </c>
      <c r="BW190" s="4">
        <f t="shared" si="11"/>
        <v>0.72964298939999994</v>
      </c>
      <c r="BY190" s="4">
        <f>BE190*$BU190*VLOOKUP("Fuel Specific Gravity",'Raw Data'!$A$1:$B$2000,2,FALSE)</f>
        <v>7509.2092828853101</v>
      </c>
      <c r="BZ190" s="4">
        <f>BF190*$BU190*VLOOKUP("Fuel Specific Gravity",'Raw Data'!$A$1:$B$2000,2,FALSE)</f>
        <v>7.9363450229700003</v>
      </c>
      <c r="CA190" s="4">
        <f>BJ190*$BU190*VLOOKUP("Fuel Specific Gravity",'Raw Data'!$A$1:$B$2000,2,FALSE)</f>
        <v>43.912870128581993</v>
      </c>
      <c r="CB190" s="4">
        <f>BM190*$BU190*VLOOKUP("Fuel Specific Gravity",'Raw Data'!$A$1:$B$2000,2,FALSE)</f>
        <v>0</v>
      </c>
    </row>
    <row r="191" spans="1:80" x14ac:dyDescent="0.25">
      <c r="A191" s="2">
        <v>43165</v>
      </c>
      <c r="B191" s="38">
        <v>0.41256090277777774</v>
      </c>
      <c r="C191" s="4">
        <v>5.42</v>
      </c>
      <c r="D191" s="4">
        <v>8.9999999999999993E-3</v>
      </c>
      <c r="E191" s="4">
        <v>90</v>
      </c>
      <c r="F191" s="4">
        <v>377.9</v>
      </c>
      <c r="G191" s="4">
        <v>89.8</v>
      </c>
      <c r="H191" s="4">
        <v>0</v>
      </c>
      <c r="J191" s="4">
        <v>12.78</v>
      </c>
      <c r="K191" s="4">
        <v>0.95779999999999998</v>
      </c>
      <c r="L191" s="4">
        <v>5.1913999999999998</v>
      </c>
      <c r="M191" s="4">
        <v>8.6E-3</v>
      </c>
      <c r="N191" s="4">
        <v>361.95920000000001</v>
      </c>
      <c r="O191" s="4">
        <v>85.999499999999998</v>
      </c>
      <c r="P191" s="4">
        <v>448</v>
      </c>
      <c r="Q191" s="4">
        <v>290.17540000000002</v>
      </c>
      <c r="R191" s="4">
        <v>68.944100000000006</v>
      </c>
      <c r="S191" s="4">
        <v>359.1</v>
      </c>
      <c r="T191" s="4">
        <v>0</v>
      </c>
      <c r="W191" s="4">
        <v>0</v>
      </c>
      <c r="X191" s="4">
        <v>12.2392</v>
      </c>
      <c r="Y191" s="4">
        <v>12.1</v>
      </c>
      <c r="Z191" s="4">
        <v>844</v>
      </c>
      <c r="AA191" s="4">
        <v>846</v>
      </c>
      <c r="AB191" s="4">
        <v>884</v>
      </c>
      <c r="AC191" s="4">
        <v>82</v>
      </c>
      <c r="AD191" s="4">
        <v>22.37</v>
      </c>
      <c r="AE191" s="4">
        <v>0.51</v>
      </c>
      <c r="AF191" s="4">
        <v>979</v>
      </c>
      <c r="AG191" s="4">
        <v>0</v>
      </c>
      <c r="AH191" s="4">
        <v>32</v>
      </c>
      <c r="AI191" s="4">
        <v>35</v>
      </c>
      <c r="AJ191" s="4">
        <v>191</v>
      </c>
      <c r="AK191" s="4">
        <v>170</v>
      </c>
      <c r="AL191" s="4">
        <v>4.5</v>
      </c>
      <c r="AM191" s="4">
        <v>174.8</v>
      </c>
      <c r="AN191" s="4" t="s">
        <v>155</v>
      </c>
      <c r="AO191" s="4">
        <v>2</v>
      </c>
      <c r="AP191" s="4">
        <v>0.62168981481481478</v>
      </c>
      <c r="AQ191" s="4">
        <v>47.159441999999999</v>
      </c>
      <c r="AR191" s="4">
        <v>-88.489928000000006</v>
      </c>
      <c r="AS191" s="4">
        <v>309.39999999999998</v>
      </c>
      <c r="AT191" s="4">
        <v>28.6</v>
      </c>
      <c r="AU191" s="4">
        <v>12</v>
      </c>
      <c r="AV191" s="4">
        <v>5</v>
      </c>
      <c r="AW191" s="4" t="s">
        <v>221</v>
      </c>
      <c r="AX191" s="4">
        <v>1.9</v>
      </c>
      <c r="AY191" s="4">
        <v>1.2684</v>
      </c>
      <c r="AZ191" s="4">
        <v>2.3683999999999998</v>
      </c>
      <c r="BA191" s="4">
        <v>14.186999999999999</v>
      </c>
      <c r="BB191" s="4">
        <v>39.26</v>
      </c>
      <c r="BC191" s="4">
        <v>2.77</v>
      </c>
      <c r="BD191" s="4">
        <v>4.4039999999999999</v>
      </c>
      <c r="BE191" s="4">
        <v>3183.895</v>
      </c>
      <c r="BF191" s="4">
        <v>3.3650000000000002</v>
      </c>
      <c r="BG191" s="4">
        <v>23.247</v>
      </c>
      <c r="BH191" s="4">
        <v>5.5229999999999997</v>
      </c>
      <c r="BI191" s="4">
        <v>28.771000000000001</v>
      </c>
      <c r="BJ191" s="4">
        <v>18.637</v>
      </c>
      <c r="BK191" s="4">
        <v>4.4279999999999999</v>
      </c>
      <c r="BL191" s="4">
        <v>23.065000000000001</v>
      </c>
      <c r="BM191" s="4">
        <v>0</v>
      </c>
      <c r="BQ191" s="4">
        <v>5457.9179999999997</v>
      </c>
      <c r="BR191" s="4">
        <v>0.104564</v>
      </c>
      <c r="BS191" s="4">
        <v>-5</v>
      </c>
      <c r="BT191" s="4">
        <v>7.9059999999999998E-3</v>
      </c>
      <c r="BU191" s="4">
        <v>2.5552830000000002</v>
      </c>
      <c r="BV191" s="4">
        <v>21</v>
      </c>
      <c r="BW191" s="4">
        <f t="shared" si="11"/>
        <v>0.67510576860000004</v>
      </c>
      <c r="BY191" s="4">
        <f>BE191*$BU191*VLOOKUP("Fuel Specific Gravity",'Raw Data'!$A$1:$B$2000,2,FALSE)</f>
        <v>6947.9328632613897</v>
      </c>
      <c r="BZ191" s="4">
        <f>BF191*$BU191*VLOOKUP("Fuel Specific Gravity",'Raw Data'!$A$1:$B$2000,2,FALSE)</f>
        <v>7.3431423099300019</v>
      </c>
      <c r="CA191" s="4">
        <f>BJ191*$BU191*VLOOKUP("Fuel Specific Gravity",'Raw Data'!$A$1:$B$2000,2,FALSE)</f>
        <v>40.669879117434</v>
      </c>
      <c r="CB191" s="4">
        <f>BM191*$BU191*VLOOKUP("Fuel Specific Gravity",'Raw Data'!$A$1:$B$2000,2,FALSE)</f>
        <v>0</v>
      </c>
    </row>
    <row r="192" spans="1:80" x14ac:dyDescent="0.25">
      <c r="A192" s="2">
        <v>43165</v>
      </c>
      <c r="B192" s="38">
        <v>0.41257247685185189</v>
      </c>
      <c r="C192" s="4">
        <v>5.5549999999999997</v>
      </c>
      <c r="D192" s="4">
        <v>8.8999999999999999E-3</v>
      </c>
      <c r="E192" s="4">
        <v>89.099327000000002</v>
      </c>
      <c r="F192" s="4">
        <v>378.5</v>
      </c>
      <c r="G192" s="4">
        <v>90.1</v>
      </c>
      <c r="H192" s="4">
        <v>-6.9</v>
      </c>
      <c r="J192" s="4">
        <v>12.9</v>
      </c>
      <c r="K192" s="4">
        <v>0.95679999999999998</v>
      </c>
      <c r="L192" s="4">
        <v>5.3144999999999998</v>
      </c>
      <c r="M192" s="4">
        <v>8.5000000000000006E-3</v>
      </c>
      <c r="N192" s="4">
        <v>362.1739</v>
      </c>
      <c r="O192" s="4">
        <v>86.225300000000004</v>
      </c>
      <c r="P192" s="4">
        <v>448.4</v>
      </c>
      <c r="Q192" s="4">
        <v>290.34750000000003</v>
      </c>
      <c r="R192" s="4">
        <v>69.125100000000003</v>
      </c>
      <c r="S192" s="4">
        <v>359.5</v>
      </c>
      <c r="T192" s="4">
        <v>0</v>
      </c>
      <c r="W192" s="4">
        <v>0</v>
      </c>
      <c r="X192" s="4">
        <v>12.3421</v>
      </c>
      <c r="Y192" s="4">
        <v>12</v>
      </c>
      <c r="Z192" s="4">
        <v>845</v>
      </c>
      <c r="AA192" s="4">
        <v>846</v>
      </c>
      <c r="AB192" s="4">
        <v>884</v>
      </c>
      <c r="AC192" s="4">
        <v>82</v>
      </c>
      <c r="AD192" s="4">
        <v>22.37</v>
      </c>
      <c r="AE192" s="4">
        <v>0.51</v>
      </c>
      <c r="AF192" s="4">
        <v>979</v>
      </c>
      <c r="AG192" s="4">
        <v>0</v>
      </c>
      <c r="AH192" s="4">
        <v>32</v>
      </c>
      <c r="AI192" s="4">
        <v>35</v>
      </c>
      <c r="AJ192" s="4">
        <v>191</v>
      </c>
      <c r="AK192" s="4">
        <v>170</v>
      </c>
      <c r="AL192" s="4">
        <v>4.5</v>
      </c>
      <c r="AM192" s="4">
        <v>174.4</v>
      </c>
      <c r="AN192" s="4" t="s">
        <v>155</v>
      </c>
      <c r="AO192" s="4">
        <v>2</v>
      </c>
      <c r="AP192" s="4">
        <v>0.62170138888888882</v>
      </c>
      <c r="AQ192" s="4">
        <v>47.159365999999999</v>
      </c>
      <c r="AR192" s="4">
        <v>-88.489801999999997</v>
      </c>
      <c r="AS192" s="4">
        <v>309.3</v>
      </c>
      <c r="AT192" s="4">
        <v>28.4</v>
      </c>
      <c r="AU192" s="4">
        <v>12</v>
      </c>
      <c r="AV192" s="4">
        <v>6</v>
      </c>
      <c r="AW192" s="4" t="s">
        <v>222</v>
      </c>
      <c r="AX192" s="4">
        <v>1.9</v>
      </c>
      <c r="AY192" s="4">
        <v>1.3</v>
      </c>
      <c r="AZ192" s="4">
        <v>2.4</v>
      </c>
      <c r="BA192" s="4">
        <v>14.186999999999999</v>
      </c>
      <c r="BB192" s="4">
        <v>38.340000000000003</v>
      </c>
      <c r="BC192" s="4">
        <v>2.7</v>
      </c>
      <c r="BD192" s="4">
        <v>4.5199999999999996</v>
      </c>
      <c r="BE192" s="4">
        <v>3183.5070000000001</v>
      </c>
      <c r="BF192" s="4">
        <v>3.25</v>
      </c>
      <c r="BG192" s="4">
        <v>22.719000000000001</v>
      </c>
      <c r="BH192" s="4">
        <v>5.4089999999999998</v>
      </c>
      <c r="BI192" s="4">
        <v>28.128</v>
      </c>
      <c r="BJ192" s="4">
        <v>18.213999999999999</v>
      </c>
      <c r="BK192" s="4">
        <v>4.3360000000000003</v>
      </c>
      <c r="BL192" s="4">
        <v>22.55</v>
      </c>
      <c r="BM192" s="4">
        <v>0</v>
      </c>
      <c r="BQ192" s="4">
        <v>5375.6040000000003</v>
      </c>
      <c r="BR192" s="4">
        <v>9.6752000000000005E-2</v>
      </c>
      <c r="BS192" s="4">
        <v>-5</v>
      </c>
      <c r="BT192" s="4">
        <v>8.9060000000000007E-3</v>
      </c>
      <c r="BU192" s="4">
        <v>2.3643770000000002</v>
      </c>
      <c r="BV192" s="4">
        <v>21</v>
      </c>
      <c r="BW192" s="4">
        <f t="shared" si="11"/>
        <v>0.62466840340000007</v>
      </c>
      <c r="BY192" s="4">
        <f>BE192*$BU192*VLOOKUP("Fuel Specific Gravity",'Raw Data'!$A$1:$B$2000,2,FALSE)</f>
        <v>6428.0671635387062</v>
      </c>
      <c r="BZ192" s="4">
        <f>BF192*$BU192*VLOOKUP("Fuel Specific Gravity",'Raw Data'!$A$1:$B$2000,2,FALSE)</f>
        <v>6.5623283635000007</v>
      </c>
      <c r="CA192" s="4">
        <f>BJ192*$BU192*VLOOKUP("Fuel Specific Gravity",'Raw Data'!$A$1:$B$2000,2,FALSE)</f>
        <v>36.777307327011997</v>
      </c>
      <c r="CB192" s="4">
        <f>BM192*$BU192*VLOOKUP("Fuel Specific Gravity",'Raw Data'!$A$1:$B$2000,2,FALSE)</f>
        <v>0</v>
      </c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3"/>
  <sheetViews>
    <sheetView tabSelected="1" workbookViewId="0">
      <pane xSplit="2" ySplit="9" topLeftCell="BR171" activePane="bottomRight" state="frozen"/>
      <selection pane="topRight" activeCell="C1" sqref="C1"/>
      <selection pane="bottomLeft" activeCell="A10" sqref="A10"/>
      <selection pane="bottomRight" activeCell="CC8" sqref="CC8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5.5766923076923032</v>
      </c>
      <c r="D5" s="14">
        <f t="shared" ref="D5:BO5" si="0">AVERAGE(D10:D500)</f>
        <v>7.9780219780219794E-3</v>
      </c>
      <c r="E5" s="14">
        <f t="shared" si="0"/>
        <v>79.77699372527475</v>
      </c>
      <c r="F5" s="14">
        <f t="shared" si="0"/>
        <v>368.82472527472549</v>
      </c>
      <c r="G5" s="14">
        <f t="shared" si="0"/>
        <v>88.581868131868134</v>
      </c>
      <c r="H5" s="14">
        <f t="shared" si="0"/>
        <v>1.4186813186813185</v>
      </c>
      <c r="I5" s="14" t="e">
        <f t="shared" si="0"/>
        <v>#DIV/0!</v>
      </c>
      <c r="J5" s="14">
        <f t="shared" si="0"/>
        <v>12.878626373626378</v>
      </c>
      <c r="K5" s="14">
        <f t="shared" si="0"/>
        <v>0.95676318681318662</v>
      </c>
      <c r="L5" s="14">
        <f t="shared" si="0"/>
        <v>5.3218395604395576</v>
      </c>
      <c r="M5" s="14">
        <f t="shared" si="0"/>
        <v>7.6274725274725341E-3</v>
      </c>
      <c r="N5" s="14">
        <f t="shared" si="0"/>
        <v>352.64517472527496</v>
      </c>
      <c r="O5" s="14">
        <f t="shared" si="0"/>
        <v>84.775485164835175</v>
      </c>
      <c r="P5" s="14">
        <f t="shared" si="0"/>
        <v>437.42472527472535</v>
      </c>
      <c r="Q5" s="14">
        <f t="shared" si="0"/>
        <v>282.27676758241768</v>
      </c>
      <c r="R5" s="14">
        <f t="shared" si="0"/>
        <v>67.858910989010951</v>
      </c>
      <c r="S5" s="14">
        <f t="shared" si="0"/>
        <v>350.13516483516491</v>
      </c>
      <c r="T5" s="14">
        <f t="shared" si="0"/>
        <v>2.5206225274725278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12.332547802197809</v>
      </c>
      <c r="Y5" s="14">
        <f t="shared" si="0"/>
        <v>12.068131868131871</v>
      </c>
      <c r="Z5" s="14">
        <f t="shared" si="0"/>
        <v>844.7197802197802</v>
      </c>
      <c r="AA5" s="14">
        <f t="shared" si="0"/>
        <v>846.58241758241763</v>
      </c>
      <c r="AB5" s="14">
        <f t="shared" si="0"/>
        <v>883.64285714285711</v>
      </c>
      <c r="AC5" s="14">
        <f t="shared" si="0"/>
        <v>80.506043956043953</v>
      </c>
      <c r="AD5" s="14">
        <f t="shared" si="0"/>
        <v>21.96208791208792</v>
      </c>
      <c r="AE5" s="14">
        <f t="shared" si="0"/>
        <v>0.50368131868132016</v>
      </c>
      <c r="AF5" s="14">
        <f t="shared" si="0"/>
        <v>978.75824175824175</v>
      </c>
      <c r="AG5" s="14">
        <f t="shared" si="0"/>
        <v>0</v>
      </c>
      <c r="AH5" s="14">
        <f t="shared" si="0"/>
        <v>29.837230252747254</v>
      </c>
      <c r="AI5" s="14">
        <f t="shared" si="0"/>
        <v>35</v>
      </c>
      <c r="AJ5" s="14">
        <f t="shared" si="0"/>
        <v>190.80219780219781</v>
      </c>
      <c r="AK5" s="14">
        <f t="shared" si="0"/>
        <v>169.19285714285712</v>
      </c>
      <c r="AL5" s="14">
        <f t="shared" si="0"/>
        <v>4.439560439560438</v>
      </c>
      <c r="AM5" s="14">
        <f t="shared" si="0"/>
        <v>174.87967032967032</v>
      </c>
      <c r="AN5" s="14" t="e">
        <f t="shared" si="0"/>
        <v>#DIV/0!</v>
      </c>
      <c r="AO5" s="14">
        <f t="shared" si="0"/>
        <v>1.8021978021978022</v>
      </c>
      <c r="AP5" s="14">
        <f t="shared" si="0"/>
        <v>0.62274680759055756</v>
      </c>
      <c r="AQ5" s="14">
        <f t="shared" si="0"/>
        <v>47.161540395604391</v>
      </c>
      <c r="AR5" s="14">
        <f t="shared" si="0"/>
        <v>-88.487430587912115</v>
      </c>
      <c r="AS5" s="14">
        <f t="shared" si="0"/>
        <v>313.49175824175802</v>
      </c>
      <c r="AT5" s="14">
        <f t="shared" si="0"/>
        <v>25.618131868131883</v>
      </c>
      <c r="AU5" s="14">
        <f t="shared" si="0"/>
        <v>12</v>
      </c>
      <c r="AV5" s="14">
        <f t="shared" si="0"/>
        <v>9.4505494505494507</v>
      </c>
      <c r="AW5" s="14" t="e">
        <f t="shared" si="0"/>
        <v>#DIV/0!</v>
      </c>
      <c r="AX5" s="14">
        <f t="shared" si="0"/>
        <v>1.6397790824175829</v>
      </c>
      <c r="AY5" s="14">
        <f t="shared" si="0"/>
        <v>1.4756269230769219</v>
      </c>
      <c r="AZ5" s="14">
        <f t="shared" si="0"/>
        <v>2.655872923076922</v>
      </c>
      <c r="BA5" s="14">
        <f t="shared" si="0"/>
        <v>14.186999999999943</v>
      </c>
      <c r="BB5" s="14">
        <f t="shared" si="0"/>
        <v>40.425879120879131</v>
      </c>
      <c r="BC5" s="14">
        <f t="shared" si="0"/>
        <v>2.8492857142857138</v>
      </c>
      <c r="BD5" s="14">
        <f t="shared" si="0"/>
        <v>4.5318846153846142</v>
      </c>
      <c r="BE5" s="14">
        <f t="shared" si="0"/>
        <v>3184.8668901098913</v>
      </c>
      <c r="BF5" s="14">
        <f t="shared" si="0"/>
        <v>3.1051868131868146</v>
      </c>
      <c r="BG5" s="14">
        <f t="shared" si="0"/>
        <v>23.020796703296703</v>
      </c>
      <c r="BH5" s="14">
        <f t="shared" si="0"/>
        <v>5.654483516483519</v>
      </c>
      <c r="BI5" s="14">
        <f t="shared" si="0"/>
        <v>28.675340659340652</v>
      </c>
      <c r="BJ5" s="14">
        <f t="shared" si="0"/>
        <v>18.427565934065935</v>
      </c>
      <c r="BK5" s="14">
        <f t="shared" si="0"/>
        <v>4.5262857142857138</v>
      </c>
      <c r="BL5" s="14">
        <f t="shared" si="0"/>
        <v>22.95382417582416</v>
      </c>
      <c r="BM5" s="14">
        <f t="shared" si="0"/>
        <v>5.0376373626373636E-2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5771.3673626373629</v>
      </c>
      <c r="BR5" s="14">
        <f t="shared" si="1"/>
        <v>0.11837349450549443</v>
      </c>
      <c r="BS5" s="14">
        <f t="shared" si="1"/>
        <v>-5</v>
      </c>
      <c r="BT5" s="14">
        <f t="shared" si="1"/>
        <v>7.7472417582417586E-3</v>
      </c>
      <c r="BU5" s="14">
        <f t="shared" si="1"/>
        <v>2.8927522802197809</v>
      </c>
      <c r="BV5" s="14">
        <f t="shared" si="1"/>
        <v>21</v>
      </c>
      <c r="BW5" s="14">
        <f t="shared" si="1"/>
        <v>0.7642651524340659</v>
      </c>
      <c r="BX5" s="23"/>
      <c r="BY5" s="14">
        <f t="shared" ref="BY5:CB5" si="2">AVERAGE(BY10:BY500)</f>
        <v>7863.4745020358296</v>
      </c>
      <c r="BZ5" s="14">
        <f t="shared" si="2"/>
        <v>6.4453843870003826</v>
      </c>
      <c r="CA5" s="14">
        <f t="shared" si="2"/>
        <v>41.858504912432146</v>
      </c>
      <c r="CB5" s="14">
        <f t="shared" si="2"/>
        <v>0.11990931024656157</v>
      </c>
      <c r="CC5" s="24">
        <f>BZ8/(B8/3600)+CB8/(B8/3600)+CA8/(B8/3600)</f>
        <v>48.6913334086276</v>
      </c>
      <c r="CD5" s="23"/>
      <c r="CE5" s="22">
        <f>BY8/$AT8</f>
        <v>306.94956769340916</v>
      </c>
      <c r="CF5" s="22">
        <f>BZ8/$AT8</f>
        <v>0.25159462915476005</v>
      </c>
      <c r="CG5" s="22">
        <f>CA8/$AT8</f>
        <v>1.6339405670911842</v>
      </c>
      <c r="CH5" s="22">
        <f>CB8/$AT8</f>
        <v>4.6806422444770381E-3</v>
      </c>
      <c r="CI5" s="25">
        <f>(BZ8+CB8+CA8)/AT8</f>
        <v>1.8902158384904213</v>
      </c>
    </row>
    <row r="6" spans="1:87" s="14" customFormat="1" x14ac:dyDescent="0.25">
      <c r="A6" s="14" t="s">
        <v>169</v>
      </c>
      <c r="C6" s="14">
        <f>MIN(C10:C500)</f>
        <v>3.081</v>
      </c>
      <c r="D6" s="14">
        <f t="shared" ref="D6:BO6" si="3">MIN(D10:D500)</f>
        <v>1.5E-3</v>
      </c>
      <c r="E6" s="14">
        <f t="shared" si="3"/>
        <v>15.30463</v>
      </c>
      <c r="F6" s="14">
        <f t="shared" si="3"/>
        <v>269.89999999999998</v>
      </c>
      <c r="G6" s="14">
        <f t="shared" si="3"/>
        <v>67.599999999999994</v>
      </c>
      <c r="H6" s="14">
        <f t="shared" si="3"/>
        <v>-16.7</v>
      </c>
      <c r="I6" s="14">
        <f t="shared" si="3"/>
        <v>0</v>
      </c>
      <c r="J6" s="14">
        <f t="shared" si="3"/>
        <v>9.9</v>
      </c>
      <c r="K6" s="14">
        <f t="shared" si="3"/>
        <v>0.93820000000000003</v>
      </c>
      <c r="L6" s="14">
        <f t="shared" si="3"/>
        <v>3.0093999999999999</v>
      </c>
      <c r="M6" s="14">
        <f t="shared" si="3"/>
        <v>1.5E-3</v>
      </c>
      <c r="N6" s="14">
        <f t="shared" si="3"/>
        <v>263.31849999999997</v>
      </c>
      <c r="O6" s="14">
        <f t="shared" si="3"/>
        <v>63.987299999999998</v>
      </c>
      <c r="P6" s="14">
        <f t="shared" si="3"/>
        <v>347.6</v>
      </c>
      <c r="Q6" s="14">
        <f t="shared" si="3"/>
        <v>210.8793</v>
      </c>
      <c r="R6" s="14">
        <f t="shared" si="3"/>
        <v>51.1873</v>
      </c>
      <c r="S6" s="14">
        <f t="shared" si="3"/>
        <v>278.39999999999998</v>
      </c>
      <c r="T6" s="14">
        <f t="shared" si="3"/>
        <v>0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9.3020999999999994</v>
      </c>
      <c r="Y6" s="14">
        <f t="shared" si="3"/>
        <v>11.9</v>
      </c>
      <c r="Z6" s="14">
        <f t="shared" si="3"/>
        <v>840</v>
      </c>
      <c r="AA6" s="14">
        <f t="shared" si="3"/>
        <v>842</v>
      </c>
      <c r="AB6" s="14">
        <f t="shared" si="3"/>
        <v>880</v>
      </c>
      <c r="AC6" s="14">
        <f t="shared" si="3"/>
        <v>79</v>
      </c>
      <c r="AD6" s="14">
        <f t="shared" si="3"/>
        <v>21.54</v>
      </c>
      <c r="AE6" s="14">
        <f t="shared" si="3"/>
        <v>0.49</v>
      </c>
      <c r="AF6" s="14">
        <f t="shared" si="3"/>
        <v>978</v>
      </c>
      <c r="AG6" s="14">
        <f t="shared" si="3"/>
        <v>0</v>
      </c>
      <c r="AH6" s="14">
        <f t="shared" si="3"/>
        <v>28</v>
      </c>
      <c r="AI6" s="14">
        <f t="shared" si="3"/>
        <v>35</v>
      </c>
      <c r="AJ6" s="14">
        <f t="shared" si="3"/>
        <v>190</v>
      </c>
      <c r="AK6" s="14">
        <f t="shared" si="3"/>
        <v>168</v>
      </c>
      <c r="AL6" s="14">
        <f t="shared" si="3"/>
        <v>4.2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0.62170138888888882</v>
      </c>
      <c r="AQ6" s="14">
        <f t="shared" si="3"/>
        <v>47.158501999999999</v>
      </c>
      <c r="AR6" s="14">
        <f t="shared" si="3"/>
        <v>-88.491923999999997</v>
      </c>
      <c r="AS6" s="14">
        <f t="shared" si="3"/>
        <v>305.60000000000002</v>
      </c>
      <c r="AT6" s="14">
        <f t="shared" si="3"/>
        <v>15.7</v>
      </c>
      <c r="AU6" s="14">
        <f t="shared" si="3"/>
        <v>12</v>
      </c>
      <c r="AV6" s="14">
        <f t="shared" si="3"/>
        <v>6</v>
      </c>
      <c r="AW6" s="14">
        <f t="shared" si="3"/>
        <v>0</v>
      </c>
      <c r="AX6" s="14">
        <f t="shared" si="3"/>
        <v>1</v>
      </c>
      <c r="AY6" s="14">
        <f t="shared" si="3"/>
        <v>1</v>
      </c>
      <c r="AZ6" s="14">
        <f t="shared" si="3"/>
        <v>1.9</v>
      </c>
      <c r="BA6" s="14">
        <f t="shared" si="3"/>
        <v>14.186999999999999</v>
      </c>
      <c r="BB6" s="14">
        <f t="shared" si="3"/>
        <v>27.04</v>
      </c>
      <c r="BC6" s="14">
        <f t="shared" si="3"/>
        <v>1.91</v>
      </c>
      <c r="BD6" s="14">
        <f t="shared" si="3"/>
        <v>2.3639999999999999</v>
      </c>
      <c r="BE6" s="14">
        <f t="shared" si="3"/>
        <v>3177.9169999999999</v>
      </c>
      <c r="BF6" s="14">
        <f t="shared" si="3"/>
        <v>0.72299999999999998</v>
      </c>
      <c r="BG6" s="14">
        <f t="shared" si="3"/>
        <v>16.439</v>
      </c>
      <c r="BH6" s="14">
        <f t="shared" si="3"/>
        <v>3.0760000000000001</v>
      </c>
      <c r="BI6" s="14">
        <f t="shared" si="3"/>
        <v>20.053999999999998</v>
      </c>
      <c r="BJ6" s="14">
        <f t="shared" si="3"/>
        <v>13.138</v>
      </c>
      <c r="BK6" s="14">
        <f t="shared" si="3"/>
        <v>2.46</v>
      </c>
      <c r="BL6" s="14">
        <f t="shared" si="3"/>
        <v>16.027000000000001</v>
      </c>
      <c r="BM6" s="14">
        <f t="shared" si="3"/>
        <v>0</v>
      </c>
      <c r="BN6" s="14">
        <f t="shared" si="3"/>
        <v>0</v>
      </c>
      <c r="BO6" s="14">
        <f t="shared" si="3"/>
        <v>0</v>
      </c>
      <c r="BP6" s="14">
        <f t="shared" ref="BP6:BW6" si="4">MIN(BP10:BP500)</f>
        <v>0</v>
      </c>
      <c r="BQ6" s="14">
        <f t="shared" si="4"/>
        <v>2903.7919999999999</v>
      </c>
      <c r="BR6" s="14">
        <f t="shared" si="4"/>
        <v>2.4161999999999999E-2</v>
      </c>
      <c r="BS6" s="14">
        <f t="shared" si="4"/>
        <v>-5</v>
      </c>
      <c r="BT6" s="14">
        <f t="shared" si="4"/>
        <v>6.0000000000000001E-3</v>
      </c>
      <c r="BU6" s="14">
        <f t="shared" si="4"/>
        <v>0.59045899999999996</v>
      </c>
      <c r="BV6" s="14">
        <f t="shared" si="4"/>
        <v>21</v>
      </c>
      <c r="BW6" s="14">
        <f t="shared" si="4"/>
        <v>0.15599926779999998</v>
      </c>
      <c r="BX6" s="23"/>
      <c r="BY6" s="14">
        <f t="shared" ref="BY6:CB6" si="5">MIN(BY10:BY500)</f>
        <v>1609.7316829395756</v>
      </c>
      <c r="BZ6" s="14">
        <f t="shared" si="5"/>
        <v>2.1870165831919999</v>
      </c>
      <c r="CA6" s="14">
        <f t="shared" si="5"/>
        <v>11.781343400903999</v>
      </c>
      <c r="CB6" s="14">
        <f t="shared" si="5"/>
        <v>0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7.96</v>
      </c>
      <c r="D7" s="14">
        <f t="shared" ref="D7:BO7" si="6">MAX(D10:D500)</f>
        <v>1.44E-2</v>
      </c>
      <c r="E7" s="14">
        <f t="shared" si="6"/>
        <v>144.23452800000001</v>
      </c>
      <c r="F7" s="14">
        <f t="shared" si="6"/>
        <v>400</v>
      </c>
      <c r="G7" s="14">
        <f t="shared" si="6"/>
        <v>101.4</v>
      </c>
      <c r="H7" s="14">
        <f t="shared" si="6"/>
        <v>26.5</v>
      </c>
      <c r="I7" s="14">
        <f t="shared" si="6"/>
        <v>0</v>
      </c>
      <c r="J7" s="14">
        <f t="shared" si="6"/>
        <v>15.1</v>
      </c>
      <c r="K7" s="14">
        <f t="shared" si="6"/>
        <v>0.97689999999999999</v>
      </c>
      <c r="L7" s="14">
        <f t="shared" si="6"/>
        <v>7.4687000000000001</v>
      </c>
      <c r="M7" s="14">
        <f t="shared" si="6"/>
        <v>1.3899999999999999E-2</v>
      </c>
      <c r="N7" s="14">
        <f t="shared" si="6"/>
        <v>377.8741</v>
      </c>
      <c r="O7" s="14">
        <f t="shared" si="6"/>
        <v>98.095399999999998</v>
      </c>
      <c r="P7" s="14">
        <f t="shared" si="6"/>
        <v>464.1</v>
      </c>
      <c r="Q7" s="14">
        <f t="shared" si="6"/>
        <v>302.4058</v>
      </c>
      <c r="R7" s="14">
        <f t="shared" si="6"/>
        <v>78.485600000000005</v>
      </c>
      <c r="S7" s="14">
        <f t="shared" si="6"/>
        <v>371.3</v>
      </c>
      <c r="T7" s="14">
        <f t="shared" si="6"/>
        <v>26.537800000000001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14.6714</v>
      </c>
      <c r="Y7" s="14">
        <f t="shared" si="6"/>
        <v>12.4</v>
      </c>
      <c r="Z7" s="14">
        <f t="shared" si="6"/>
        <v>849</v>
      </c>
      <c r="AA7" s="14">
        <f t="shared" si="6"/>
        <v>851</v>
      </c>
      <c r="AB7" s="14">
        <f t="shared" si="6"/>
        <v>887</v>
      </c>
      <c r="AC7" s="14">
        <f t="shared" si="6"/>
        <v>82</v>
      </c>
      <c r="AD7" s="14">
        <f t="shared" si="6"/>
        <v>22.39</v>
      </c>
      <c r="AE7" s="14">
        <f t="shared" si="6"/>
        <v>0.51</v>
      </c>
      <c r="AF7" s="14">
        <f t="shared" si="6"/>
        <v>980</v>
      </c>
      <c r="AG7" s="14">
        <f t="shared" si="6"/>
        <v>0</v>
      </c>
      <c r="AH7" s="14">
        <f t="shared" si="6"/>
        <v>32</v>
      </c>
      <c r="AI7" s="14">
        <f t="shared" si="6"/>
        <v>35</v>
      </c>
      <c r="AJ7" s="14">
        <f t="shared" si="6"/>
        <v>192</v>
      </c>
      <c r="AK7" s="14">
        <f t="shared" si="6"/>
        <v>171</v>
      </c>
      <c r="AL7" s="14">
        <f t="shared" si="6"/>
        <v>4.8</v>
      </c>
      <c r="AM7" s="14">
        <f t="shared" si="6"/>
        <v>175.9</v>
      </c>
      <c r="AN7" s="14">
        <f t="shared" si="6"/>
        <v>0</v>
      </c>
      <c r="AO7" s="14">
        <f t="shared" si="6"/>
        <v>2</v>
      </c>
      <c r="AP7" s="14">
        <f t="shared" si="6"/>
        <v>0.62379629629629629</v>
      </c>
      <c r="AQ7" s="14">
        <f t="shared" si="6"/>
        <v>47.164434</v>
      </c>
      <c r="AR7" s="14">
        <f t="shared" si="6"/>
        <v>-88.483883000000006</v>
      </c>
      <c r="AS7" s="14">
        <f t="shared" si="6"/>
        <v>320.5</v>
      </c>
      <c r="AT7" s="14">
        <f t="shared" si="6"/>
        <v>35.700000000000003</v>
      </c>
      <c r="AU7" s="14">
        <f t="shared" si="6"/>
        <v>12</v>
      </c>
      <c r="AV7" s="14">
        <f t="shared" si="6"/>
        <v>10</v>
      </c>
      <c r="AW7" s="14">
        <f t="shared" si="6"/>
        <v>0</v>
      </c>
      <c r="AX7" s="14">
        <f t="shared" si="6"/>
        <v>3.2</v>
      </c>
      <c r="AY7" s="14">
        <f t="shared" si="6"/>
        <v>2.7052</v>
      </c>
      <c r="AZ7" s="14">
        <f t="shared" si="6"/>
        <v>4</v>
      </c>
      <c r="BA7" s="14">
        <f t="shared" si="6"/>
        <v>14.186999999999999</v>
      </c>
      <c r="BB7" s="14">
        <f t="shared" si="6"/>
        <v>68.41</v>
      </c>
      <c r="BC7" s="14">
        <f t="shared" si="6"/>
        <v>4.82</v>
      </c>
      <c r="BD7" s="14">
        <f t="shared" si="6"/>
        <v>6.5819999999999999</v>
      </c>
      <c r="BE7" s="14">
        <f t="shared" si="6"/>
        <v>3201.806</v>
      </c>
      <c r="BF7" s="14">
        <f t="shared" si="6"/>
        <v>6.3529999999999998</v>
      </c>
      <c r="BG7" s="14">
        <f t="shared" si="6"/>
        <v>33.298000000000002</v>
      </c>
      <c r="BH7" s="14">
        <f t="shared" si="6"/>
        <v>9.6080000000000005</v>
      </c>
      <c r="BI7" s="14">
        <f t="shared" si="6"/>
        <v>42.497</v>
      </c>
      <c r="BJ7" s="14">
        <f t="shared" si="6"/>
        <v>26.640999999999998</v>
      </c>
      <c r="BK7" s="14">
        <f t="shared" si="6"/>
        <v>7.6950000000000003</v>
      </c>
      <c r="BL7" s="14">
        <f t="shared" si="6"/>
        <v>34.000999999999998</v>
      </c>
      <c r="BM7" s="14">
        <f t="shared" si="6"/>
        <v>0.61699999999999999</v>
      </c>
      <c r="BN7" s="14">
        <f t="shared" si="6"/>
        <v>0</v>
      </c>
      <c r="BO7" s="14">
        <f t="shared" si="6"/>
        <v>0</v>
      </c>
      <c r="BP7" s="14">
        <f t="shared" ref="BP7:BW7" si="7">MAX(BP10:BP500)</f>
        <v>0</v>
      </c>
      <c r="BQ7" s="14">
        <f t="shared" si="7"/>
        <v>9606.1370000000006</v>
      </c>
      <c r="BR7" s="14">
        <f t="shared" si="7"/>
        <v>0.26646199999999998</v>
      </c>
      <c r="BS7" s="14">
        <f t="shared" si="7"/>
        <v>-5</v>
      </c>
      <c r="BT7" s="14">
        <f t="shared" si="7"/>
        <v>8.9999999999999993E-3</v>
      </c>
      <c r="BU7" s="14">
        <f t="shared" si="7"/>
        <v>6.511666</v>
      </c>
      <c r="BV7" s="14">
        <f t="shared" si="7"/>
        <v>21</v>
      </c>
      <c r="BW7" s="14">
        <f t="shared" si="7"/>
        <v>1.7203821572</v>
      </c>
      <c r="BX7" s="23"/>
      <c r="BY7" s="14">
        <f t="shared" ref="BY7:CB7" si="8">MAX(BY10:BY500)</f>
        <v>17677.866871660408</v>
      </c>
      <c r="BZ7" s="14">
        <f t="shared" si="8"/>
        <v>11.737720431010001</v>
      </c>
      <c r="CA7" s="14">
        <f t="shared" si="8"/>
        <v>85.630276776197988</v>
      </c>
      <c r="CB7" s="14">
        <f t="shared" si="8"/>
        <v>1.6585439989117998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181</v>
      </c>
      <c r="AT8" s="15">
        <f>SUM(AT10:AT500)/3600</f>
        <v>1.2951388888888897</v>
      </c>
      <c r="BU8" s="15">
        <f>SUM(BU10:BU500)/3600</f>
        <v>0.14624469861111114</v>
      </c>
      <c r="BV8" s="23"/>
      <c r="BW8" s="15">
        <f>SUM(BW10:BW500)/3600</f>
        <v>3.8637849373055554E-2</v>
      </c>
      <c r="BX8" s="23"/>
      <c r="BY8" s="15">
        <f>SUM(BY10:BY500)/3600</f>
        <v>397.54232204736695</v>
      </c>
      <c r="BZ8" s="15">
        <f>SUM(BZ10:BZ500)/3600</f>
        <v>0.32584998845390822</v>
      </c>
      <c r="CA8" s="15">
        <f>SUM(CA10:CA500)/3600</f>
        <v>2.1161799705729587</v>
      </c>
      <c r="CB8" s="15">
        <f>SUM(CB10:CB500)/3600</f>
        <v>6.0620817957983903E-3</v>
      </c>
      <c r="CC8" s="29">
        <f>VLOOKUP("Fuel Specific Gravity",'Raw Data'!A1:B2000,2,FALSE)</f>
        <v>0.85399999999999998</v>
      </c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33.519952841683427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43165</v>
      </c>
      <c r="B10" s="38">
        <v>0.41257247685185189</v>
      </c>
      <c r="C10" s="4">
        <v>5.5549999999999997</v>
      </c>
      <c r="D10" s="4">
        <v>8.8999999999999999E-3</v>
      </c>
      <c r="E10" s="4">
        <v>89.099327000000002</v>
      </c>
      <c r="F10" s="4">
        <v>378.5</v>
      </c>
      <c r="G10" s="4">
        <v>90.1</v>
      </c>
      <c r="H10" s="4">
        <v>-6.9</v>
      </c>
      <c r="J10" s="4">
        <v>12.9</v>
      </c>
      <c r="K10" s="4">
        <v>0.95679999999999998</v>
      </c>
      <c r="L10" s="4">
        <v>5.3144999999999998</v>
      </c>
      <c r="M10" s="4">
        <v>8.5000000000000006E-3</v>
      </c>
      <c r="N10" s="4">
        <v>362.1739</v>
      </c>
      <c r="O10" s="4">
        <v>86.225300000000004</v>
      </c>
      <c r="P10" s="4">
        <v>448.4</v>
      </c>
      <c r="Q10" s="4">
        <v>290.34750000000003</v>
      </c>
      <c r="R10" s="4">
        <v>69.125100000000003</v>
      </c>
      <c r="S10" s="4">
        <v>359.5</v>
      </c>
      <c r="T10" s="4">
        <v>0</v>
      </c>
      <c r="W10" s="4">
        <v>0</v>
      </c>
      <c r="X10" s="4">
        <v>12.3421</v>
      </c>
      <c r="Y10" s="4">
        <v>12</v>
      </c>
      <c r="Z10" s="4">
        <v>845</v>
      </c>
      <c r="AA10" s="4">
        <v>846</v>
      </c>
      <c r="AB10" s="4">
        <v>884</v>
      </c>
      <c r="AC10" s="4">
        <v>82</v>
      </c>
      <c r="AD10" s="4">
        <v>22.37</v>
      </c>
      <c r="AE10" s="4">
        <v>0.51</v>
      </c>
      <c r="AF10" s="4">
        <v>979</v>
      </c>
      <c r="AG10" s="4">
        <v>0</v>
      </c>
      <c r="AH10" s="4">
        <v>32</v>
      </c>
      <c r="AI10" s="4">
        <v>35</v>
      </c>
      <c r="AJ10" s="4">
        <v>191</v>
      </c>
      <c r="AK10" s="4">
        <v>170</v>
      </c>
      <c r="AL10" s="4">
        <v>4.5</v>
      </c>
      <c r="AM10" s="4">
        <v>174.4</v>
      </c>
      <c r="AN10" s="4" t="s">
        <v>155</v>
      </c>
      <c r="AO10" s="4">
        <v>2</v>
      </c>
      <c r="AP10" s="5">
        <v>0.62170138888888882</v>
      </c>
      <c r="AQ10" s="4">
        <v>47.159365999999999</v>
      </c>
      <c r="AR10" s="4">
        <v>-88.489801999999997</v>
      </c>
      <c r="AS10" s="4">
        <v>309.3</v>
      </c>
      <c r="AT10" s="4">
        <v>28.4</v>
      </c>
      <c r="AU10" s="4">
        <v>12</v>
      </c>
      <c r="AV10" s="4">
        <v>6</v>
      </c>
      <c r="AW10" s="4" t="s">
        <v>222</v>
      </c>
      <c r="AX10" s="4">
        <v>1.9</v>
      </c>
      <c r="AY10" s="4">
        <v>1.3</v>
      </c>
      <c r="AZ10" s="4">
        <v>2.4</v>
      </c>
      <c r="BA10" s="4">
        <v>14.186999999999999</v>
      </c>
      <c r="BB10" s="4">
        <v>38.340000000000003</v>
      </c>
      <c r="BC10" s="4">
        <v>2.7</v>
      </c>
      <c r="BD10" s="4">
        <v>4.5199999999999996</v>
      </c>
      <c r="BE10" s="4">
        <v>3183.5070000000001</v>
      </c>
      <c r="BF10" s="4">
        <v>3.25</v>
      </c>
      <c r="BG10" s="4">
        <v>22.719000000000001</v>
      </c>
      <c r="BH10" s="4">
        <v>5.4089999999999998</v>
      </c>
      <c r="BI10" s="4">
        <v>28.128</v>
      </c>
      <c r="BJ10" s="4">
        <v>18.213999999999999</v>
      </c>
      <c r="BK10" s="4">
        <v>4.3360000000000003</v>
      </c>
      <c r="BL10" s="4">
        <v>22.55</v>
      </c>
      <c r="BM10" s="4">
        <v>0</v>
      </c>
      <c r="BQ10" s="4">
        <v>5375.6040000000003</v>
      </c>
      <c r="BR10" s="4">
        <v>9.6752000000000005E-2</v>
      </c>
      <c r="BS10" s="4">
        <v>-5</v>
      </c>
      <c r="BT10" s="4">
        <v>8.9060000000000007E-3</v>
      </c>
      <c r="BU10" s="4">
        <v>2.3643770000000002</v>
      </c>
      <c r="BV10" s="4">
        <v>21</v>
      </c>
      <c r="BW10" s="4">
        <f>BU10*0.2642</f>
        <v>0.62466840340000007</v>
      </c>
      <c r="BY10" s="4">
        <f>BE10*$BU10*VLOOKUP("Fuel Specific Gravity",'Raw Data'!$A$1:$B$2000,2,FALSE)</f>
        <v>6428.0671635387062</v>
      </c>
      <c r="BZ10" s="4">
        <f>BF10*$BU10*VLOOKUP("Fuel Specific Gravity",'Raw Data'!$A$1:$B$2000,2,FALSE)</f>
        <v>6.5623283635000007</v>
      </c>
      <c r="CA10" s="4">
        <f>BJ10*$BU10*VLOOKUP("Fuel Specific Gravity",'Raw Data'!$A$1:$B$2000,2,FALSE)</f>
        <v>36.777307327011997</v>
      </c>
      <c r="CB10" s="4">
        <f>BM10*$BU10*VLOOKUP("Fuel Specific Gravity",'Raw Data'!$A$1:$B$2000,2,FALSE)</f>
        <v>0</v>
      </c>
      <c r="CE10" s="32" t="s">
        <v>191</v>
      </c>
    </row>
    <row r="11" spans="1:87" x14ac:dyDescent="0.25">
      <c r="A11" s="2">
        <v>43165</v>
      </c>
      <c r="B11" s="38">
        <v>0.41258405092592593</v>
      </c>
      <c r="C11" s="4">
        <v>5.8049999999999997</v>
      </c>
      <c r="D11" s="4">
        <v>8.0999999999999996E-3</v>
      </c>
      <c r="E11" s="4">
        <v>80.681818000000007</v>
      </c>
      <c r="F11" s="4">
        <v>383.1</v>
      </c>
      <c r="G11" s="4">
        <v>90.2</v>
      </c>
      <c r="H11" s="4">
        <v>0</v>
      </c>
      <c r="J11" s="4">
        <v>12.9</v>
      </c>
      <c r="K11" s="4">
        <v>0.95479999999999998</v>
      </c>
      <c r="L11" s="4">
        <v>5.5429000000000004</v>
      </c>
      <c r="M11" s="4">
        <v>7.7000000000000002E-3</v>
      </c>
      <c r="N11" s="4">
        <v>365.78390000000002</v>
      </c>
      <c r="O11" s="4">
        <v>86.100300000000004</v>
      </c>
      <c r="P11" s="4">
        <v>451.9</v>
      </c>
      <c r="Q11" s="4">
        <v>293.24160000000001</v>
      </c>
      <c r="R11" s="4">
        <v>69.024900000000002</v>
      </c>
      <c r="S11" s="4">
        <v>362.3</v>
      </c>
      <c r="T11" s="4">
        <v>0</v>
      </c>
      <c r="W11" s="4">
        <v>0</v>
      </c>
      <c r="X11" s="4">
        <v>12.316599999999999</v>
      </c>
      <c r="Y11" s="4">
        <v>12</v>
      </c>
      <c r="Z11" s="4">
        <v>844</v>
      </c>
      <c r="AA11" s="4">
        <v>847</v>
      </c>
      <c r="AB11" s="4">
        <v>884</v>
      </c>
      <c r="AC11" s="4">
        <v>82</v>
      </c>
      <c r="AD11" s="4">
        <v>22.37</v>
      </c>
      <c r="AE11" s="4">
        <v>0.51</v>
      </c>
      <c r="AF11" s="4">
        <v>979</v>
      </c>
      <c r="AG11" s="4">
        <v>0</v>
      </c>
      <c r="AH11" s="4">
        <v>32</v>
      </c>
      <c r="AI11" s="4">
        <v>35</v>
      </c>
      <c r="AJ11" s="4">
        <v>191</v>
      </c>
      <c r="AK11" s="4">
        <v>170</v>
      </c>
      <c r="AL11" s="4">
        <v>4.5</v>
      </c>
      <c r="AM11" s="4">
        <v>174.1</v>
      </c>
      <c r="AN11" s="4" t="s">
        <v>155</v>
      </c>
      <c r="AO11" s="4">
        <v>2</v>
      </c>
      <c r="AP11" s="5">
        <v>0.62171296296296297</v>
      </c>
      <c r="AQ11" s="4">
        <v>47.159295999999998</v>
      </c>
      <c r="AR11" s="4">
        <v>-88.489683999999997</v>
      </c>
      <c r="AS11" s="4">
        <v>308.89999999999998</v>
      </c>
      <c r="AT11" s="4">
        <v>27.7</v>
      </c>
      <c r="AU11" s="4">
        <v>12</v>
      </c>
      <c r="AV11" s="4">
        <v>6</v>
      </c>
      <c r="AW11" s="4" t="s">
        <v>222</v>
      </c>
      <c r="AX11" s="4">
        <v>1.9683999999999999</v>
      </c>
      <c r="AY11" s="4">
        <v>1.0948</v>
      </c>
      <c r="AZ11" s="4">
        <v>2.4</v>
      </c>
      <c r="BA11" s="4">
        <v>14.186999999999999</v>
      </c>
      <c r="BB11" s="4">
        <v>36.729999999999997</v>
      </c>
      <c r="BC11" s="4">
        <v>2.59</v>
      </c>
      <c r="BD11" s="4">
        <v>4.7359999999999998</v>
      </c>
      <c r="BE11" s="4">
        <v>3183.2060000000001</v>
      </c>
      <c r="BF11" s="4">
        <v>2.8159999999999998</v>
      </c>
      <c r="BG11" s="4">
        <v>21.998000000000001</v>
      </c>
      <c r="BH11" s="4">
        <v>5.1779999999999999</v>
      </c>
      <c r="BI11" s="4">
        <v>27.175999999999998</v>
      </c>
      <c r="BJ11" s="4">
        <v>17.635999999999999</v>
      </c>
      <c r="BK11" s="4">
        <v>4.1509999999999998</v>
      </c>
      <c r="BL11" s="4">
        <v>21.786999999999999</v>
      </c>
      <c r="BM11" s="4">
        <v>0</v>
      </c>
      <c r="BQ11" s="4">
        <v>5143.0360000000001</v>
      </c>
      <c r="BR11" s="4">
        <v>0.105966</v>
      </c>
      <c r="BS11" s="4">
        <v>-5</v>
      </c>
      <c r="BT11" s="4">
        <v>8.0940000000000005E-3</v>
      </c>
      <c r="BU11" s="4">
        <v>2.5895440000000001</v>
      </c>
      <c r="BV11" s="4">
        <v>21</v>
      </c>
      <c r="BW11" s="4">
        <f t="shared" ref="BW11:BW74" si="9">BU11*0.2642</f>
        <v>0.68415752480000003</v>
      </c>
      <c r="BY11" s="4">
        <f>BE11*$BU11*VLOOKUP("Fuel Specific Gravity",'Raw Data'!$A$1:$B$2000,2,FALSE)</f>
        <v>7039.5664063466556</v>
      </c>
      <c r="BZ11" s="4">
        <f>BF11*$BU11*VLOOKUP("Fuel Specific Gravity",'Raw Data'!$A$1:$B$2000,2,FALSE)</f>
        <v>6.2275011420159991</v>
      </c>
      <c r="CA11" s="4">
        <f>BJ11*$BU11*VLOOKUP("Fuel Specific Gravity",'Raw Data'!$A$1:$B$2000,2,FALSE)</f>
        <v>39.001495078335999</v>
      </c>
      <c r="CB11" s="4">
        <f>BM11*$BU11*VLOOKUP("Fuel Specific Gravity",'Raw Data'!$A$1:$B$2000,2,FALSE)</f>
        <v>0</v>
      </c>
    </row>
    <row r="12" spans="1:87" x14ac:dyDescent="0.25">
      <c r="A12" s="2">
        <v>43165</v>
      </c>
      <c r="B12" s="38">
        <v>0.41259562500000002</v>
      </c>
      <c r="C12" s="4">
        <v>5.984</v>
      </c>
      <c r="D12" s="4">
        <v>6.4999999999999997E-3</v>
      </c>
      <c r="E12" s="4">
        <v>65.093267999999995</v>
      </c>
      <c r="F12" s="4">
        <v>388.4</v>
      </c>
      <c r="G12" s="4">
        <v>89.8</v>
      </c>
      <c r="H12" s="4">
        <v>0</v>
      </c>
      <c r="J12" s="4">
        <v>12.9</v>
      </c>
      <c r="K12" s="4">
        <v>0.95330000000000004</v>
      </c>
      <c r="L12" s="4">
        <v>5.7051999999999996</v>
      </c>
      <c r="M12" s="4">
        <v>6.1999999999999998E-3</v>
      </c>
      <c r="N12" s="4">
        <v>370.30779999999999</v>
      </c>
      <c r="O12" s="4">
        <v>85.656599999999997</v>
      </c>
      <c r="P12" s="4">
        <v>456</v>
      </c>
      <c r="Q12" s="4">
        <v>296.86829999999998</v>
      </c>
      <c r="R12" s="4">
        <v>68.6691</v>
      </c>
      <c r="S12" s="4">
        <v>365.5</v>
      </c>
      <c r="T12" s="4">
        <v>0</v>
      </c>
      <c r="W12" s="4">
        <v>0</v>
      </c>
      <c r="X12" s="4">
        <v>12.2982</v>
      </c>
      <c r="Y12" s="4">
        <v>12</v>
      </c>
      <c r="Z12" s="4">
        <v>845</v>
      </c>
      <c r="AA12" s="4">
        <v>849</v>
      </c>
      <c r="AB12" s="4">
        <v>885</v>
      </c>
      <c r="AC12" s="4">
        <v>82</v>
      </c>
      <c r="AD12" s="4">
        <v>22.37</v>
      </c>
      <c r="AE12" s="4">
        <v>0.51</v>
      </c>
      <c r="AF12" s="4">
        <v>979</v>
      </c>
      <c r="AG12" s="4">
        <v>0</v>
      </c>
      <c r="AH12" s="4">
        <v>32</v>
      </c>
      <c r="AI12" s="4">
        <v>35</v>
      </c>
      <c r="AJ12" s="4">
        <v>191</v>
      </c>
      <c r="AK12" s="4">
        <v>170</v>
      </c>
      <c r="AL12" s="4">
        <v>4.4000000000000004</v>
      </c>
      <c r="AM12" s="4">
        <v>174</v>
      </c>
      <c r="AN12" s="4" t="s">
        <v>155</v>
      </c>
      <c r="AO12" s="4">
        <v>2</v>
      </c>
      <c r="AP12" s="5">
        <v>0.62172453703703701</v>
      </c>
      <c r="AQ12" s="4">
        <v>47.159224000000002</v>
      </c>
      <c r="AR12" s="4">
        <v>-88.489564999999999</v>
      </c>
      <c r="AS12" s="4">
        <v>308.39999999999998</v>
      </c>
      <c r="AT12" s="4">
        <v>27.3</v>
      </c>
      <c r="AU12" s="4">
        <v>12</v>
      </c>
      <c r="AV12" s="4">
        <v>6</v>
      </c>
      <c r="AW12" s="4" t="s">
        <v>222</v>
      </c>
      <c r="AX12" s="4">
        <v>2.0684</v>
      </c>
      <c r="AY12" s="4">
        <v>1.2052</v>
      </c>
      <c r="AZ12" s="4">
        <v>2.5367999999999999</v>
      </c>
      <c r="BA12" s="4">
        <v>14.186999999999999</v>
      </c>
      <c r="BB12" s="4">
        <v>35.67</v>
      </c>
      <c r="BC12" s="4">
        <v>2.5099999999999998</v>
      </c>
      <c r="BD12" s="4">
        <v>4.8940000000000001</v>
      </c>
      <c r="BE12" s="4">
        <v>3183.5189999999998</v>
      </c>
      <c r="BF12" s="4">
        <v>2.2040000000000002</v>
      </c>
      <c r="BG12" s="4">
        <v>21.638999999999999</v>
      </c>
      <c r="BH12" s="4">
        <v>5.0049999999999999</v>
      </c>
      <c r="BI12" s="4">
        <v>26.643999999999998</v>
      </c>
      <c r="BJ12" s="4">
        <v>17.347999999999999</v>
      </c>
      <c r="BK12" s="4">
        <v>4.0129999999999999</v>
      </c>
      <c r="BL12" s="4">
        <v>21.36</v>
      </c>
      <c r="BM12" s="4">
        <v>0</v>
      </c>
      <c r="BQ12" s="4">
        <v>4989.7539999999999</v>
      </c>
      <c r="BR12" s="4">
        <v>0.12783800000000001</v>
      </c>
      <c r="BS12" s="4">
        <v>-5</v>
      </c>
      <c r="BT12" s="4">
        <v>8.9060000000000007E-3</v>
      </c>
      <c r="BU12" s="4">
        <v>3.1240410000000001</v>
      </c>
      <c r="BV12" s="4">
        <v>21</v>
      </c>
      <c r="BW12" s="4">
        <f t="shared" si="9"/>
        <v>0.82537163219999998</v>
      </c>
      <c r="BY12" s="4">
        <f>BE12*$BU12*VLOOKUP("Fuel Specific Gravity",'Raw Data'!$A$1:$B$2000,2,FALSE)</f>
        <v>8493.4090737582646</v>
      </c>
      <c r="BZ12" s="4">
        <f>BF12*$BU12*VLOOKUP("Fuel Specific Gravity",'Raw Data'!$A$1:$B$2000,2,FALSE)</f>
        <v>5.8801199548560001</v>
      </c>
      <c r="CA12" s="4">
        <f>BJ12*$BU12*VLOOKUP("Fuel Specific Gravity",'Raw Data'!$A$1:$B$2000,2,FALSE)</f>
        <v>46.283267230871999</v>
      </c>
      <c r="CB12" s="4">
        <f>BM12*$BU12*VLOOKUP("Fuel Specific Gravity",'Raw Data'!$A$1:$B$2000,2,FALSE)</f>
        <v>0</v>
      </c>
    </row>
    <row r="13" spans="1:87" x14ac:dyDescent="0.25">
      <c r="A13" s="2">
        <v>43165</v>
      </c>
      <c r="B13" s="38">
        <v>0.41260719907407406</v>
      </c>
      <c r="C13" s="4">
        <v>6.2130000000000001</v>
      </c>
      <c r="D13" s="4">
        <v>8.8000000000000005E-3</v>
      </c>
      <c r="E13" s="4">
        <v>88.370553999999998</v>
      </c>
      <c r="F13" s="4">
        <v>392.7</v>
      </c>
      <c r="G13" s="4">
        <v>88.3</v>
      </c>
      <c r="H13" s="4">
        <v>6.7</v>
      </c>
      <c r="J13" s="4">
        <v>12.73</v>
      </c>
      <c r="K13" s="4">
        <v>0.95150000000000001</v>
      </c>
      <c r="L13" s="4">
        <v>5.9119000000000002</v>
      </c>
      <c r="M13" s="4">
        <v>8.3999999999999995E-3</v>
      </c>
      <c r="N13" s="4">
        <v>373.64400000000001</v>
      </c>
      <c r="O13" s="4">
        <v>83.987899999999996</v>
      </c>
      <c r="P13" s="4">
        <v>457.6</v>
      </c>
      <c r="Q13" s="4">
        <v>299.54289999999997</v>
      </c>
      <c r="R13" s="4">
        <v>67.331400000000002</v>
      </c>
      <c r="S13" s="4">
        <v>366.9</v>
      </c>
      <c r="T13" s="4">
        <v>6.7251000000000003</v>
      </c>
      <c r="W13" s="4">
        <v>0</v>
      </c>
      <c r="X13" s="4">
        <v>12.1104</v>
      </c>
      <c r="Y13" s="4">
        <v>12</v>
      </c>
      <c r="Z13" s="4">
        <v>847</v>
      </c>
      <c r="AA13" s="4">
        <v>848</v>
      </c>
      <c r="AB13" s="4">
        <v>885</v>
      </c>
      <c r="AC13" s="4">
        <v>82</v>
      </c>
      <c r="AD13" s="4">
        <v>22.37</v>
      </c>
      <c r="AE13" s="4">
        <v>0.51</v>
      </c>
      <c r="AF13" s="4">
        <v>979</v>
      </c>
      <c r="AG13" s="4">
        <v>0</v>
      </c>
      <c r="AH13" s="4">
        <v>32</v>
      </c>
      <c r="AI13" s="4">
        <v>35</v>
      </c>
      <c r="AJ13" s="4">
        <v>191</v>
      </c>
      <c r="AK13" s="4">
        <v>170</v>
      </c>
      <c r="AL13" s="4">
        <v>4.3</v>
      </c>
      <c r="AM13" s="4">
        <v>174</v>
      </c>
      <c r="AN13" s="4" t="s">
        <v>155</v>
      </c>
      <c r="AO13" s="4">
        <v>2</v>
      </c>
      <c r="AP13" s="5">
        <v>0.62173611111111116</v>
      </c>
      <c r="AQ13" s="4">
        <v>47.159199999999998</v>
      </c>
      <c r="AR13" s="4">
        <v>-88.489526999999995</v>
      </c>
      <c r="AS13" s="4">
        <v>308.2</v>
      </c>
      <c r="AT13" s="4">
        <v>27.3</v>
      </c>
      <c r="AU13" s="4">
        <v>12</v>
      </c>
      <c r="AV13" s="4">
        <v>6</v>
      </c>
      <c r="AW13" s="4" t="s">
        <v>222</v>
      </c>
      <c r="AX13" s="4">
        <v>2.1</v>
      </c>
      <c r="AY13" s="4">
        <v>1.3</v>
      </c>
      <c r="AZ13" s="4">
        <v>2.6</v>
      </c>
      <c r="BA13" s="4">
        <v>14.186999999999999</v>
      </c>
      <c r="BB13" s="4">
        <v>34.369999999999997</v>
      </c>
      <c r="BC13" s="4">
        <v>2.42</v>
      </c>
      <c r="BD13" s="4">
        <v>5.0990000000000002</v>
      </c>
      <c r="BE13" s="4">
        <v>3181.3040000000001</v>
      </c>
      <c r="BF13" s="4">
        <v>2.88</v>
      </c>
      <c r="BG13" s="4">
        <v>21.056000000000001</v>
      </c>
      <c r="BH13" s="4">
        <v>4.7329999999999997</v>
      </c>
      <c r="BI13" s="4">
        <v>25.789000000000001</v>
      </c>
      <c r="BJ13" s="4">
        <v>16.88</v>
      </c>
      <c r="BK13" s="4">
        <v>3.794</v>
      </c>
      <c r="BL13" s="4">
        <v>20.673999999999999</v>
      </c>
      <c r="BM13" s="4">
        <v>0.1143</v>
      </c>
      <c r="BQ13" s="4">
        <v>4738.4650000000001</v>
      </c>
      <c r="BR13" s="4">
        <v>0.13905999999999999</v>
      </c>
      <c r="BS13" s="4">
        <v>-5</v>
      </c>
      <c r="BT13" s="4">
        <v>8.9999999999999993E-3</v>
      </c>
      <c r="BU13" s="4">
        <v>3.398279</v>
      </c>
      <c r="BV13" s="4">
        <v>21</v>
      </c>
      <c r="BW13" s="4">
        <f t="shared" si="9"/>
        <v>0.89782531180000003</v>
      </c>
      <c r="BY13" s="4">
        <f>BE13*$BU13*VLOOKUP("Fuel Specific Gravity",'Raw Data'!$A$1:$B$2000,2,FALSE)</f>
        <v>9232.5586237468651</v>
      </c>
      <c r="BZ13" s="4">
        <f>BF13*$BU13*VLOOKUP("Fuel Specific Gravity",'Raw Data'!$A$1:$B$2000,2,FALSE)</f>
        <v>8.3581351660799985</v>
      </c>
      <c r="CA13" s="4">
        <f>BJ13*$BU13*VLOOKUP("Fuel Specific Gravity",'Raw Data'!$A$1:$B$2000,2,FALSE)</f>
        <v>48.987958890080002</v>
      </c>
      <c r="CB13" s="4">
        <f>BM13*$BU13*VLOOKUP("Fuel Specific Gravity",'Raw Data'!$A$1:$B$2000,2,FALSE)</f>
        <v>0.33171348940380002</v>
      </c>
    </row>
    <row r="14" spans="1:87" x14ac:dyDescent="0.25">
      <c r="A14" s="2">
        <v>43165</v>
      </c>
      <c r="B14" s="38">
        <v>0.41261877314814815</v>
      </c>
      <c r="C14" s="4">
        <v>6.8529999999999998</v>
      </c>
      <c r="D14" s="4">
        <v>1.0200000000000001E-2</v>
      </c>
      <c r="E14" s="4">
        <v>102.056619</v>
      </c>
      <c r="F14" s="4">
        <v>394.2</v>
      </c>
      <c r="G14" s="4">
        <v>87.1</v>
      </c>
      <c r="H14" s="4">
        <v>9.1</v>
      </c>
      <c r="J14" s="4">
        <v>12.57</v>
      </c>
      <c r="K14" s="4">
        <v>0.94650000000000001</v>
      </c>
      <c r="L14" s="4">
        <v>6.4861000000000004</v>
      </c>
      <c r="M14" s="4">
        <v>9.7000000000000003E-3</v>
      </c>
      <c r="N14" s="4">
        <v>373.07639999999998</v>
      </c>
      <c r="O14" s="4">
        <v>82.415499999999994</v>
      </c>
      <c r="P14" s="4">
        <v>455.5</v>
      </c>
      <c r="Q14" s="4">
        <v>299.08789999999999</v>
      </c>
      <c r="R14" s="4">
        <v>66.070800000000006</v>
      </c>
      <c r="S14" s="4">
        <v>365.2</v>
      </c>
      <c r="T14" s="4">
        <v>9.0526</v>
      </c>
      <c r="W14" s="4">
        <v>0</v>
      </c>
      <c r="X14" s="4">
        <v>11.8986</v>
      </c>
      <c r="Y14" s="4">
        <v>12</v>
      </c>
      <c r="Z14" s="4">
        <v>846</v>
      </c>
      <c r="AA14" s="4">
        <v>849</v>
      </c>
      <c r="AB14" s="4">
        <v>884</v>
      </c>
      <c r="AC14" s="4">
        <v>82</v>
      </c>
      <c r="AD14" s="4">
        <v>22.37</v>
      </c>
      <c r="AE14" s="4">
        <v>0.51</v>
      </c>
      <c r="AF14" s="4">
        <v>979</v>
      </c>
      <c r="AG14" s="4">
        <v>0</v>
      </c>
      <c r="AH14" s="4">
        <v>32</v>
      </c>
      <c r="AI14" s="4">
        <v>35</v>
      </c>
      <c r="AJ14" s="4">
        <v>191</v>
      </c>
      <c r="AK14" s="4">
        <v>170</v>
      </c>
      <c r="AL14" s="4">
        <v>4.3</v>
      </c>
      <c r="AM14" s="4">
        <v>174</v>
      </c>
      <c r="AN14" s="4" t="s">
        <v>155</v>
      </c>
      <c r="AO14" s="4">
        <v>2</v>
      </c>
      <c r="AP14" s="5">
        <v>0.62173611111111116</v>
      </c>
      <c r="AQ14" s="4">
        <v>47.159103999999999</v>
      </c>
      <c r="AR14" s="4">
        <v>-88.489356999999998</v>
      </c>
      <c r="AS14" s="4">
        <v>308</v>
      </c>
      <c r="AT14" s="4">
        <v>27.2</v>
      </c>
      <c r="AU14" s="4">
        <v>12</v>
      </c>
      <c r="AV14" s="4">
        <v>6</v>
      </c>
      <c r="AW14" s="4" t="s">
        <v>222</v>
      </c>
      <c r="AX14" s="4">
        <v>2.1</v>
      </c>
      <c r="AY14" s="4">
        <v>1.3684000000000001</v>
      </c>
      <c r="AZ14" s="4">
        <v>2.7368000000000001</v>
      </c>
      <c r="BA14" s="4">
        <v>14.186999999999999</v>
      </c>
      <c r="BB14" s="4">
        <v>31.24</v>
      </c>
      <c r="BC14" s="4">
        <v>2.2000000000000002</v>
      </c>
      <c r="BD14" s="4">
        <v>5.6529999999999996</v>
      </c>
      <c r="BE14" s="4">
        <v>3179.1030000000001</v>
      </c>
      <c r="BF14" s="4">
        <v>3.0129999999999999</v>
      </c>
      <c r="BG14" s="4">
        <v>19.149000000000001</v>
      </c>
      <c r="BH14" s="4">
        <v>4.2300000000000004</v>
      </c>
      <c r="BI14" s="4">
        <v>23.38</v>
      </c>
      <c r="BJ14" s="4">
        <v>15.352</v>
      </c>
      <c r="BK14" s="4">
        <v>3.391</v>
      </c>
      <c r="BL14" s="4">
        <v>18.742999999999999</v>
      </c>
      <c r="BM14" s="4">
        <v>0.14019999999999999</v>
      </c>
      <c r="BQ14" s="4">
        <v>4240.4830000000002</v>
      </c>
      <c r="BR14" s="4">
        <v>0.13456399999999999</v>
      </c>
      <c r="BS14" s="4">
        <v>-5</v>
      </c>
      <c r="BT14" s="4">
        <v>8.0940000000000005E-3</v>
      </c>
      <c r="BU14" s="4">
        <v>3.288408</v>
      </c>
      <c r="BV14" s="4">
        <v>21</v>
      </c>
      <c r="BW14" s="4">
        <f t="shared" si="9"/>
        <v>0.86879739359999997</v>
      </c>
      <c r="BY14" s="4">
        <f>BE14*$BU14*VLOOKUP("Fuel Specific Gravity",'Raw Data'!$A$1:$B$2000,2,FALSE)</f>
        <v>8927.8763282724958</v>
      </c>
      <c r="BZ14" s="4">
        <f>BF14*$BU14*VLOOKUP("Fuel Specific Gravity",'Raw Data'!$A$1:$B$2000,2,FALSE)</f>
        <v>8.4614092016160001</v>
      </c>
      <c r="CA14" s="4">
        <f>BJ14*$BU14*VLOOKUP("Fuel Specific Gravity",'Raw Data'!$A$1:$B$2000,2,FALSE)</f>
        <v>43.113028232063996</v>
      </c>
      <c r="CB14" s="4">
        <f>BM14*$BU14*VLOOKUP("Fuel Specific Gravity",'Raw Data'!$A$1:$B$2000,2,FALSE)</f>
        <v>0.39372372056639998</v>
      </c>
    </row>
    <row r="15" spans="1:87" x14ac:dyDescent="0.25">
      <c r="A15" s="2">
        <v>43165</v>
      </c>
      <c r="B15" s="38">
        <v>0.41263034722222219</v>
      </c>
      <c r="C15" s="4">
        <v>7.4029999999999996</v>
      </c>
      <c r="D15" s="4">
        <v>8.0999999999999996E-3</v>
      </c>
      <c r="E15" s="4">
        <v>80.515463999999994</v>
      </c>
      <c r="F15" s="4">
        <v>394.8</v>
      </c>
      <c r="G15" s="4">
        <v>84.9</v>
      </c>
      <c r="H15" s="4">
        <v>0</v>
      </c>
      <c r="J15" s="4">
        <v>12.32</v>
      </c>
      <c r="K15" s="4">
        <v>0.94230000000000003</v>
      </c>
      <c r="L15" s="4">
        <v>6.9757999999999996</v>
      </c>
      <c r="M15" s="4">
        <v>7.6E-3</v>
      </c>
      <c r="N15" s="4">
        <v>372.0505</v>
      </c>
      <c r="O15" s="4">
        <v>80.034499999999994</v>
      </c>
      <c r="P15" s="4">
        <v>452.1</v>
      </c>
      <c r="Q15" s="4">
        <v>298.2654</v>
      </c>
      <c r="R15" s="4">
        <v>64.162000000000006</v>
      </c>
      <c r="S15" s="4">
        <v>362.4</v>
      </c>
      <c r="T15" s="4">
        <v>0</v>
      </c>
      <c r="W15" s="4">
        <v>0</v>
      </c>
      <c r="X15" s="4">
        <v>11.6121</v>
      </c>
      <c r="Y15" s="4">
        <v>11.9</v>
      </c>
      <c r="Z15" s="4">
        <v>846</v>
      </c>
      <c r="AA15" s="4">
        <v>850</v>
      </c>
      <c r="AB15" s="4">
        <v>885</v>
      </c>
      <c r="AC15" s="4">
        <v>82</v>
      </c>
      <c r="AD15" s="4">
        <v>22.37</v>
      </c>
      <c r="AE15" s="4">
        <v>0.51</v>
      </c>
      <c r="AF15" s="4">
        <v>979</v>
      </c>
      <c r="AG15" s="4">
        <v>0</v>
      </c>
      <c r="AH15" s="4">
        <v>32</v>
      </c>
      <c r="AI15" s="4">
        <v>35</v>
      </c>
      <c r="AJ15" s="4">
        <v>190.1</v>
      </c>
      <c r="AK15" s="4">
        <v>170</v>
      </c>
      <c r="AL15" s="4">
        <v>4.3</v>
      </c>
      <c r="AM15" s="4">
        <v>174.4</v>
      </c>
      <c r="AN15" s="4" t="s">
        <v>155</v>
      </c>
      <c r="AO15" s="4">
        <v>2</v>
      </c>
      <c r="AP15" s="5">
        <v>0.62175925925925923</v>
      </c>
      <c r="AQ15" s="4">
        <v>47.159011999999997</v>
      </c>
      <c r="AR15" s="4">
        <v>-88.489188999999996</v>
      </c>
      <c r="AS15" s="4">
        <v>307.5</v>
      </c>
      <c r="AT15" s="4">
        <v>27.3</v>
      </c>
      <c r="AU15" s="4">
        <v>12</v>
      </c>
      <c r="AV15" s="4">
        <v>6</v>
      </c>
      <c r="AW15" s="4" t="s">
        <v>222</v>
      </c>
      <c r="AX15" s="4">
        <v>2.1684000000000001</v>
      </c>
      <c r="AY15" s="4">
        <v>1.6052</v>
      </c>
      <c r="AZ15" s="4">
        <v>2.8683999999999998</v>
      </c>
      <c r="BA15" s="4">
        <v>14.186999999999999</v>
      </c>
      <c r="BB15" s="4">
        <v>29</v>
      </c>
      <c r="BC15" s="4">
        <v>2.04</v>
      </c>
      <c r="BD15" s="4">
        <v>6.1260000000000003</v>
      </c>
      <c r="BE15" s="4">
        <v>3179.4560000000001</v>
      </c>
      <c r="BF15" s="4">
        <v>2.2010000000000001</v>
      </c>
      <c r="BG15" s="4">
        <v>17.757999999999999</v>
      </c>
      <c r="BH15" s="4">
        <v>3.82</v>
      </c>
      <c r="BI15" s="4">
        <v>21.577999999999999</v>
      </c>
      <c r="BJ15" s="4">
        <v>14.236000000000001</v>
      </c>
      <c r="BK15" s="4">
        <v>3.0619999999999998</v>
      </c>
      <c r="BL15" s="4">
        <v>17.298999999999999</v>
      </c>
      <c r="BM15" s="4">
        <v>0</v>
      </c>
      <c r="BQ15" s="4">
        <v>3848.2829999999999</v>
      </c>
      <c r="BR15" s="4">
        <v>0.167522</v>
      </c>
      <c r="BS15" s="4">
        <v>-5</v>
      </c>
      <c r="BT15" s="4">
        <v>8.9060000000000007E-3</v>
      </c>
      <c r="BU15" s="4">
        <v>4.0938189999999999</v>
      </c>
      <c r="BV15" s="4">
        <v>21</v>
      </c>
      <c r="BW15" s="4">
        <f t="shared" si="9"/>
        <v>1.0815869798</v>
      </c>
      <c r="BY15" s="4">
        <f>BE15*$BU15*VLOOKUP("Fuel Specific Gravity",'Raw Data'!$A$1:$B$2000,2,FALSE)</f>
        <v>11115.764244624257</v>
      </c>
      <c r="BZ15" s="4">
        <f>BF15*$BU15*VLOOKUP("Fuel Specific Gravity",'Raw Data'!$A$1:$B$2000,2,FALSE)</f>
        <v>7.6949632586260002</v>
      </c>
      <c r="CA15" s="4">
        <f>BJ15*$BU15*VLOOKUP("Fuel Specific Gravity",'Raw Data'!$A$1:$B$2000,2,FALSE)</f>
        <v>49.770784620535998</v>
      </c>
      <c r="CB15" s="4">
        <f>BM15*$BU15*VLOOKUP("Fuel Specific Gravity",'Raw Data'!$A$1:$B$2000,2,FALSE)</f>
        <v>0</v>
      </c>
    </row>
    <row r="16" spans="1:87" x14ac:dyDescent="0.25">
      <c r="A16" s="2">
        <v>43165</v>
      </c>
      <c r="B16" s="38">
        <v>0.41264192129629634</v>
      </c>
      <c r="C16" s="4">
        <v>7.2190000000000003</v>
      </c>
      <c r="D16" s="4">
        <v>5.1999999999999998E-3</v>
      </c>
      <c r="E16" s="4">
        <v>51.885522000000002</v>
      </c>
      <c r="F16" s="4">
        <v>394</v>
      </c>
      <c r="G16" s="4">
        <v>82.9</v>
      </c>
      <c r="H16" s="4">
        <v>16.8</v>
      </c>
      <c r="J16" s="4">
        <v>11.82</v>
      </c>
      <c r="K16" s="4">
        <v>0.94379999999999997</v>
      </c>
      <c r="L16" s="4">
        <v>6.8136000000000001</v>
      </c>
      <c r="M16" s="4">
        <v>4.8999999999999998E-3</v>
      </c>
      <c r="N16" s="4">
        <v>371.86700000000002</v>
      </c>
      <c r="O16" s="4">
        <v>78.253600000000006</v>
      </c>
      <c r="P16" s="4">
        <v>450.1</v>
      </c>
      <c r="Q16" s="4">
        <v>297.83949999999999</v>
      </c>
      <c r="R16" s="4">
        <v>62.675699999999999</v>
      </c>
      <c r="S16" s="4">
        <v>360.5</v>
      </c>
      <c r="T16" s="4">
        <v>16.761099999999999</v>
      </c>
      <c r="W16" s="4">
        <v>0</v>
      </c>
      <c r="X16" s="4">
        <v>11.157</v>
      </c>
      <c r="Y16" s="4">
        <v>12.2</v>
      </c>
      <c r="Z16" s="4">
        <v>845</v>
      </c>
      <c r="AA16" s="4">
        <v>848</v>
      </c>
      <c r="AB16" s="4">
        <v>884</v>
      </c>
      <c r="AC16" s="4">
        <v>81.099999999999994</v>
      </c>
      <c r="AD16" s="4">
        <v>22.12</v>
      </c>
      <c r="AE16" s="4">
        <v>0.51</v>
      </c>
      <c r="AF16" s="4">
        <v>979</v>
      </c>
      <c r="AG16" s="4">
        <v>0</v>
      </c>
      <c r="AH16" s="4">
        <v>32</v>
      </c>
      <c r="AI16" s="4">
        <v>35</v>
      </c>
      <c r="AJ16" s="4">
        <v>190.9</v>
      </c>
      <c r="AK16" s="4">
        <v>170</v>
      </c>
      <c r="AL16" s="4">
        <v>4.5</v>
      </c>
      <c r="AM16" s="4">
        <v>174.8</v>
      </c>
      <c r="AN16" s="4" t="s">
        <v>155</v>
      </c>
      <c r="AO16" s="4">
        <v>2</v>
      </c>
      <c r="AP16" s="5">
        <v>0.62177083333333327</v>
      </c>
      <c r="AQ16" s="4">
        <v>47.158957000000001</v>
      </c>
      <c r="AR16" s="4">
        <v>-88.489042999999995</v>
      </c>
      <c r="AS16" s="4">
        <v>307.3</v>
      </c>
      <c r="AT16" s="4">
        <v>27.9</v>
      </c>
      <c r="AU16" s="4">
        <v>12</v>
      </c>
      <c r="AV16" s="4">
        <v>6</v>
      </c>
      <c r="AW16" s="4" t="s">
        <v>223</v>
      </c>
      <c r="AX16" s="4">
        <v>1.5844</v>
      </c>
      <c r="AY16" s="4">
        <v>1.6315999999999999</v>
      </c>
      <c r="AZ16" s="4">
        <v>2.3527999999999998</v>
      </c>
      <c r="BA16" s="4">
        <v>14.186999999999999</v>
      </c>
      <c r="BB16" s="4">
        <v>29.72</v>
      </c>
      <c r="BC16" s="4">
        <v>2.1</v>
      </c>
      <c r="BD16" s="4">
        <v>5.952</v>
      </c>
      <c r="BE16" s="4">
        <v>3180.2840000000001</v>
      </c>
      <c r="BF16" s="4">
        <v>1.4550000000000001</v>
      </c>
      <c r="BG16" s="4">
        <v>18.177</v>
      </c>
      <c r="BH16" s="4">
        <v>3.8250000000000002</v>
      </c>
      <c r="BI16" s="4">
        <v>22.001999999999999</v>
      </c>
      <c r="BJ16" s="4">
        <v>14.558</v>
      </c>
      <c r="BK16" s="4">
        <v>3.0640000000000001</v>
      </c>
      <c r="BL16" s="4">
        <v>17.622</v>
      </c>
      <c r="BM16" s="4">
        <v>0.2472</v>
      </c>
      <c r="BQ16" s="4">
        <v>3786.4659999999999</v>
      </c>
      <c r="BR16" s="4">
        <v>0.21448800000000001</v>
      </c>
      <c r="BS16" s="4">
        <v>-5</v>
      </c>
      <c r="BT16" s="4">
        <v>6.2820000000000003E-3</v>
      </c>
      <c r="BU16" s="4">
        <v>5.2415510000000003</v>
      </c>
      <c r="BV16" s="4">
        <v>21</v>
      </c>
      <c r="BW16" s="4">
        <f t="shared" si="9"/>
        <v>1.3848177742000001</v>
      </c>
      <c r="BY16" s="4">
        <f>BE16*$BU16*VLOOKUP("Fuel Specific Gravity",'Raw Data'!$A$1:$B$2000,2,FALSE)</f>
        <v>14235.856146533337</v>
      </c>
      <c r="BZ16" s="4">
        <f>BF16*$BU16*VLOOKUP("Fuel Specific Gravity",'Raw Data'!$A$1:$B$2000,2,FALSE)</f>
        <v>6.5129940260700003</v>
      </c>
      <c r="CA16" s="4">
        <f>BJ16*$BU16*VLOOKUP("Fuel Specific Gravity",'Raw Data'!$A$1:$B$2000,2,FALSE)</f>
        <v>65.165750537131998</v>
      </c>
      <c r="CB16" s="4">
        <f>BM16*$BU16*VLOOKUP("Fuel Specific Gravity",'Raw Data'!$A$1:$B$2000,2,FALSE)</f>
        <v>1.1065375417487999</v>
      </c>
    </row>
    <row r="17" spans="1:80" x14ac:dyDescent="0.25">
      <c r="A17" s="2">
        <v>43165</v>
      </c>
      <c r="B17" s="38">
        <v>0.41265349537037038</v>
      </c>
      <c r="C17" s="4">
        <v>7.3220000000000001</v>
      </c>
      <c r="D17" s="4">
        <v>6.8999999999999999E-3</v>
      </c>
      <c r="E17" s="4">
        <v>68.720539000000002</v>
      </c>
      <c r="F17" s="4">
        <v>390.4</v>
      </c>
      <c r="G17" s="4">
        <v>82.3</v>
      </c>
      <c r="H17" s="4">
        <v>3.4</v>
      </c>
      <c r="J17" s="4">
        <v>11.42</v>
      </c>
      <c r="K17" s="4">
        <v>0.94310000000000005</v>
      </c>
      <c r="L17" s="4">
        <v>6.9051</v>
      </c>
      <c r="M17" s="4">
        <v>6.4999999999999997E-3</v>
      </c>
      <c r="N17" s="4">
        <v>368.14710000000002</v>
      </c>
      <c r="O17" s="4">
        <v>77.615300000000005</v>
      </c>
      <c r="P17" s="4">
        <v>445.8</v>
      </c>
      <c r="Q17" s="4">
        <v>294.83159999999998</v>
      </c>
      <c r="R17" s="4">
        <v>62.1584</v>
      </c>
      <c r="S17" s="4">
        <v>357</v>
      </c>
      <c r="T17" s="4">
        <v>3.3534000000000002</v>
      </c>
      <c r="W17" s="4">
        <v>0</v>
      </c>
      <c r="X17" s="4">
        <v>10.7692</v>
      </c>
      <c r="Y17" s="4">
        <v>12.3</v>
      </c>
      <c r="Z17" s="4">
        <v>844</v>
      </c>
      <c r="AA17" s="4">
        <v>846</v>
      </c>
      <c r="AB17" s="4">
        <v>884</v>
      </c>
      <c r="AC17" s="4">
        <v>81</v>
      </c>
      <c r="AD17" s="4">
        <v>22.09</v>
      </c>
      <c r="AE17" s="4">
        <v>0.51</v>
      </c>
      <c r="AF17" s="4">
        <v>979</v>
      </c>
      <c r="AG17" s="4">
        <v>0</v>
      </c>
      <c r="AH17" s="4">
        <v>32</v>
      </c>
      <c r="AI17" s="4">
        <v>35</v>
      </c>
      <c r="AJ17" s="4">
        <v>191</v>
      </c>
      <c r="AK17" s="4">
        <v>170</v>
      </c>
      <c r="AL17" s="4">
        <v>4.5999999999999996</v>
      </c>
      <c r="AM17" s="4">
        <v>175</v>
      </c>
      <c r="AN17" s="4" t="s">
        <v>155</v>
      </c>
      <c r="AO17" s="4">
        <v>2</v>
      </c>
      <c r="AP17" s="5">
        <v>0.62178240740740742</v>
      </c>
      <c r="AQ17" s="4">
        <v>47.158915</v>
      </c>
      <c r="AR17" s="4">
        <v>-88.488881000000006</v>
      </c>
      <c r="AS17" s="4">
        <v>307.2</v>
      </c>
      <c r="AT17" s="4">
        <v>28.9</v>
      </c>
      <c r="AU17" s="4">
        <v>12</v>
      </c>
      <c r="AV17" s="4">
        <v>8</v>
      </c>
      <c r="AW17" s="4" t="s">
        <v>224</v>
      </c>
      <c r="AX17" s="4">
        <v>1.3</v>
      </c>
      <c r="AY17" s="4">
        <v>1.6683319999999999</v>
      </c>
      <c r="AZ17" s="4">
        <v>2.1</v>
      </c>
      <c r="BA17" s="4">
        <v>14.186999999999999</v>
      </c>
      <c r="BB17" s="4">
        <v>29.32</v>
      </c>
      <c r="BC17" s="4">
        <v>2.0699999999999998</v>
      </c>
      <c r="BD17" s="4">
        <v>6.0359999999999996</v>
      </c>
      <c r="BE17" s="4">
        <v>3179.9650000000001</v>
      </c>
      <c r="BF17" s="4">
        <v>1.9</v>
      </c>
      <c r="BG17" s="4">
        <v>17.754999999999999</v>
      </c>
      <c r="BH17" s="4">
        <v>3.7429999999999999</v>
      </c>
      <c r="BI17" s="4">
        <v>21.498000000000001</v>
      </c>
      <c r="BJ17" s="4">
        <v>14.218999999999999</v>
      </c>
      <c r="BK17" s="4">
        <v>2.9980000000000002</v>
      </c>
      <c r="BL17" s="4">
        <v>17.216999999999999</v>
      </c>
      <c r="BM17" s="4">
        <v>4.8800000000000003E-2</v>
      </c>
      <c r="BQ17" s="4">
        <v>3606.07</v>
      </c>
      <c r="BR17" s="4">
        <v>0.23621400000000001</v>
      </c>
      <c r="BS17" s="4">
        <v>-5</v>
      </c>
      <c r="BT17" s="4">
        <v>6.9059999999999998E-3</v>
      </c>
      <c r="BU17" s="4">
        <v>5.7724799999999998</v>
      </c>
      <c r="BV17" s="4">
        <v>21</v>
      </c>
      <c r="BW17" s="4">
        <f t="shared" si="9"/>
        <v>1.5250892159999998</v>
      </c>
      <c r="BY17" s="4">
        <f>BE17*$BU17*VLOOKUP("Fuel Specific Gravity",'Raw Data'!$A$1:$B$2000,2,FALSE)</f>
        <v>15676.266846172801</v>
      </c>
      <c r="BZ17" s="4">
        <f>BF17*$BU17*VLOOKUP("Fuel Specific Gravity",'Raw Data'!$A$1:$B$2000,2,FALSE)</f>
        <v>9.3664260479999992</v>
      </c>
      <c r="CA17" s="4">
        <f>BJ17*$BU17*VLOOKUP("Fuel Specific Gravity",'Raw Data'!$A$1:$B$2000,2,FALSE)</f>
        <v>70.095374724479996</v>
      </c>
      <c r="CB17" s="4">
        <f>BM17*$BU17*VLOOKUP("Fuel Specific Gravity",'Raw Data'!$A$1:$B$2000,2,FALSE)</f>
        <v>0.240569258496</v>
      </c>
    </row>
    <row r="18" spans="1:80" x14ac:dyDescent="0.25">
      <c r="A18" s="2">
        <v>43165</v>
      </c>
      <c r="B18" s="38">
        <v>0.41266506944444448</v>
      </c>
      <c r="C18" s="4">
        <v>7.58</v>
      </c>
      <c r="D18" s="4">
        <v>9.2999999999999992E-3</v>
      </c>
      <c r="E18" s="4">
        <v>92.57329</v>
      </c>
      <c r="F18" s="4">
        <v>389.8</v>
      </c>
      <c r="G18" s="4">
        <v>82.4</v>
      </c>
      <c r="H18" s="4">
        <v>6.7</v>
      </c>
      <c r="J18" s="4">
        <v>11.27</v>
      </c>
      <c r="K18" s="4">
        <v>0.94110000000000005</v>
      </c>
      <c r="L18" s="4">
        <v>7.133</v>
      </c>
      <c r="M18" s="4">
        <v>8.6999999999999994E-3</v>
      </c>
      <c r="N18" s="4">
        <v>366.87479999999999</v>
      </c>
      <c r="O18" s="4">
        <v>77.586100000000002</v>
      </c>
      <c r="P18" s="4">
        <v>444.5</v>
      </c>
      <c r="Q18" s="4">
        <v>293.81270000000001</v>
      </c>
      <c r="R18" s="4">
        <v>62.134999999999998</v>
      </c>
      <c r="S18" s="4">
        <v>355.9</v>
      </c>
      <c r="T18" s="4">
        <v>6.7367999999999997</v>
      </c>
      <c r="W18" s="4">
        <v>0</v>
      </c>
      <c r="X18" s="4">
        <v>10.6092</v>
      </c>
      <c r="Y18" s="4">
        <v>12.3</v>
      </c>
      <c r="Z18" s="4">
        <v>844</v>
      </c>
      <c r="AA18" s="4">
        <v>844</v>
      </c>
      <c r="AB18" s="4">
        <v>884</v>
      </c>
      <c r="AC18" s="4">
        <v>81</v>
      </c>
      <c r="AD18" s="4">
        <v>22.09</v>
      </c>
      <c r="AE18" s="4">
        <v>0.51</v>
      </c>
      <c r="AF18" s="4">
        <v>979</v>
      </c>
      <c r="AG18" s="4">
        <v>0</v>
      </c>
      <c r="AH18" s="4">
        <v>32</v>
      </c>
      <c r="AI18" s="4">
        <v>35</v>
      </c>
      <c r="AJ18" s="4">
        <v>191</v>
      </c>
      <c r="AK18" s="4">
        <v>170</v>
      </c>
      <c r="AL18" s="4">
        <v>4.5999999999999996</v>
      </c>
      <c r="AM18" s="4">
        <v>175</v>
      </c>
      <c r="AN18" s="4" t="s">
        <v>155</v>
      </c>
      <c r="AO18" s="4">
        <v>2</v>
      </c>
      <c r="AP18" s="5">
        <v>0.62179398148148146</v>
      </c>
      <c r="AQ18" s="4">
        <v>47.158890999999997</v>
      </c>
      <c r="AR18" s="4">
        <v>-88.488703000000001</v>
      </c>
      <c r="AS18" s="4">
        <v>307.3</v>
      </c>
      <c r="AT18" s="4">
        <v>30.3</v>
      </c>
      <c r="AU18" s="4">
        <v>12</v>
      </c>
      <c r="AV18" s="4">
        <v>9</v>
      </c>
      <c r="AW18" s="4" t="s">
        <v>207</v>
      </c>
      <c r="AX18" s="4">
        <v>1.3</v>
      </c>
      <c r="AY18" s="4">
        <v>1.7</v>
      </c>
      <c r="AZ18" s="4">
        <v>2.1</v>
      </c>
      <c r="BA18" s="4">
        <v>14.186999999999999</v>
      </c>
      <c r="BB18" s="4">
        <v>28.34</v>
      </c>
      <c r="BC18" s="4">
        <v>2</v>
      </c>
      <c r="BD18" s="4">
        <v>6.2610000000000001</v>
      </c>
      <c r="BE18" s="4">
        <v>3178.3270000000002</v>
      </c>
      <c r="BF18" s="4">
        <v>2.4710000000000001</v>
      </c>
      <c r="BG18" s="4">
        <v>17.119</v>
      </c>
      <c r="BH18" s="4">
        <v>3.62</v>
      </c>
      <c r="BI18" s="4">
        <v>20.739000000000001</v>
      </c>
      <c r="BJ18" s="4">
        <v>13.71</v>
      </c>
      <c r="BK18" s="4">
        <v>2.899</v>
      </c>
      <c r="BL18" s="4">
        <v>16.609000000000002</v>
      </c>
      <c r="BM18" s="4">
        <v>9.4799999999999995E-2</v>
      </c>
      <c r="BQ18" s="4">
        <v>3437.239</v>
      </c>
      <c r="BR18" s="4">
        <v>0.20447799999999999</v>
      </c>
      <c r="BS18" s="4">
        <v>-5</v>
      </c>
      <c r="BT18" s="4">
        <v>7.0000000000000001E-3</v>
      </c>
      <c r="BU18" s="4">
        <v>4.9969320000000002</v>
      </c>
      <c r="BV18" s="4">
        <v>21</v>
      </c>
      <c r="BW18" s="4">
        <f t="shared" si="9"/>
        <v>1.3201894344</v>
      </c>
      <c r="BY18" s="4">
        <f>BE18*$BU18*VLOOKUP("Fuel Specific Gravity",'Raw Data'!$A$1:$B$2000,2,FALSE)</f>
        <v>13563.128844420457</v>
      </c>
      <c r="BZ18" s="4">
        <f>BF18*$BU18*VLOOKUP("Fuel Specific Gravity",'Raw Data'!$A$1:$B$2000,2,FALSE)</f>
        <v>10.544695802088</v>
      </c>
      <c r="CA18" s="4">
        <f>BJ18*$BU18*VLOOKUP("Fuel Specific Gravity",'Raw Data'!$A$1:$B$2000,2,FALSE)</f>
        <v>58.505778812880003</v>
      </c>
      <c r="CB18" s="4">
        <f>BM18*$BU18*VLOOKUP("Fuel Specific Gravity",'Raw Data'!$A$1:$B$2000,2,FALSE)</f>
        <v>0.40454761717439996</v>
      </c>
    </row>
    <row r="19" spans="1:80" x14ac:dyDescent="0.25">
      <c r="A19" s="2">
        <v>43165</v>
      </c>
      <c r="B19" s="38">
        <v>0.41267664351851852</v>
      </c>
      <c r="C19" s="4">
        <v>7.76</v>
      </c>
      <c r="D19" s="4">
        <v>8.8999999999999999E-3</v>
      </c>
      <c r="E19" s="4">
        <v>88.580804000000001</v>
      </c>
      <c r="F19" s="4">
        <v>390.9</v>
      </c>
      <c r="G19" s="4">
        <v>83</v>
      </c>
      <c r="H19" s="4">
        <v>13.2</v>
      </c>
      <c r="J19" s="4">
        <v>11.12</v>
      </c>
      <c r="K19" s="4">
        <v>0.93969999999999998</v>
      </c>
      <c r="L19" s="4">
        <v>7.2923999999999998</v>
      </c>
      <c r="M19" s="4">
        <v>8.3000000000000001E-3</v>
      </c>
      <c r="N19" s="4">
        <v>367.3845</v>
      </c>
      <c r="O19" s="4">
        <v>77.966200000000001</v>
      </c>
      <c r="P19" s="4">
        <v>445.4</v>
      </c>
      <c r="Q19" s="4">
        <v>294.2208</v>
      </c>
      <c r="R19" s="4">
        <v>62.439399999999999</v>
      </c>
      <c r="S19" s="4">
        <v>356.7</v>
      </c>
      <c r="T19" s="4">
        <v>13.1828</v>
      </c>
      <c r="W19" s="4">
        <v>0</v>
      </c>
      <c r="X19" s="4">
        <v>10.4519</v>
      </c>
      <c r="Y19" s="4">
        <v>12.4</v>
      </c>
      <c r="Z19" s="4">
        <v>844</v>
      </c>
      <c r="AA19" s="4">
        <v>846</v>
      </c>
      <c r="AB19" s="4">
        <v>884</v>
      </c>
      <c r="AC19" s="4">
        <v>81</v>
      </c>
      <c r="AD19" s="4">
        <v>22.09</v>
      </c>
      <c r="AE19" s="4">
        <v>0.51</v>
      </c>
      <c r="AF19" s="4">
        <v>979</v>
      </c>
      <c r="AG19" s="4">
        <v>0</v>
      </c>
      <c r="AH19" s="4">
        <v>32</v>
      </c>
      <c r="AI19" s="4">
        <v>35</v>
      </c>
      <c r="AJ19" s="4">
        <v>191</v>
      </c>
      <c r="AK19" s="4">
        <v>170.9</v>
      </c>
      <c r="AL19" s="4">
        <v>4.7</v>
      </c>
      <c r="AM19" s="4">
        <v>175</v>
      </c>
      <c r="AN19" s="4" t="s">
        <v>155</v>
      </c>
      <c r="AO19" s="4">
        <v>2</v>
      </c>
      <c r="AP19" s="5">
        <v>0.62180555555555561</v>
      </c>
      <c r="AQ19" s="4">
        <v>47.158875999999999</v>
      </c>
      <c r="AR19" s="4">
        <v>-88.488513999999995</v>
      </c>
      <c r="AS19" s="4">
        <v>307.3</v>
      </c>
      <c r="AT19" s="4">
        <v>31.3</v>
      </c>
      <c r="AU19" s="4">
        <v>12</v>
      </c>
      <c r="AV19" s="4">
        <v>9</v>
      </c>
      <c r="AW19" s="4" t="s">
        <v>207</v>
      </c>
      <c r="AX19" s="4">
        <v>1.3</v>
      </c>
      <c r="AY19" s="4">
        <v>1.7</v>
      </c>
      <c r="AZ19" s="4">
        <v>2.1684000000000001</v>
      </c>
      <c r="BA19" s="4">
        <v>14.186999999999999</v>
      </c>
      <c r="BB19" s="4">
        <v>27.7</v>
      </c>
      <c r="BC19" s="4">
        <v>1.95</v>
      </c>
      <c r="BD19" s="4">
        <v>6.4130000000000003</v>
      </c>
      <c r="BE19" s="4">
        <v>3177.9169999999999</v>
      </c>
      <c r="BF19" s="4">
        <v>2.3090000000000002</v>
      </c>
      <c r="BG19" s="4">
        <v>16.765999999999998</v>
      </c>
      <c r="BH19" s="4">
        <v>3.5579999999999998</v>
      </c>
      <c r="BI19" s="4">
        <v>20.324000000000002</v>
      </c>
      <c r="BJ19" s="4">
        <v>13.427</v>
      </c>
      <c r="BK19" s="4">
        <v>2.85</v>
      </c>
      <c r="BL19" s="4">
        <v>16.277000000000001</v>
      </c>
      <c r="BM19" s="4">
        <v>0.18149999999999999</v>
      </c>
      <c r="BQ19" s="4">
        <v>3311.8429999999998</v>
      </c>
      <c r="BR19" s="4">
        <v>0.24358199999999999</v>
      </c>
      <c r="BS19" s="4">
        <v>-5</v>
      </c>
      <c r="BT19" s="4">
        <v>6.0939999999999996E-3</v>
      </c>
      <c r="BU19" s="4">
        <v>5.9525350000000001</v>
      </c>
      <c r="BV19" s="4">
        <v>21</v>
      </c>
      <c r="BW19" s="4">
        <f t="shared" si="9"/>
        <v>1.5726597469999999</v>
      </c>
      <c r="BY19" s="4">
        <f>BE19*$BU19*VLOOKUP("Fuel Specific Gravity",'Raw Data'!$A$1:$B$2000,2,FALSE)</f>
        <v>16154.829492834131</v>
      </c>
      <c r="BZ19" s="4">
        <f>BF19*$BU19*VLOOKUP("Fuel Specific Gravity",'Raw Data'!$A$1:$B$2000,2,FALSE)</f>
        <v>11.737720431010001</v>
      </c>
      <c r="CA19" s="4">
        <f>BJ19*$BU19*VLOOKUP("Fuel Specific Gravity",'Raw Data'!$A$1:$B$2000,2,FALSE)</f>
        <v>68.255683078030003</v>
      </c>
      <c r="CB19" s="4">
        <f>BM19*$BU19*VLOOKUP("Fuel Specific Gravity",'Raw Data'!$A$1:$B$2000,2,FALSE)</f>
        <v>0.92264887753499991</v>
      </c>
    </row>
    <row r="20" spans="1:80" x14ac:dyDescent="0.25">
      <c r="A20" s="2">
        <v>43165</v>
      </c>
      <c r="B20" s="38">
        <v>0.41268821759259261</v>
      </c>
      <c r="C20" s="4">
        <v>7.74</v>
      </c>
      <c r="D20" s="4">
        <v>8.0000000000000002E-3</v>
      </c>
      <c r="E20" s="4">
        <v>80</v>
      </c>
      <c r="F20" s="4">
        <v>390.7</v>
      </c>
      <c r="G20" s="4">
        <v>83.5</v>
      </c>
      <c r="H20" s="4">
        <v>2.2999999999999998</v>
      </c>
      <c r="J20" s="4">
        <v>10.77</v>
      </c>
      <c r="K20" s="4">
        <v>0.93989999999999996</v>
      </c>
      <c r="L20" s="4">
        <v>7.2742000000000004</v>
      </c>
      <c r="M20" s="4">
        <v>7.4999999999999997E-3</v>
      </c>
      <c r="N20" s="4">
        <v>367.19319999999999</v>
      </c>
      <c r="O20" s="4">
        <v>78.447100000000006</v>
      </c>
      <c r="P20" s="4">
        <v>445.6</v>
      </c>
      <c r="Q20" s="4">
        <v>294.0677</v>
      </c>
      <c r="R20" s="4">
        <v>62.824599999999997</v>
      </c>
      <c r="S20" s="4">
        <v>356.9</v>
      </c>
      <c r="T20" s="4">
        <v>2.3323999999999998</v>
      </c>
      <c r="W20" s="4">
        <v>0</v>
      </c>
      <c r="X20" s="4">
        <v>10.125</v>
      </c>
      <c r="Y20" s="4">
        <v>12.3</v>
      </c>
      <c r="Z20" s="4">
        <v>845</v>
      </c>
      <c r="AA20" s="4">
        <v>846</v>
      </c>
      <c r="AB20" s="4">
        <v>884</v>
      </c>
      <c r="AC20" s="4">
        <v>81</v>
      </c>
      <c r="AD20" s="4">
        <v>22.09</v>
      </c>
      <c r="AE20" s="4">
        <v>0.51</v>
      </c>
      <c r="AF20" s="4">
        <v>979</v>
      </c>
      <c r="AG20" s="4">
        <v>0</v>
      </c>
      <c r="AH20" s="4">
        <v>32</v>
      </c>
      <c r="AI20" s="4">
        <v>35</v>
      </c>
      <c r="AJ20" s="4">
        <v>191</v>
      </c>
      <c r="AK20" s="4">
        <v>171</v>
      </c>
      <c r="AL20" s="4">
        <v>4.5999999999999996</v>
      </c>
      <c r="AM20" s="4">
        <v>175</v>
      </c>
      <c r="AN20" s="4" t="s">
        <v>155</v>
      </c>
      <c r="AO20" s="4">
        <v>2</v>
      </c>
      <c r="AP20" s="5">
        <v>0.62181712962962965</v>
      </c>
      <c r="AQ20" s="4">
        <v>47.158873</v>
      </c>
      <c r="AR20" s="4">
        <v>-88.488318000000007</v>
      </c>
      <c r="AS20" s="4">
        <v>307.39999999999998</v>
      </c>
      <c r="AT20" s="4">
        <v>31.8</v>
      </c>
      <c r="AU20" s="4">
        <v>12</v>
      </c>
      <c r="AV20" s="4">
        <v>9</v>
      </c>
      <c r="AW20" s="4" t="s">
        <v>207</v>
      </c>
      <c r="AX20" s="4">
        <v>1.3684000000000001</v>
      </c>
      <c r="AY20" s="4">
        <v>1.7684</v>
      </c>
      <c r="AZ20" s="4">
        <v>2.2684000000000002</v>
      </c>
      <c r="BA20" s="4">
        <v>14.186999999999999</v>
      </c>
      <c r="BB20" s="4">
        <v>27.78</v>
      </c>
      <c r="BC20" s="4">
        <v>1.96</v>
      </c>
      <c r="BD20" s="4">
        <v>6.3970000000000002</v>
      </c>
      <c r="BE20" s="4">
        <v>3178.78</v>
      </c>
      <c r="BF20" s="4">
        <v>2.0910000000000002</v>
      </c>
      <c r="BG20" s="4">
        <v>16.803999999999998</v>
      </c>
      <c r="BH20" s="4">
        <v>3.59</v>
      </c>
      <c r="BI20" s="4">
        <v>20.393999999999998</v>
      </c>
      <c r="BJ20" s="4">
        <v>13.457000000000001</v>
      </c>
      <c r="BK20" s="4">
        <v>2.875</v>
      </c>
      <c r="BL20" s="4">
        <v>16.332000000000001</v>
      </c>
      <c r="BM20" s="4">
        <v>3.2199999999999999E-2</v>
      </c>
      <c r="BQ20" s="4">
        <v>3217.1320000000001</v>
      </c>
      <c r="BR20" s="4">
        <v>0.235316</v>
      </c>
      <c r="BS20" s="4">
        <v>-5</v>
      </c>
      <c r="BT20" s="4">
        <v>6.9059999999999998E-3</v>
      </c>
      <c r="BU20" s="4">
        <v>5.7505350000000002</v>
      </c>
      <c r="BV20" s="4">
        <v>21</v>
      </c>
      <c r="BW20" s="4">
        <f t="shared" si="9"/>
        <v>1.519291347</v>
      </c>
      <c r="BY20" s="4">
        <f>BE20*$BU20*VLOOKUP("Fuel Specific Gravity",'Raw Data'!$A$1:$B$2000,2,FALSE)</f>
        <v>15610.8515427942</v>
      </c>
      <c r="BZ20" s="4">
        <f>BF20*$BU20*VLOOKUP("Fuel Specific Gravity",'Raw Data'!$A$1:$B$2000,2,FALSE)</f>
        <v>10.268810856990001</v>
      </c>
      <c r="CA20" s="4">
        <f>BJ20*$BU20*VLOOKUP("Fuel Specific Gravity",'Raw Data'!$A$1:$B$2000,2,FALSE)</f>
        <v>66.086746868730003</v>
      </c>
      <c r="CB20" s="4">
        <f>BM20*$BU20*VLOOKUP("Fuel Specific Gravity",'Raw Data'!$A$1:$B$2000,2,FALSE)</f>
        <v>0.15813281185799999</v>
      </c>
    </row>
    <row r="21" spans="1:80" x14ac:dyDescent="0.25">
      <c r="A21" s="2">
        <v>43165</v>
      </c>
      <c r="B21" s="38">
        <v>0.41269979166666665</v>
      </c>
      <c r="C21" s="4">
        <v>7.5659999999999998</v>
      </c>
      <c r="D21" s="4">
        <v>7.7000000000000002E-3</v>
      </c>
      <c r="E21" s="4">
        <v>77.447345999999996</v>
      </c>
      <c r="F21" s="4">
        <v>388.7</v>
      </c>
      <c r="G21" s="4">
        <v>84.3</v>
      </c>
      <c r="H21" s="4">
        <v>16.899999999999999</v>
      </c>
      <c r="J21" s="4">
        <v>10.52</v>
      </c>
      <c r="K21" s="4">
        <v>0.94120000000000004</v>
      </c>
      <c r="L21" s="4">
        <v>7.1210000000000004</v>
      </c>
      <c r="M21" s="4">
        <v>7.3000000000000001E-3</v>
      </c>
      <c r="N21" s="4">
        <v>365.81400000000002</v>
      </c>
      <c r="O21" s="4">
        <v>79.318899999999999</v>
      </c>
      <c r="P21" s="4">
        <v>445.1</v>
      </c>
      <c r="Q21" s="4">
        <v>292.9631</v>
      </c>
      <c r="R21" s="4">
        <v>63.5227</v>
      </c>
      <c r="S21" s="4">
        <v>356.5</v>
      </c>
      <c r="T21" s="4">
        <v>16.862300000000001</v>
      </c>
      <c r="W21" s="4">
        <v>0</v>
      </c>
      <c r="X21" s="4">
        <v>9.9044000000000008</v>
      </c>
      <c r="Y21" s="4">
        <v>12.4</v>
      </c>
      <c r="Z21" s="4">
        <v>845</v>
      </c>
      <c r="AA21" s="4">
        <v>847</v>
      </c>
      <c r="AB21" s="4">
        <v>884</v>
      </c>
      <c r="AC21" s="4">
        <v>81</v>
      </c>
      <c r="AD21" s="4">
        <v>22.09</v>
      </c>
      <c r="AE21" s="4">
        <v>0.51</v>
      </c>
      <c r="AF21" s="4">
        <v>979</v>
      </c>
      <c r="AG21" s="4">
        <v>0</v>
      </c>
      <c r="AH21" s="4">
        <v>32</v>
      </c>
      <c r="AI21" s="4">
        <v>35</v>
      </c>
      <c r="AJ21" s="4">
        <v>191</v>
      </c>
      <c r="AK21" s="4">
        <v>170.1</v>
      </c>
      <c r="AL21" s="4">
        <v>4.5999999999999996</v>
      </c>
      <c r="AM21" s="4">
        <v>175</v>
      </c>
      <c r="AN21" s="4" t="s">
        <v>155</v>
      </c>
      <c r="AO21" s="4">
        <v>2</v>
      </c>
      <c r="AP21" s="5">
        <v>0.62182870370370369</v>
      </c>
      <c r="AQ21" s="4">
        <v>47.158873</v>
      </c>
      <c r="AR21" s="4">
        <v>-88.488254999999995</v>
      </c>
      <c r="AS21" s="4">
        <v>307.39999999999998</v>
      </c>
      <c r="AT21" s="4">
        <v>32.9</v>
      </c>
      <c r="AU21" s="4">
        <v>12</v>
      </c>
      <c r="AV21" s="4">
        <v>9</v>
      </c>
      <c r="AW21" s="4" t="s">
        <v>207</v>
      </c>
      <c r="AX21" s="4">
        <v>1.4</v>
      </c>
      <c r="AY21" s="4">
        <v>1.8</v>
      </c>
      <c r="AZ21" s="4">
        <v>2.2999999999999998</v>
      </c>
      <c r="BA21" s="4">
        <v>14.186999999999999</v>
      </c>
      <c r="BB21" s="4">
        <v>28.39</v>
      </c>
      <c r="BC21" s="4">
        <v>2</v>
      </c>
      <c r="BD21" s="4">
        <v>6.2480000000000002</v>
      </c>
      <c r="BE21" s="4">
        <v>3178.5340000000001</v>
      </c>
      <c r="BF21" s="4">
        <v>2.0710000000000002</v>
      </c>
      <c r="BG21" s="4">
        <v>17.099</v>
      </c>
      <c r="BH21" s="4">
        <v>3.7080000000000002</v>
      </c>
      <c r="BI21" s="4">
        <v>20.806999999999999</v>
      </c>
      <c r="BJ21" s="4">
        <v>13.694000000000001</v>
      </c>
      <c r="BK21" s="4">
        <v>2.9689999999999999</v>
      </c>
      <c r="BL21" s="4">
        <v>16.663</v>
      </c>
      <c r="BM21" s="4">
        <v>0.23780000000000001</v>
      </c>
      <c r="BQ21" s="4">
        <v>3214.4940000000001</v>
      </c>
      <c r="BR21" s="4">
        <v>0.23581199999999999</v>
      </c>
      <c r="BS21" s="4">
        <v>-5</v>
      </c>
      <c r="BT21" s="4">
        <v>6.0939999999999996E-3</v>
      </c>
      <c r="BU21" s="4">
        <v>5.7626559999999998</v>
      </c>
      <c r="BV21" s="4">
        <v>21</v>
      </c>
      <c r="BW21" s="4">
        <f t="shared" si="9"/>
        <v>1.5224937152</v>
      </c>
      <c r="BY21" s="4">
        <f>BE21*$BU21*VLOOKUP("Fuel Specific Gravity",'Raw Data'!$A$1:$B$2000,2,FALSE)</f>
        <v>15642.545514463616</v>
      </c>
      <c r="BZ21" s="4">
        <f>BF21*$BU21*VLOOKUP("Fuel Specific Gravity",'Raw Data'!$A$1:$B$2000,2,FALSE)</f>
        <v>10.192029331904001</v>
      </c>
      <c r="CA21" s="4">
        <f>BJ21*$BU21*VLOOKUP("Fuel Specific Gravity",'Raw Data'!$A$1:$B$2000,2,FALSE)</f>
        <v>67.392394819456001</v>
      </c>
      <c r="CB21" s="4">
        <f>BM21*$BU21*VLOOKUP("Fuel Specific Gravity",'Raw Data'!$A$1:$B$2000,2,FALSE)</f>
        <v>1.1702870956672</v>
      </c>
    </row>
    <row r="22" spans="1:80" x14ac:dyDescent="0.25">
      <c r="A22" s="2">
        <v>43165</v>
      </c>
      <c r="B22" s="38">
        <v>0.41271136574074069</v>
      </c>
      <c r="C22" s="4">
        <v>7.0819999999999999</v>
      </c>
      <c r="D22" s="4">
        <v>6.8999999999999999E-3</v>
      </c>
      <c r="E22" s="4">
        <v>69.032527000000002</v>
      </c>
      <c r="F22" s="4">
        <v>385.9</v>
      </c>
      <c r="G22" s="4">
        <v>85.6</v>
      </c>
      <c r="H22" s="4">
        <v>2.8</v>
      </c>
      <c r="J22" s="4">
        <v>10.5</v>
      </c>
      <c r="K22" s="4">
        <v>0.94499999999999995</v>
      </c>
      <c r="L22" s="4">
        <v>6.6920999999999999</v>
      </c>
      <c r="M22" s="4">
        <v>6.4999999999999997E-3</v>
      </c>
      <c r="N22" s="4">
        <v>364.61849999999998</v>
      </c>
      <c r="O22" s="4">
        <v>80.917699999999996</v>
      </c>
      <c r="P22" s="4">
        <v>445.5</v>
      </c>
      <c r="Q22" s="4">
        <v>292.00569999999999</v>
      </c>
      <c r="R22" s="4">
        <v>64.803100000000001</v>
      </c>
      <c r="S22" s="4">
        <v>356.8</v>
      </c>
      <c r="T22" s="4">
        <v>2.7984</v>
      </c>
      <c r="W22" s="4">
        <v>0</v>
      </c>
      <c r="X22" s="4">
        <v>9.9222000000000001</v>
      </c>
      <c r="Y22" s="4">
        <v>12.4</v>
      </c>
      <c r="Z22" s="4">
        <v>844</v>
      </c>
      <c r="AA22" s="4">
        <v>847</v>
      </c>
      <c r="AB22" s="4">
        <v>884</v>
      </c>
      <c r="AC22" s="4">
        <v>81</v>
      </c>
      <c r="AD22" s="4">
        <v>22.09</v>
      </c>
      <c r="AE22" s="4">
        <v>0.51</v>
      </c>
      <c r="AF22" s="4">
        <v>979</v>
      </c>
      <c r="AG22" s="4">
        <v>0</v>
      </c>
      <c r="AH22" s="4">
        <v>32</v>
      </c>
      <c r="AI22" s="4">
        <v>35</v>
      </c>
      <c r="AJ22" s="4">
        <v>191</v>
      </c>
      <c r="AK22" s="4">
        <v>170.9</v>
      </c>
      <c r="AL22" s="4">
        <v>4.7</v>
      </c>
      <c r="AM22" s="4">
        <v>175</v>
      </c>
      <c r="AN22" s="4" t="s">
        <v>155</v>
      </c>
      <c r="AO22" s="4">
        <v>2</v>
      </c>
      <c r="AP22" s="5">
        <v>0.62182870370370369</v>
      </c>
      <c r="AQ22" s="4">
        <v>47.158878999999999</v>
      </c>
      <c r="AR22" s="4">
        <v>-88.487967999999995</v>
      </c>
      <c r="AS22" s="4">
        <v>307.2</v>
      </c>
      <c r="AT22" s="4">
        <v>33.9</v>
      </c>
      <c r="AU22" s="4">
        <v>12</v>
      </c>
      <c r="AV22" s="4">
        <v>9</v>
      </c>
      <c r="AW22" s="4" t="s">
        <v>207</v>
      </c>
      <c r="AX22" s="4">
        <v>1.742</v>
      </c>
      <c r="AY22" s="4">
        <v>1.2527999999999999</v>
      </c>
      <c r="AZ22" s="4">
        <v>2.5735999999999999</v>
      </c>
      <c r="BA22" s="4">
        <v>14.186999999999999</v>
      </c>
      <c r="BB22" s="4">
        <v>30.28</v>
      </c>
      <c r="BC22" s="4">
        <v>2.13</v>
      </c>
      <c r="BD22" s="4">
        <v>5.8239999999999998</v>
      </c>
      <c r="BE22" s="4">
        <v>3180.4569999999999</v>
      </c>
      <c r="BF22" s="4">
        <v>1.9730000000000001</v>
      </c>
      <c r="BG22" s="4">
        <v>18.146999999999998</v>
      </c>
      <c r="BH22" s="4">
        <v>4.0270000000000001</v>
      </c>
      <c r="BI22" s="4">
        <v>22.173999999999999</v>
      </c>
      <c r="BJ22" s="4">
        <v>14.532999999999999</v>
      </c>
      <c r="BK22" s="4">
        <v>3.2250000000000001</v>
      </c>
      <c r="BL22" s="4">
        <v>17.757999999999999</v>
      </c>
      <c r="BM22" s="4">
        <v>4.2000000000000003E-2</v>
      </c>
      <c r="BQ22" s="4">
        <v>3428.694</v>
      </c>
      <c r="BR22" s="4">
        <v>0.22241</v>
      </c>
      <c r="BS22" s="4">
        <v>-5</v>
      </c>
      <c r="BT22" s="4">
        <v>6.9059999999999998E-3</v>
      </c>
      <c r="BU22" s="4">
        <v>5.4351450000000003</v>
      </c>
      <c r="BV22" s="4">
        <v>21</v>
      </c>
      <c r="BW22" s="4">
        <f t="shared" si="9"/>
        <v>1.435965309</v>
      </c>
      <c r="BY22" s="4">
        <f>BE22*$BU22*VLOOKUP("Fuel Specific Gravity",'Raw Data'!$A$1:$B$2000,2,FALSE)</f>
        <v>14762.453196920311</v>
      </c>
      <c r="BZ22" s="4">
        <f>BF22*$BU22*VLOOKUP("Fuel Specific Gravity",'Raw Data'!$A$1:$B$2000,2,FALSE)</f>
        <v>9.1579040865900012</v>
      </c>
      <c r="CA22" s="4">
        <f>BJ22*$BU22*VLOOKUP("Fuel Specific Gravity",'Raw Data'!$A$1:$B$2000,2,FALSE)</f>
        <v>67.456573791389999</v>
      </c>
      <c r="CB22" s="4">
        <f>BM22*$BU22*VLOOKUP("Fuel Specific Gravity",'Raw Data'!$A$1:$B$2000,2,FALSE)</f>
        <v>0.19494778086</v>
      </c>
    </row>
    <row r="23" spans="1:80" x14ac:dyDescent="0.25">
      <c r="A23" s="2">
        <v>43165</v>
      </c>
      <c r="B23" s="38">
        <v>0.41272293981481484</v>
      </c>
      <c r="C23" s="4">
        <v>5.9429999999999996</v>
      </c>
      <c r="D23" s="4">
        <v>6.1000000000000004E-3</v>
      </c>
      <c r="E23" s="4">
        <v>60.692244000000002</v>
      </c>
      <c r="F23" s="4">
        <v>379</v>
      </c>
      <c r="G23" s="4">
        <v>87.9</v>
      </c>
      <c r="H23" s="4">
        <v>6.8</v>
      </c>
      <c r="J23" s="4">
        <v>10.5</v>
      </c>
      <c r="K23" s="4">
        <v>0.95379999999999998</v>
      </c>
      <c r="L23" s="4">
        <v>5.6687000000000003</v>
      </c>
      <c r="M23" s="4">
        <v>5.7999999999999996E-3</v>
      </c>
      <c r="N23" s="4">
        <v>361.48590000000002</v>
      </c>
      <c r="O23" s="4">
        <v>83.801299999999998</v>
      </c>
      <c r="P23" s="4">
        <v>445.3</v>
      </c>
      <c r="Q23" s="4">
        <v>289.49700000000001</v>
      </c>
      <c r="R23" s="4">
        <v>67.112499999999997</v>
      </c>
      <c r="S23" s="4">
        <v>356.6</v>
      </c>
      <c r="T23" s="4">
        <v>6.8023999999999996</v>
      </c>
      <c r="W23" s="4">
        <v>0</v>
      </c>
      <c r="X23" s="4">
        <v>10.015000000000001</v>
      </c>
      <c r="Y23" s="4">
        <v>12.3</v>
      </c>
      <c r="Z23" s="4">
        <v>844</v>
      </c>
      <c r="AA23" s="4">
        <v>847</v>
      </c>
      <c r="AB23" s="4">
        <v>884</v>
      </c>
      <c r="AC23" s="4">
        <v>81</v>
      </c>
      <c r="AD23" s="4">
        <v>22.09</v>
      </c>
      <c r="AE23" s="4">
        <v>0.51</v>
      </c>
      <c r="AF23" s="4">
        <v>979</v>
      </c>
      <c r="AG23" s="4">
        <v>0</v>
      </c>
      <c r="AH23" s="4">
        <v>32</v>
      </c>
      <c r="AI23" s="4">
        <v>35</v>
      </c>
      <c r="AJ23" s="4">
        <v>191</v>
      </c>
      <c r="AK23" s="4">
        <v>171</v>
      </c>
      <c r="AL23" s="4">
        <v>4.5999999999999996</v>
      </c>
      <c r="AM23" s="4">
        <v>175</v>
      </c>
      <c r="AN23" s="4" t="s">
        <v>155</v>
      </c>
      <c r="AO23" s="4">
        <v>2</v>
      </c>
      <c r="AP23" s="5">
        <v>0.62185185185185188</v>
      </c>
      <c r="AQ23" s="4">
        <v>47.158883000000003</v>
      </c>
      <c r="AR23" s="4">
        <v>-88.487688000000006</v>
      </c>
      <c r="AS23" s="4">
        <v>307.2</v>
      </c>
      <c r="AT23" s="4">
        <v>34.700000000000003</v>
      </c>
      <c r="AU23" s="4">
        <v>12</v>
      </c>
      <c r="AV23" s="4">
        <v>9</v>
      </c>
      <c r="AW23" s="4" t="s">
        <v>207</v>
      </c>
      <c r="AX23" s="4">
        <v>2.0367999999999999</v>
      </c>
      <c r="AY23" s="4">
        <v>1.1368</v>
      </c>
      <c r="AZ23" s="4">
        <v>2.8368000000000002</v>
      </c>
      <c r="BA23" s="4">
        <v>14.186999999999999</v>
      </c>
      <c r="BB23" s="4">
        <v>35.909999999999997</v>
      </c>
      <c r="BC23" s="4">
        <v>2.5299999999999998</v>
      </c>
      <c r="BD23" s="4">
        <v>4.843</v>
      </c>
      <c r="BE23" s="4">
        <v>3183.4929999999999</v>
      </c>
      <c r="BF23" s="4">
        <v>2.069</v>
      </c>
      <c r="BG23" s="4">
        <v>21.259</v>
      </c>
      <c r="BH23" s="4">
        <v>4.9279999999999999</v>
      </c>
      <c r="BI23" s="4">
        <v>26.187999999999999</v>
      </c>
      <c r="BJ23" s="4">
        <v>17.024999999999999</v>
      </c>
      <c r="BK23" s="4">
        <v>3.9470000000000001</v>
      </c>
      <c r="BL23" s="4">
        <v>20.972000000000001</v>
      </c>
      <c r="BM23" s="4">
        <v>0.1207</v>
      </c>
      <c r="BQ23" s="4">
        <v>4089.4810000000002</v>
      </c>
      <c r="BR23" s="4">
        <v>0.211949</v>
      </c>
      <c r="BS23" s="4">
        <v>-5</v>
      </c>
      <c r="BT23" s="4">
        <v>7.9050000000000006E-3</v>
      </c>
      <c r="BU23" s="4">
        <v>5.1795049999999998</v>
      </c>
      <c r="BV23" s="4">
        <v>21</v>
      </c>
      <c r="BW23" s="4">
        <f t="shared" si="9"/>
        <v>1.3684252209999999</v>
      </c>
      <c r="BY23" s="4">
        <f>BE23*$BU23*VLOOKUP("Fuel Specific Gravity",'Raw Data'!$A$1:$B$2000,2,FALSE)</f>
        <v>14081.535895964109</v>
      </c>
      <c r="BZ23" s="4">
        <f>BF23*$BU23*VLOOKUP("Fuel Specific Gravity",'Raw Data'!$A$1:$B$2000,2,FALSE)</f>
        <v>9.1518020516299998</v>
      </c>
      <c r="CA23" s="4">
        <f>BJ23*$BU23*VLOOKUP("Fuel Specific Gravity",'Raw Data'!$A$1:$B$2000,2,FALSE)</f>
        <v>75.306636021749981</v>
      </c>
      <c r="CB23" s="4">
        <f>BM23*$BU23*VLOOKUP("Fuel Specific Gravity",'Raw Data'!$A$1:$B$2000,2,FALSE)</f>
        <v>0.533891980489</v>
      </c>
    </row>
    <row r="24" spans="1:80" x14ac:dyDescent="0.25">
      <c r="A24" s="2">
        <v>43165</v>
      </c>
      <c r="B24" s="38">
        <v>0.41273451388888888</v>
      </c>
      <c r="C24" s="4">
        <v>4.3029999999999999</v>
      </c>
      <c r="D24" s="4">
        <v>1.5E-3</v>
      </c>
      <c r="E24" s="4">
        <v>15.30463</v>
      </c>
      <c r="F24" s="4">
        <v>352.4</v>
      </c>
      <c r="G24" s="4">
        <v>89.3</v>
      </c>
      <c r="H24" s="4">
        <v>20</v>
      </c>
      <c r="J24" s="4">
        <v>10.75</v>
      </c>
      <c r="K24" s="4">
        <v>0.96689999999999998</v>
      </c>
      <c r="L24" s="4">
        <v>4.1604999999999999</v>
      </c>
      <c r="M24" s="4">
        <v>1.5E-3</v>
      </c>
      <c r="N24" s="4">
        <v>340.74310000000003</v>
      </c>
      <c r="O24" s="4">
        <v>86.326999999999998</v>
      </c>
      <c r="P24" s="4">
        <v>427.1</v>
      </c>
      <c r="Q24" s="4">
        <v>272.88499999999999</v>
      </c>
      <c r="R24" s="4">
        <v>69.135199999999998</v>
      </c>
      <c r="S24" s="4">
        <v>342</v>
      </c>
      <c r="T24" s="4">
        <v>20</v>
      </c>
      <c r="W24" s="4">
        <v>0</v>
      </c>
      <c r="X24" s="4">
        <v>10.395799999999999</v>
      </c>
      <c r="Y24" s="4">
        <v>12.4</v>
      </c>
      <c r="Z24" s="4">
        <v>842</v>
      </c>
      <c r="AA24" s="4">
        <v>845</v>
      </c>
      <c r="AB24" s="4">
        <v>883</v>
      </c>
      <c r="AC24" s="4">
        <v>81</v>
      </c>
      <c r="AD24" s="4">
        <v>22.09</v>
      </c>
      <c r="AE24" s="4">
        <v>0.51</v>
      </c>
      <c r="AF24" s="4">
        <v>979</v>
      </c>
      <c r="AG24" s="4">
        <v>0</v>
      </c>
      <c r="AH24" s="4">
        <v>32</v>
      </c>
      <c r="AI24" s="4">
        <v>35</v>
      </c>
      <c r="AJ24" s="4">
        <v>191</v>
      </c>
      <c r="AK24" s="4">
        <v>171</v>
      </c>
      <c r="AL24" s="4">
        <v>4.7</v>
      </c>
      <c r="AM24" s="4">
        <v>175</v>
      </c>
      <c r="AN24" s="4" t="s">
        <v>155</v>
      </c>
      <c r="AO24" s="4">
        <v>2</v>
      </c>
      <c r="AP24" s="5">
        <v>0.62186342592592592</v>
      </c>
      <c r="AQ24" s="4">
        <v>47.158883000000003</v>
      </c>
      <c r="AR24" s="4">
        <v>-88.487472999999994</v>
      </c>
      <c r="AS24" s="4">
        <v>306.89999999999998</v>
      </c>
      <c r="AT24" s="4">
        <v>35.200000000000003</v>
      </c>
      <c r="AU24" s="4">
        <v>12</v>
      </c>
      <c r="AV24" s="4">
        <v>9</v>
      </c>
      <c r="AW24" s="4" t="s">
        <v>207</v>
      </c>
      <c r="AX24" s="4">
        <v>2.2368000000000001</v>
      </c>
      <c r="AY24" s="4">
        <v>1.4052</v>
      </c>
      <c r="AZ24" s="4">
        <v>3.1736</v>
      </c>
      <c r="BA24" s="4">
        <v>14.186999999999999</v>
      </c>
      <c r="BB24" s="4">
        <v>49.27</v>
      </c>
      <c r="BC24" s="4">
        <v>3.47</v>
      </c>
      <c r="BD24" s="4">
        <v>3.419</v>
      </c>
      <c r="BE24" s="4">
        <v>3192.6460000000002</v>
      </c>
      <c r="BF24" s="4">
        <v>0.72299999999999998</v>
      </c>
      <c r="BG24" s="4">
        <v>27.382000000000001</v>
      </c>
      <c r="BH24" s="4">
        <v>6.9370000000000003</v>
      </c>
      <c r="BI24" s="4">
        <v>34.32</v>
      </c>
      <c r="BJ24" s="4">
        <v>21.928999999999998</v>
      </c>
      <c r="BK24" s="4">
        <v>5.556</v>
      </c>
      <c r="BL24" s="4">
        <v>27.484999999999999</v>
      </c>
      <c r="BM24" s="4">
        <v>0.4849</v>
      </c>
      <c r="BQ24" s="4">
        <v>5800.4669999999996</v>
      </c>
      <c r="BR24" s="4">
        <v>0.16389300000000001</v>
      </c>
      <c r="BS24" s="4">
        <v>-5</v>
      </c>
      <c r="BT24" s="4">
        <v>6.1879999999999999E-3</v>
      </c>
      <c r="BU24" s="4">
        <v>4.0051329999999998</v>
      </c>
      <c r="BV24" s="4">
        <v>21</v>
      </c>
      <c r="BW24" s="4">
        <f t="shared" si="9"/>
        <v>1.0581561386</v>
      </c>
      <c r="BY24" s="4">
        <f>BE24*$BU24*VLOOKUP("Fuel Specific Gravity",'Raw Data'!$A$1:$B$2000,2,FALSE)</f>
        <v>10920.073961537972</v>
      </c>
      <c r="BZ24" s="4">
        <f>BF24*$BU24*VLOOKUP("Fuel Specific Gravity",'Raw Data'!$A$1:$B$2000,2,FALSE)</f>
        <v>2.4729373297859998</v>
      </c>
      <c r="CA24" s="4">
        <f>BJ24*$BU24*VLOOKUP("Fuel Specific Gravity",'Raw Data'!$A$1:$B$2000,2,FALSE)</f>
        <v>75.005591569677989</v>
      </c>
      <c r="CB24" s="4">
        <f>BM24*$BU24*VLOOKUP("Fuel Specific Gravity",'Raw Data'!$A$1:$B$2000,2,FALSE)</f>
        <v>1.6585439989117998</v>
      </c>
    </row>
    <row r="25" spans="1:80" x14ac:dyDescent="0.25">
      <c r="A25" s="2">
        <v>43165</v>
      </c>
      <c r="B25" s="38">
        <v>0.41274608796296297</v>
      </c>
      <c r="C25" s="4">
        <v>3.081</v>
      </c>
      <c r="D25" s="4">
        <v>5.1000000000000004E-3</v>
      </c>
      <c r="E25" s="4">
        <v>51.109271999999997</v>
      </c>
      <c r="F25" s="4">
        <v>292.10000000000002</v>
      </c>
      <c r="G25" s="4">
        <v>88.3</v>
      </c>
      <c r="H25" s="4">
        <v>0</v>
      </c>
      <c r="J25" s="4">
        <v>11.7</v>
      </c>
      <c r="K25" s="4">
        <v>0.97689999999999999</v>
      </c>
      <c r="L25" s="4">
        <v>3.0093999999999999</v>
      </c>
      <c r="M25" s="4">
        <v>5.0000000000000001E-3</v>
      </c>
      <c r="N25" s="4">
        <v>285.37329999999997</v>
      </c>
      <c r="O25" s="4">
        <v>86.236900000000006</v>
      </c>
      <c r="P25" s="4">
        <v>371.6</v>
      </c>
      <c r="Q25" s="4">
        <v>228.5419</v>
      </c>
      <c r="R25" s="4">
        <v>69.063100000000006</v>
      </c>
      <c r="S25" s="4">
        <v>297.60000000000002</v>
      </c>
      <c r="T25" s="4">
        <v>0</v>
      </c>
      <c r="W25" s="4">
        <v>0</v>
      </c>
      <c r="X25" s="4">
        <v>11.4255</v>
      </c>
      <c r="Y25" s="4">
        <v>12.3</v>
      </c>
      <c r="Z25" s="4">
        <v>842</v>
      </c>
      <c r="AA25" s="4">
        <v>844</v>
      </c>
      <c r="AB25" s="4">
        <v>882</v>
      </c>
      <c r="AC25" s="4">
        <v>81</v>
      </c>
      <c r="AD25" s="4">
        <v>22.09</v>
      </c>
      <c r="AE25" s="4">
        <v>0.51</v>
      </c>
      <c r="AF25" s="4">
        <v>979</v>
      </c>
      <c r="AG25" s="4">
        <v>0</v>
      </c>
      <c r="AH25" s="4">
        <v>32</v>
      </c>
      <c r="AI25" s="4">
        <v>35</v>
      </c>
      <c r="AJ25" s="4">
        <v>190.1</v>
      </c>
      <c r="AK25" s="4">
        <v>171</v>
      </c>
      <c r="AL25" s="4">
        <v>4.7</v>
      </c>
      <c r="AM25" s="4">
        <v>175</v>
      </c>
      <c r="AN25" s="4" t="s">
        <v>155</v>
      </c>
      <c r="AO25" s="4">
        <v>2</v>
      </c>
      <c r="AP25" s="5">
        <v>0.62187500000000007</v>
      </c>
      <c r="AQ25" s="4">
        <v>47.158889000000002</v>
      </c>
      <c r="AR25" s="4">
        <v>-88.487257999999997</v>
      </c>
      <c r="AS25" s="4">
        <v>306.89999999999998</v>
      </c>
      <c r="AT25" s="4">
        <v>35.5</v>
      </c>
      <c r="AU25" s="4">
        <v>12</v>
      </c>
      <c r="AV25" s="4">
        <v>9</v>
      </c>
      <c r="AW25" s="4" t="s">
        <v>207</v>
      </c>
      <c r="AX25" s="4">
        <v>2.2999999999999998</v>
      </c>
      <c r="AY25" s="4">
        <v>1.5</v>
      </c>
      <c r="AZ25" s="4">
        <v>3.3</v>
      </c>
      <c r="BA25" s="4">
        <v>14.186999999999999</v>
      </c>
      <c r="BB25" s="4">
        <v>68.41</v>
      </c>
      <c r="BC25" s="4">
        <v>4.82</v>
      </c>
      <c r="BD25" s="4">
        <v>2.3639999999999999</v>
      </c>
      <c r="BE25" s="4">
        <v>3201.806</v>
      </c>
      <c r="BF25" s="4">
        <v>3.3809999999999998</v>
      </c>
      <c r="BG25" s="4">
        <v>31.795000000000002</v>
      </c>
      <c r="BH25" s="4">
        <v>9.6080000000000005</v>
      </c>
      <c r="BI25" s="4">
        <v>41.402999999999999</v>
      </c>
      <c r="BJ25" s="4">
        <v>25.463000000000001</v>
      </c>
      <c r="BK25" s="4">
        <v>7.6950000000000003</v>
      </c>
      <c r="BL25" s="4">
        <v>33.158000000000001</v>
      </c>
      <c r="BM25" s="4">
        <v>0</v>
      </c>
      <c r="BQ25" s="4">
        <v>8838.6370000000006</v>
      </c>
      <c r="BR25" s="4">
        <v>8.8331999999999994E-2</v>
      </c>
      <c r="BS25" s="4">
        <v>-5</v>
      </c>
      <c r="BT25" s="4">
        <v>6.9059999999999998E-3</v>
      </c>
      <c r="BU25" s="4">
        <v>2.158614</v>
      </c>
      <c r="BV25" s="4">
        <v>21</v>
      </c>
      <c r="BW25" s="4">
        <f t="shared" si="9"/>
        <v>0.57030581879999998</v>
      </c>
      <c r="BY25" s="4">
        <f>BE25*$BU25*VLOOKUP("Fuel Specific Gravity",'Raw Data'!$A$1:$B$2000,2,FALSE)</f>
        <v>5902.3896213789358</v>
      </c>
      <c r="BZ25" s="4">
        <f>BF25*$BU25*VLOOKUP("Fuel Specific Gravity",'Raw Data'!$A$1:$B$2000,2,FALSE)</f>
        <v>6.2327259396359995</v>
      </c>
      <c r="CA25" s="4">
        <f>BJ25*$BU25*VLOOKUP("Fuel Specific Gravity",'Raw Data'!$A$1:$B$2000,2,FALSE)</f>
        <v>46.939929192827996</v>
      </c>
      <c r="CB25" s="4">
        <f>BM25*$BU25*VLOOKUP("Fuel Specific Gravity",'Raw Data'!$A$1:$B$2000,2,FALSE)</f>
        <v>0</v>
      </c>
    </row>
    <row r="26" spans="1:80" x14ac:dyDescent="0.25">
      <c r="A26" s="2">
        <v>43165</v>
      </c>
      <c r="B26" s="38">
        <v>0.41275766203703701</v>
      </c>
      <c r="C26" s="4">
        <v>3.2559999999999998</v>
      </c>
      <c r="D26" s="4">
        <v>9.4000000000000004E-3</v>
      </c>
      <c r="E26" s="4">
        <v>93.980017000000004</v>
      </c>
      <c r="F26" s="4">
        <v>269.89999999999998</v>
      </c>
      <c r="G26" s="4">
        <v>86.4</v>
      </c>
      <c r="H26" s="4">
        <v>13.2</v>
      </c>
      <c r="J26" s="4">
        <v>13.14</v>
      </c>
      <c r="K26" s="4">
        <v>0.97550000000000003</v>
      </c>
      <c r="L26" s="4">
        <v>3.1758999999999999</v>
      </c>
      <c r="M26" s="4">
        <v>9.1999999999999998E-3</v>
      </c>
      <c r="N26" s="4">
        <v>263.31849999999997</v>
      </c>
      <c r="O26" s="4">
        <v>84.300700000000006</v>
      </c>
      <c r="P26" s="4">
        <v>347.6</v>
      </c>
      <c r="Q26" s="4">
        <v>210.8793</v>
      </c>
      <c r="R26" s="4">
        <v>67.5124</v>
      </c>
      <c r="S26" s="4">
        <v>278.39999999999998</v>
      </c>
      <c r="T26" s="4">
        <v>13.2277</v>
      </c>
      <c r="W26" s="4">
        <v>0</v>
      </c>
      <c r="X26" s="4">
        <v>12.8154</v>
      </c>
      <c r="Y26" s="4">
        <v>12.4</v>
      </c>
      <c r="Z26" s="4">
        <v>841</v>
      </c>
      <c r="AA26" s="4">
        <v>844</v>
      </c>
      <c r="AB26" s="4">
        <v>882</v>
      </c>
      <c r="AC26" s="4">
        <v>81</v>
      </c>
      <c r="AD26" s="4">
        <v>22.09</v>
      </c>
      <c r="AE26" s="4">
        <v>0.51</v>
      </c>
      <c r="AF26" s="4">
        <v>979</v>
      </c>
      <c r="AG26" s="4">
        <v>0</v>
      </c>
      <c r="AH26" s="4">
        <v>32</v>
      </c>
      <c r="AI26" s="4">
        <v>35</v>
      </c>
      <c r="AJ26" s="4">
        <v>190</v>
      </c>
      <c r="AK26" s="4">
        <v>170.1</v>
      </c>
      <c r="AL26" s="4">
        <v>4.8</v>
      </c>
      <c r="AM26" s="4">
        <v>174.6</v>
      </c>
      <c r="AN26" s="4" t="s">
        <v>155</v>
      </c>
      <c r="AO26" s="4">
        <v>1</v>
      </c>
      <c r="AP26" s="5">
        <v>0.62188657407407411</v>
      </c>
      <c r="AQ26" s="4">
        <v>47.158893999999997</v>
      </c>
      <c r="AR26" s="4">
        <v>-88.487046000000007</v>
      </c>
      <c r="AS26" s="4">
        <v>306.8</v>
      </c>
      <c r="AT26" s="4">
        <v>35.299999999999997</v>
      </c>
      <c r="AU26" s="4">
        <v>12</v>
      </c>
      <c r="AV26" s="4">
        <v>9</v>
      </c>
      <c r="AW26" s="4" t="s">
        <v>207</v>
      </c>
      <c r="AX26" s="4">
        <v>1.6843999999999999</v>
      </c>
      <c r="AY26" s="4">
        <v>1.5</v>
      </c>
      <c r="AZ26" s="4">
        <v>2.5476000000000001</v>
      </c>
      <c r="BA26" s="4">
        <v>14.186999999999999</v>
      </c>
      <c r="BB26" s="4">
        <v>64.66</v>
      </c>
      <c r="BC26" s="4">
        <v>4.5599999999999996</v>
      </c>
      <c r="BD26" s="4">
        <v>2.5169999999999999</v>
      </c>
      <c r="BE26" s="4">
        <v>3194.252</v>
      </c>
      <c r="BF26" s="4">
        <v>5.8680000000000003</v>
      </c>
      <c r="BG26" s="4">
        <v>27.734000000000002</v>
      </c>
      <c r="BH26" s="4">
        <v>8.8789999999999996</v>
      </c>
      <c r="BI26" s="4">
        <v>36.613999999999997</v>
      </c>
      <c r="BJ26" s="4">
        <v>22.210999999999999</v>
      </c>
      <c r="BK26" s="4">
        <v>7.1109999999999998</v>
      </c>
      <c r="BL26" s="4">
        <v>29.321999999999999</v>
      </c>
      <c r="BM26" s="4">
        <v>0.42030000000000001</v>
      </c>
      <c r="BQ26" s="4">
        <v>9372.0310000000009</v>
      </c>
      <c r="BR26" s="4">
        <v>6.1974000000000001E-2</v>
      </c>
      <c r="BS26" s="4">
        <v>-5</v>
      </c>
      <c r="BT26" s="4">
        <v>7.9059999999999998E-3</v>
      </c>
      <c r="BU26" s="4">
        <v>1.5144899999999999</v>
      </c>
      <c r="BV26" s="4">
        <v>21</v>
      </c>
      <c r="BW26" s="4">
        <f t="shared" si="9"/>
        <v>0.40012825799999996</v>
      </c>
      <c r="BY26" s="4">
        <f>BE26*$BU26*VLOOKUP("Fuel Specific Gravity",'Raw Data'!$A$1:$B$2000,2,FALSE)</f>
        <v>4131.3639556039197</v>
      </c>
      <c r="BZ26" s="4">
        <f>BF26*$BU26*VLOOKUP("Fuel Specific Gravity",'Raw Data'!$A$1:$B$2000,2,FALSE)</f>
        <v>7.5895213312799994</v>
      </c>
      <c r="CA26" s="4">
        <f>BJ26*$BU26*VLOOKUP("Fuel Specific Gravity",'Raw Data'!$A$1:$B$2000,2,FALSE)</f>
        <v>28.727140131059997</v>
      </c>
      <c r="CB26" s="4">
        <f>BM26*$BU26*VLOOKUP("Fuel Specific Gravity",'Raw Data'!$A$1:$B$2000,2,FALSE)</f>
        <v>0.54360528553799992</v>
      </c>
    </row>
    <row r="27" spans="1:80" x14ac:dyDescent="0.25">
      <c r="A27" s="2">
        <v>43165</v>
      </c>
      <c r="B27" s="38">
        <v>0.4127692361111111</v>
      </c>
      <c r="C27" s="4">
        <v>3.5760000000000001</v>
      </c>
      <c r="D27" s="4">
        <v>9.7999999999999997E-3</v>
      </c>
      <c r="E27" s="4">
        <v>97.626391999999996</v>
      </c>
      <c r="F27" s="4">
        <v>280.10000000000002</v>
      </c>
      <c r="G27" s="4">
        <v>89.7</v>
      </c>
      <c r="H27" s="4">
        <v>16.399999999999999</v>
      </c>
      <c r="J27" s="4">
        <v>14.14</v>
      </c>
      <c r="K27" s="4">
        <v>0.9728</v>
      </c>
      <c r="L27" s="4">
        <v>3.4784999999999999</v>
      </c>
      <c r="M27" s="4">
        <v>9.4999999999999998E-3</v>
      </c>
      <c r="N27" s="4">
        <v>272.49450000000002</v>
      </c>
      <c r="O27" s="4">
        <v>87.265100000000004</v>
      </c>
      <c r="P27" s="4">
        <v>359.8</v>
      </c>
      <c r="Q27" s="4">
        <v>218.22800000000001</v>
      </c>
      <c r="R27" s="4">
        <v>69.886499999999998</v>
      </c>
      <c r="S27" s="4">
        <v>288.10000000000002</v>
      </c>
      <c r="T27" s="4">
        <v>16.360199999999999</v>
      </c>
      <c r="W27" s="4">
        <v>0</v>
      </c>
      <c r="X27" s="4">
        <v>13.751300000000001</v>
      </c>
      <c r="Y27" s="4">
        <v>12.4</v>
      </c>
      <c r="Z27" s="4">
        <v>841</v>
      </c>
      <c r="AA27" s="4">
        <v>844</v>
      </c>
      <c r="AB27" s="4">
        <v>881</v>
      </c>
      <c r="AC27" s="4">
        <v>81</v>
      </c>
      <c r="AD27" s="4">
        <v>22.09</v>
      </c>
      <c r="AE27" s="4">
        <v>0.51</v>
      </c>
      <c r="AF27" s="4">
        <v>979</v>
      </c>
      <c r="AG27" s="4">
        <v>0</v>
      </c>
      <c r="AH27" s="4">
        <v>32</v>
      </c>
      <c r="AI27" s="4">
        <v>35</v>
      </c>
      <c r="AJ27" s="4">
        <v>190</v>
      </c>
      <c r="AK27" s="4">
        <v>170.9</v>
      </c>
      <c r="AL27" s="4">
        <v>4.8</v>
      </c>
      <c r="AM27" s="4">
        <v>174.2</v>
      </c>
      <c r="AN27" s="4" t="s">
        <v>155</v>
      </c>
      <c r="AO27" s="4">
        <v>1</v>
      </c>
      <c r="AP27" s="5">
        <v>0.62189814814814814</v>
      </c>
      <c r="AQ27" s="4">
        <v>47.158895999999999</v>
      </c>
      <c r="AR27" s="4">
        <v>-88.486838000000006</v>
      </c>
      <c r="AS27" s="4">
        <v>306.7</v>
      </c>
      <c r="AT27" s="4">
        <v>34.700000000000003</v>
      </c>
      <c r="AU27" s="4">
        <v>12</v>
      </c>
      <c r="AV27" s="4">
        <v>9</v>
      </c>
      <c r="AW27" s="4" t="s">
        <v>207</v>
      </c>
      <c r="AX27" s="4">
        <v>1.4</v>
      </c>
      <c r="AY27" s="4">
        <v>1.5684</v>
      </c>
      <c r="AZ27" s="4">
        <v>2.2684000000000002</v>
      </c>
      <c r="BA27" s="4">
        <v>14.186999999999999</v>
      </c>
      <c r="BB27" s="4">
        <v>58.97</v>
      </c>
      <c r="BC27" s="4">
        <v>4.16</v>
      </c>
      <c r="BD27" s="4">
        <v>2.7930000000000001</v>
      </c>
      <c r="BE27" s="4">
        <v>3191.07</v>
      </c>
      <c r="BF27" s="4">
        <v>5.5449999999999999</v>
      </c>
      <c r="BG27" s="4">
        <v>26.178000000000001</v>
      </c>
      <c r="BH27" s="4">
        <v>8.3829999999999991</v>
      </c>
      <c r="BI27" s="4">
        <v>34.561</v>
      </c>
      <c r="BJ27" s="4">
        <v>20.965</v>
      </c>
      <c r="BK27" s="4">
        <v>6.7140000000000004</v>
      </c>
      <c r="BL27" s="4">
        <v>27.678000000000001</v>
      </c>
      <c r="BM27" s="4">
        <v>0.47410000000000002</v>
      </c>
      <c r="BQ27" s="4">
        <v>9172.4120000000003</v>
      </c>
      <c r="BR27" s="4">
        <v>5.6376000000000002E-2</v>
      </c>
      <c r="BS27" s="4">
        <v>-5</v>
      </c>
      <c r="BT27" s="4">
        <v>7.0939999999999996E-3</v>
      </c>
      <c r="BU27" s="4">
        <v>1.3776889999999999</v>
      </c>
      <c r="BV27" s="4">
        <v>21</v>
      </c>
      <c r="BW27" s="4">
        <f t="shared" si="9"/>
        <v>0.36398543379999998</v>
      </c>
      <c r="BY27" s="4">
        <f>BE27*$BU27*VLOOKUP("Fuel Specific Gravity",'Raw Data'!$A$1:$B$2000,2,FALSE)</f>
        <v>3754.4419397944198</v>
      </c>
      <c r="BZ27" s="4">
        <f>BF27*$BU27*VLOOKUP("Fuel Specific Gravity",'Raw Data'!$A$1:$B$2000,2,FALSE)</f>
        <v>6.5239498212699996</v>
      </c>
      <c r="CA27" s="4">
        <f>BJ27*$BU27*VLOOKUP("Fuel Specific Gravity",'Raw Data'!$A$1:$B$2000,2,FALSE)</f>
        <v>24.666295401789998</v>
      </c>
      <c r="CB27" s="4">
        <f>BM27*$BU27*VLOOKUP("Fuel Specific Gravity",'Raw Data'!$A$1:$B$2000,2,FALSE)</f>
        <v>0.55780065108459997</v>
      </c>
    </row>
    <row r="28" spans="1:80" x14ac:dyDescent="0.25">
      <c r="A28" s="2">
        <v>43165</v>
      </c>
      <c r="B28" s="38">
        <v>0.41278081018518514</v>
      </c>
      <c r="C28" s="4">
        <v>4.048</v>
      </c>
      <c r="D28" s="4">
        <v>9.4999999999999998E-3</v>
      </c>
      <c r="E28" s="4">
        <v>95.374593000000004</v>
      </c>
      <c r="F28" s="4">
        <v>297</v>
      </c>
      <c r="G28" s="4">
        <v>95</v>
      </c>
      <c r="H28" s="4">
        <v>0</v>
      </c>
      <c r="J28" s="4">
        <v>14.5</v>
      </c>
      <c r="K28" s="4">
        <v>0.96899999999999997</v>
      </c>
      <c r="L28" s="4">
        <v>3.9222000000000001</v>
      </c>
      <c r="M28" s="4">
        <v>9.1999999999999998E-3</v>
      </c>
      <c r="N28" s="4">
        <v>287.82299999999998</v>
      </c>
      <c r="O28" s="4">
        <v>92.084800000000001</v>
      </c>
      <c r="P28" s="4">
        <v>379.9</v>
      </c>
      <c r="Q28" s="4">
        <v>230.48599999999999</v>
      </c>
      <c r="R28" s="4">
        <v>73.740700000000004</v>
      </c>
      <c r="S28" s="4">
        <v>304.2</v>
      </c>
      <c r="T28" s="4">
        <v>0</v>
      </c>
      <c r="W28" s="4">
        <v>0</v>
      </c>
      <c r="X28" s="4">
        <v>14.049899999999999</v>
      </c>
      <c r="Y28" s="4">
        <v>12.3</v>
      </c>
      <c r="Z28" s="4">
        <v>841</v>
      </c>
      <c r="AA28" s="4">
        <v>845</v>
      </c>
      <c r="AB28" s="4">
        <v>881</v>
      </c>
      <c r="AC28" s="4">
        <v>81</v>
      </c>
      <c r="AD28" s="4">
        <v>22.07</v>
      </c>
      <c r="AE28" s="4">
        <v>0.51</v>
      </c>
      <c r="AF28" s="4">
        <v>980</v>
      </c>
      <c r="AG28" s="4">
        <v>0</v>
      </c>
      <c r="AH28" s="4">
        <v>32</v>
      </c>
      <c r="AI28" s="4">
        <v>35</v>
      </c>
      <c r="AJ28" s="4">
        <v>190</v>
      </c>
      <c r="AK28" s="4">
        <v>170.1</v>
      </c>
      <c r="AL28" s="4">
        <v>4.7</v>
      </c>
      <c r="AM28" s="4">
        <v>174.1</v>
      </c>
      <c r="AN28" s="4" t="s">
        <v>155</v>
      </c>
      <c r="AO28" s="4">
        <v>1</v>
      </c>
      <c r="AP28" s="5">
        <v>0.62190972222222218</v>
      </c>
      <c r="AQ28" s="4">
        <v>47.158883000000003</v>
      </c>
      <c r="AR28" s="4">
        <v>-88.486671999999999</v>
      </c>
      <c r="AS28" s="4">
        <v>306.60000000000002</v>
      </c>
      <c r="AT28" s="4">
        <v>31.2</v>
      </c>
      <c r="AU28" s="4">
        <v>12</v>
      </c>
      <c r="AV28" s="4">
        <v>9</v>
      </c>
      <c r="AW28" s="4" t="s">
        <v>207</v>
      </c>
      <c r="AX28" s="4">
        <v>1.4683999999999999</v>
      </c>
      <c r="AY28" s="4">
        <v>1.1896</v>
      </c>
      <c r="AZ28" s="4">
        <v>2.2999999999999998</v>
      </c>
      <c r="BA28" s="4">
        <v>14.186999999999999</v>
      </c>
      <c r="BB28" s="4">
        <v>52.24</v>
      </c>
      <c r="BC28" s="4">
        <v>3.68</v>
      </c>
      <c r="BD28" s="4">
        <v>3.2040000000000002</v>
      </c>
      <c r="BE28" s="4">
        <v>3189.625</v>
      </c>
      <c r="BF28" s="4">
        <v>4.7830000000000004</v>
      </c>
      <c r="BG28" s="4">
        <v>24.512</v>
      </c>
      <c r="BH28" s="4">
        <v>7.8419999999999996</v>
      </c>
      <c r="BI28" s="4">
        <v>32.353999999999999</v>
      </c>
      <c r="BJ28" s="4">
        <v>19.629000000000001</v>
      </c>
      <c r="BK28" s="4">
        <v>6.28</v>
      </c>
      <c r="BL28" s="4">
        <v>25.908999999999999</v>
      </c>
      <c r="BM28" s="4">
        <v>0</v>
      </c>
      <c r="BQ28" s="4">
        <v>8307.7819999999992</v>
      </c>
      <c r="BR28" s="4">
        <v>4.6033999999999999E-2</v>
      </c>
      <c r="BS28" s="4">
        <v>-5</v>
      </c>
      <c r="BT28" s="4">
        <v>7.9059999999999998E-3</v>
      </c>
      <c r="BU28" s="4">
        <v>1.1249549999999999</v>
      </c>
      <c r="BV28" s="4">
        <v>21</v>
      </c>
      <c r="BW28" s="4">
        <f t="shared" si="9"/>
        <v>0.29721311099999997</v>
      </c>
      <c r="BY28" s="4">
        <f>BE28*$BU28*VLOOKUP("Fuel Specific Gravity",'Raw Data'!$A$1:$B$2000,2,FALSE)</f>
        <v>3064.3096414612496</v>
      </c>
      <c r="BZ28" s="4">
        <f>BF28*$BU28*VLOOKUP("Fuel Specific Gravity",'Raw Data'!$A$1:$B$2000,2,FALSE)</f>
        <v>4.5950834393099997</v>
      </c>
      <c r="CA28" s="4">
        <f>BJ28*$BU28*VLOOKUP("Fuel Specific Gravity",'Raw Data'!$A$1:$B$2000,2,FALSE)</f>
        <v>18.85780740753</v>
      </c>
      <c r="CB28" s="4">
        <f>BM28*$BU28*VLOOKUP("Fuel Specific Gravity",'Raw Data'!$A$1:$B$2000,2,FALSE)</f>
        <v>0</v>
      </c>
    </row>
    <row r="29" spans="1:80" x14ac:dyDescent="0.25">
      <c r="A29" s="2">
        <v>43165</v>
      </c>
      <c r="B29" s="38">
        <v>0.41279238425925929</v>
      </c>
      <c r="C29" s="4">
        <v>4.9359999999999999</v>
      </c>
      <c r="D29" s="4">
        <v>1.44E-2</v>
      </c>
      <c r="E29" s="4">
        <v>144.23452800000001</v>
      </c>
      <c r="F29" s="4">
        <v>319</v>
      </c>
      <c r="G29" s="4">
        <v>97.2</v>
      </c>
      <c r="H29" s="4">
        <v>23.6</v>
      </c>
      <c r="J29" s="4">
        <v>14.6</v>
      </c>
      <c r="K29" s="4">
        <v>0.9617</v>
      </c>
      <c r="L29" s="4">
        <v>4.7469999999999999</v>
      </c>
      <c r="M29" s="4">
        <v>1.3899999999999999E-2</v>
      </c>
      <c r="N29" s="4">
        <v>306.77929999999998</v>
      </c>
      <c r="O29" s="4">
        <v>93.481499999999997</v>
      </c>
      <c r="P29" s="4">
        <v>400.3</v>
      </c>
      <c r="Q29" s="4">
        <v>245.66409999999999</v>
      </c>
      <c r="R29" s="4">
        <v>74.858599999999996</v>
      </c>
      <c r="S29" s="4">
        <v>320.5</v>
      </c>
      <c r="T29" s="4">
        <v>23.615400000000001</v>
      </c>
      <c r="W29" s="4">
        <v>0</v>
      </c>
      <c r="X29" s="4">
        <v>14.041499999999999</v>
      </c>
      <c r="Y29" s="4">
        <v>12.4</v>
      </c>
      <c r="Z29" s="4">
        <v>842</v>
      </c>
      <c r="AA29" s="4">
        <v>844</v>
      </c>
      <c r="AB29" s="4">
        <v>881</v>
      </c>
      <c r="AC29" s="4">
        <v>81</v>
      </c>
      <c r="AD29" s="4">
        <v>22.07</v>
      </c>
      <c r="AE29" s="4">
        <v>0.51</v>
      </c>
      <c r="AF29" s="4">
        <v>980</v>
      </c>
      <c r="AG29" s="4">
        <v>0</v>
      </c>
      <c r="AH29" s="4">
        <v>32</v>
      </c>
      <c r="AI29" s="4">
        <v>35</v>
      </c>
      <c r="AJ29" s="4">
        <v>190</v>
      </c>
      <c r="AK29" s="4">
        <v>170</v>
      </c>
      <c r="AL29" s="4">
        <v>4.7</v>
      </c>
      <c r="AM29" s="4">
        <v>174.5</v>
      </c>
      <c r="AN29" s="4" t="s">
        <v>155</v>
      </c>
      <c r="AO29" s="4">
        <v>1</v>
      </c>
      <c r="AP29" s="5">
        <v>0.62192129629629633</v>
      </c>
      <c r="AQ29" s="4">
        <v>47.158864000000001</v>
      </c>
      <c r="AR29" s="4">
        <v>-88.486519999999999</v>
      </c>
      <c r="AS29" s="4">
        <v>306.7</v>
      </c>
      <c r="AT29" s="4">
        <v>28.4</v>
      </c>
      <c r="AU29" s="4">
        <v>12</v>
      </c>
      <c r="AV29" s="4">
        <v>9</v>
      </c>
      <c r="AW29" s="4" t="s">
        <v>207</v>
      </c>
      <c r="AX29" s="4">
        <v>1.5684</v>
      </c>
      <c r="AY29" s="4">
        <v>1</v>
      </c>
      <c r="AZ29" s="4">
        <v>2.2999999999999998</v>
      </c>
      <c r="BA29" s="4">
        <v>14.186999999999999</v>
      </c>
      <c r="BB29" s="4">
        <v>42.95</v>
      </c>
      <c r="BC29" s="4">
        <v>3.03</v>
      </c>
      <c r="BD29" s="4">
        <v>3.9780000000000002</v>
      </c>
      <c r="BE29" s="4">
        <v>3180.5639999999999</v>
      </c>
      <c r="BF29" s="4">
        <v>5.9160000000000004</v>
      </c>
      <c r="BG29" s="4">
        <v>21.524999999999999</v>
      </c>
      <c r="BH29" s="4">
        <v>6.5590000000000002</v>
      </c>
      <c r="BI29" s="4">
        <v>28.084</v>
      </c>
      <c r="BJ29" s="4">
        <v>17.236999999999998</v>
      </c>
      <c r="BK29" s="4">
        <v>5.2519999999999998</v>
      </c>
      <c r="BL29" s="4">
        <v>22.49</v>
      </c>
      <c r="BM29" s="4">
        <v>0.49990000000000001</v>
      </c>
      <c r="BQ29" s="4">
        <v>6840.6480000000001</v>
      </c>
      <c r="BR29" s="4">
        <v>5.9496E-2</v>
      </c>
      <c r="BS29" s="4">
        <v>-5</v>
      </c>
      <c r="BT29" s="4">
        <v>6.1879999999999999E-3</v>
      </c>
      <c r="BU29" s="4">
        <v>1.4539329999999999</v>
      </c>
      <c r="BV29" s="4">
        <v>21</v>
      </c>
      <c r="BW29" s="4">
        <f t="shared" si="9"/>
        <v>0.38412909859999994</v>
      </c>
      <c r="BY29" s="4">
        <f>BE29*$BU29*VLOOKUP("Fuel Specific Gravity",'Raw Data'!$A$1:$B$2000,2,FALSE)</f>
        <v>3949.1752223130475</v>
      </c>
      <c r="BZ29" s="4">
        <f>BF29*$BU29*VLOOKUP("Fuel Specific Gravity",'Raw Data'!$A$1:$B$2000,2,FALSE)</f>
        <v>7.3456533543119997</v>
      </c>
      <c r="CA29" s="4">
        <f>BJ29*$BU29*VLOOKUP("Fuel Specific Gravity",'Raw Data'!$A$1:$B$2000,2,FALSE)</f>
        <v>21.402472425333997</v>
      </c>
      <c r="CB29" s="4">
        <f>BM29*$BU29*VLOOKUP("Fuel Specific Gravity",'Raw Data'!$A$1:$B$2000,2,FALSE)</f>
        <v>0.62070522512179993</v>
      </c>
    </row>
    <row r="30" spans="1:80" x14ac:dyDescent="0.25">
      <c r="A30" s="2">
        <v>43165</v>
      </c>
      <c r="B30" s="38">
        <v>0.41280395833333333</v>
      </c>
      <c r="C30" s="4">
        <v>5.4130000000000003</v>
      </c>
      <c r="D30" s="4">
        <v>9.7999999999999997E-3</v>
      </c>
      <c r="E30" s="4">
        <v>98.377926000000002</v>
      </c>
      <c r="F30" s="4">
        <v>349.7</v>
      </c>
      <c r="G30" s="4">
        <v>96.8</v>
      </c>
      <c r="H30" s="4">
        <v>3.8</v>
      </c>
      <c r="J30" s="4">
        <v>14.42</v>
      </c>
      <c r="K30" s="4">
        <v>0.95799999999999996</v>
      </c>
      <c r="L30" s="4">
        <v>5.1853999999999996</v>
      </c>
      <c r="M30" s="4">
        <v>9.4000000000000004E-3</v>
      </c>
      <c r="N30" s="4">
        <v>334.98169999999999</v>
      </c>
      <c r="O30" s="4">
        <v>92.712199999999996</v>
      </c>
      <c r="P30" s="4">
        <v>427.7</v>
      </c>
      <c r="Q30" s="4">
        <v>268.2688</v>
      </c>
      <c r="R30" s="4">
        <v>74.248199999999997</v>
      </c>
      <c r="S30" s="4">
        <v>342.5</v>
      </c>
      <c r="T30" s="4">
        <v>3.798</v>
      </c>
      <c r="W30" s="4">
        <v>0</v>
      </c>
      <c r="X30" s="4">
        <v>13.817</v>
      </c>
      <c r="Y30" s="4">
        <v>12.4</v>
      </c>
      <c r="Z30" s="4">
        <v>842</v>
      </c>
      <c r="AA30" s="4">
        <v>844</v>
      </c>
      <c r="AB30" s="4">
        <v>882</v>
      </c>
      <c r="AC30" s="4">
        <v>81</v>
      </c>
      <c r="AD30" s="4">
        <v>22.09</v>
      </c>
      <c r="AE30" s="4">
        <v>0.51</v>
      </c>
      <c r="AF30" s="4">
        <v>979</v>
      </c>
      <c r="AG30" s="4">
        <v>0</v>
      </c>
      <c r="AH30" s="4">
        <v>32</v>
      </c>
      <c r="AI30" s="4">
        <v>35</v>
      </c>
      <c r="AJ30" s="4">
        <v>190</v>
      </c>
      <c r="AK30" s="4">
        <v>170</v>
      </c>
      <c r="AL30" s="4">
        <v>4.5999999999999996</v>
      </c>
      <c r="AM30" s="4">
        <v>174.8</v>
      </c>
      <c r="AN30" s="4" t="s">
        <v>155</v>
      </c>
      <c r="AO30" s="4">
        <v>1</v>
      </c>
      <c r="AP30" s="5">
        <v>0.62193287037037037</v>
      </c>
      <c r="AQ30" s="4">
        <v>47.158839999999998</v>
      </c>
      <c r="AR30" s="4">
        <v>-88.486373999999998</v>
      </c>
      <c r="AS30" s="4">
        <v>306.7</v>
      </c>
      <c r="AT30" s="4">
        <v>26.7</v>
      </c>
      <c r="AU30" s="4">
        <v>12</v>
      </c>
      <c r="AV30" s="4">
        <v>9</v>
      </c>
      <c r="AW30" s="4" t="s">
        <v>207</v>
      </c>
      <c r="AX30" s="4">
        <v>1.6</v>
      </c>
      <c r="AY30" s="4">
        <v>1</v>
      </c>
      <c r="AZ30" s="4">
        <v>2.2999999999999998</v>
      </c>
      <c r="BA30" s="4">
        <v>14.186999999999999</v>
      </c>
      <c r="BB30" s="4">
        <v>39.31</v>
      </c>
      <c r="BC30" s="4">
        <v>2.77</v>
      </c>
      <c r="BD30" s="4">
        <v>4.3879999999999999</v>
      </c>
      <c r="BE30" s="4">
        <v>3183.1880000000001</v>
      </c>
      <c r="BF30" s="4">
        <v>3.6819999999999999</v>
      </c>
      <c r="BG30" s="4">
        <v>21.535</v>
      </c>
      <c r="BH30" s="4">
        <v>5.96</v>
      </c>
      <c r="BI30" s="4">
        <v>27.495000000000001</v>
      </c>
      <c r="BJ30" s="4">
        <v>17.245999999999999</v>
      </c>
      <c r="BK30" s="4">
        <v>4.7729999999999997</v>
      </c>
      <c r="BL30" s="4">
        <v>22.018999999999998</v>
      </c>
      <c r="BM30" s="4">
        <v>7.3700000000000002E-2</v>
      </c>
      <c r="BQ30" s="4">
        <v>6167.21</v>
      </c>
      <c r="BR30" s="4">
        <v>7.3683999999999999E-2</v>
      </c>
      <c r="BS30" s="4">
        <v>-5</v>
      </c>
      <c r="BT30" s="4">
        <v>6.0000000000000001E-3</v>
      </c>
      <c r="BU30" s="4">
        <v>1.8006530000000001</v>
      </c>
      <c r="BV30" s="4">
        <v>21</v>
      </c>
      <c r="BW30" s="4">
        <f t="shared" si="9"/>
        <v>0.47573252259999999</v>
      </c>
      <c r="BY30" s="4">
        <f>BE30*$BU30*VLOOKUP("Fuel Specific Gravity",'Raw Data'!$A$1:$B$2000,2,FALSE)</f>
        <v>4894.9717365864562</v>
      </c>
      <c r="BZ30" s="4">
        <f>BF30*$BU30*VLOOKUP("Fuel Specific Gravity",'Raw Data'!$A$1:$B$2000,2,FALSE)</f>
        <v>5.6620237114839993</v>
      </c>
      <c r="CA30" s="4">
        <f>BJ30*$BU30*VLOOKUP("Fuel Specific Gravity",'Raw Data'!$A$1:$B$2000,2,FALSE)</f>
        <v>26.520168638851999</v>
      </c>
      <c r="CB30" s="4">
        <f>BM30*$BU30*VLOOKUP("Fuel Specific Gravity",'Raw Data'!$A$1:$B$2000,2,FALSE)</f>
        <v>0.11333273968940001</v>
      </c>
    </row>
    <row r="31" spans="1:80" x14ac:dyDescent="0.25">
      <c r="A31" s="2">
        <v>43165</v>
      </c>
      <c r="B31" s="38">
        <v>0.41281553240740743</v>
      </c>
      <c r="C31" s="4">
        <v>5.1829999999999998</v>
      </c>
      <c r="D31" s="4">
        <v>7.4000000000000003E-3</v>
      </c>
      <c r="E31" s="4">
        <v>74.325889000000004</v>
      </c>
      <c r="F31" s="4">
        <v>363.3</v>
      </c>
      <c r="G31" s="4">
        <v>94.3</v>
      </c>
      <c r="H31" s="4">
        <v>7.7</v>
      </c>
      <c r="J31" s="4">
        <v>13.77</v>
      </c>
      <c r="K31" s="4">
        <v>0.95989999999999998</v>
      </c>
      <c r="L31" s="4">
        <v>4.9751000000000003</v>
      </c>
      <c r="M31" s="4">
        <v>7.1000000000000004E-3</v>
      </c>
      <c r="N31" s="4">
        <v>348.67259999999999</v>
      </c>
      <c r="O31" s="4">
        <v>90.497699999999995</v>
      </c>
      <c r="P31" s="4">
        <v>439.2</v>
      </c>
      <c r="Q31" s="4">
        <v>278.97460000000001</v>
      </c>
      <c r="R31" s="4">
        <v>72.407600000000002</v>
      </c>
      <c r="S31" s="4">
        <v>351.4</v>
      </c>
      <c r="T31" s="4">
        <v>7.6657000000000002</v>
      </c>
      <c r="W31" s="4">
        <v>0</v>
      </c>
      <c r="X31" s="4">
        <v>13.2148</v>
      </c>
      <c r="Y31" s="4">
        <v>12.3</v>
      </c>
      <c r="Z31" s="4">
        <v>842</v>
      </c>
      <c r="AA31" s="4">
        <v>845</v>
      </c>
      <c r="AB31" s="4">
        <v>882</v>
      </c>
      <c r="AC31" s="4">
        <v>80.099999999999994</v>
      </c>
      <c r="AD31" s="4">
        <v>21.84</v>
      </c>
      <c r="AE31" s="4">
        <v>0.5</v>
      </c>
      <c r="AF31" s="4">
        <v>979</v>
      </c>
      <c r="AG31" s="4">
        <v>0</v>
      </c>
      <c r="AH31" s="4">
        <v>32</v>
      </c>
      <c r="AI31" s="4">
        <v>35</v>
      </c>
      <c r="AJ31" s="4">
        <v>190</v>
      </c>
      <c r="AK31" s="4">
        <v>170</v>
      </c>
      <c r="AL31" s="4">
        <v>4.5999999999999996</v>
      </c>
      <c r="AM31" s="4">
        <v>175</v>
      </c>
      <c r="AN31" s="4" t="s">
        <v>155</v>
      </c>
      <c r="AO31" s="4">
        <v>1</v>
      </c>
      <c r="AP31" s="5">
        <v>0.62194444444444441</v>
      </c>
      <c r="AQ31" s="4">
        <v>47.158808000000001</v>
      </c>
      <c r="AR31" s="4">
        <v>-88.486237000000003</v>
      </c>
      <c r="AS31" s="4">
        <v>306.7</v>
      </c>
      <c r="AT31" s="4">
        <v>25.4</v>
      </c>
      <c r="AU31" s="4">
        <v>12</v>
      </c>
      <c r="AV31" s="4">
        <v>9</v>
      </c>
      <c r="AW31" s="4" t="s">
        <v>207</v>
      </c>
      <c r="AX31" s="4">
        <v>1.6684000000000001</v>
      </c>
      <c r="AY31" s="4">
        <v>1.1368</v>
      </c>
      <c r="AZ31" s="4">
        <v>2.4367999999999999</v>
      </c>
      <c r="BA31" s="4">
        <v>14.186999999999999</v>
      </c>
      <c r="BB31" s="4">
        <v>41.02</v>
      </c>
      <c r="BC31" s="4">
        <v>2.89</v>
      </c>
      <c r="BD31" s="4">
        <v>4.1820000000000004</v>
      </c>
      <c r="BE31" s="4">
        <v>3185.1990000000001</v>
      </c>
      <c r="BF31" s="4">
        <v>2.907</v>
      </c>
      <c r="BG31" s="4">
        <v>23.376999999999999</v>
      </c>
      <c r="BH31" s="4">
        <v>6.0679999999999996</v>
      </c>
      <c r="BI31" s="4">
        <v>29.445</v>
      </c>
      <c r="BJ31" s="4">
        <v>18.704000000000001</v>
      </c>
      <c r="BK31" s="4">
        <v>4.8550000000000004</v>
      </c>
      <c r="BL31" s="4">
        <v>23.559000000000001</v>
      </c>
      <c r="BM31" s="4">
        <v>0.155</v>
      </c>
      <c r="BQ31" s="4">
        <v>6151.72</v>
      </c>
      <c r="BR31" s="4">
        <v>7.9530000000000003E-2</v>
      </c>
      <c r="BS31" s="4">
        <v>-5</v>
      </c>
      <c r="BT31" s="4">
        <v>7.8120000000000004E-3</v>
      </c>
      <c r="BU31" s="4">
        <v>1.943514</v>
      </c>
      <c r="BV31" s="4">
        <v>21</v>
      </c>
      <c r="BW31" s="4">
        <f t="shared" si="9"/>
        <v>0.51347639879999996</v>
      </c>
      <c r="BY31" s="4">
        <f>BE31*$BU31*VLOOKUP("Fuel Specific Gravity",'Raw Data'!$A$1:$B$2000,2,FALSE)</f>
        <v>5286.6689372902438</v>
      </c>
      <c r="BZ31" s="4">
        <f>BF31*$BU31*VLOOKUP("Fuel Specific Gravity",'Raw Data'!$A$1:$B$2000,2,FALSE)</f>
        <v>4.8249250990919998</v>
      </c>
      <c r="CA31" s="4">
        <f>BJ31*$BU31*VLOOKUP("Fuel Specific Gravity",'Raw Data'!$A$1:$B$2000,2,FALSE)</f>
        <v>31.044168921024003</v>
      </c>
      <c r="CB31" s="4">
        <f>BM31*$BU31*VLOOKUP("Fuel Specific Gravity",'Raw Data'!$A$1:$B$2000,2,FALSE)</f>
        <v>0.25726294818000001</v>
      </c>
    </row>
    <row r="32" spans="1:80" x14ac:dyDescent="0.25">
      <c r="A32" s="2">
        <v>43165</v>
      </c>
      <c r="B32" s="38">
        <v>0.41282710648148147</v>
      </c>
      <c r="C32" s="4">
        <v>4.8460000000000001</v>
      </c>
      <c r="D32" s="4">
        <v>7.7999999999999996E-3</v>
      </c>
      <c r="E32" s="4">
        <v>77.95</v>
      </c>
      <c r="F32" s="4">
        <v>368.1</v>
      </c>
      <c r="G32" s="4">
        <v>93</v>
      </c>
      <c r="H32" s="4">
        <v>13.2</v>
      </c>
      <c r="J32" s="4">
        <v>13.4</v>
      </c>
      <c r="K32" s="4">
        <v>0.96260000000000001</v>
      </c>
      <c r="L32" s="4">
        <v>4.6650999999999998</v>
      </c>
      <c r="M32" s="4">
        <v>7.4999999999999997E-3</v>
      </c>
      <c r="N32" s="4">
        <v>354.34739999999999</v>
      </c>
      <c r="O32" s="4">
        <v>89.478099999999998</v>
      </c>
      <c r="P32" s="4">
        <v>443.8</v>
      </c>
      <c r="Q32" s="4">
        <v>283.48759999999999</v>
      </c>
      <c r="R32" s="4">
        <v>71.584900000000005</v>
      </c>
      <c r="S32" s="4">
        <v>355.1</v>
      </c>
      <c r="T32" s="4">
        <v>13.202500000000001</v>
      </c>
      <c r="W32" s="4">
        <v>0</v>
      </c>
      <c r="X32" s="4">
        <v>12.8986</v>
      </c>
      <c r="Y32" s="4">
        <v>12.4</v>
      </c>
      <c r="Z32" s="4">
        <v>842</v>
      </c>
      <c r="AA32" s="4">
        <v>846</v>
      </c>
      <c r="AB32" s="4">
        <v>882</v>
      </c>
      <c r="AC32" s="4">
        <v>80</v>
      </c>
      <c r="AD32" s="4">
        <v>21.82</v>
      </c>
      <c r="AE32" s="4">
        <v>0.5</v>
      </c>
      <c r="AF32" s="4">
        <v>979</v>
      </c>
      <c r="AG32" s="4">
        <v>0</v>
      </c>
      <c r="AH32" s="4">
        <v>32</v>
      </c>
      <c r="AI32" s="4">
        <v>35</v>
      </c>
      <c r="AJ32" s="4">
        <v>190</v>
      </c>
      <c r="AK32" s="4">
        <v>170</v>
      </c>
      <c r="AL32" s="4">
        <v>4.7</v>
      </c>
      <c r="AM32" s="4">
        <v>175</v>
      </c>
      <c r="AN32" s="4" t="s">
        <v>155</v>
      </c>
      <c r="AO32" s="4">
        <v>1</v>
      </c>
      <c r="AP32" s="5">
        <v>0.62195601851851856</v>
      </c>
      <c r="AQ32" s="4">
        <v>47.158768000000002</v>
      </c>
      <c r="AR32" s="4">
        <v>-88.486103</v>
      </c>
      <c r="AS32" s="4">
        <v>306.60000000000002</v>
      </c>
      <c r="AT32" s="4">
        <v>24.8</v>
      </c>
      <c r="AU32" s="4">
        <v>12</v>
      </c>
      <c r="AV32" s="4">
        <v>9</v>
      </c>
      <c r="AW32" s="4" t="s">
        <v>207</v>
      </c>
      <c r="AX32" s="4">
        <v>1.7684</v>
      </c>
      <c r="AY32" s="4">
        <v>1.2684</v>
      </c>
      <c r="AZ32" s="4">
        <v>2.5684</v>
      </c>
      <c r="BA32" s="4">
        <v>14.186999999999999</v>
      </c>
      <c r="BB32" s="4">
        <v>43.8</v>
      </c>
      <c r="BC32" s="4">
        <v>3.09</v>
      </c>
      <c r="BD32" s="4">
        <v>3.887</v>
      </c>
      <c r="BE32" s="4">
        <v>3185.931</v>
      </c>
      <c r="BF32" s="4">
        <v>3.2610000000000001</v>
      </c>
      <c r="BG32" s="4">
        <v>25.341999999999999</v>
      </c>
      <c r="BH32" s="4">
        <v>6.399</v>
      </c>
      <c r="BI32" s="4">
        <v>31.742000000000001</v>
      </c>
      <c r="BJ32" s="4">
        <v>20.274000000000001</v>
      </c>
      <c r="BK32" s="4">
        <v>5.12</v>
      </c>
      <c r="BL32" s="4">
        <v>25.393999999999998</v>
      </c>
      <c r="BM32" s="4">
        <v>0.2848</v>
      </c>
      <c r="BQ32" s="4">
        <v>6405.0150000000003</v>
      </c>
      <c r="BR32" s="4">
        <v>8.0906000000000006E-2</v>
      </c>
      <c r="BS32" s="4">
        <v>-5</v>
      </c>
      <c r="BT32" s="4">
        <v>7.0939999999999996E-3</v>
      </c>
      <c r="BU32" s="4">
        <v>1.977141</v>
      </c>
      <c r="BV32" s="4">
        <v>21</v>
      </c>
      <c r="BW32" s="4">
        <f t="shared" si="9"/>
        <v>0.52236065219999994</v>
      </c>
      <c r="BY32" s="4">
        <f>BE32*$BU32*VLOOKUP("Fuel Specific Gravity",'Raw Data'!$A$1:$B$2000,2,FALSE)</f>
        <v>5379.3757219934341</v>
      </c>
      <c r="BZ32" s="4">
        <f>BF32*$BU32*VLOOKUP("Fuel Specific Gravity",'Raw Data'!$A$1:$B$2000,2,FALSE)</f>
        <v>5.5061281080539999</v>
      </c>
      <c r="CA32" s="4">
        <f>BJ32*$BU32*VLOOKUP("Fuel Specific Gravity",'Raw Data'!$A$1:$B$2000,2,FALSE)</f>
        <v>34.232211365436001</v>
      </c>
      <c r="CB32" s="4">
        <f>BM32*$BU32*VLOOKUP("Fuel Specific Gravity",'Raw Data'!$A$1:$B$2000,2,FALSE)</f>
        <v>0.48087865230719995</v>
      </c>
    </row>
    <row r="33" spans="1:80" x14ac:dyDescent="0.25">
      <c r="A33" s="2">
        <v>43165</v>
      </c>
      <c r="B33" s="38">
        <v>0.41283868055555556</v>
      </c>
      <c r="C33" s="4">
        <v>4.6280000000000001</v>
      </c>
      <c r="D33" s="4">
        <v>9.1999999999999998E-3</v>
      </c>
      <c r="E33" s="4">
        <v>92.383820999999998</v>
      </c>
      <c r="F33" s="4">
        <v>367.5</v>
      </c>
      <c r="G33" s="4">
        <v>92.8</v>
      </c>
      <c r="H33" s="4">
        <v>0</v>
      </c>
      <c r="J33" s="4">
        <v>13.4</v>
      </c>
      <c r="K33" s="4">
        <v>0.96430000000000005</v>
      </c>
      <c r="L33" s="4">
        <v>4.4626999999999999</v>
      </c>
      <c r="M33" s="4">
        <v>8.8999999999999999E-3</v>
      </c>
      <c r="N33" s="4">
        <v>354.42669999999998</v>
      </c>
      <c r="O33" s="4">
        <v>89.466099999999997</v>
      </c>
      <c r="P33" s="4">
        <v>443.9</v>
      </c>
      <c r="Q33" s="4">
        <v>283.55099999999999</v>
      </c>
      <c r="R33" s="4">
        <v>71.575299999999999</v>
      </c>
      <c r="S33" s="4">
        <v>355.1</v>
      </c>
      <c r="T33" s="4">
        <v>0</v>
      </c>
      <c r="W33" s="4">
        <v>0</v>
      </c>
      <c r="X33" s="4">
        <v>12.9216</v>
      </c>
      <c r="Y33" s="4">
        <v>12.3</v>
      </c>
      <c r="Z33" s="4">
        <v>842</v>
      </c>
      <c r="AA33" s="4">
        <v>846</v>
      </c>
      <c r="AB33" s="4">
        <v>882</v>
      </c>
      <c r="AC33" s="4">
        <v>80</v>
      </c>
      <c r="AD33" s="4">
        <v>21.82</v>
      </c>
      <c r="AE33" s="4">
        <v>0.5</v>
      </c>
      <c r="AF33" s="4">
        <v>979</v>
      </c>
      <c r="AG33" s="4">
        <v>0</v>
      </c>
      <c r="AH33" s="4">
        <v>32</v>
      </c>
      <c r="AI33" s="4">
        <v>35</v>
      </c>
      <c r="AJ33" s="4">
        <v>190</v>
      </c>
      <c r="AK33" s="4">
        <v>170</v>
      </c>
      <c r="AL33" s="4">
        <v>4.5999999999999996</v>
      </c>
      <c r="AM33" s="4">
        <v>175</v>
      </c>
      <c r="AN33" s="4" t="s">
        <v>155</v>
      </c>
      <c r="AO33" s="4">
        <v>1</v>
      </c>
      <c r="AP33" s="5">
        <v>0.6219675925925926</v>
      </c>
      <c r="AQ33" s="4">
        <v>47.158723000000002</v>
      </c>
      <c r="AR33" s="4">
        <v>-88.485971000000006</v>
      </c>
      <c r="AS33" s="4">
        <v>306.7</v>
      </c>
      <c r="AT33" s="4">
        <v>24.6</v>
      </c>
      <c r="AU33" s="4">
        <v>12</v>
      </c>
      <c r="AV33" s="4">
        <v>9</v>
      </c>
      <c r="AW33" s="4" t="s">
        <v>207</v>
      </c>
      <c r="AX33" s="4">
        <v>1.8</v>
      </c>
      <c r="AY33" s="4">
        <v>1.436663</v>
      </c>
      <c r="AZ33" s="4">
        <v>2.6683319999999999</v>
      </c>
      <c r="BA33" s="4">
        <v>14.186999999999999</v>
      </c>
      <c r="BB33" s="4">
        <v>45.82</v>
      </c>
      <c r="BC33" s="4">
        <v>3.23</v>
      </c>
      <c r="BD33" s="4">
        <v>3.702</v>
      </c>
      <c r="BE33" s="4">
        <v>3186.835</v>
      </c>
      <c r="BF33" s="4">
        <v>4.0490000000000004</v>
      </c>
      <c r="BG33" s="4">
        <v>26.504999999999999</v>
      </c>
      <c r="BH33" s="4">
        <v>6.69</v>
      </c>
      <c r="BI33" s="4">
        <v>33.195</v>
      </c>
      <c r="BJ33" s="4">
        <v>21.204999999999998</v>
      </c>
      <c r="BK33" s="4">
        <v>5.3529999999999998</v>
      </c>
      <c r="BL33" s="4">
        <v>26.556999999999999</v>
      </c>
      <c r="BM33" s="4">
        <v>0</v>
      </c>
      <c r="BQ33" s="4">
        <v>6709.3050000000003</v>
      </c>
      <c r="BR33" s="4">
        <v>8.3718000000000001E-2</v>
      </c>
      <c r="BS33" s="4">
        <v>-5</v>
      </c>
      <c r="BT33" s="4">
        <v>7.0000000000000001E-3</v>
      </c>
      <c r="BU33" s="4">
        <v>2.0458590000000001</v>
      </c>
      <c r="BV33" s="4">
        <v>21</v>
      </c>
      <c r="BW33" s="4">
        <f t="shared" si="9"/>
        <v>0.54051594780000001</v>
      </c>
      <c r="BY33" s="4">
        <f>BE33*$BU33*VLOOKUP("Fuel Specific Gravity",'Raw Data'!$A$1:$B$2000,2,FALSE)</f>
        <v>5567.9220665903104</v>
      </c>
      <c r="BZ33" s="4">
        <f>BF33*$BU33*VLOOKUP("Fuel Specific Gravity",'Raw Data'!$A$1:$B$2000,2,FALSE)</f>
        <v>7.0742653597140004</v>
      </c>
      <c r="CA33" s="4">
        <f>BJ33*$BU33*VLOOKUP("Fuel Specific Gravity",'Raw Data'!$A$1:$B$2000,2,FALSE)</f>
        <v>37.048603841129996</v>
      </c>
      <c r="CB33" s="4">
        <f>BM33*$BU33*VLOOKUP("Fuel Specific Gravity",'Raw Data'!$A$1:$B$2000,2,FALSE)</f>
        <v>0</v>
      </c>
    </row>
    <row r="34" spans="1:80" x14ac:dyDescent="0.25">
      <c r="A34" s="2">
        <v>43165</v>
      </c>
      <c r="B34" s="38">
        <v>0.4128502546296296</v>
      </c>
      <c r="C34" s="4">
        <v>4.4610000000000003</v>
      </c>
      <c r="D34" s="4">
        <v>1.01E-2</v>
      </c>
      <c r="E34" s="4">
        <v>100.927419</v>
      </c>
      <c r="F34" s="4">
        <v>363.7</v>
      </c>
      <c r="G34" s="4">
        <v>92.7</v>
      </c>
      <c r="H34" s="4">
        <v>0</v>
      </c>
      <c r="J34" s="4">
        <v>13.63</v>
      </c>
      <c r="K34" s="4">
        <v>0.9657</v>
      </c>
      <c r="L34" s="4">
        <v>4.3078000000000003</v>
      </c>
      <c r="M34" s="4">
        <v>9.7000000000000003E-3</v>
      </c>
      <c r="N34" s="4">
        <v>351.1653</v>
      </c>
      <c r="O34" s="4">
        <v>89.517300000000006</v>
      </c>
      <c r="P34" s="4">
        <v>440.7</v>
      </c>
      <c r="Q34" s="4">
        <v>280.92039999999997</v>
      </c>
      <c r="R34" s="4">
        <v>71.610799999999998</v>
      </c>
      <c r="S34" s="4">
        <v>352.5</v>
      </c>
      <c r="T34" s="4">
        <v>0</v>
      </c>
      <c r="W34" s="4">
        <v>0</v>
      </c>
      <c r="X34" s="4">
        <v>13.159000000000001</v>
      </c>
      <c r="Y34" s="4">
        <v>12.4</v>
      </c>
      <c r="Z34" s="4">
        <v>842</v>
      </c>
      <c r="AA34" s="4">
        <v>844</v>
      </c>
      <c r="AB34" s="4">
        <v>882</v>
      </c>
      <c r="AC34" s="4">
        <v>80</v>
      </c>
      <c r="AD34" s="4">
        <v>21.8</v>
      </c>
      <c r="AE34" s="4">
        <v>0.5</v>
      </c>
      <c r="AF34" s="4">
        <v>980</v>
      </c>
      <c r="AG34" s="4">
        <v>0</v>
      </c>
      <c r="AH34" s="4">
        <v>32</v>
      </c>
      <c r="AI34" s="4">
        <v>35</v>
      </c>
      <c r="AJ34" s="4">
        <v>190.9</v>
      </c>
      <c r="AK34" s="4">
        <v>170</v>
      </c>
      <c r="AL34" s="4">
        <v>4.7</v>
      </c>
      <c r="AM34" s="4">
        <v>175</v>
      </c>
      <c r="AN34" s="4" t="s">
        <v>155</v>
      </c>
      <c r="AO34" s="4">
        <v>1</v>
      </c>
      <c r="AP34" s="5">
        <v>0.62197916666666664</v>
      </c>
      <c r="AQ34" s="4">
        <v>47.158678999999999</v>
      </c>
      <c r="AR34" s="4">
        <v>-88.485843000000003</v>
      </c>
      <c r="AS34" s="4">
        <v>306.60000000000002</v>
      </c>
      <c r="AT34" s="4">
        <v>24.3</v>
      </c>
      <c r="AU34" s="4">
        <v>12</v>
      </c>
      <c r="AV34" s="4">
        <v>9</v>
      </c>
      <c r="AW34" s="4" t="s">
        <v>207</v>
      </c>
      <c r="AX34" s="4">
        <v>1.8</v>
      </c>
      <c r="AY34" s="4">
        <v>1.5</v>
      </c>
      <c r="AZ34" s="4">
        <v>2.7</v>
      </c>
      <c r="BA34" s="4">
        <v>14.186999999999999</v>
      </c>
      <c r="BB34" s="4">
        <v>47.48</v>
      </c>
      <c r="BC34" s="4">
        <v>3.35</v>
      </c>
      <c r="BD34" s="4">
        <v>3.5550000000000002</v>
      </c>
      <c r="BE34" s="4">
        <v>3187.01</v>
      </c>
      <c r="BF34" s="4">
        <v>4.5890000000000004</v>
      </c>
      <c r="BG34" s="4">
        <v>27.207000000000001</v>
      </c>
      <c r="BH34" s="4">
        <v>6.9349999999999996</v>
      </c>
      <c r="BI34" s="4">
        <v>34.142000000000003</v>
      </c>
      <c r="BJ34" s="4">
        <v>21.763999999999999</v>
      </c>
      <c r="BK34" s="4">
        <v>5.548</v>
      </c>
      <c r="BL34" s="4">
        <v>27.312000000000001</v>
      </c>
      <c r="BM34" s="4">
        <v>0</v>
      </c>
      <c r="BQ34" s="4">
        <v>7078.5839999999998</v>
      </c>
      <c r="BR34" s="4">
        <v>7.4034000000000003E-2</v>
      </c>
      <c r="BS34" s="4">
        <v>-5</v>
      </c>
      <c r="BT34" s="4">
        <v>6.0939999999999996E-3</v>
      </c>
      <c r="BU34" s="4">
        <v>1.8092060000000001</v>
      </c>
      <c r="BV34" s="4">
        <v>21</v>
      </c>
      <c r="BW34" s="4">
        <f t="shared" si="9"/>
        <v>0.47799222520000001</v>
      </c>
      <c r="BY34" s="4">
        <f>BE34*$BU34*VLOOKUP("Fuel Specific Gravity",'Raw Data'!$A$1:$B$2000,2,FALSE)</f>
        <v>4924.1278024072408</v>
      </c>
      <c r="BZ34" s="4">
        <f>BF34*$BU34*VLOOKUP("Fuel Specific Gravity",'Raw Data'!$A$1:$B$2000,2,FALSE)</f>
        <v>7.0902891692360006</v>
      </c>
      <c r="CA34" s="4">
        <f>BJ34*$BU34*VLOOKUP("Fuel Specific Gravity",'Raw Data'!$A$1:$B$2000,2,FALSE)</f>
        <v>33.626727713935999</v>
      </c>
      <c r="CB34" s="4">
        <f>BM34*$BU34*VLOOKUP("Fuel Specific Gravity",'Raw Data'!$A$1:$B$2000,2,FALSE)</f>
        <v>0</v>
      </c>
    </row>
    <row r="35" spans="1:80" x14ac:dyDescent="0.25">
      <c r="A35" s="2">
        <v>43165</v>
      </c>
      <c r="B35" s="38">
        <v>0.41286182870370375</v>
      </c>
      <c r="C35" s="4">
        <v>4.41</v>
      </c>
      <c r="D35" s="4">
        <v>1.09E-2</v>
      </c>
      <c r="E35" s="4">
        <v>108.991935</v>
      </c>
      <c r="F35" s="4">
        <v>360.3</v>
      </c>
      <c r="G35" s="4">
        <v>92.6</v>
      </c>
      <c r="H35" s="4">
        <v>0</v>
      </c>
      <c r="J35" s="4">
        <v>13.87</v>
      </c>
      <c r="K35" s="4">
        <v>0.96609999999999996</v>
      </c>
      <c r="L35" s="4">
        <v>4.2606000000000002</v>
      </c>
      <c r="M35" s="4">
        <v>1.0500000000000001E-2</v>
      </c>
      <c r="N35" s="4">
        <v>348.04660000000001</v>
      </c>
      <c r="O35" s="4">
        <v>89.462000000000003</v>
      </c>
      <c r="P35" s="4">
        <v>437.5</v>
      </c>
      <c r="Q35" s="4">
        <v>278.42329999999998</v>
      </c>
      <c r="R35" s="4">
        <v>71.566000000000003</v>
      </c>
      <c r="S35" s="4">
        <v>350</v>
      </c>
      <c r="T35" s="4">
        <v>0</v>
      </c>
      <c r="W35" s="4">
        <v>0</v>
      </c>
      <c r="X35" s="4">
        <v>13.399699999999999</v>
      </c>
      <c r="Y35" s="4">
        <v>12.4</v>
      </c>
      <c r="Z35" s="4">
        <v>842</v>
      </c>
      <c r="AA35" s="4">
        <v>844</v>
      </c>
      <c r="AB35" s="4">
        <v>882</v>
      </c>
      <c r="AC35" s="4">
        <v>80</v>
      </c>
      <c r="AD35" s="4">
        <v>21.8</v>
      </c>
      <c r="AE35" s="4">
        <v>0.5</v>
      </c>
      <c r="AF35" s="4">
        <v>980</v>
      </c>
      <c r="AG35" s="4">
        <v>0</v>
      </c>
      <c r="AH35" s="4">
        <v>32</v>
      </c>
      <c r="AI35" s="4">
        <v>35</v>
      </c>
      <c r="AJ35" s="4">
        <v>190.1</v>
      </c>
      <c r="AK35" s="4">
        <v>170</v>
      </c>
      <c r="AL35" s="4">
        <v>4.8</v>
      </c>
      <c r="AM35" s="4">
        <v>175</v>
      </c>
      <c r="AN35" s="4" t="s">
        <v>155</v>
      </c>
      <c r="AO35" s="4">
        <v>1</v>
      </c>
      <c r="AP35" s="5">
        <v>0.62199074074074068</v>
      </c>
      <c r="AQ35" s="4">
        <v>47.158638000000003</v>
      </c>
      <c r="AR35" s="4">
        <v>-88.485719000000003</v>
      </c>
      <c r="AS35" s="4">
        <v>306.60000000000002</v>
      </c>
      <c r="AT35" s="4">
        <v>23.7</v>
      </c>
      <c r="AU35" s="4">
        <v>12</v>
      </c>
      <c r="AV35" s="4">
        <v>9</v>
      </c>
      <c r="AW35" s="4" t="s">
        <v>207</v>
      </c>
      <c r="AX35" s="4">
        <v>1.8</v>
      </c>
      <c r="AY35" s="4">
        <v>1.5</v>
      </c>
      <c r="AZ35" s="4">
        <v>2.7</v>
      </c>
      <c r="BA35" s="4">
        <v>14.186999999999999</v>
      </c>
      <c r="BB35" s="4">
        <v>48.01</v>
      </c>
      <c r="BC35" s="4">
        <v>3.38</v>
      </c>
      <c r="BD35" s="4">
        <v>3.508</v>
      </c>
      <c r="BE35" s="4">
        <v>3186.6680000000001</v>
      </c>
      <c r="BF35" s="4">
        <v>5.0129999999999999</v>
      </c>
      <c r="BG35" s="4">
        <v>27.260999999999999</v>
      </c>
      <c r="BH35" s="4">
        <v>7.0069999999999997</v>
      </c>
      <c r="BI35" s="4">
        <v>34.268000000000001</v>
      </c>
      <c r="BJ35" s="4">
        <v>21.808</v>
      </c>
      <c r="BK35" s="4">
        <v>5.6050000000000004</v>
      </c>
      <c r="BL35" s="4">
        <v>27.413</v>
      </c>
      <c r="BM35" s="4">
        <v>0</v>
      </c>
      <c r="BQ35" s="4">
        <v>7287.2709999999997</v>
      </c>
      <c r="BR35" s="4">
        <v>6.5752000000000005E-2</v>
      </c>
      <c r="BS35" s="4">
        <v>-5</v>
      </c>
      <c r="BT35" s="4">
        <v>6.9059999999999998E-3</v>
      </c>
      <c r="BU35" s="4">
        <v>1.606814</v>
      </c>
      <c r="BV35" s="4">
        <v>21</v>
      </c>
      <c r="BW35" s="4">
        <f t="shared" si="9"/>
        <v>0.42452025879999999</v>
      </c>
      <c r="BY35" s="4">
        <f>BE35*$BU35*VLOOKUP("Fuel Specific Gravity",'Raw Data'!$A$1:$B$2000,2,FALSE)</f>
        <v>4372.806873412208</v>
      </c>
      <c r="BZ35" s="4">
        <f>BF35*$BU35*VLOOKUP("Fuel Specific Gravity",'Raw Data'!$A$1:$B$2000,2,FALSE)</f>
        <v>6.8789346290279996</v>
      </c>
      <c r="CA35" s="4">
        <f>BJ35*$BU35*VLOOKUP("Fuel Specific Gravity",'Raw Data'!$A$1:$B$2000,2,FALSE)</f>
        <v>29.925355354048001</v>
      </c>
      <c r="CB35" s="4">
        <f>BM35*$BU35*VLOOKUP("Fuel Specific Gravity",'Raw Data'!$A$1:$B$2000,2,FALSE)</f>
        <v>0</v>
      </c>
    </row>
    <row r="36" spans="1:80" x14ac:dyDescent="0.25">
      <c r="A36" s="2">
        <v>43165</v>
      </c>
      <c r="B36" s="38">
        <v>0.41287340277777779</v>
      </c>
      <c r="C36" s="4">
        <v>4.4009999999999998</v>
      </c>
      <c r="D36" s="4">
        <v>8.8000000000000005E-3</v>
      </c>
      <c r="E36" s="4">
        <v>87.922623999999999</v>
      </c>
      <c r="F36" s="4">
        <v>360.1</v>
      </c>
      <c r="G36" s="4">
        <v>92.6</v>
      </c>
      <c r="H36" s="4">
        <v>0</v>
      </c>
      <c r="J36" s="4">
        <v>14</v>
      </c>
      <c r="K36" s="4">
        <v>0.96609999999999996</v>
      </c>
      <c r="L36" s="4">
        <v>4.2522000000000002</v>
      </c>
      <c r="M36" s="4">
        <v>8.5000000000000006E-3</v>
      </c>
      <c r="N36" s="4">
        <v>347.88909999999998</v>
      </c>
      <c r="O36" s="4">
        <v>89.459900000000005</v>
      </c>
      <c r="P36" s="4">
        <v>437.3</v>
      </c>
      <c r="Q36" s="4">
        <v>278.29730000000001</v>
      </c>
      <c r="R36" s="4">
        <v>71.564400000000006</v>
      </c>
      <c r="S36" s="4">
        <v>349.9</v>
      </c>
      <c r="T36" s="4">
        <v>0</v>
      </c>
      <c r="W36" s="4">
        <v>0</v>
      </c>
      <c r="X36" s="4">
        <v>13.5253</v>
      </c>
      <c r="Y36" s="4">
        <v>12.1</v>
      </c>
      <c r="Z36" s="4">
        <v>845</v>
      </c>
      <c r="AA36" s="4">
        <v>847</v>
      </c>
      <c r="AB36" s="4">
        <v>883</v>
      </c>
      <c r="AC36" s="4">
        <v>80</v>
      </c>
      <c r="AD36" s="4">
        <v>21.8</v>
      </c>
      <c r="AE36" s="4">
        <v>0.5</v>
      </c>
      <c r="AF36" s="4">
        <v>980</v>
      </c>
      <c r="AG36" s="4">
        <v>0</v>
      </c>
      <c r="AH36" s="4">
        <v>31.094000000000001</v>
      </c>
      <c r="AI36" s="4">
        <v>35</v>
      </c>
      <c r="AJ36" s="4">
        <v>190</v>
      </c>
      <c r="AK36" s="4">
        <v>170</v>
      </c>
      <c r="AL36" s="4">
        <v>4.5</v>
      </c>
      <c r="AM36" s="4">
        <v>175</v>
      </c>
      <c r="AN36" s="4" t="s">
        <v>155</v>
      </c>
      <c r="AO36" s="4">
        <v>1</v>
      </c>
      <c r="AP36" s="5">
        <v>0.62200231481481483</v>
      </c>
      <c r="AQ36" s="4">
        <v>47.158603999999997</v>
      </c>
      <c r="AR36" s="4">
        <v>-88.485596000000001</v>
      </c>
      <c r="AS36" s="4">
        <v>306.60000000000002</v>
      </c>
      <c r="AT36" s="4">
        <v>23</v>
      </c>
      <c r="AU36" s="4">
        <v>12</v>
      </c>
      <c r="AV36" s="4">
        <v>9</v>
      </c>
      <c r="AW36" s="4" t="s">
        <v>207</v>
      </c>
      <c r="AX36" s="4">
        <v>1.8684000000000001</v>
      </c>
      <c r="AY36" s="4">
        <v>1.5</v>
      </c>
      <c r="AZ36" s="4">
        <v>2.7684000000000002</v>
      </c>
      <c r="BA36" s="4">
        <v>14.186999999999999</v>
      </c>
      <c r="BB36" s="4">
        <v>48.13</v>
      </c>
      <c r="BC36" s="4">
        <v>3.39</v>
      </c>
      <c r="BD36" s="4">
        <v>3.51</v>
      </c>
      <c r="BE36" s="4">
        <v>3188.2489999999998</v>
      </c>
      <c r="BF36" s="4">
        <v>4.0540000000000003</v>
      </c>
      <c r="BG36" s="4">
        <v>27.315999999999999</v>
      </c>
      <c r="BH36" s="4">
        <v>7.024</v>
      </c>
      <c r="BI36" s="4">
        <v>34.340000000000003</v>
      </c>
      <c r="BJ36" s="4">
        <v>21.852</v>
      </c>
      <c r="BK36" s="4">
        <v>5.6189999999999998</v>
      </c>
      <c r="BL36" s="4">
        <v>27.471</v>
      </c>
      <c r="BM36" s="4">
        <v>0</v>
      </c>
      <c r="BQ36" s="4">
        <v>7373.7070000000003</v>
      </c>
      <c r="BR36" s="4">
        <v>5.4128000000000003E-2</v>
      </c>
      <c r="BS36" s="4">
        <v>-5</v>
      </c>
      <c r="BT36" s="4">
        <v>6.0939999999999996E-3</v>
      </c>
      <c r="BU36" s="4">
        <v>1.3227530000000001</v>
      </c>
      <c r="BV36" s="4">
        <v>21</v>
      </c>
      <c r="BW36" s="4">
        <f t="shared" si="9"/>
        <v>0.34947134260000001</v>
      </c>
      <c r="BY36" s="4">
        <f>BE36*$BU36*VLOOKUP("Fuel Specific Gravity",'Raw Data'!$A$1:$B$2000,2,FALSE)</f>
        <v>3601.5451037904377</v>
      </c>
      <c r="BZ36" s="4">
        <f>BF36*$BU36*VLOOKUP("Fuel Specific Gravity",'Raw Data'!$A$1:$B$2000,2,FALSE)</f>
        <v>4.5795243253480002</v>
      </c>
      <c r="CA36" s="4">
        <f>BJ36*$BU36*VLOOKUP("Fuel Specific Gravity",'Raw Data'!$A$1:$B$2000,2,FALSE)</f>
        <v>24.684697966824</v>
      </c>
      <c r="CB36" s="4">
        <f>BM36*$BU36*VLOOKUP("Fuel Specific Gravity",'Raw Data'!$A$1:$B$2000,2,FALSE)</f>
        <v>0</v>
      </c>
    </row>
    <row r="37" spans="1:80" x14ac:dyDescent="0.25">
      <c r="A37" s="2">
        <v>43165</v>
      </c>
      <c r="B37" s="38">
        <v>0.41288497685185188</v>
      </c>
      <c r="C37" s="4">
        <v>4.3179999999999996</v>
      </c>
      <c r="D37" s="4">
        <v>8.0000000000000002E-3</v>
      </c>
      <c r="E37" s="4">
        <v>80</v>
      </c>
      <c r="F37" s="4">
        <v>359.2</v>
      </c>
      <c r="G37" s="4">
        <v>92.4</v>
      </c>
      <c r="H37" s="4">
        <v>0</v>
      </c>
      <c r="J37" s="4">
        <v>14.1</v>
      </c>
      <c r="K37" s="4">
        <v>0.96679999999999999</v>
      </c>
      <c r="L37" s="4">
        <v>4.1745000000000001</v>
      </c>
      <c r="M37" s="4">
        <v>7.7000000000000002E-3</v>
      </c>
      <c r="N37" s="4">
        <v>347.27699999999999</v>
      </c>
      <c r="O37" s="4">
        <v>89.289900000000003</v>
      </c>
      <c r="P37" s="4">
        <v>436.6</v>
      </c>
      <c r="Q37" s="4">
        <v>277.8288</v>
      </c>
      <c r="R37" s="4">
        <v>71.433800000000005</v>
      </c>
      <c r="S37" s="4">
        <v>349.3</v>
      </c>
      <c r="T37" s="4">
        <v>0</v>
      </c>
      <c r="W37" s="4">
        <v>0</v>
      </c>
      <c r="X37" s="4">
        <v>13.6319</v>
      </c>
      <c r="Y37" s="4">
        <v>12.1</v>
      </c>
      <c r="Z37" s="4">
        <v>845</v>
      </c>
      <c r="AA37" s="4">
        <v>848</v>
      </c>
      <c r="AB37" s="4">
        <v>883</v>
      </c>
      <c r="AC37" s="4">
        <v>80</v>
      </c>
      <c r="AD37" s="4">
        <v>21.82</v>
      </c>
      <c r="AE37" s="4">
        <v>0.5</v>
      </c>
      <c r="AF37" s="4">
        <v>979</v>
      </c>
      <c r="AG37" s="4">
        <v>0</v>
      </c>
      <c r="AH37" s="4">
        <v>31</v>
      </c>
      <c r="AI37" s="4">
        <v>35</v>
      </c>
      <c r="AJ37" s="4">
        <v>190</v>
      </c>
      <c r="AK37" s="4">
        <v>169.1</v>
      </c>
      <c r="AL37" s="4">
        <v>4.5999999999999996</v>
      </c>
      <c r="AM37" s="4">
        <v>175</v>
      </c>
      <c r="AN37" s="4" t="s">
        <v>155</v>
      </c>
      <c r="AO37" s="4">
        <v>1</v>
      </c>
      <c r="AP37" s="5">
        <v>0.62201388888888887</v>
      </c>
      <c r="AQ37" s="4">
        <v>47.158577999999999</v>
      </c>
      <c r="AR37" s="4">
        <v>-88.485474999999994</v>
      </c>
      <c r="AS37" s="4">
        <v>306.5</v>
      </c>
      <c r="AT37" s="4">
        <v>22.2</v>
      </c>
      <c r="AU37" s="4">
        <v>12</v>
      </c>
      <c r="AV37" s="4">
        <v>9</v>
      </c>
      <c r="AW37" s="4" t="s">
        <v>207</v>
      </c>
      <c r="AX37" s="4">
        <v>1.9</v>
      </c>
      <c r="AY37" s="4">
        <v>1.5684</v>
      </c>
      <c r="AZ37" s="4">
        <v>2.8</v>
      </c>
      <c r="BA37" s="4">
        <v>14.186999999999999</v>
      </c>
      <c r="BB37" s="4">
        <v>49.05</v>
      </c>
      <c r="BC37" s="4">
        <v>3.46</v>
      </c>
      <c r="BD37" s="4">
        <v>3.4340000000000002</v>
      </c>
      <c r="BE37" s="4">
        <v>3189.2730000000001</v>
      </c>
      <c r="BF37" s="4">
        <v>3.7610000000000001</v>
      </c>
      <c r="BG37" s="4">
        <v>27.783999999999999</v>
      </c>
      <c r="BH37" s="4">
        <v>7.1440000000000001</v>
      </c>
      <c r="BI37" s="4">
        <v>34.927999999999997</v>
      </c>
      <c r="BJ37" s="4">
        <v>22.228000000000002</v>
      </c>
      <c r="BK37" s="4">
        <v>5.7149999999999999</v>
      </c>
      <c r="BL37" s="4">
        <v>27.943000000000001</v>
      </c>
      <c r="BM37" s="4">
        <v>0</v>
      </c>
      <c r="BQ37" s="4">
        <v>7572.5640000000003</v>
      </c>
      <c r="BR37" s="4">
        <v>5.7529999999999998E-2</v>
      </c>
      <c r="BS37" s="4">
        <v>-5</v>
      </c>
      <c r="BT37" s="4">
        <v>6.9059999999999998E-3</v>
      </c>
      <c r="BU37" s="4">
        <v>1.4058889999999999</v>
      </c>
      <c r="BV37" s="4">
        <v>21</v>
      </c>
      <c r="BW37" s="4">
        <f t="shared" si="9"/>
        <v>0.37143587379999998</v>
      </c>
      <c r="BY37" s="4">
        <f>BE37*$BU37*VLOOKUP("Fuel Specific Gravity",'Raw Data'!$A$1:$B$2000,2,FALSE)</f>
        <v>3829.1343097072381</v>
      </c>
      <c r="BZ37" s="4">
        <f>BF37*$BU37*VLOOKUP("Fuel Specific Gravity",'Raw Data'!$A$1:$B$2000,2,FALSE)</f>
        <v>4.5155664437660006</v>
      </c>
      <c r="CA37" s="4">
        <f>BJ37*$BU37*VLOOKUP("Fuel Specific Gravity",'Raw Data'!$A$1:$B$2000,2,FALSE)</f>
        <v>26.687585990968</v>
      </c>
      <c r="CB37" s="4">
        <f>BM37*$BU37*VLOOKUP("Fuel Specific Gravity",'Raw Data'!$A$1:$B$2000,2,FALSE)</f>
        <v>0</v>
      </c>
    </row>
    <row r="38" spans="1:80" x14ac:dyDescent="0.25">
      <c r="A38" s="2">
        <v>43165</v>
      </c>
      <c r="B38" s="38">
        <v>0.41289655092592592</v>
      </c>
      <c r="C38" s="4">
        <v>4.0540000000000003</v>
      </c>
      <c r="D38" s="4">
        <v>8.0000000000000002E-3</v>
      </c>
      <c r="E38" s="4">
        <v>80</v>
      </c>
      <c r="F38" s="4">
        <v>357.6</v>
      </c>
      <c r="G38" s="4">
        <v>91.7</v>
      </c>
      <c r="H38" s="4">
        <v>0</v>
      </c>
      <c r="J38" s="4">
        <v>14.2</v>
      </c>
      <c r="K38" s="4">
        <v>0.96889999999999998</v>
      </c>
      <c r="L38" s="4">
        <v>3.9283000000000001</v>
      </c>
      <c r="M38" s="4">
        <v>7.7999999999999996E-3</v>
      </c>
      <c r="N38" s="4">
        <v>346.4529</v>
      </c>
      <c r="O38" s="4">
        <v>88.826700000000002</v>
      </c>
      <c r="P38" s="4">
        <v>435.3</v>
      </c>
      <c r="Q38" s="4">
        <v>277.17169999999999</v>
      </c>
      <c r="R38" s="4">
        <v>71.063800000000001</v>
      </c>
      <c r="S38" s="4">
        <v>348.2</v>
      </c>
      <c r="T38" s="4">
        <v>0</v>
      </c>
      <c r="W38" s="4">
        <v>0</v>
      </c>
      <c r="X38" s="4">
        <v>13.7584</v>
      </c>
      <c r="Y38" s="4">
        <v>12</v>
      </c>
      <c r="Z38" s="4">
        <v>846</v>
      </c>
      <c r="AA38" s="4">
        <v>848</v>
      </c>
      <c r="AB38" s="4">
        <v>884</v>
      </c>
      <c r="AC38" s="4">
        <v>80</v>
      </c>
      <c r="AD38" s="4">
        <v>21.82</v>
      </c>
      <c r="AE38" s="4">
        <v>0.5</v>
      </c>
      <c r="AF38" s="4">
        <v>979</v>
      </c>
      <c r="AG38" s="4">
        <v>0</v>
      </c>
      <c r="AH38" s="4">
        <v>31</v>
      </c>
      <c r="AI38" s="4">
        <v>35</v>
      </c>
      <c r="AJ38" s="4">
        <v>190</v>
      </c>
      <c r="AK38" s="4">
        <v>169</v>
      </c>
      <c r="AL38" s="4">
        <v>4.5</v>
      </c>
      <c r="AM38" s="4">
        <v>175</v>
      </c>
      <c r="AN38" s="4" t="s">
        <v>155</v>
      </c>
      <c r="AO38" s="4">
        <v>1</v>
      </c>
      <c r="AP38" s="5">
        <v>0.62202546296296302</v>
      </c>
      <c r="AQ38" s="4">
        <v>47.158552999999998</v>
      </c>
      <c r="AR38" s="4">
        <v>-88.485356999999993</v>
      </c>
      <c r="AS38" s="4">
        <v>306.3</v>
      </c>
      <c r="AT38" s="4">
        <v>21.5</v>
      </c>
      <c r="AU38" s="4">
        <v>12</v>
      </c>
      <c r="AV38" s="4">
        <v>9</v>
      </c>
      <c r="AW38" s="4" t="s">
        <v>207</v>
      </c>
      <c r="AX38" s="4">
        <v>1.9</v>
      </c>
      <c r="AY38" s="4">
        <v>1.6</v>
      </c>
      <c r="AZ38" s="4">
        <v>2.8</v>
      </c>
      <c r="BA38" s="4">
        <v>14.186999999999999</v>
      </c>
      <c r="BB38" s="4">
        <v>52.17</v>
      </c>
      <c r="BC38" s="4">
        <v>3.68</v>
      </c>
      <c r="BD38" s="4">
        <v>3.21</v>
      </c>
      <c r="BE38" s="4">
        <v>3190.8069999999998</v>
      </c>
      <c r="BF38" s="4">
        <v>4.0069999999999997</v>
      </c>
      <c r="BG38" s="4">
        <v>29.469000000000001</v>
      </c>
      <c r="BH38" s="4">
        <v>7.556</v>
      </c>
      <c r="BI38" s="4">
        <v>37.024999999999999</v>
      </c>
      <c r="BJ38" s="4">
        <v>23.576000000000001</v>
      </c>
      <c r="BK38" s="4">
        <v>6.0449999999999999</v>
      </c>
      <c r="BL38" s="4">
        <v>29.620999999999999</v>
      </c>
      <c r="BM38" s="4">
        <v>0</v>
      </c>
      <c r="BQ38" s="4">
        <v>8125.6139999999996</v>
      </c>
      <c r="BR38" s="4">
        <v>4.9846000000000001E-2</v>
      </c>
      <c r="BS38" s="4">
        <v>-5</v>
      </c>
      <c r="BT38" s="4">
        <v>7.9059999999999998E-3</v>
      </c>
      <c r="BU38" s="4">
        <v>1.2181120000000001</v>
      </c>
      <c r="BV38" s="4">
        <v>21</v>
      </c>
      <c r="BW38" s="4">
        <f t="shared" si="9"/>
        <v>0.32182519040000002</v>
      </c>
      <c r="BY38" s="4">
        <f>BE38*$BU38*VLOOKUP("Fuel Specific Gravity",'Raw Data'!$A$1:$B$2000,2,FALSE)</f>
        <v>3319.2932931119358</v>
      </c>
      <c r="BZ38" s="4">
        <f>BF38*$BU38*VLOOKUP("Fuel Specific Gravity",'Raw Data'!$A$1:$B$2000,2,FALSE)</f>
        <v>4.1683524655360005</v>
      </c>
      <c r="CA38" s="4">
        <f>BJ38*$BU38*VLOOKUP("Fuel Specific Gravity",'Raw Data'!$A$1:$B$2000,2,FALSE)</f>
        <v>24.525350069248002</v>
      </c>
      <c r="CB38" s="4">
        <f>BM38*$BU38*VLOOKUP("Fuel Specific Gravity",'Raw Data'!$A$1:$B$2000,2,FALSE)</f>
        <v>0</v>
      </c>
    </row>
    <row r="39" spans="1:80" x14ac:dyDescent="0.25">
      <c r="A39" s="2">
        <v>43165</v>
      </c>
      <c r="B39" s="38">
        <v>0.41290812500000001</v>
      </c>
      <c r="C39" s="4">
        <v>3.5489999999999999</v>
      </c>
      <c r="D39" s="4">
        <v>8.6999999999999994E-3</v>
      </c>
      <c r="E39" s="4">
        <v>87.069408999999993</v>
      </c>
      <c r="F39" s="4">
        <v>346.9</v>
      </c>
      <c r="G39" s="4">
        <v>91.1</v>
      </c>
      <c r="H39" s="4">
        <v>0</v>
      </c>
      <c r="J39" s="4">
        <v>14.28</v>
      </c>
      <c r="K39" s="4">
        <v>0.97299999999999998</v>
      </c>
      <c r="L39" s="4">
        <v>3.4533999999999998</v>
      </c>
      <c r="M39" s="4">
        <v>8.5000000000000006E-3</v>
      </c>
      <c r="N39" s="4">
        <v>337.52109999999999</v>
      </c>
      <c r="O39" s="4">
        <v>88.593900000000005</v>
      </c>
      <c r="P39" s="4">
        <v>426.1</v>
      </c>
      <c r="Q39" s="4">
        <v>270.00549999999998</v>
      </c>
      <c r="R39" s="4">
        <v>70.872200000000007</v>
      </c>
      <c r="S39" s="4">
        <v>340.9</v>
      </c>
      <c r="T39" s="4">
        <v>0</v>
      </c>
      <c r="W39" s="4">
        <v>0</v>
      </c>
      <c r="X39" s="4">
        <v>13.8918</v>
      </c>
      <c r="Y39" s="4">
        <v>12</v>
      </c>
      <c r="Z39" s="4">
        <v>846</v>
      </c>
      <c r="AA39" s="4">
        <v>849</v>
      </c>
      <c r="AB39" s="4">
        <v>884</v>
      </c>
      <c r="AC39" s="4">
        <v>80</v>
      </c>
      <c r="AD39" s="4">
        <v>21.8</v>
      </c>
      <c r="AE39" s="4">
        <v>0.5</v>
      </c>
      <c r="AF39" s="4">
        <v>980</v>
      </c>
      <c r="AG39" s="4">
        <v>0</v>
      </c>
      <c r="AH39" s="4">
        <v>31</v>
      </c>
      <c r="AI39" s="4">
        <v>35</v>
      </c>
      <c r="AJ39" s="4">
        <v>190</v>
      </c>
      <c r="AK39" s="4">
        <v>169</v>
      </c>
      <c r="AL39" s="4">
        <v>4.4000000000000004</v>
      </c>
      <c r="AM39" s="4">
        <v>175.1</v>
      </c>
      <c r="AN39" s="4" t="s">
        <v>155</v>
      </c>
      <c r="AO39" s="4">
        <v>1</v>
      </c>
      <c r="AP39" s="5">
        <v>0.62203703703703705</v>
      </c>
      <c r="AQ39" s="4">
        <v>47.158532999999998</v>
      </c>
      <c r="AR39" s="4">
        <v>-88.485237999999995</v>
      </c>
      <c r="AS39" s="4">
        <v>306.2</v>
      </c>
      <c r="AT39" s="4">
        <v>20.9</v>
      </c>
      <c r="AU39" s="4">
        <v>12</v>
      </c>
      <c r="AV39" s="4">
        <v>9</v>
      </c>
      <c r="AW39" s="4" t="s">
        <v>207</v>
      </c>
      <c r="AX39" s="4">
        <v>1.5580000000000001</v>
      </c>
      <c r="AY39" s="4">
        <v>1.6684000000000001</v>
      </c>
      <c r="AZ39" s="4">
        <v>2.4580000000000002</v>
      </c>
      <c r="BA39" s="4">
        <v>14.186999999999999</v>
      </c>
      <c r="BB39" s="4">
        <v>59.44</v>
      </c>
      <c r="BC39" s="4">
        <v>4.1900000000000004</v>
      </c>
      <c r="BD39" s="4">
        <v>2.7789999999999999</v>
      </c>
      <c r="BE39" s="4">
        <v>3193.748</v>
      </c>
      <c r="BF39" s="4">
        <v>4.9859999999999998</v>
      </c>
      <c r="BG39" s="4">
        <v>32.688000000000002</v>
      </c>
      <c r="BH39" s="4">
        <v>8.58</v>
      </c>
      <c r="BI39" s="4">
        <v>41.268000000000001</v>
      </c>
      <c r="BJ39" s="4">
        <v>26.149000000000001</v>
      </c>
      <c r="BK39" s="4">
        <v>6.8639999999999999</v>
      </c>
      <c r="BL39" s="4">
        <v>33.012999999999998</v>
      </c>
      <c r="BM39" s="4">
        <v>0</v>
      </c>
      <c r="BQ39" s="4">
        <v>9341.348</v>
      </c>
      <c r="BR39" s="4">
        <v>4.3568999999999997E-2</v>
      </c>
      <c r="BS39" s="4">
        <v>-5</v>
      </c>
      <c r="BT39" s="4">
        <v>8.0000000000000002E-3</v>
      </c>
      <c r="BU39" s="4">
        <v>1.0647279999999999</v>
      </c>
      <c r="BV39" s="4">
        <v>21</v>
      </c>
      <c r="BW39" s="4">
        <f t="shared" si="9"/>
        <v>0.28130113759999997</v>
      </c>
      <c r="BY39" s="4">
        <f>BE39*$BU39*VLOOKUP("Fuel Specific Gravity",'Raw Data'!$A$1:$B$2000,2,FALSE)</f>
        <v>2904.003874144576</v>
      </c>
      <c r="BZ39" s="4">
        <f>BF39*$BU39*VLOOKUP("Fuel Specific Gravity",'Raw Data'!$A$1:$B$2000,2,FALSE)</f>
        <v>4.5336586720319998</v>
      </c>
      <c r="CA39" s="4">
        <f>BJ39*$BU39*VLOOKUP("Fuel Specific Gravity",'Raw Data'!$A$1:$B$2000,2,FALSE)</f>
        <v>23.776702891088</v>
      </c>
      <c r="CB39" s="4">
        <f>BM39*$BU39*VLOOKUP("Fuel Specific Gravity",'Raw Data'!$A$1:$B$2000,2,FALSE)</f>
        <v>0</v>
      </c>
    </row>
    <row r="40" spans="1:80" x14ac:dyDescent="0.25">
      <c r="A40" s="2">
        <v>43165</v>
      </c>
      <c r="B40" s="38">
        <v>0.41291969907407405</v>
      </c>
      <c r="C40" s="4">
        <v>3.5169999999999999</v>
      </c>
      <c r="D40" s="4">
        <v>1.0999999999999999E-2</v>
      </c>
      <c r="E40" s="4">
        <v>110</v>
      </c>
      <c r="F40" s="4">
        <v>333.5</v>
      </c>
      <c r="G40" s="4">
        <v>90.6</v>
      </c>
      <c r="H40" s="4">
        <v>0</v>
      </c>
      <c r="J40" s="4">
        <v>14.55</v>
      </c>
      <c r="K40" s="4">
        <v>0.97319999999999995</v>
      </c>
      <c r="L40" s="4">
        <v>3.4230999999999998</v>
      </c>
      <c r="M40" s="4">
        <v>1.0699999999999999E-2</v>
      </c>
      <c r="N40" s="4">
        <v>324.55040000000002</v>
      </c>
      <c r="O40" s="4">
        <v>88.202299999999994</v>
      </c>
      <c r="P40" s="4">
        <v>412.8</v>
      </c>
      <c r="Q40" s="4">
        <v>259.64710000000002</v>
      </c>
      <c r="R40" s="4">
        <v>70.563699999999997</v>
      </c>
      <c r="S40" s="4">
        <v>330.2</v>
      </c>
      <c r="T40" s="4">
        <v>0</v>
      </c>
      <c r="W40" s="4">
        <v>0</v>
      </c>
      <c r="X40" s="4">
        <v>14.1607</v>
      </c>
      <c r="Y40" s="4">
        <v>12</v>
      </c>
      <c r="Z40" s="4">
        <v>846</v>
      </c>
      <c r="AA40" s="4">
        <v>847</v>
      </c>
      <c r="AB40" s="4">
        <v>884</v>
      </c>
      <c r="AC40" s="4">
        <v>80</v>
      </c>
      <c r="AD40" s="4">
        <v>21.82</v>
      </c>
      <c r="AE40" s="4">
        <v>0.5</v>
      </c>
      <c r="AF40" s="4">
        <v>979</v>
      </c>
      <c r="AG40" s="4">
        <v>0</v>
      </c>
      <c r="AH40" s="4">
        <v>31</v>
      </c>
      <c r="AI40" s="4">
        <v>35</v>
      </c>
      <c r="AJ40" s="4">
        <v>190</v>
      </c>
      <c r="AK40" s="4">
        <v>169</v>
      </c>
      <c r="AL40" s="4">
        <v>4.3</v>
      </c>
      <c r="AM40" s="4">
        <v>175.5</v>
      </c>
      <c r="AN40" s="4" t="s">
        <v>155</v>
      </c>
      <c r="AO40" s="4">
        <v>1</v>
      </c>
      <c r="AP40" s="5">
        <v>0.62204861111111109</v>
      </c>
      <c r="AQ40" s="4">
        <v>47.158518000000001</v>
      </c>
      <c r="AR40" s="4">
        <v>-88.485123000000002</v>
      </c>
      <c r="AS40" s="4">
        <v>306.10000000000002</v>
      </c>
      <c r="AT40" s="4">
        <v>20.2</v>
      </c>
      <c r="AU40" s="4">
        <v>12</v>
      </c>
      <c r="AV40" s="4">
        <v>9</v>
      </c>
      <c r="AW40" s="4" t="s">
        <v>207</v>
      </c>
      <c r="AX40" s="4">
        <v>1.4</v>
      </c>
      <c r="AY40" s="4">
        <v>1.7</v>
      </c>
      <c r="AZ40" s="4">
        <v>2.3683999999999998</v>
      </c>
      <c r="BA40" s="4">
        <v>14.186999999999999</v>
      </c>
      <c r="BB40" s="4">
        <v>59.93</v>
      </c>
      <c r="BC40" s="4">
        <v>4.22</v>
      </c>
      <c r="BD40" s="4">
        <v>2.758</v>
      </c>
      <c r="BE40" s="4">
        <v>3191.9050000000002</v>
      </c>
      <c r="BF40" s="4">
        <v>6.3529999999999998</v>
      </c>
      <c r="BG40" s="4">
        <v>31.692</v>
      </c>
      <c r="BH40" s="4">
        <v>8.6129999999999995</v>
      </c>
      <c r="BI40" s="4">
        <v>40.305</v>
      </c>
      <c r="BJ40" s="4">
        <v>25.353999999999999</v>
      </c>
      <c r="BK40" s="4">
        <v>6.891</v>
      </c>
      <c r="BL40" s="4">
        <v>32.244999999999997</v>
      </c>
      <c r="BM40" s="4">
        <v>0</v>
      </c>
      <c r="BQ40" s="4">
        <v>9601.0300000000007</v>
      </c>
      <c r="BR40" s="4">
        <v>4.9341000000000003E-2</v>
      </c>
      <c r="BS40" s="4">
        <v>-5</v>
      </c>
      <c r="BT40" s="4">
        <v>8.0000000000000002E-3</v>
      </c>
      <c r="BU40" s="4">
        <v>1.2057789999999999</v>
      </c>
      <c r="BV40" s="4">
        <v>21</v>
      </c>
      <c r="BW40" s="4">
        <f t="shared" si="9"/>
        <v>0.31856681179999996</v>
      </c>
      <c r="BY40" s="4">
        <f>BE40*$BU40*VLOOKUP("Fuel Specific Gravity",'Raw Data'!$A$1:$B$2000,2,FALSE)</f>
        <v>3286.8171442217299</v>
      </c>
      <c r="BZ40" s="4">
        <f>BF40*$BU40*VLOOKUP("Fuel Specific Gravity",'Raw Data'!$A$1:$B$2000,2,FALSE)</f>
        <v>6.5419081448979997</v>
      </c>
      <c r="CA40" s="4">
        <f>BJ40*$BU40*VLOOKUP("Fuel Specific Gravity",'Raw Data'!$A$1:$B$2000,2,FALSE)</f>
        <v>26.107907934163997</v>
      </c>
      <c r="CB40" s="4">
        <f>BM40*$BU40*VLOOKUP("Fuel Specific Gravity",'Raw Data'!$A$1:$B$2000,2,FALSE)</f>
        <v>0</v>
      </c>
    </row>
    <row r="41" spans="1:80" x14ac:dyDescent="0.25">
      <c r="A41" s="2">
        <v>43165</v>
      </c>
      <c r="B41" s="38">
        <v>0.4129312731481482</v>
      </c>
      <c r="C41" s="4">
        <v>3.6110000000000002</v>
      </c>
      <c r="D41" s="4">
        <v>1.0999999999999999E-2</v>
      </c>
      <c r="E41" s="4">
        <v>110</v>
      </c>
      <c r="F41" s="4">
        <v>327.60000000000002</v>
      </c>
      <c r="G41" s="4">
        <v>89.3</v>
      </c>
      <c r="H41" s="4">
        <v>-6.4</v>
      </c>
      <c r="J41" s="4">
        <v>14.95</v>
      </c>
      <c r="K41" s="4">
        <v>0.97240000000000004</v>
      </c>
      <c r="L41" s="4">
        <v>3.5110000000000001</v>
      </c>
      <c r="M41" s="4">
        <v>1.0699999999999999E-2</v>
      </c>
      <c r="N41" s="4">
        <v>318.57060000000001</v>
      </c>
      <c r="O41" s="4">
        <v>86.860299999999995</v>
      </c>
      <c r="P41" s="4">
        <v>405.4</v>
      </c>
      <c r="Q41" s="4">
        <v>254.86510000000001</v>
      </c>
      <c r="R41" s="4">
        <v>69.490600000000001</v>
      </c>
      <c r="S41" s="4">
        <v>324.39999999999998</v>
      </c>
      <c r="T41" s="4">
        <v>0</v>
      </c>
      <c r="W41" s="4">
        <v>0</v>
      </c>
      <c r="X41" s="4">
        <v>14.5352</v>
      </c>
      <c r="Y41" s="4">
        <v>12</v>
      </c>
      <c r="Z41" s="4">
        <v>847</v>
      </c>
      <c r="AA41" s="4">
        <v>848</v>
      </c>
      <c r="AB41" s="4">
        <v>884</v>
      </c>
      <c r="AC41" s="4">
        <v>80</v>
      </c>
      <c r="AD41" s="4">
        <v>21.82</v>
      </c>
      <c r="AE41" s="4">
        <v>0.5</v>
      </c>
      <c r="AF41" s="4">
        <v>979</v>
      </c>
      <c r="AG41" s="4">
        <v>0</v>
      </c>
      <c r="AH41" s="4">
        <v>31</v>
      </c>
      <c r="AI41" s="4">
        <v>35</v>
      </c>
      <c r="AJ41" s="4">
        <v>190</v>
      </c>
      <c r="AK41" s="4">
        <v>169</v>
      </c>
      <c r="AL41" s="4">
        <v>4.3</v>
      </c>
      <c r="AM41" s="4">
        <v>175.8</v>
      </c>
      <c r="AN41" s="4" t="s">
        <v>155</v>
      </c>
      <c r="AO41" s="4">
        <v>1</v>
      </c>
      <c r="AP41" s="5">
        <v>0.62206018518518513</v>
      </c>
      <c r="AQ41" s="4">
        <v>47.158506000000003</v>
      </c>
      <c r="AR41" s="4">
        <v>-88.485011999999998</v>
      </c>
      <c r="AS41" s="4">
        <v>306</v>
      </c>
      <c r="AT41" s="4">
        <v>19.399999999999999</v>
      </c>
      <c r="AU41" s="4">
        <v>12</v>
      </c>
      <c r="AV41" s="4">
        <v>9</v>
      </c>
      <c r="AW41" s="4" t="s">
        <v>207</v>
      </c>
      <c r="AX41" s="4">
        <v>1.4</v>
      </c>
      <c r="AY41" s="4">
        <v>1.7684</v>
      </c>
      <c r="AZ41" s="4">
        <v>2.4</v>
      </c>
      <c r="BA41" s="4">
        <v>14.186999999999999</v>
      </c>
      <c r="BB41" s="4">
        <v>58.41</v>
      </c>
      <c r="BC41" s="4">
        <v>4.12</v>
      </c>
      <c r="BD41" s="4">
        <v>2.8380000000000001</v>
      </c>
      <c r="BE41" s="4">
        <v>3191.2280000000001</v>
      </c>
      <c r="BF41" s="4">
        <v>6.1879999999999997</v>
      </c>
      <c r="BG41" s="4">
        <v>30.323</v>
      </c>
      <c r="BH41" s="4">
        <v>8.2680000000000007</v>
      </c>
      <c r="BI41" s="4">
        <v>38.591000000000001</v>
      </c>
      <c r="BJ41" s="4">
        <v>24.259</v>
      </c>
      <c r="BK41" s="4">
        <v>6.6139999999999999</v>
      </c>
      <c r="BL41" s="4">
        <v>30.873999999999999</v>
      </c>
      <c r="BM41" s="4">
        <v>0</v>
      </c>
      <c r="BQ41" s="4">
        <v>9606.1370000000006</v>
      </c>
      <c r="BR41" s="4">
        <v>4.0034E-2</v>
      </c>
      <c r="BS41" s="4">
        <v>-5</v>
      </c>
      <c r="BT41" s="4">
        <v>8.0000000000000002E-3</v>
      </c>
      <c r="BU41" s="4">
        <v>0.97833099999999995</v>
      </c>
      <c r="BV41" s="4">
        <v>21</v>
      </c>
      <c r="BW41" s="4">
        <f t="shared" si="9"/>
        <v>0.2584750502</v>
      </c>
      <c r="BY41" s="4">
        <f>BE41*$BU41*VLOOKUP("Fuel Specific Gravity",'Raw Data'!$A$1:$B$2000,2,FALSE)</f>
        <v>2666.2539975196719</v>
      </c>
      <c r="BZ41" s="4">
        <f>BF41*$BU41*VLOOKUP("Fuel Specific Gravity",'Raw Data'!$A$1:$B$2000,2,FALSE)</f>
        <v>5.1700410427119996</v>
      </c>
      <c r="CA41" s="4">
        <f>BJ41*$BU41*VLOOKUP("Fuel Specific Gravity",'Raw Data'!$A$1:$B$2000,2,FALSE)</f>
        <v>20.268265296566</v>
      </c>
      <c r="CB41" s="4">
        <f>BM41*$BU41*VLOOKUP("Fuel Specific Gravity",'Raw Data'!$A$1:$B$2000,2,FALSE)</f>
        <v>0</v>
      </c>
    </row>
    <row r="42" spans="1:80" x14ac:dyDescent="0.25">
      <c r="A42" s="2">
        <v>43165</v>
      </c>
      <c r="B42" s="38">
        <v>0.41294284722222224</v>
      </c>
      <c r="C42" s="4">
        <v>3.7080000000000002</v>
      </c>
      <c r="D42" s="4">
        <v>9.4999999999999998E-3</v>
      </c>
      <c r="E42" s="4">
        <v>95.168723999999997</v>
      </c>
      <c r="F42" s="4">
        <v>332.6</v>
      </c>
      <c r="G42" s="4">
        <v>87.8</v>
      </c>
      <c r="H42" s="4">
        <v>0</v>
      </c>
      <c r="J42" s="4">
        <v>15.1</v>
      </c>
      <c r="K42" s="4">
        <v>0.97160000000000002</v>
      </c>
      <c r="L42" s="4">
        <v>3.6027</v>
      </c>
      <c r="M42" s="4">
        <v>9.1999999999999998E-3</v>
      </c>
      <c r="N42" s="4">
        <v>323.15879999999999</v>
      </c>
      <c r="O42" s="4">
        <v>85.3416</v>
      </c>
      <c r="P42" s="4">
        <v>408.5</v>
      </c>
      <c r="Q42" s="4">
        <v>258.51609999999999</v>
      </c>
      <c r="R42" s="4">
        <v>68.270399999999995</v>
      </c>
      <c r="S42" s="4">
        <v>326.8</v>
      </c>
      <c r="T42" s="4">
        <v>0</v>
      </c>
      <c r="W42" s="4">
        <v>0</v>
      </c>
      <c r="X42" s="4">
        <v>14.6714</v>
      </c>
      <c r="Y42" s="4">
        <v>12</v>
      </c>
      <c r="Z42" s="4">
        <v>846</v>
      </c>
      <c r="AA42" s="4">
        <v>849</v>
      </c>
      <c r="AB42" s="4">
        <v>884</v>
      </c>
      <c r="AC42" s="4">
        <v>80</v>
      </c>
      <c r="AD42" s="4">
        <v>21.8</v>
      </c>
      <c r="AE42" s="4">
        <v>0.5</v>
      </c>
      <c r="AF42" s="4">
        <v>980</v>
      </c>
      <c r="AG42" s="4">
        <v>0</v>
      </c>
      <c r="AH42" s="4">
        <v>31</v>
      </c>
      <c r="AI42" s="4">
        <v>35</v>
      </c>
      <c r="AJ42" s="4">
        <v>190</v>
      </c>
      <c r="AK42" s="4">
        <v>169</v>
      </c>
      <c r="AL42" s="4">
        <v>4.3</v>
      </c>
      <c r="AM42" s="4">
        <v>175.8</v>
      </c>
      <c r="AN42" s="4" t="s">
        <v>155</v>
      </c>
      <c r="AO42" s="4">
        <v>1</v>
      </c>
      <c r="AP42" s="5">
        <v>0.62207175925925928</v>
      </c>
      <c r="AQ42" s="4">
        <v>47.158501999999999</v>
      </c>
      <c r="AR42" s="4">
        <v>-88.484905999999995</v>
      </c>
      <c r="AS42" s="4">
        <v>306</v>
      </c>
      <c r="AT42" s="4">
        <v>18.5</v>
      </c>
      <c r="AU42" s="4">
        <v>12</v>
      </c>
      <c r="AV42" s="4">
        <v>9</v>
      </c>
      <c r="AW42" s="4" t="s">
        <v>207</v>
      </c>
      <c r="AX42" s="4">
        <v>1.4683999999999999</v>
      </c>
      <c r="AY42" s="4">
        <v>1.2527999999999999</v>
      </c>
      <c r="AZ42" s="4">
        <v>2.3315999999999999</v>
      </c>
      <c r="BA42" s="4">
        <v>14.186999999999999</v>
      </c>
      <c r="BB42" s="4">
        <v>56.93</v>
      </c>
      <c r="BC42" s="4">
        <v>4.01</v>
      </c>
      <c r="BD42" s="4">
        <v>2.9209999999999998</v>
      </c>
      <c r="BE42" s="4">
        <v>3191.8449999999998</v>
      </c>
      <c r="BF42" s="4">
        <v>5.2140000000000004</v>
      </c>
      <c r="BG42" s="4">
        <v>29.983000000000001</v>
      </c>
      <c r="BH42" s="4">
        <v>7.9180000000000001</v>
      </c>
      <c r="BI42" s="4">
        <v>37.901000000000003</v>
      </c>
      <c r="BJ42" s="4">
        <v>23.984999999999999</v>
      </c>
      <c r="BK42" s="4">
        <v>6.3339999999999996</v>
      </c>
      <c r="BL42" s="4">
        <v>30.318999999999999</v>
      </c>
      <c r="BM42" s="4">
        <v>0</v>
      </c>
      <c r="BQ42" s="4">
        <v>9451.2049999999999</v>
      </c>
      <c r="BR42" s="4">
        <v>3.4470000000000001E-2</v>
      </c>
      <c r="BS42" s="4">
        <v>-5</v>
      </c>
      <c r="BT42" s="4">
        <v>8.0000000000000002E-3</v>
      </c>
      <c r="BU42" s="4">
        <v>0.84236100000000003</v>
      </c>
      <c r="BV42" s="4">
        <v>21</v>
      </c>
      <c r="BW42" s="4">
        <f t="shared" si="9"/>
        <v>0.2225517762</v>
      </c>
      <c r="BY42" s="4">
        <f>BE42*$BU42*VLOOKUP("Fuel Specific Gravity",'Raw Data'!$A$1:$B$2000,2,FALSE)</f>
        <v>2296.1376271224299</v>
      </c>
      <c r="BZ42" s="4">
        <f>BF42*$BU42*VLOOKUP("Fuel Specific Gravity",'Raw Data'!$A$1:$B$2000,2,FALSE)</f>
        <v>3.7508279969160001</v>
      </c>
      <c r="CA42" s="4">
        <f>BJ42*$BU42*VLOOKUP("Fuel Specific Gravity",'Raw Data'!$A$1:$B$2000,2,FALSE)</f>
        <v>17.254240411590001</v>
      </c>
      <c r="CB42" s="4">
        <f>BM42*$BU42*VLOOKUP("Fuel Specific Gravity",'Raw Data'!$A$1:$B$2000,2,FALSE)</f>
        <v>0</v>
      </c>
    </row>
    <row r="43" spans="1:80" x14ac:dyDescent="0.25">
      <c r="A43" s="2">
        <v>43165</v>
      </c>
      <c r="B43" s="38">
        <v>0.41295442129629628</v>
      </c>
      <c r="C43" s="4">
        <v>3.7570000000000001</v>
      </c>
      <c r="D43" s="4">
        <v>8.9999999999999993E-3</v>
      </c>
      <c r="E43" s="4">
        <v>90</v>
      </c>
      <c r="F43" s="4">
        <v>339.2</v>
      </c>
      <c r="G43" s="4">
        <v>87</v>
      </c>
      <c r="H43" s="4">
        <v>-7</v>
      </c>
      <c r="J43" s="4">
        <v>15.1</v>
      </c>
      <c r="K43" s="4">
        <v>0.97119999999999995</v>
      </c>
      <c r="L43" s="4">
        <v>3.6490999999999998</v>
      </c>
      <c r="M43" s="4">
        <v>8.6999999999999994E-3</v>
      </c>
      <c r="N43" s="4">
        <v>329.45659999999998</v>
      </c>
      <c r="O43" s="4">
        <v>84.458399999999997</v>
      </c>
      <c r="P43" s="4">
        <v>413.9</v>
      </c>
      <c r="Q43" s="4">
        <v>263.55200000000002</v>
      </c>
      <c r="R43" s="4">
        <v>67.563299999999998</v>
      </c>
      <c r="S43" s="4">
        <v>331.1</v>
      </c>
      <c r="T43" s="4">
        <v>0</v>
      </c>
      <c r="W43" s="4">
        <v>0</v>
      </c>
      <c r="X43" s="4">
        <v>14.6654</v>
      </c>
      <c r="Y43" s="4">
        <v>12</v>
      </c>
      <c r="Z43" s="4">
        <v>846</v>
      </c>
      <c r="AA43" s="4">
        <v>846</v>
      </c>
      <c r="AB43" s="4">
        <v>884</v>
      </c>
      <c r="AC43" s="4">
        <v>80</v>
      </c>
      <c r="AD43" s="4">
        <v>21.8</v>
      </c>
      <c r="AE43" s="4">
        <v>0.5</v>
      </c>
      <c r="AF43" s="4">
        <v>980</v>
      </c>
      <c r="AG43" s="4">
        <v>0</v>
      </c>
      <c r="AH43" s="4">
        <v>31</v>
      </c>
      <c r="AI43" s="4">
        <v>35</v>
      </c>
      <c r="AJ43" s="4">
        <v>190</v>
      </c>
      <c r="AK43" s="4">
        <v>169</v>
      </c>
      <c r="AL43" s="4">
        <v>4.3</v>
      </c>
      <c r="AM43" s="4">
        <v>175.4</v>
      </c>
      <c r="AN43" s="4" t="s">
        <v>155</v>
      </c>
      <c r="AO43" s="4">
        <v>1</v>
      </c>
      <c r="AP43" s="5">
        <v>0.62208333333333332</v>
      </c>
      <c r="AQ43" s="4">
        <v>47.158504000000001</v>
      </c>
      <c r="AR43" s="4">
        <v>-88.484804999999994</v>
      </c>
      <c r="AS43" s="4">
        <v>305.89999999999998</v>
      </c>
      <c r="AT43" s="4">
        <v>17.7</v>
      </c>
      <c r="AU43" s="4">
        <v>12</v>
      </c>
      <c r="AV43" s="4">
        <v>9</v>
      </c>
      <c r="AW43" s="4" t="s">
        <v>207</v>
      </c>
      <c r="AX43" s="4">
        <v>1.7736000000000001</v>
      </c>
      <c r="AY43" s="4">
        <v>1</v>
      </c>
      <c r="AZ43" s="4">
        <v>2.5735999999999999</v>
      </c>
      <c r="BA43" s="4">
        <v>14.186999999999999</v>
      </c>
      <c r="BB43" s="4">
        <v>56.2</v>
      </c>
      <c r="BC43" s="4">
        <v>3.96</v>
      </c>
      <c r="BD43" s="4">
        <v>2.964</v>
      </c>
      <c r="BE43" s="4">
        <v>3191.9430000000002</v>
      </c>
      <c r="BF43" s="4">
        <v>4.8659999999999997</v>
      </c>
      <c r="BG43" s="4">
        <v>30.178999999999998</v>
      </c>
      <c r="BH43" s="4">
        <v>7.7359999999999998</v>
      </c>
      <c r="BI43" s="4">
        <v>37.914999999999999</v>
      </c>
      <c r="BJ43" s="4">
        <v>24.141999999999999</v>
      </c>
      <c r="BK43" s="4">
        <v>6.1890000000000001</v>
      </c>
      <c r="BL43" s="4">
        <v>30.331</v>
      </c>
      <c r="BM43" s="4">
        <v>0</v>
      </c>
      <c r="BQ43" s="4">
        <v>9327.3050000000003</v>
      </c>
      <c r="BR43" s="4">
        <v>3.3093999999999998E-2</v>
      </c>
      <c r="BS43" s="4">
        <v>-5</v>
      </c>
      <c r="BT43" s="4">
        <v>8.0000000000000002E-3</v>
      </c>
      <c r="BU43" s="4">
        <v>0.80873499999999998</v>
      </c>
      <c r="BV43" s="4">
        <v>21</v>
      </c>
      <c r="BW43" s="4">
        <f t="shared" si="9"/>
        <v>0.213667787</v>
      </c>
      <c r="BY43" s="4">
        <f>BE43*$BU43*VLOOKUP("Fuel Specific Gravity",'Raw Data'!$A$1:$B$2000,2,FALSE)</f>
        <v>2204.5463628776702</v>
      </c>
      <c r="BZ43" s="4">
        <f>BF43*$BU43*VLOOKUP("Fuel Specific Gravity",'Raw Data'!$A$1:$B$2000,2,FALSE)</f>
        <v>3.3607500515399993</v>
      </c>
      <c r="CA43" s="4">
        <f>BJ43*$BU43*VLOOKUP("Fuel Specific Gravity",'Raw Data'!$A$1:$B$2000,2,FALSE)</f>
        <v>16.673906235979999</v>
      </c>
      <c r="CB43" s="4">
        <f>BM43*$BU43*VLOOKUP("Fuel Specific Gravity",'Raw Data'!$A$1:$B$2000,2,FALSE)</f>
        <v>0</v>
      </c>
    </row>
    <row r="44" spans="1:80" x14ac:dyDescent="0.25">
      <c r="A44" s="2">
        <v>43165</v>
      </c>
      <c r="B44" s="38">
        <v>0.41296599537037038</v>
      </c>
      <c r="C44" s="4">
        <v>3.8130000000000002</v>
      </c>
      <c r="D44" s="4">
        <v>8.9999999999999993E-3</v>
      </c>
      <c r="E44" s="4">
        <v>90</v>
      </c>
      <c r="F44" s="4">
        <v>343.2</v>
      </c>
      <c r="G44" s="4">
        <v>85.4</v>
      </c>
      <c r="H44" s="4">
        <v>-3.9</v>
      </c>
      <c r="J44" s="4">
        <v>15.1</v>
      </c>
      <c r="K44" s="4">
        <v>0.9708</v>
      </c>
      <c r="L44" s="4">
        <v>3.7012</v>
      </c>
      <c r="M44" s="4">
        <v>8.6999999999999994E-3</v>
      </c>
      <c r="N44" s="4">
        <v>333.2022</v>
      </c>
      <c r="O44" s="4">
        <v>82.896199999999993</v>
      </c>
      <c r="P44" s="4">
        <v>416.1</v>
      </c>
      <c r="Q44" s="4">
        <v>266.54840000000002</v>
      </c>
      <c r="R44" s="4">
        <v>66.313599999999994</v>
      </c>
      <c r="S44" s="4">
        <v>332.9</v>
      </c>
      <c r="T44" s="4">
        <v>0</v>
      </c>
      <c r="W44" s="4">
        <v>0</v>
      </c>
      <c r="X44" s="4">
        <v>14.6586</v>
      </c>
      <c r="Y44" s="4">
        <v>12</v>
      </c>
      <c r="Z44" s="4">
        <v>846</v>
      </c>
      <c r="AA44" s="4">
        <v>846</v>
      </c>
      <c r="AB44" s="4">
        <v>884</v>
      </c>
      <c r="AC44" s="4">
        <v>80</v>
      </c>
      <c r="AD44" s="4">
        <v>21.8</v>
      </c>
      <c r="AE44" s="4">
        <v>0.5</v>
      </c>
      <c r="AF44" s="4">
        <v>980</v>
      </c>
      <c r="AG44" s="4">
        <v>0</v>
      </c>
      <c r="AH44" s="4">
        <v>31</v>
      </c>
      <c r="AI44" s="4">
        <v>35</v>
      </c>
      <c r="AJ44" s="4">
        <v>190</v>
      </c>
      <c r="AK44" s="4">
        <v>169</v>
      </c>
      <c r="AL44" s="4">
        <v>4.3</v>
      </c>
      <c r="AM44" s="4">
        <v>175.1</v>
      </c>
      <c r="AN44" s="4" t="s">
        <v>155</v>
      </c>
      <c r="AO44" s="4">
        <v>1</v>
      </c>
      <c r="AP44" s="5">
        <v>0.62209490740740747</v>
      </c>
      <c r="AQ44" s="4">
        <v>47.15851</v>
      </c>
      <c r="AR44" s="4">
        <v>-88.484707</v>
      </c>
      <c r="AS44" s="4">
        <v>305.89999999999998</v>
      </c>
      <c r="AT44" s="4">
        <v>16.899999999999999</v>
      </c>
      <c r="AU44" s="4">
        <v>12</v>
      </c>
      <c r="AV44" s="4">
        <v>9</v>
      </c>
      <c r="AW44" s="4" t="s">
        <v>207</v>
      </c>
      <c r="AX44" s="4">
        <v>1.9</v>
      </c>
      <c r="AY44" s="4">
        <v>1</v>
      </c>
      <c r="AZ44" s="4">
        <v>2.7</v>
      </c>
      <c r="BA44" s="4">
        <v>14.186999999999999</v>
      </c>
      <c r="BB44" s="4">
        <v>55.4</v>
      </c>
      <c r="BC44" s="4">
        <v>3.91</v>
      </c>
      <c r="BD44" s="4">
        <v>3.0110000000000001</v>
      </c>
      <c r="BE44" s="4">
        <v>3191.5619999999999</v>
      </c>
      <c r="BF44" s="4">
        <v>4.7949999999999999</v>
      </c>
      <c r="BG44" s="4">
        <v>30.088999999999999</v>
      </c>
      <c r="BH44" s="4">
        <v>7.4859999999999998</v>
      </c>
      <c r="BI44" s="4">
        <v>37.575000000000003</v>
      </c>
      <c r="BJ44" s="4">
        <v>24.07</v>
      </c>
      <c r="BK44" s="4">
        <v>5.9880000000000004</v>
      </c>
      <c r="BL44" s="4">
        <v>30.058</v>
      </c>
      <c r="BM44" s="4">
        <v>0</v>
      </c>
      <c r="BQ44" s="4">
        <v>9190.8639999999996</v>
      </c>
      <c r="BR44" s="4">
        <v>4.0247999999999999E-2</v>
      </c>
      <c r="BS44" s="4">
        <v>-5</v>
      </c>
      <c r="BT44" s="4">
        <v>8.9060000000000007E-3</v>
      </c>
      <c r="BU44" s="4">
        <v>0.98356100000000002</v>
      </c>
      <c r="BV44" s="4">
        <v>21</v>
      </c>
      <c r="BW44" s="4">
        <f t="shared" si="9"/>
        <v>0.25985681620000001</v>
      </c>
      <c r="BY44" s="4">
        <f>BE44*$BU44*VLOOKUP("Fuel Specific Gravity",'Raw Data'!$A$1:$B$2000,2,FALSE)</f>
        <v>2680.7879090888277</v>
      </c>
      <c r="BZ44" s="4">
        <f>BF44*$BU44*VLOOKUP("Fuel Specific Gravity",'Raw Data'!$A$1:$B$2000,2,FALSE)</f>
        <v>4.0276134457300001</v>
      </c>
      <c r="CA44" s="4">
        <f>BJ44*$BU44*VLOOKUP("Fuel Specific Gravity",'Raw Data'!$A$1:$B$2000,2,FALSE)</f>
        <v>20.217863532579997</v>
      </c>
      <c r="CB44" s="4">
        <f>BM44*$BU44*VLOOKUP("Fuel Specific Gravity",'Raw Data'!$A$1:$B$2000,2,FALSE)</f>
        <v>0</v>
      </c>
    </row>
    <row r="45" spans="1:80" x14ac:dyDescent="0.25">
      <c r="A45" s="2">
        <v>43165</v>
      </c>
      <c r="B45" s="38">
        <v>0.41297756944444441</v>
      </c>
      <c r="C45" s="4">
        <v>4.0960000000000001</v>
      </c>
      <c r="D45" s="4">
        <v>8.5000000000000006E-3</v>
      </c>
      <c r="E45" s="4">
        <v>84.920101000000003</v>
      </c>
      <c r="F45" s="4">
        <v>346.6</v>
      </c>
      <c r="G45" s="4">
        <v>84</v>
      </c>
      <c r="H45" s="4">
        <v>0</v>
      </c>
      <c r="J45" s="4">
        <v>15.1</v>
      </c>
      <c r="K45" s="4">
        <v>0.96850000000000003</v>
      </c>
      <c r="L45" s="4">
        <v>3.9670000000000001</v>
      </c>
      <c r="M45" s="4">
        <v>8.2000000000000007E-3</v>
      </c>
      <c r="N45" s="4">
        <v>335.63499999999999</v>
      </c>
      <c r="O45" s="4">
        <v>81.392200000000003</v>
      </c>
      <c r="P45" s="4">
        <v>417</v>
      </c>
      <c r="Q45" s="4">
        <v>268.49450000000002</v>
      </c>
      <c r="R45" s="4">
        <v>65.110500000000002</v>
      </c>
      <c r="S45" s="4">
        <v>333.6</v>
      </c>
      <c r="T45" s="4">
        <v>0</v>
      </c>
      <c r="W45" s="4">
        <v>0</v>
      </c>
      <c r="X45" s="4">
        <v>14.623799999999999</v>
      </c>
      <c r="Y45" s="4">
        <v>12</v>
      </c>
      <c r="Z45" s="4">
        <v>846</v>
      </c>
      <c r="AA45" s="4">
        <v>845</v>
      </c>
      <c r="AB45" s="4">
        <v>884</v>
      </c>
      <c r="AC45" s="4">
        <v>80</v>
      </c>
      <c r="AD45" s="4">
        <v>21.8</v>
      </c>
      <c r="AE45" s="4">
        <v>0.5</v>
      </c>
      <c r="AF45" s="4">
        <v>980</v>
      </c>
      <c r="AG45" s="4">
        <v>0</v>
      </c>
      <c r="AH45" s="4">
        <v>31</v>
      </c>
      <c r="AI45" s="4">
        <v>35</v>
      </c>
      <c r="AJ45" s="4">
        <v>190</v>
      </c>
      <c r="AK45" s="4">
        <v>169</v>
      </c>
      <c r="AL45" s="4">
        <v>4.3</v>
      </c>
      <c r="AM45" s="4">
        <v>175</v>
      </c>
      <c r="AN45" s="4" t="s">
        <v>155</v>
      </c>
      <c r="AO45" s="4">
        <v>1</v>
      </c>
      <c r="AP45" s="5">
        <v>0.62210648148148151</v>
      </c>
      <c r="AQ45" s="4">
        <v>47.158524</v>
      </c>
      <c r="AR45" s="4">
        <v>-88.484615000000005</v>
      </c>
      <c r="AS45" s="4">
        <v>306</v>
      </c>
      <c r="AT45" s="4">
        <v>16.2</v>
      </c>
      <c r="AU45" s="4">
        <v>12</v>
      </c>
      <c r="AV45" s="4">
        <v>9</v>
      </c>
      <c r="AW45" s="4" t="s">
        <v>207</v>
      </c>
      <c r="AX45" s="4">
        <v>1.9</v>
      </c>
      <c r="AY45" s="4">
        <v>1</v>
      </c>
      <c r="AZ45" s="4">
        <v>2.7</v>
      </c>
      <c r="BA45" s="4">
        <v>14.186999999999999</v>
      </c>
      <c r="BB45" s="4">
        <v>51.64</v>
      </c>
      <c r="BC45" s="4">
        <v>3.64</v>
      </c>
      <c r="BD45" s="4">
        <v>3.2559999999999998</v>
      </c>
      <c r="BE45" s="4">
        <v>3190.1680000000001</v>
      </c>
      <c r="BF45" s="4">
        <v>4.2089999999999996</v>
      </c>
      <c r="BG45" s="4">
        <v>28.265000000000001</v>
      </c>
      <c r="BH45" s="4">
        <v>6.8540000000000001</v>
      </c>
      <c r="BI45" s="4">
        <v>35.119999999999997</v>
      </c>
      <c r="BJ45" s="4">
        <v>22.611000000000001</v>
      </c>
      <c r="BK45" s="4">
        <v>5.4829999999999997</v>
      </c>
      <c r="BL45" s="4">
        <v>28.094000000000001</v>
      </c>
      <c r="BM45" s="4">
        <v>0</v>
      </c>
      <c r="BQ45" s="4">
        <v>8550.8649999999998</v>
      </c>
      <c r="BR45" s="4">
        <v>3.7376E-2</v>
      </c>
      <c r="BS45" s="4">
        <v>-5</v>
      </c>
      <c r="BT45" s="4">
        <v>8.0940000000000005E-3</v>
      </c>
      <c r="BU45" s="4">
        <v>0.91337599999999997</v>
      </c>
      <c r="BV45" s="4">
        <v>21</v>
      </c>
      <c r="BW45" s="4">
        <f t="shared" si="9"/>
        <v>0.24131393919999999</v>
      </c>
      <c r="BY45" s="4">
        <f>BE45*$BU45*VLOOKUP("Fuel Specific Gravity",'Raw Data'!$A$1:$B$2000,2,FALSE)</f>
        <v>2488.4047456414719</v>
      </c>
      <c r="BZ45" s="4">
        <f>BF45*$BU45*VLOOKUP("Fuel Specific Gravity",'Raw Data'!$A$1:$B$2000,2,FALSE)</f>
        <v>3.2831172447359998</v>
      </c>
      <c r="CA45" s="4">
        <f>BJ45*$BU45*VLOOKUP("Fuel Specific Gravity",'Raw Data'!$A$1:$B$2000,2,FALSE)</f>
        <v>17.637102404543999</v>
      </c>
      <c r="CB45" s="4">
        <f>BM45*$BU45*VLOOKUP("Fuel Specific Gravity",'Raw Data'!$A$1:$B$2000,2,FALSE)</f>
        <v>0</v>
      </c>
    </row>
    <row r="46" spans="1:80" x14ac:dyDescent="0.25">
      <c r="A46" s="2">
        <v>43165</v>
      </c>
      <c r="B46" s="38">
        <v>0.41298914351851851</v>
      </c>
      <c r="C46" s="4">
        <v>4.12</v>
      </c>
      <c r="D46" s="4">
        <v>7.0000000000000001E-3</v>
      </c>
      <c r="E46" s="4">
        <v>70</v>
      </c>
      <c r="F46" s="4">
        <v>355.1</v>
      </c>
      <c r="G46" s="4">
        <v>82.4</v>
      </c>
      <c r="H46" s="4">
        <v>-16.7</v>
      </c>
      <c r="J46" s="4">
        <v>15.1</v>
      </c>
      <c r="K46" s="4">
        <v>0.96830000000000005</v>
      </c>
      <c r="L46" s="4">
        <v>3.9893000000000001</v>
      </c>
      <c r="M46" s="4">
        <v>6.7999999999999996E-3</v>
      </c>
      <c r="N46" s="4">
        <v>343.88650000000001</v>
      </c>
      <c r="O46" s="4">
        <v>79.774500000000003</v>
      </c>
      <c r="P46" s="4">
        <v>423.7</v>
      </c>
      <c r="Q46" s="4">
        <v>275.09539999999998</v>
      </c>
      <c r="R46" s="4">
        <v>63.816400000000002</v>
      </c>
      <c r="S46" s="4">
        <v>338.9</v>
      </c>
      <c r="T46" s="4">
        <v>0</v>
      </c>
      <c r="W46" s="4">
        <v>0</v>
      </c>
      <c r="X46" s="4">
        <v>14.6211</v>
      </c>
      <c r="Y46" s="4">
        <v>11.9</v>
      </c>
      <c r="Z46" s="4">
        <v>846</v>
      </c>
      <c r="AA46" s="4">
        <v>846</v>
      </c>
      <c r="AB46" s="4">
        <v>884</v>
      </c>
      <c r="AC46" s="4">
        <v>80</v>
      </c>
      <c r="AD46" s="4">
        <v>21.8</v>
      </c>
      <c r="AE46" s="4">
        <v>0.5</v>
      </c>
      <c r="AF46" s="4">
        <v>980</v>
      </c>
      <c r="AG46" s="4">
        <v>0</v>
      </c>
      <c r="AH46" s="4">
        <v>31</v>
      </c>
      <c r="AI46" s="4">
        <v>35</v>
      </c>
      <c r="AJ46" s="4">
        <v>190</v>
      </c>
      <c r="AK46" s="4">
        <v>169</v>
      </c>
      <c r="AL46" s="4">
        <v>4.3</v>
      </c>
      <c r="AM46" s="4">
        <v>175</v>
      </c>
      <c r="AN46" s="4" t="s">
        <v>155</v>
      </c>
      <c r="AO46" s="4">
        <v>1</v>
      </c>
      <c r="AP46" s="5">
        <v>0.62211805555555555</v>
      </c>
      <c r="AQ46" s="4">
        <v>47.158546000000001</v>
      </c>
      <c r="AR46" s="4">
        <v>-88.484526000000002</v>
      </c>
      <c r="AS46" s="4">
        <v>306</v>
      </c>
      <c r="AT46" s="4">
        <v>15.9</v>
      </c>
      <c r="AU46" s="4">
        <v>12</v>
      </c>
      <c r="AV46" s="4">
        <v>9</v>
      </c>
      <c r="AW46" s="4" t="s">
        <v>207</v>
      </c>
      <c r="AX46" s="4">
        <v>2.3788</v>
      </c>
      <c r="AY46" s="4">
        <v>1</v>
      </c>
      <c r="AZ46" s="4">
        <v>3.1103999999999998</v>
      </c>
      <c r="BA46" s="4">
        <v>14.186999999999999</v>
      </c>
      <c r="BB46" s="4">
        <v>51.37</v>
      </c>
      <c r="BC46" s="4">
        <v>3.62</v>
      </c>
      <c r="BD46" s="4">
        <v>3.2749999999999999</v>
      </c>
      <c r="BE46" s="4">
        <v>3191.1909999999998</v>
      </c>
      <c r="BF46" s="4">
        <v>3.4510000000000001</v>
      </c>
      <c r="BG46" s="4">
        <v>28.806999999999999</v>
      </c>
      <c r="BH46" s="4">
        <v>6.6829999999999998</v>
      </c>
      <c r="BI46" s="4">
        <v>35.49</v>
      </c>
      <c r="BJ46" s="4">
        <v>23.045000000000002</v>
      </c>
      <c r="BK46" s="4">
        <v>5.3460000000000001</v>
      </c>
      <c r="BL46" s="4">
        <v>28.390999999999998</v>
      </c>
      <c r="BM46" s="4">
        <v>0</v>
      </c>
      <c r="BQ46" s="4">
        <v>8504.1550000000007</v>
      </c>
      <c r="BR46" s="4">
        <v>4.0624E-2</v>
      </c>
      <c r="BS46" s="4">
        <v>-5</v>
      </c>
      <c r="BT46" s="4">
        <v>8.0000000000000002E-3</v>
      </c>
      <c r="BU46" s="4">
        <v>0.99274899999999999</v>
      </c>
      <c r="BV46" s="4">
        <v>21</v>
      </c>
      <c r="BW46" s="4">
        <f t="shared" si="9"/>
        <v>0.26228428579999996</v>
      </c>
      <c r="BY46" s="4">
        <f>BE46*$BU46*VLOOKUP("Fuel Specific Gravity",'Raw Data'!$A$1:$B$2000,2,FALSE)</f>
        <v>2705.5161296463857</v>
      </c>
      <c r="BZ46" s="4">
        <f>BF46*$BU46*VLOOKUP("Fuel Specific Gravity",'Raw Data'!$A$1:$B$2000,2,FALSE)</f>
        <v>2.9257841863459997</v>
      </c>
      <c r="CA46" s="4">
        <f>BJ46*$BU46*VLOOKUP("Fuel Specific Gravity",'Raw Data'!$A$1:$B$2000,2,FALSE)</f>
        <v>19.537727202070002</v>
      </c>
      <c r="CB46" s="4">
        <f>BM46*$BU46*VLOOKUP("Fuel Specific Gravity",'Raw Data'!$A$1:$B$2000,2,FALSE)</f>
        <v>0</v>
      </c>
    </row>
    <row r="47" spans="1:80" x14ac:dyDescent="0.25">
      <c r="A47" s="2">
        <v>43165</v>
      </c>
      <c r="B47" s="38">
        <v>0.41300071759259255</v>
      </c>
      <c r="C47" s="4">
        <v>4.0179999999999998</v>
      </c>
      <c r="D47" s="4">
        <v>7.0000000000000001E-3</v>
      </c>
      <c r="E47" s="4">
        <v>70</v>
      </c>
      <c r="F47" s="4">
        <v>360.2</v>
      </c>
      <c r="G47" s="4">
        <v>80.3</v>
      </c>
      <c r="H47" s="4">
        <v>0</v>
      </c>
      <c r="J47" s="4">
        <v>15.03</v>
      </c>
      <c r="K47" s="4">
        <v>0.96909999999999996</v>
      </c>
      <c r="L47" s="4">
        <v>3.8938999999999999</v>
      </c>
      <c r="M47" s="4">
        <v>6.7999999999999996E-3</v>
      </c>
      <c r="N47" s="4">
        <v>349.11770000000001</v>
      </c>
      <c r="O47" s="4">
        <v>77.777699999999996</v>
      </c>
      <c r="P47" s="4">
        <v>426.9</v>
      </c>
      <c r="Q47" s="4">
        <v>279.2801</v>
      </c>
      <c r="R47" s="4">
        <v>62.219000000000001</v>
      </c>
      <c r="S47" s="4">
        <v>341.5</v>
      </c>
      <c r="T47" s="4">
        <v>0</v>
      </c>
      <c r="W47" s="4">
        <v>0</v>
      </c>
      <c r="X47" s="4">
        <v>14.5646</v>
      </c>
      <c r="Y47" s="4">
        <v>12</v>
      </c>
      <c r="Z47" s="4">
        <v>846</v>
      </c>
      <c r="AA47" s="4">
        <v>847</v>
      </c>
      <c r="AB47" s="4">
        <v>884</v>
      </c>
      <c r="AC47" s="4">
        <v>80</v>
      </c>
      <c r="AD47" s="4">
        <v>21.8</v>
      </c>
      <c r="AE47" s="4">
        <v>0.5</v>
      </c>
      <c r="AF47" s="4">
        <v>980</v>
      </c>
      <c r="AG47" s="4">
        <v>0</v>
      </c>
      <c r="AH47" s="4">
        <v>31</v>
      </c>
      <c r="AI47" s="4">
        <v>35</v>
      </c>
      <c r="AJ47" s="4">
        <v>190</v>
      </c>
      <c r="AK47" s="4">
        <v>169</v>
      </c>
      <c r="AL47" s="4">
        <v>4.3</v>
      </c>
      <c r="AM47" s="4">
        <v>175</v>
      </c>
      <c r="AN47" s="4" t="s">
        <v>155</v>
      </c>
      <c r="AO47" s="4">
        <v>1</v>
      </c>
      <c r="AP47" s="5">
        <v>0.62212962962962959</v>
      </c>
      <c r="AQ47" s="4">
        <v>47.158580000000001</v>
      </c>
      <c r="AR47" s="4">
        <v>-88.484442999999999</v>
      </c>
      <c r="AS47" s="4">
        <v>306</v>
      </c>
      <c r="AT47" s="4">
        <v>15.9</v>
      </c>
      <c r="AU47" s="4">
        <v>12</v>
      </c>
      <c r="AV47" s="4">
        <v>9</v>
      </c>
      <c r="AW47" s="4" t="s">
        <v>207</v>
      </c>
      <c r="AX47" s="4">
        <v>3.0104000000000002</v>
      </c>
      <c r="AY47" s="4">
        <v>1</v>
      </c>
      <c r="AZ47" s="4">
        <v>3.6419999999999999</v>
      </c>
      <c r="BA47" s="4">
        <v>14.186999999999999</v>
      </c>
      <c r="BB47" s="4">
        <v>52.65</v>
      </c>
      <c r="BC47" s="4">
        <v>3.71</v>
      </c>
      <c r="BD47" s="4">
        <v>3.1869999999999998</v>
      </c>
      <c r="BE47" s="4">
        <v>3191.84</v>
      </c>
      <c r="BF47" s="4">
        <v>3.5390000000000001</v>
      </c>
      <c r="BG47" s="4">
        <v>29.969000000000001</v>
      </c>
      <c r="BH47" s="4">
        <v>6.6769999999999996</v>
      </c>
      <c r="BI47" s="4">
        <v>36.645000000000003</v>
      </c>
      <c r="BJ47" s="4">
        <v>23.974</v>
      </c>
      <c r="BK47" s="4">
        <v>5.3410000000000002</v>
      </c>
      <c r="BL47" s="4">
        <v>29.315000000000001</v>
      </c>
      <c r="BM47" s="4">
        <v>0</v>
      </c>
      <c r="BQ47" s="4">
        <v>8680.7559999999994</v>
      </c>
      <c r="BR47" s="4">
        <v>4.6435999999999998E-2</v>
      </c>
      <c r="BS47" s="4">
        <v>-5</v>
      </c>
      <c r="BT47" s="4">
        <v>8.9060000000000007E-3</v>
      </c>
      <c r="BU47" s="4">
        <v>1.134779</v>
      </c>
      <c r="BV47" s="4">
        <v>21</v>
      </c>
      <c r="BW47" s="4">
        <f t="shared" si="9"/>
        <v>0.29980861179999996</v>
      </c>
      <c r="BY47" s="4">
        <f>BE47*$BU47*VLOOKUP("Fuel Specific Gravity",'Raw Data'!$A$1:$B$2000,2,FALSE)</f>
        <v>3093.21618486944</v>
      </c>
      <c r="BZ47" s="4">
        <f>BF47*$BU47*VLOOKUP("Fuel Specific Gravity",'Raw Data'!$A$1:$B$2000,2,FALSE)</f>
        <v>3.4296493803740002</v>
      </c>
      <c r="CA47" s="4">
        <f>BJ47*$BU47*VLOOKUP("Fuel Specific Gravity",'Raw Data'!$A$1:$B$2000,2,FALSE)</f>
        <v>23.233233751084001</v>
      </c>
      <c r="CB47" s="4">
        <f>BM47*$BU47*VLOOKUP("Fuel Specific Gravity",'Raw Data'!$A$1:$B$2000,2,FALSE)</f>
        <v>0</v>
      </c>
    </row>
    <row r="48" spans="1:80" x14ac:dyDescent="0.25">
      <c r="A48" s="2">
        <v>43165</v>
      </c>
      <c r="B48" s="38">
        <v>0.4130122916666667</v>
      </c>
      <c r="C48" s="4">
        <v>4.0670000000000002</v>
      </c>
      <c r="D48" s="4">
        <v>7.7000000000000002E-3</v>
      </c>
      <c r="E48" s="4">
        <v>77.497857999999994</v>
      </c>
      <c r="F48" s="4">
        <v>359.2</v>
      </c>
      <c r="G48" s="4">
        <v>78.3</v>
      </c>
      <c r="H48" s="4">
        <v>-6.3</v>
      </c>
      <c r="J48" s="4">
        <v>15</v>
      </c>
      <c r="K48" s="4">
        <v>0.96870000000000001</v>
      </c>
      <c r="L48" s="4">
        <v>3.9394999999999998</v>
      </c>
      <c r="M48" s="4">
        <v>7.4999999999999997E-3</v>
      </c>
      <c r="N48" s="4">
        <v>347.99689999999998</v>
      </c>
      <c r="O48" s="4">
        <v>75.873900000000006</v>
      </c>
      <c r="P48" s="4">
        <v>423.9</v>
      </c>
      <c r="Q48" s="4">
        <v>278.3836</v>
      </c>
      <c r="R48" s="4">
        <v>60.696100000000001</v>
      </c>
      <c r="S48" s="4">
        <v>339.1</v>
      </c>
      <c r="T48" s="4">
        <v>0</v>
      </c>
      <c r="W48" s="4">
        <v>0</v>
      </c>
      <c r="X48" s="4">
        <v>14.5307</v>
      </c>
      <c r="Y48" s="4">
        <v>11.9</v>
      </c>
      <c r="Z48" s="4">
        <v>847</v>
      </c>
      <c r="AA48" s="4">
        <v>846</v>
      </c>
      <c r="AB48" s="4">
        <v>884</v>
      </c>
      <c r="AC48" s="4">
        <v>80</v>
      </c>
      <c r="AD48" s="4">
        <v>21.8</v>
      </c>
      <c r="AE48" s="4">
        <v>0.5</v>
      </c>
      <c r="AF48" s="4">
        <v>980</v>
      </c>
      <c r="AG48" s="4">
        <v>0</v>
      </c>
      <c r="AH48" s="4">
        <v>31</v>
      </c>
      <c r="AI48" s="4">
        <v>35</v>
      </c>
      <c r="AJ48" s="4">
        <v>190</v>
      </c>
      <c r="AK48" s="4">
        <v>169</v>
      </c>
      <c r="AL48" s="4">
        <v>4.3</v>
      </c>
      <c r="AM48" s="4">
        <v>175</v>
      </c>
      <c r="AN48" s="4" t="s">
        <v>155</v>
      </c>
      <c r="AO48" s="4">
        <v>1</v>
      </c>
      <c r="AP48" s="5">
        <v>0.62214120370370374</v>
      </c>
      <c r="AQ48" s="4">
        <v>47.158622000000001</v>
      </c>
      <c r="AR48" s="4">
        <v>-88.484368000000003</v>
      </c>
      <c r="AS48" s="4">
        <v>305.89999999999998</v>
      </c>
      <c r="AT48" s="4">
        <v>15.8</v>
      </c>
      <c r="AU48" s="4">
        <v>12</v>
      </c>
      <c r="AV48" s="4">
        <v>9</v>
      </c>
      <c r="AW48" s="4" t="s">
        <v>207</v>
      </c>
      <c r="AX48" s="4">
        <v>3.2</v>
      </c>
      <c r="AY48" s="4">
        <v>1.2736000000000001</v>
      </c>
      <c r="AZ48" s="4">
        <v>3.9367999999999999</v>
      </c>
      <c r="BA48" s="4">
        <v>14.186999999999999</v>
      </c>
      <c r="BB48" s="4">
        <v>52.02</v>
      </c>
      <c r="BC48" s="4">
        <v>3.67</v>
      </c>
      <c r="BD48" s="4">
        <v>3.23</v>
      </c>
      <c r="BE48" s="4">
        <v>3190.9319999999998</v>
      </c>
      <c r="BF48" s="4">
        <v>3.87</v>
      </c>
      <c r="BG48" s="4">
        <v>29.518000000000001</v>
      </c>
      <c r="BH48" s="4">
        <v>6.4359999999999999</v>
      </c>
      <c r="BI48" s="4">
        <v>35.954000000000001</v>
      </c>
      <c r="BJ48" s="4">
        <v>23.613</v>
      </c>
      <c r="BK48" s="4">
        <v>5.1479999999999997</v>
      </c>
      <c r="BL48" s="4">
        <v>28.762</v>
      </c>
      <c r="BM48" s="4">
        <v>0</v>
      </c>
      <c r="BQ48" s="4">
        <v>8557.8169999999991</v>
      </c>
      <c r="BR48" s="4">
        <v>3.7940000000000002E-2</v>
      </c>
      <c r="BS48" s="4">
        <v>-5</v>
      </c>
      <c r="BT48" s="4">
        <v>8.9999999999999993E-3</v>
      </c>
      <c r="BU48" s="4">
        <v>0.92715800000000004</v>
      </c>
      <c r="BV48" s="4">
        <v>21</v>
      </c>
      <c r="BW48" s="4">
        <f t="shared" si="9"/>
        <v>0.24495514360000001</v>
      </c>
      <c r="BY48" s="4">
        <f>BE48*$BU48*VLOOKUP("Fuel Specific Gravity",'Raw Data'!$A$1:$B$2000,2,FALSE)</f>
        <v>2526.557404092624</v>
      </c>
      <c r="BZ48" s="4">
        <f>BF48*$BU48*VLOOKUP("Fuel Specific Gravity",'Raw Data'!$A$1:$B$2000,2,FALSE)</f>
        <v>3.0642386468400002</v>
      </c>
      <c r="CA48" s="4">
        <f>BJ48*$BU48*VLOOKUP("Fuel Specific Gravity",'Raw Data'!$A$1:$B$2000,2,FALSE)</f>
        <v>18.696606503316001</v>
      </c>
      <c r="CB48" s="4">
        <f>BM48*$BU48*VLOOKUP("Fuel Specific Gravity",'Raw Data'!$A$1:$B$2000,2,FALSE)</f>
        <v>0</v>
      </c>
    </row>
    <row r="49" spans="1:80" x14ac:dyDescent="0.25">
      <c r="A49" s="2">
        <v>43165</v>
      </c>
      <c r="B49" s="38">
        <v>0.41302386574074074</v>
      </c>
      <c r="C49" s="4">
        <v>4.4930000000000003</v>
      </c>
      <c r="D49" s="4">
        <v>1.03E-2</v>
      </c>
      <c r="E49" s="4">
        <v>102.931174</v>
      </c>
      <c r="F49" s="4">
        <v>356.8</v>
      </c>
      <c r="G49" s="4">
        <v>76.400000000000006</v>
      </c>
      <c r="H49" s="4">
        <v>0</v>
      </c>
      <c r="J49" s="4">
        <v>15</v>
      </c>
      <c r="K49" s="4">
        <v>0.96519999999999995</v>
      </c>
      <c r="L49" s="4">
        <v>4.3367000000000004</v>
      </c>
      <c r="M49" s="4">
        <v>9.9000000000000008E-3</v>
      </c>
      <c r="N49" s="4">
        <v>344.37909999999999</v>
      </c>
      <c r="O49" s="4">
        <v>73.779200000000003</v>
      </c>
      <c r="P49" s="4">
        <v>418.2</v>
      </c>
      <c r="Q49" s="4">
        <v>275.48950000000002</v>
      </c>
      <c r="R49" s="4">
        <v>59.020400000000002</v>
      </c>
      <c r="S49" s="4">
        <v>334.5</v>
      </c>
      <c r="T49" s="4">
        <v>0</v>
      </c>
      <c r="W49" s="4">
        <v>0</v>
      </c>
      <c r="X49" s="4">
        <v>14.4787</v>
      </c>
      <c r="Y49" s="4">
        <v>11.9</v>
      </c>
      <c r="Z49" s="4">
        <v>847</v>
      </c>
      <c r="AA49" s="4">
        <v>848</v>
      </c>
      <c r="AB49" s="4">
        <v>885</v>
      </c>
      <c r="AC49" s="4">
        <v>80</v>
      </c>
      <c r="AD49" s="4">
        <v>21.8</v>
      </c>
      <c r="AE49" s="4">
        <v>0.5</v>
      </c>
      <c r="AF49" s="4">
        <v>980</v>
      </c>
      <c r="AG49" s="4">
        <v>0</v>
      </c>
      <c r="AH49" s="4">
        <v>31</v>
      </c>
      <c r="AI49" s="4">
        <v>35</v>
      </c>
      <c r="AJ49" s="4">
        <v>190</v>
      </c>
      <c r="AK49" s="4">
        <v>168.1</v>
      </c>
      <c r="AL49" s="4">
        <v>4.3</v>
      </c>
      <c r="AM49" s="4">
        <v>175</v>
      </c>
      <c r="AN49" s="4" t="s">
        <v>155</v>
      </c>
      <c r="AO49" s="4">
        <v>1</v>
      </c>
      <c r="AP49" s="5">
        <v>0.62215277777777778</v>
      </c>
      <c r="AQ49" s="4">
        <v>47.158664000000002</v>
      </c>
      <c r="AR49" s="4">
        <v>-88.484298999999993</v>
      </c>
      <c r="AS49" s="4">
        <v>305.7</v>
      </c>
      <c r="AT49" s="4">
        <v>15.7</v>
      </c>
      <c r="AU49" s="4">
        <v>12</v>
      </c>
      <c r="AV49" s="4">
        <v>9</v>
      </c>
      <c r="AW49" s="4" t="s">
        <v>207</v>
      </c>
      <c r="AX49" s="4">
        <v>1.9700299999999999</v>
      </c>
      <c r="AY49" s="4">
        <v>1.4</v>
      </c>
      <c r="AZ49" s="4">
        <v>2.7700300000000002</v>
      </c>
      <c r="BA49" s="4">
        <v>14.186999999999999</v>
      </c>
      <c r="BB49" s="4">
        <v>47.15</v>
      </c>
      <c r="BC49" s="4">
        <v>3.32</v>
      </c>
      <c r="BD49" s="4">
        <v>3.6</v>
      </c>
      <c r="BE49" s="4">
        <v>3186.721</v>
      </c>
      <c r="BF49" s="4">
        <v>4.6470000000000002</v>
      </c>
      <c r="BG49" s="4">
        <v>26.501000000000001</v>
      </c>
      <c r="BH49" s="4">
        <v>5.6769999999999996</v>
      </c>
      <c r="BI49" s="4">
        <v>32.177999999999997</v>
      </c>
      <c r="BJ49" s="4">
        <v>21.2</v>
      </c>
      <c r="BK49" s="4">
        <v>4.5419999999999998</v>
      </c>
      <c r="BL49" s="4">
        <v>25.741</v>
      </c>
      <c r="BM49" s="4">
        <v>0</v>
      </c>
      <c r="BQ49" s="4">
        <v>7735.9350000000004</v>
      </c>
      <c r="BR49" s="4">
        <v>3.6999999999999998E-2</v>
      </c>
      <c r="BS49" s="4">
        <v>-5</v>
      </c>
      <c r="BT49" s="4">
        <v>8.9999999999999993E-3</v>
      </c>
      <c r="BU49" s="4">
        <v>0.90418699999999996</v>
      </c>
      <c r="BV49" s="4">
        <v>21</v>
      </c>
      <c r="BW49" s="4">
        <f t="shared" si="9"/>
        <v>0.23888620539999997</v>
      </c>
      <c r="BY49" s="4">
        <f>BE49*$BU49*VLOOKUP("Fuel Specific Gravity",'Raw Data'!$A$1:$B$2000,2,FALSE)</f>
        <v>2460.7085125062581</v>
      </c>
      <c r="BZ49" s="4">
        <f>BF49*$BU49*VLOOKUP("Fuel Specific Gravity",'Raw Data'!$A$1:$B$2000,2,FALSE)</f>
        <v>3.5883004686059996</v>
      </c>
      <c r="CA49" s="4">
        <f>BJ49*$BU49*VLOOKUP("Fuel Specific Gravity",'Raw Data'!$A$1:$B$2000,2,FALSE)</f>
        <v>16.370124797599996</v>
      </c>
      <c r="CB49" s="4">
        <f>BM49*$BU49*VLOOKUP("Fuel Specific Gravity",'Raw Data'!$A$1:$B$2000,2,FALSE)</f>
        <v>0</v>
      </c>
    </row>
    <row r="50" spans="1:80" x14ac:dyDescent="0.25">
      <c r="A50" s="2">
        <v>43165</v>
      </c>
      <c r="B50" s="38">
        <v>0.41303543981481483</v>
      </c>
      <c r="C50" s="4">
        <v>5.3220000000000001</v>
      </c>
      <c r="D50" s="4">
        <v>1.1599999999999999E-2</v>
      </c>
      <c r="E50" s="4">
        <v>116.07142899999999</v>
      </c>
      <c r="F50" s="4">
        <v>360.8</v>
      </c>
      <c r="G50" s="4">
        <v>73.7</v>
      </c>
      <c r="H50" s="4">
        <v>0</v>
      </c>
      <c r="J50" s="4">
        <v>14.97</v>
      </c>
      <c r="K50" s="4">
        <v>0.95860000000000001</v>
      </c>
      <c r="L50" s="4">
        <v>5.1014999999999997</v>
      </c>
      <c r="M50" s="4">
        <v>1.11E-2</v>
      </c>
      <c r="N50" s="4">
        <v>345.8766</v>
      </c>
      <c r="O50" s="4">
        <v>70.6096</v>
      </c>
      <c r="P50" s="4">
        <v>416.5</v>
      </c>
      <c r="Q50" s="4">
        <v>276.68740000000003</v>
      </c>
      <c r="R50" s="4">
        <v>56.4848</v>
      </c>
      <c r="S50" s="4">
        <v>333.2</v>
      </c>
      <c r="T50" s="4">
        <v>0</v>
      </c>
      <c r="W50" s="4">
        <v>0</v>
      </c>
      <c r="X50" s="4">
        <v>14.353899999999999</v>
      </c>
      <c r="Y50" s="4">
        <v>12</v>
      </c>
      <c r="Z50" s="4">
        <v>847</v>
      </c>
      <c r="AA50" s="4">
        <v>849</v>
      </c>
      <c r="AB50" s="4">
        <v>884</v>
      </c>
      <c r="AC50" s="4">
        <v>80</v>
      </c>
      <c r="AD50" s="4">
        <v>21.8</v>
      </c>
      <c r="AE50" s="4">
        <v>0.5</v>
      </c>
      <c r="AF50" s="4">
        <v>980</v>
      </c>
      <c r="AG50" s="4">
        <v>0</v>
      </c>
      <c r="AH50" s="4">
        <v>31</v>
      </c>
      <c r="AI50" s="4">
        <v>35</v>
      </c>
      <c r="AJ50" s="4">
        <v>190</v>
      </c>
      <c r="AK50" s="4">
        <v>168</v>
      </c>
      <c r="AL50" s="4">
        <v>4.2</v>
      </c>
      <c r="AM50" s="4">
        <v>175</v>
      </c>
      <c r="AN50" s="4" t="s">
        <v>155</v>
      </c>
      <c r="AO50" s="4">
        <v>1</v>
      </c>
      <c r="AP50" s="5">
        <v>0.62216435185185182</v>
      </c>
      <c r="AQ50" s="4">
        <v>47.158720000000002</v>
      </c>
      <c r="AR50" s="4">
        <v>-88.484245999999999</v>
      </c>
      <c r="AS50" s="4">
        <v>305.60000000000002</v>
      </c>
      <c r="AT50" s="4">
        <v>16</v>
      </c>
      <c r="AU50" s="4">
        <v>12</v>
      </c>
      <c r="AV50" s="4">
        <v>9</v>
      </c>
      <c r="AW50" s="4" t="s">
        <v>207</v>
      </c>
      <c r="AX50" s="4">
        <v>1.536737</v>
      </c>
      <c r="AY50" s="4">
        <v>1.1265270000000001</v>
      </c>
      <c r="AZ50" s="4">
        <v>2.2683680000000002</v>
      </c>
      <c r="BA50" s="4">
        <v>14.186999999999999</v>
      </c>
      <c r="BB50" s="4">
        <v>39.950000000000003</v>
      </c>
      <c r="BC50" s="4">
        <v>2.82</v>
      </c>
      <c r="BD50" s="4">
        <v>4.3220000000000001</v>
      </c>
      <c r="BE50" s="4">
        <v>3182.6640000000002</v>
      </c>
      <c r="BF50" s="4">
        <v>4.4180000000000001</v>
      </c>
      <c r="BG50" s="4">
        <v>22.597000000000001</v>
      </c>
      <c r="BH50" s="4">
        <v>4.6130000000000004</v>
      </c>
      <c r="BI50" s="4">
        <v>27.21</v>
      </c>
      <c r="BJ50" s="4">
        <v>18.077000000000002</v>
      </c>
      <c r="BK50" s="4">
        <v>3.69</v>
      </c>
      <c r="BL50" s="4">
        <v>21.766999999999999</v>
      </c>
      <c r="BM50" s="4">
        <v>0</v>
      </c>
      <c r="BQ50" s="4">
        <v>6511.1629999999996</v>
      </c>
      <c r="BR50" s="4">
        <v>6.0555999999999999E-2</v>
      </c>
      <c r="BS50" s="4">
        <v>-5</v>
      </c>
      <c r="BT50" s="4">
        <v>8.0940000000000005E-3</v>
      </c>
      <c r="BU50" s="4">
        <v>1.4798370000000001</v>
      </c>
      <c r="BV50" s="4">
        <v>21</v>
      </c>
      <c r="BW50" s="4">
        <f t="shared" si="9"/>
        <v>0.3909729354</v>
      </c>
      <c r="BY50" s="4">
        <f>BE50*$BU50*VLOOKUP("Fuel Specific Gravity",'Raw Data'!$A$1:$B$2000,2,FALSE)</f>
        <v>4022.1896496858722</v>
      </c>
      <c r="BZ50" s="4">
        <f>BF50*$BU50*VLOOKUP("Fuel Specific Gravity",'Raw Data'!$A$1:$B$2000,2,FALSE)</f>
        <v>5.5833835655639996</v>
      </c>
      <c r="CA50" s="4">
        <f>BJ50*$BU50*VLOOKUP("Fuel Specific Gravity",'Raw Data'!$A$1:$B$2000,2,FALSE)</f>
        <v>22.845365485446003</v>
      </c>
      <c r="CB50" s="4">
        <f>BM50*$BU50*VLOOKUP("Fuel Specific Gravity",'Raw Data'!$A$1:$B$2000,2,FALSE)</f>
        <v>0</v>
      </c>
    </row>
    <row r="51" spans="1:80" x14ac:dyDescent="0.25">
      <c r="A51" s="2">
        <v>43165</v>
      </c>
      <c r="B51" s="38">
        <v>0.41304701388888887</v>
      </c>
      <c r="C51" s="4">
        <v>5.9829999999999997</v>
      </c>
      <c r="D51" s="4">
        <v>1.01E-2</v>
      </c>
      <c r="E51" s="4">
        <v>100.73212700000001</v>
      </c>
      <c r="F51" s="4">
        <v>376.7</v>
      </c>
      <c r="G51" s="4">
        <v>70.400000000000006</v>
      </c>
      <c r="H51" s="4">
        <v>-7</v>
      </c>
      <c r="J51" s="4">
        <v>14.65</v>
      </c>
      <c r="K51" s="4">
        <v>0.95340000000000003</v>
      </c>
      <c r="L51" s="4">
        <v>5.7035999999999998</v>
      </c>
      <c r="M51" s="4">
        <v>9.5999999999999992E-3</v>
      </c>
      <c r="N51" s="4">
        <v>359.11160000000001</v>
      </c>
      <c r="O51" s="4">
        <v>67.100499999999997</v>
      </c>
      <c r="P51" s="4">
        <v>426.2</v>
      </c>
      <c r="Q51" s="4">
        <v>287.2749</v>
      </c>
      <c r="R51" s="4">
        <v>53.677700000000002</v>
      </c>
      <c r="S51" s="4">
        <v>341</v>
      </c>
      <c r="T51" s="4">
        <v>0</v>
      </c>
      <c r="W51" s="4">
        <v>0</v>
      </c>
      <c r="X51" s="4">
        <v>13.971500000000001</v>
      </c>
      <c r="Y51" s="4">
        <v>11.9</v>
      </c>
      <c r="Z51" s="4">
        <v>848</v>
      </c>
      <c r="AA51" s="4">
        <v>850</v>
      </c>
      <c r="AB51" s="4">
        <v>885</v>
      </c>
      <c r="AC51" s="4">
        <v>80</v>
      </c>
      <c r="AD51" s="4">
        <v>21.8</v>
      </c>
      <c r="AE51" s="4">
        <v>0.5</v>
      </c>
      <c r="AF51" s="4">
        <v>980</v>
      </c>
      <c r="AG51" s="4">
        <v>0</v>
      </c>
      <c r="AH51" s="4">
        <v>31</v>
      </c>
      <c r="AI51" s="4">
        <v>35</v>
      </c>
      <c r="AJ51" s="4">
        <v>190</v>
      </c>
      <c r="AK51" s="4">
        <v>168</v>
      </c>
      <c r="AL51" s="4">
        <v>4.2</v>
      </c>
      <c r="AM51" s="4">
        <v>175</v>
      </c>
      <c r="AN51" s="4" t="s">
        <v>155</v>
      </c>
      <c r="AO51" s="4">
        <v>1</v>
      </c>
      <c r="AP51" s="5">
        <v>0.62217592592592597</v>
      </c>
      <c r="AQ51" s="4">
        <v>47.158782000000002</v>
      </c>
      <c r="AR51" s="4">
        <v>-88.484205000000003</v>
      </c>
      <c r="AS51" s="4">
        <v>305.60000000000002</v>
      </c>
      <c r="AT51" s="4">
        <v>16.399999999999999</v>
      </c>
      <c r="AU51" s="4">
        <v>12</v>
      </c>
      <c r="AV51" s="4">
        <v>9</v>
      </c>
      <c r="AW51" s="4" t="s">
        <v>207</v>
      </c>
      <c r="AX51" s="4">
        <v>1.5316000000000001</v>
      </c>
      <c r="AY51" s="4">
        <v>1.0684</v>
      </c>
      <c r="AZ51" s="4">
        <v>2.3683999999999998</v>
      </c>
      <c r="BA51" s="4">
        <v>14.186999999999999</v>
      </c>
      <c r="BB51" s="4">
        <v>35.659999999999997</v>
      </c>
      <c r="BC51" s="4">
        <v>2.5099999999999998</v>
      </c>
      <c r="BD51" s="4">
        <v>4.8920000000000003</v>
      </c>
      <c r="BE51" s="4">
        <v>3181.62</v>
      </c>
      <c r="BF51" s="4">
        <v>3.41</v>
      </c>
      <c r="BG51" s="4">
        <v>20.978000000000002</v>
      </c>
      <c r="BH51" s="4">
        <v>3.92</v>
      </c>
      <c r="BI51" s="4">
        <v>24.898</v>
      </c>
      <c r="BJ51" s="4">
        <v>16.782</v>
      </c>
      <c r="BK51" s="4">
        <v>3.1360000000000001</v>
      </c>
      <c r="BL51" s="4">
        <v>19.917000000000002</v>
      </c>
      <c r="BM51" s="4">
        <v>0</v>
      </c>
      <c r="BQ51" s="4">
        <v>5666.8419999999996</v>
      </c>
      <c r="BR51" s="4">
        <v>7.5684000000000001E-2</v>
      </c>
      <c r="BS51" s="4">
        <v>-5</v>
      </c>
      <c r="BT51" s="4">
        <v>8.0000000000000002E-3</v>
      </c>
      <c r="BU51" s="4">
        <v>1.8495280000000001</v>
      </c>
      <c r="BV51" s="4">
        <v>21</v>
      </c>
      <c r="BW51" s="4">
        <f t="shared" si="9"/>
        <v>0.48864529759999997</v>
      </c>
      <c r="BY51" s="4">
        <f>BE51*$BU51*VLOOKUP("Fuel Specific Gravity",'Raw Data'!$A$1:$B$2000,2,FALSE)</f>
        <v>5025.3589651574403</v>
      </c>
      <c r="BZ51" s="4">
        <f>BF51*$BU51*VLOOKUP("Fuel Specific Gravity",'Raw Data'!$A$1:$B$2000,2,FALSE)</f>
        <v>5.3860844699200001</v>
      </c>
      <c r="CA51" s="4">
        <f>BJ51*$BU51*VLOOKUP("Fuel Specific Gravity",'Raw Data'!$A$1:$B$2000,2,FALSE)</f>
        <v>26.507117177184</v>
      </c>
      <c r="CB51" s="4">
        <f>BM51*$BU51*VLOOKUP("Fuel Specific Gravity",'Raw Data'!$A$1:$B$2000,2,FALSE)</f>
        <v>0</v>
      </c>
    </row>
    <row r="52" spans="1:80" x14ac:dyDescent="0.25">
      <c r="A52" s="2">
        <v>43165</v>
      </c>
      <c r="B52" s="38">
        <v>0.41305858796296296</v>
      </c>
      <c r="C52" s="4">
        <v>6.2279999999999998</v>
      </c>
      <c r="D52" s="4">
        <v>6.8999999999999999E-3</v>
      </c>
      <c r="E52" s="4">
        <v>69.127624999999995</v>
      </c>
      <c r="F52" s="4">
        <v>388.5</v>
      </c>
      <c r="G52" s="4">
        <v>68.2</v>
      </c>
      <c r="H52" s="4">
        <v>0</v>
      </c>
      <c r="J52" s="4">
        <v>14.02</v>
      </c>
      <c r="K52" s="4">
        <v>0.95150000000000001</v>
      </c>
      <c r="L52" s="4">
        <v>5.9257999999999997</v>
      </c>
      <c r="M52" s="4">
        <v>6.6E-3</v>
      </c>
      <c r="N52" s="4">
        <v>369.69080000000002</v>
      </c>
      <c r="O52" s="4">
        <v>64.884100000000004</v>
      </c>
      <c r="P52" s="4">
        <v>434.6</v>
      </c>
      <c r="Q52" s="4">
        <v>295.73779999999999</v>
      </c>
      <c r="R52" s="4">
        <v>51.904699999999998</v>
      </c>
      <c r="S52" s="4">
        <v>347.6</v>
      </c>
      <c r="T52" s="4">
        <v>0</v>
      </c>
      <c r="W52" s="4">
        <v>0</v>
      </c>
      <c r="X52" s="4">
        <v>13.3431</v>
      </c>
      <c r="Y52" s="4">
        <v>12</v>
      </c>
      <c r="Z52" s="4">
        <v>848</v>
      </c>
      <c r="AA52" s="4">
        <v>849</v>
      </c>
      <c r="AB52" s="4">
        <v>885</v>
      </c>
      <c r="AC52" s="4">
        <v>80</v>
      </c>
      <c r="AD52" s="4">
        <v>21.8</v>
      </c>
      <c r="AE52" s="4">
        <v>0.5</v>
      </c>
      <c r="AF52" s="4">
        <v>980</v>
      </c>
      <c r="AG52" s="4">
        <v>0</v>
      </c>
      <c r="AH52" s="4">
        <v>31</v>
      </c>
      <c r="AI52" s="4">
        <v>35</v>
      </c>
      <c r="AJ52" s="4">
        <v>190</v>
      </c>
      <c r="AK52" s="4">
        <v>168</v>
      </c>
      <c r="AL52" s="4">
        <v>4.3</v>
      </c>
      <c r="AM52" s="4">
        <v>175</v>
      </c>
      <c r="AN52" s="4" t="s">
        <v>155</v>
      </c>
      <c r="AO52" s="4">
        <v>1</v>
      </c>
      <c r="AP52" s="5">
        <v>0.6221875</v>
      </c>
      <c r="AQ52" s="4">
        <v>47.158802000000001</v>
      </c>
      <c r="AR52" s="4">
        <v>-88.484191999999993</v>
      </c>
      <c r="AS52" s="4">
        <v>305.60000000000002</v>
      </c>
      <c r="AT52" s="4">
        <v>16.600000000000001</v>
      </c>
      <c r="AU52" s="4">
        <v>12</v>
      </c>
      <c r="AV52" s="4">
        <v>9</v>
      </c>
      <c r="AW52" s="4" t="s">
        <v>207</v>
      </c>
      <c r="AX52" s="4">
        <v>1.5</v>
      </c>
      <c r="AY52" s="4">
        <v>1.1000000000000001</v>
      </c>
      <c r="AZ52" s="4">
        <v>2.4</v>
      </c>
      <c r="BA52" s="4">
        <v>14.186999999999999</v>
      </c>
      <c r="BB52" s="4">
        <v>34.31</v>
      </c>
      <c r="BC52" s="4">
        <v>2.42</v>
      </c>
      <c r="BD52" s="4">
        <v>5.0970000000000004</v>
      </c>
      <c r="BE52" s="4">
        <v>3182.6190000000001</v>
      </c>
      <c r="BF52" s="4">
        <v>2.2480000000000002</v>
      </c>
      <c r="BG52" s="4">
        <v>20.792999999999999</v>
      </c>
      <c r="BH52" s="4">
        <v>3.649</v>
      </c>
      <c r="BI52" s="4">
        <v>24.442</v>
      </c>
      <c r="BJ52" s="4">
        <v>16.632999999999999</v>
      </c>
      <c r="BK52" s="4">
        <v>2.919</v>
      </c>
      <c r="BL52" s="4">
        <v>19.553000000000001</v>
      </c>
      <c r="BM52" s="4">
        <v>0</v>
      </c>
      <c r="BQ52" s="4">
        <v>5210.6859999999997</v>
      </c>
      <c r="BR52" s="4">
        <v>0.110522</v>
      </c>
      <c r="BS52" s="4">
        <v>-5</v>
      </c>
      <c r="BT52" s="4">
        <v>7.0939999999999996E-3</v>
      </c>
      <c r="BU52" s="4">
        <v>2.7008809999999999</v>
      </c>
      <c r="BV52" s="4">
        <v>21</v>
      </c>
      <c r="BW52" s="4">
        <f t="shared" si="9"/>
        <v>0.71357276019999993</v>
      </c>
      <c r="BY52" s="4">
        <f>BE52*$BU52*VLOOKUP("Fuel Specific Gravity",'Raw Data'!$A$1:$B$2000,2,FALSE)</f>
        <v>7340.8774099875054</v>
      </c>
      <c r="BZ52" s="4">
        <f>BF52*$BU52*VLOOKUP("Fuel Specific Gravity",'Raw Data'!$A$1:$B$2000,2,FALSE)</f>
        <v>5.1851297367520006</v>
      </c>
      <c r="CA52" s="4">
        <f>BJ52*$BU52*VLOOKUP("Fuel Specific Gravity",'Raw Data'!$A$1:$B$2000,2,FALSE)</f>
        <v>38.364885636741995</v>
      </c>
      <c r="CB52" s="4">
        <f>BM52*$BU52*VLOOKUP("Fuel Specific Gravity",'Raw Data'!$A$1:$B$2000,2,FALSE)</f>
        <v>0</v>
      </c>
    </row>
    <row r="53" spans="1:80" x14ac:dyDescent="0.25">
      <c r="A53" s="2">
        <v>43165</v>
      </c>
      <c r="B53" s="38">
        <v>0.413070162037037</v>
      </c>
      <c r="C53" s="4">
        <v>6.47</v>
      </c>
      <c r="D53" s="4">
        <v>6.1000000000000004E-3</v>
      </c>
      <c r="E53" s="4">
        <v>61.050080999999999</v>
      </c>
      <c r="F53" s="4">
        <v>394.1</v>
      </c>
      <c r="G53" s="4">
        <v>67.599999999999994</v>
      </c>
      <c r="H53" s="4">
        <v>0</v>
      </c>
      <c r="J53" s="4">
        <v>13.46</v>
      </c>
      <c r="K53" s="4">
        <v>0.9496</v>
      </c>
      <c r="L53" s="4">
        <v>6.1444000000000001</v>
      </c>
      <c r="M53" s="4">
        <v>5.7999999999999996E-3</v>
      </c>
      <c r="N53" s="4">
        <v>374.24119999999999</v>
      </c>
      <c r="O53" s="4">
        <v>64.194100000000006</v>
      </c>
      <c r="P53" s="4">
        <v>438.4</v>
      </c>
      <c r="Q53" s="4">
        <v>299.37799999999999</v>
      </c>
      <c r="R53" s="4">
        <v>51.352699999999999</v>
      </c>
      <c r="S53" s="4">
        <v>350.7</v>
      </c>
      <c r="T53" s="4">
        <v>0</v>
      </c>
      <c r="W53" s="4">
        <v>0</v>
      </c>
      <c r="X53" s="4">
        <v>12.786300000000001</v>
      </c>
      <c r="Y53" s="4">
        <v>12</v>
      </c>
      <c r="Z53" s="4">
        <v>848</v>
      </c>
      <c r="AA53" s="4">
        <v>849</v>
      </c>
      <c r="AB53" s="4">
        <v>885</v>
      </c>
      <c r="AC53" s="4">
        <v>80</v>
      </c>
      <c r="AD53" s="4">
        <v>21.8</v>
      </c>
      <c r="AE53" s="4">
        <v>0.5</v>
      </c>
      <c r="AF53" s="4">
        <v>980</v>
      </c>
      <c r="AG53" s="4">
        <v>0</v>
      </c>
      <c r="AH53" s="4">
        <v>31</v>
      </c>
      <c r="AI53" s="4">
        <v>35</v>
      </c>
      <c r="AJ53" s="4">
        <v>190</v>
      </c>
      <c r="AK53" s="4">
        <v>168</v>
      </c>
      <c r="AL53" s="4">
        <v>4.3</v>
      </c>
      <c r="AM53" s="4">
        <v>175</v>
      </c>
      <c r="AN53" s="4" t="s">
        <v>155</v>
      </c>
      <c r="AO53" s="4">
        <v>1</v>
      </c>
      <c r="AP53" s="5">
        <v>0.6221875</v>
      </c>
      <c r="AQ53" s="4">
        <v>47.158895999999999</v>
      </c>
      <c r="AR53" s="4">
        <v>-88.48415</v>
      </c>
      <c r="AS53" s="4">
        <v>305.60000000000002</v>
      </c>
      <c r="AT53" s="4">
        <v>17.399999999999999</v>
      </c>
      <c r="AU53" s="4">
        <v>12</v>
      </c>
      <c r="AV53" s="4">
        <v>9</v>
      </c>
      <c r="AW53" s="4" t="s">
        <v>207</v>
      </c>
      <c r="AX53" s="4">
        <v>1.5</v>
      </c>
      <c r="AY53" s="4">
        <v>1.1684000000000001</v>
      </c>
      <c r="AZ53" s="4">
        <v>2.4</v>
      </c>
      <c r="BA53" s="4">
        <v>14.186999999999999</v>
      </c>
      <c r="BB53" s="4">
        <v>33.06</v>
      </c>
      <c r="BC53" s="4">
        <v>2.33</v>
      </c>
      <c r="BD53" s="4">
        <v>5.306</v>
      </c>
      <c r="BE53" s="4">
        <v>3182.3870000000002</v>
      </c>
      <c r="BF53" s="4">
        <v>1.911</v>
      </c>
      <c r="BG53" s="4">
        <v>20.297999999999998</v>
      </c>
      <c r="BH53" s="4">
        <v>3.4820000000000002</v>
      </c>
      <c r="BI53" s="4">
        <v>23.78</v>
      </c>
      <c r="BJ53" s="4">
        <v>16.238</v>
      </c>
      <c r="BK53" s="4">
        <v>2.7850000000000001</v>
      </c>
      <c r="BL53" s="4">
        <v>19.023</v>
      </c>
      <c r="BM53" s="4">
        <v>0</v>
      </c>
      <c r="BQ53" s="4">
        <v>4815.24</v>
      </c>
      <c r="BR53" s="4">
        <v>0.14571000000000001</v>
      </c>
      <c r="BS53" s="4">
        <v>-5</v>
      </c>
      <c r="BT53" s="4">
        <v>7.9059999999999998E-3</v>
      </c>
      <c r="BU53" s="4">
        <v>3.5607890000000002</v>
      </c>
      <c r="BV53" s="4">
        <v>21</v>
      </c>
      <c r="BW53" s="4">
        <f t="shared" si="9"/>
        <v>0.94076045380000006</v>
      </c>
      <c r="BY53" s="4">
        <f>BE53*$BU53*VLOOKUP("Fuel Specific Gravity",'Raw Data'!$A$1:$B$2000,2,FALSE)</f>
        <v>9677.3645643349228</v>
      </c>
      <c r="BZ53" s="4">
        <f>BF53*$BU53*VLOOKUP("Fuel Specific Gravity",'Raw Data'!$A$1:$B$2000,2,FALSE)</f>
        <v>5.8111862832660002</v>
      </c>
      <c r="CA53" s="4">
        <f>BJ53*$BU53*VLOOKUP("Fuel Specific Gravity",'Raw Data'!$A$1:$B$2000,2,FALSE)</f>
        <v>49.378358381828001</v>
      </c>
      <c r="CB53" s="4">
        <f>BM53*$BU53*VLOOKUP("Fuel Specific Gravity",'Raw Data'!$A$1:$B$2000,2,FALSE)</f>
        <v>0</v>
      </c>
    </row>
    <row r="54" spans="1:80" x14ac:dyDescent="0.25">
      <c r="A54" s="2">
        <v>43165</v>
      </c>
      <c r="B54" s="38">
        <v>0.41308173611111115</v>
      </c>
      <c r="C54" s="4">
        <v>6.86</v>
      </c>
      <c r="D54" s="4">
        <v>5.3E-3</v>
      </c>
      <c r="E54" s="4">
        <v>52.557741999999998</v>
      </c>
      <c r="F54" s="4">
        <v>395.7</v>
      </c>
      <c r="G54" s="4">
        <v>67.599999999999994</v>
      </c>
      <c r="H54" s="4">
        <v>0</v>
      </c>
      <c r="J54" s="4">
        <v>12.97</v>
      </c>
      <c r="K54" s="4">
        <v>0.9466</v>
      </c>
      <c r="L54" s="4">
        <v>6.4936999999999996</v>
      </c>
      <c r="M54" s="4">
        <v>5.0000000000000001E-3</v>
      </c>
      <c r="N54" s="4">
        <v>374.55290000000002</v>
      </c>
      <c r="O54" s="4">
        <v>63.987299999999998</v>
      </c>
      <c r="P54" s="4">
        <v>438.5</v>
      </c>
      <c r="Q54" s="4">
        <v>299.62729999999999</v>
      </c>
      <c r="R54" s="4">
        <v>51.1873</v>
      </c>
      <c r="S54" s="4">
        <v>350.8</v>
      </c>
      <c r="T54" s="4">
        <v>0</v>
      </c>
      <c r="W54" s="4">
        <v>0</v>
      </c>
      <c r="X54" s="4">
        <v>12.280099999999999</v>
      </c>
      <c r="Y54" s="4">
        <v>11.9</v>
      </c>
      <c r="Z54" s="4">
        <v>848</v>
      </c>
      <c r="AA54" s="4">
        <v>849</v>
      </c>
      <c r="AB54" s="4">
        <v>886</v>
      </c>
      <c r="AC54" s="4">
        <v>80</v>
      </c>
      <c r="AD54" s="4">
        <v>21.8</v>
      </c>
      <c r="AE54" s="4">
        <v>0.5</v>
      </c>
      <c r="AF54" s="4">
        <v>980</v>
      </c>
      <c r="AG54" s="4">
        <v>0</v>
      </c>
      <c r="AH54" s="4">
        <v>31</v>
      </c>
      <c r="AI54" s="4">
        <v>35</v>
      </c>
      <c r="AJ54" s="4">
        <v>190</v>
      </c>
      <c r="AK54" s="4">
        <v>168</v>
      </c>
      <c r="AL54" s="4">
        <v>4.2</v>
      </c>
      <c r="AM54" s="4">
        <v>175</v>
      </c>
      <c r="AN54" s="4" t="s">
        <v>155</v>
      </c>
      <c r="AO54" s="4">
        <v>1</v>
      </c>
      <c r="AP54" s="5">
        <v>0.62221064814814808</v>
      </c>
      <c r="AQ54" s="4">
        <v>47.158993000000002</v>
      </c>
      <c r="AR54" s="4">
        <v>-88.484122999999997</v>
      </c>
      <c r="AS54" s="4">
        <v>305.60000000000002</v>
      </c>
      <c r="AT54" s="4">
        <v>18</v>
      </c>
      <c r="AU54" s="4">
        <v>12</v>
      </c>
      <c r="AV54" s="4">
        <v>9</v>
      </c>
      <c r="AW54" s="4" t="s">
        <v>207</v>
      </c>
      <c r="AX54" s="4">
        <v>1.2263999999999999</v>
      </c>
      <c r="AY54" s="4">
        <v>1.2</v>
      </c>
      <c r="AZ54" s="4">
        <v>2.2631999999999999</v>
      </c>
      <c r="BA54" s="4">
        <v>14.186999999999999</v>
      </c>
      <c r="BB54" s="4">
        <v>31.24</v>
      </c>
      <c r="BC54" s="4">
        <v>2.2000000000000002</v>
      </c>
      <c r="BD54" s="4">
        <v>5.6459999999999999</v>
      </c>
      <c r="BE54" s="4">
        <v>3181.84</v>
      </c>
      <c r="BF54" s="4">
        <v>1.5509999999999999</v>
      </c>
      <c r="BG54" s="4">
        <v>19.219000000000001</v>
      </c>
      <c r="BH54" s="4">
        <v>3.2829999999999999</v>
      </c>
      <c r="BI54" s="4">
        <v>22.503</v>
      </c>
      <c r="BJ54" s="4">
        <v>15.375</v>
      </c>
      <c r="BK54" s="4">
        <v>2.6269999999999998</v>
      </c>
      <c r="BL54" s="4">
        <v>18.001000000000001</v>
      </c>
      <c r="BM54" s="4">
        <v>0</v>
      </c>
      <c r="BQ54" s="4">
        <v>4375.0919999999996</v>
      </c>
      <c r="BR54" s="4">
        <v>0.13722200000000001</v>
      </c>
      <c r="BS54" s="4">
        <v>-5</v>
      </c>
      <c r="BT54" s="4">
        <v>8.9060000000000007E-3</v>
      </c>
      <c r="BU54" s="4">
        <v>3.3533629999999999</v>
      </c>
      <c r="BV54" s="4">
        <v>21</v>
      </c>
      <c r="BW54" s="4">
        <f t="shared" si="9"/>
        <v>0.88595850459999992</v>
      </c>
      <c r="BY54" s="4">
        <f>BE54*$BU54*VLOOKUP("Fuel Specific Gravity",'Raw Data'!$A$1:$B$2000,2,FALSE)</f>
        <v>9112.0643068436802</v>
      </c>
      <c r="BZ54" s="4">
        <f>BF54*$BU54*VLOOKUP("Fuel Specific Gravity",'Raw Data'!$A$1:$B$2000,2,FALSE)</f>
        <v>4.4417103751019988</v>
      </c>
      <c r="CA54" s="4">
        <f>BJ54*$BU54*VLOOKUP("Fuel Specific Gravity",'Raw Data'!$A$1:$B$2000,2,FALSE)</f>
        <v>44.030494530749998</v>
      </c>
      <c r="CB54" s="4">
        <f>BM54*$BU54*VLOOKUP("Fuel Specific Gravity",'Raw Data'!$A$1:$B$2000,2,FALSE)</f>
        <v>0</v>
      </c>
    </row>
    <row r="55" spans="1:80" x14ac:dyDescent="0.25">
      <c r="A55" s="2">
        <v>43165</v>
      </c>
      <c r="B55" s="38">
        <v>0.41309331018518519</v>
      </c>
      <c r="C55" s="4">
        <v>7.3129999999999997</v>
      </c>
      <c r="D55" s="4">
        <v>6.1000000000000004E-3</v>
      </c>
      <c r="E55" s="4">
        <v>61.361426000000002</v>
      </c>
      <c r="F55" s="4">
        <v>394.5</v>
      </c>
      <c r="G55" s="4">
        <v>68.099999999999994</v>
      </c>
      <c r="H55" s="4">
        <v>0</v>
      </c>
      <c r="J55" s="4">
        <v>12.63</v>
      </c>
      <c r="K55" s="4">
        <v>0.94310000000000005</v>
      </c>
      <c r="L55" s="4">
        <v>6.8967999999999998</v>
      </c>
      <c r="M55" s="4">
        <v>5.7999999999999996E-3</v>
      </c>
      <c r="N55" s="4">
        <v>372.07150000000001</v>
      </c>
      <c r="O55" s="4">
        <v>64.1845</v>
      </c>
      <c r="P55" s="4">
        <v>436.3</v>
      </c>
      <c r="Q55" s="4">
        <v>297.64229999999998</v>
      </c>
      <c r="R55" s="4">
        <v>51.344999999999999</v>
      </c>
      <c r="S55" s="4">
        <v>349</v>
      </c>
      <c r="T55" s="4">
        <v>0</v>
      </c>
      <c r="W55" s="4">
        <v>0</v>
      </c>
      <c r="X55" s="4">
        <v>11.909700000000001</v>
      </c>
      <c r="Y55" s="4">
        <v>12</v>
      </c>
      <c r="Z55" s="4">
        <v>848</v>
      </c>
      <c r="AA55" s="4">
        <v>849</v>
      </c>
      <c r="AB55" s="4">
        <v>886</v>
      </c>
      <c r="AC55" s="4">
        <v>80</v>
      </c>
      <c r="AD55" s="4">
        <v>21.8</v>
      </c>
      <c r="AE55" s="4">
        <v>0.5</v>
      </c>
      <c r="AF55" s="4">
        <v>980</v>
      </c>
      <c r="AG55" s="4">
        <v>0</v>
      </c>
      <c r="AH55" s="4">
        <v>31</v>
      </c>
      <c r="AI55" s="4">
        <v>35</v>
      </c>
      <c r="AJ55" s="4">
        <v>190</v>
      </c>
      <c r="AK55" s="4">
        <v>168</v>
      </c>
      <c r="AL55" s="4">
        <v>4.3</v>
      </c>
      <c r="AM55" s="4">
        <v>175</v>
      </c>
      <c r="AN55" s="4" t="s">
        <v>155</v>
      </c>
      <c r="AO55" s="4">
        <v>1</v>
      </c>
      <c r="AP55" s="5">
        <v>0.62222222222222223</v>
      </c>
      <c r="AQ55" s="4">
        <v>47.159078999999998</v>
      </c>
      <c r="AR55" s="4">
        <v>-88.484121000000002</v>
      </c>
      <c r="AS55" s="4">
        <v>305.7</v>
      </c>
      <c r="AT55" s="4">
        <v>20.9</v>
      </c>
      <c r="AU55" s="4">
        <v>12</v>
      </c>
      <c r="AV55" s="4">
        <v>9</v>
      </c>
      <c r="AW55" s="4" t="s">
        <v>207</v>
      </c>
      <c r="AX55" s="4">
        <v>1.1000000000000001</v>
      </c>
      <c r="AY55" s="4">
        <v>1.2684</v>
      </c>
      <c r="AZ55" s="4">
        <v>1.9947999999999999</v>
      </c>
      <c r="BA55" s="4">
        <v>14.186999999999999</v>
      </c>
      <c r="BB55" s="4">
        <v>29.36</v>
      </c>
      <c r="BC55" s="4">
        <v>2.0699999999999998</v>
      </c>
      <c r="BD55" s="4">
        <v>6.0339999999999998</v>
      </c>
      <c r="BE55" s="4">
        <v>3180.4609999999998</v>
      </c>
      <c r="BF55" s="4">
        <v>1.6990000000000001</v>
      </c>
      <c r="BG55" s="4">
        <v>17.968</v>
      </c>
      <c r="BH55" s="4">
        <v>3.1</v>
      </c>
      <c r="BI55" s="4">
        <v>21.068000000000001</v>
      </c>
      <c r="BJ55" s="4">
        <v>14.374000000000001</v>
      </c>
      <c r="BK55" s="4">
        <v>2.48</v>
      </c>
      <c r="BL55" s="4">
        <v>16.853000000000002</v>
      </c>
      <c r="BM55" s="4">
        <v>0</v>
      </c>
      <c r="BQ55" s="4">
        <v>3993.3780000000002</v>
      </c>
      <c r="BR55" s="4">
        <v>0.16134299999999999</v>
      </c>
      <c r="BS55" s="4">
        <v>-5</v>
      </c>
      <c r="BT55" s="4">
        <v>8.9999999999999993E-3</v>
      </c>
      <c r="BU55" s="4">
        <v>3.9428109999999998</v>
      </c>
      <c r="BV55" s="4">
        <v>21</v>
      </c>
      <c r="BW55" s="4">
        <f t="shared" si="9"/>
        <v>1.0416906661999998</v>
      </c>
      <c r="BY55" s="4">
        <f>BE55*$BU55*VLOOKUP("Fuel Specific Gravity",'Raw Data'!$A$1:$B$2000,2,FALSE)</f>
        <v>10709.122949953833</v>
      </c>
      <c r="BZ55" s="4">
        <f>BF55*$BU55*VLOOKUP("Fuel Specific Gravity",'Raw Data'!$A$1:$B$2000,2,FALSE)</f>
        <v>5.7208058492059992</v>
      </c>
      <c r="CA55" s="4">
        <f>BJ55*$BU55*VLOOKUP("Fuel Specific Gravity",'Raw Data'!$A$1:$B$2000,2,FALSE)</f>
        <v>48.399566378156003</v>
      </c>
      <c r="CB55" s="4">
        <f>BM55*$BU55*VLOOKUP("Fuel Specific Gravity",'Raw Data'!$A$1:$B$2000,2,FALSE)</f>
        <v>0</v>
      </c>
    </row>
    <row r="56" spans="1:80" x14ac:dyDescent="0.25">
      <c r="A56" s="2">
        <v>43165</v>
      </c>
      <c r="B56" s="38">
        <v>0.41310488425925929</v>
      </c>
      <c r="C56" s="4">
        <v>7.524</v>
      </c>
      <c r="D56" s="4">
        <v>6.6E-3</v>
      </c>
      <c r="E56" s="4">
        <v>65.970663999999999</v>
      </c>
      <c r="F56" s="4">
        <v>390.8</v>
      </c>
      <c r="G56" s="4">
        <v>69.5</v>
      </c>
      <c r="H56" s="4">
        <v>0</v>
      </c>
      <c r="J56" s="4">
        <v>12.14</v>
      </c>
      <c r="K56" s="4">
        <v>0.9415</v>
      </c>
      <c r="L56" s="4">
        <v>7.0834000000000001</v>
      </c>
      <c r="M56" s="4">
        <v>6.1999999999999998E-3</v>
      </c>
      <c r="N56" s="4">
        <v>367.93579999999997</v>
      </c>
      <c r="O56" s="4">
        <v>65.423699999999997</v>
      </c>
      <c r="P56" s="4">
        <v>433.4</v>
      </c>
      <c r="Q56" s="4">
        <v>294.33390000000003</v>
      </c>
      <c r="R56" s="4">
        <v>52.336399999999998</v>
      </c>
      <c r="S56" s="4">
        <v>346.7</v>
      </c>
      <c r="T56" s="4">
        <v>0</v>
      </c>
      <c r="W56" s="4">
        <v>0</v>
      </c>
      <c r="X56" s="4">
        <v>11.433400000000001</v>
      </c>
      <c r="Y56" s="4">
        <v>12</v>
      </c>
      <c r="Z56" s="4">
        <v>849</v>
      </c>
      <c r="AA56" s="4">
        <v>851</v>
      </c>
      <c r="AB56" s="4">
        <v>887</v>
      </c>
      <c r="AC56" s="4">
        <v>80</v>
      </c>
      <c r="AD56" s="4">
        <v>21.8</v>
      </c>
      <c r="AE56" s="4">
        <v>0.5</v>
      </c>
      <c r="AF56" s="4">
        <v>980</v>
      </c>
      <c r="AG56" s="4">
        <v>0</v>
      </c>
      <c r="AH56" s="4">
        <v>31</v>
      </c>
      <c r="AI56" s="4">
        <v>35</v>
      </c>
      <c r="AJ56" s="4">
        <v>190</v>
      </c>
      <c r="AK56" s="4">
        <v>168</v>
      </c>
      <c r="AL56" s="4">
        <v>4.3</v>
      </c>
      <c r="AM56" s="4">
        <v>175</v>
      </c>
      <c r="AN56" s="4" t="s">
        <v>155</v>
      </c>
      <c r="AO56" s="4">
        <v>1</v>
      </c>
      <c r="AP56" s="5">
        <v>0.62223379629629627</v>
      </c>
      <c r="AQ56" s="4">
        <v>47.159176000000002</v>
      </c>
      <c r="AR56" s="4">
        <v>-88.484123999999994</v>
      </c>
      <c r="AS56" s="4">
        <v>305.89999999999998</v>
      </c>
      <c r="AT56" s="4">
        <v>22.9</v>
      </c>
      <c r="AU56" s="4">
        <v>12</v>
      </c>
      <c r="AV56" s="4">
        <v>9</v>
      </c>
      <c r="AW56" s="4" t="s">
        <v>207</v>
      </c>
      <c r="AX56" s="4">
        <v>1.1684000000000001</v>
      </c>
      <c r="AY56" s="4">
        <v>1.3684000000000001</v>
      </c>
      <c r="AZ56" s="4">
        <v>1.9683999999999999</v>
      </c>
      <c r="BA56" s="4">
        <v>14.186999999999999</v>
      </c>
      <c r="BB56" s="4">
        <v>28.56</v>
      </c>
      <c r="BC56" s="4">
        <v>2.0099999999999998</v>
      </c>
      <c r="BD56" s="4">
        <v>6.2169999999999996</v>
      </c>
      <c r="BE56" s="4">
        <v>3179.855</v>
      </c>
      <c r="BF56" s="4">
        <v>1.7749999999999999</v>
      </c>
      <c r="BG56" s="4">
        <v>17.297000000000001</v>
      </c>
      <c r="BH56" s="4">
        <v>3.0760000000000001</v>
      </c>
      <c r="BI56" s="4">
        <v>20.373000000000001</v>
      </c>
      <c r="BJ56" s="4">
        <v>13.837</v>
      </c>
      <c r="BK56" s="4">
        <v>2.46</v>
      </c>
      <c r="BL56" s="4">
        <v>16.297999999999998</v>
      </c>
      <c r="BM56" s="4">
        <v>0</v>
      </c>
      <c r="BQ56" s="4">
        <v>3732.01</v>
      </c>
      <c r="BR56" s="4">
        <v>0.187554</v>
      </c>
      <c r="BS56" s="4">
        <v>-5</v>
      </c>
      <c r="BT56" s="4">
        <v>8.0940000000000005E-3</v>
      </c>
      <c r="BU56" s="4">
        <v>4.5833399999999997</v>
      </c>
      <c r="BV56" s="4">
        <v>21</v>
      </c>
      <c r="BW56" s="4">
        <f t="shared" si="9"/>
        <v>1.2109184279999998</v>
      </c>
      <c r="BY56" s="4">
        <f>BE56*$BU56*VLOOKUP("Fuel Specific Gravity",'Raw Data'!$A$1:$B$2000,2,FALSE)</f>
        <v>12446.500549807799</v>
      </c>
      <c r="BZ56" s="4">
        <f>BF56*$BU56*VLOOKUP("Fuel Specific Gravity",'Raw Data'!$A$1:$B$2000,2,FALSE)</f>
        <v>6.9476559389999997</v>
      </c>
      <c r="CA56" s="4">
        <f>BJ56*$BU56*VLOOKUP("Fuel Specific Gravity",'Raw Data'!$A$1:$B$2000,2,FALSE)</f>
        <v>54.160402945319994</v>
      </c>
      <c r="CB56" s="4">
        <f>BM56*$BU56*VLOOKUP("Fuel Specific Gravity",'Raw Data'!$A$1:$B$2000,2,FALSE)</f>
        <v>0</v>
      </c>
    </row>
    <row r="57" spans="1:80" x14ac:dyDescent="0.25">
      <c r="A57" s="2">
        <v>43165</v>
      </c>
      <c r="B57" s="38">
        <v>0.41311645833333333</v>
      </c>
      <c r="C57" s="4">
        <v>7.5570000000000004</v>
      </c>
      <c r="D57" s="4">
        <v>6.0000000000000001E-3</v>
      </c>
      <c r="E57" s="4">
        <v>60</v>
      </c>
      <c r="F57" s="4">
        <v>388.6</v>
      </c>
      <c r="G57" s="4">
        <v>72.400000000000006</v>
      </c>
      <c r="H57" s="4">
        <v>0</v>
      </c>
      <c r="J57" s="4">
        <v>11.65</v>
      </c>
      <c r="K57" s="4">
        <v>0.94120000000000004</v>
      </c>
      <c r="L57" s="4">
        <v>7.1124000000000001</v>
      </c>
      <c r="M57" s="4">
        <v>5.5999999999999999E-3</v>
      </c>
      <c r="N57" s="4">
        <v>365.80259999999998</v>
      </c>
      <c r="O57" s="4">
        <v>68.133200000000002</v>
      </c>
      <c r="P57" s="4">
        <v>433.9</v>
      </c>
      <c r="Q57" s="4">
        <v>292.62740000000002</v>
      </c>
      <c r="R57" s="4">
        <v>54.503799999999998</v>
      </c>
      <c r="S57" s="4">
        <v>347.1</v>
      </c>
      <c r="T57" s="4">
        <v>0</v>
      </c>
      <c r="W57" s="4">
        <v>0</v>
      </c>
      <c r="X57" s="4">
        <v>10.9664</v>
      </c>
      <c r="Y57" s="4">
        <v>11.9</v>
      </c>
      <c r="Z57" s="4">
        <v>849</v>
      </c>
      <c r="AA57" s="4">
        <v>850</v>
      </c>
      <c r="AB57" s="4">
        <v>887</v>
      </c>
      <c r="AC57" s="4">
        <v>80</v>
      </c>
      <c r="AD57" s="4">
        <v>21.8</v>
      </c>
      <c r="AE57" s="4">
        <v>0.5</v>
      </c>
      <c r="AF57" s="4">
        <v>980</v>
      </c>
      <c r="AG57" s="4">
        <v>0</v>
      </c>
      <c r="AH57" s="4">
        <v>31</v>
      </c>
      <c r="AI57" s="4">
        <v>35</v>
      </c>
      <c r="AJ57" s="4">
        <v>190</v>
      </c>
      <c r="AK57" s="4">
        <v>168</v>
      </c>
      <c r="AL57" s="4">
        <v>4.3</v>
      </c>
      <c r="AM57" s="4">
        <v>175</v>
      </c>
      <c r="AN57" s="4" t="s">
        <v>155</v>
      </c>
      <c r="AO57" s="4">
        <v>1</v>
      </c>
      <c r="AP57" s="5">
        <v>0.62224537037037042</v>
      </c>
      <c r="AQ57" s="4">
        <v>47.159208</v>
      </c>
      <c r="AR57" s="4">
        <v>-88.484125000000006</v>
      </c>
      <c r="AS57" s="4">
        <v>306</v>
      </c>
      <c r="AT57" s="4">
        <v>24.4</v>
      </c>
      <c r="AU57" s="4">
        <v>12</v>
      </c>
      <c r="AV57" s="4">
        <v>9</v>
      </c>
      <c r="AW57" s="4" t="s">
        <v>207</v>
      </c>
      <c r="AX57" s="4">
        <v>1.2</v>
      </c>
      <c r="AY57" s="4">
        <v>1.4</v>
      </c>
      <c r="AZ57" s="4">
        <v>2</v>
      </c>
      <c r="BA57" s="4">
        <v>14.186999999999999</v>
      </c>
      <c r="BB57" s="4">
        <v>28.44</v>
      </c>
      <c r="BC57" s="4">
        <v>2</v>
      </c>
      <c r="BD57" s="4">
        <v>6.2439999999999998</v>
      </c>
      <c r="BE57" s="4">
        <v>3180.0459999999998</v>
      </c>
      <c r="BF57" s="4">
        <v>1.607</v>
      </c>
      <c r="BG57" s="4">
        <v>17.128</v>
      </c>
      <c r="BH57" s="4">
        <v>3.19</v>
      </c>
      <c r="BI57" s="4">
        <v>20.318000000000001</v>
      </c>
      <c r="BJ57" s="4">
        <v>13.702</v>
      </c>
      <c r="BK57" s="4">
        <v>2.552</v>
      </c>
      <c r="BL57" s="4">
        <v>16.254000000000001</v>
      </c>
      <c r="BM57" s="4">
        <v>0</v>
      </c>
      <c r="BQ57" s="4">
        <v>3565.1770000000001</v>
      </c>
      <c r="BR57" s="4">
        <v>0.21899199999999999</v>
      </c>
      <c r="BS57" s="4">
        <v>-5</v>
      </c>
      <c r="BT57" s="4">
        <v>8.0000000000000002E-3</v>
      </c>
      <c r="BU57" s="4">
        <v>5.3516170000000001</v>
      </c>
      <c r="BV57" s="4">
        <v>21</v>
      </c>
      <c r="BW57" s="4">
        <f t="shared" si="9"/>
        <v>1.4138972113999999</v>
      </c>
      <c r="BY57" s="4">
        <f>BE57*$BU57*VLOOKUP("Fuel Specific Gravity",'Raw Data'!$A$1:$B$2000,2,FALSE)</f>
        <v>14533.703552162227</v>
      </c>
      <c r="BZ57" s="4">
        <f>BF57*$BU57*VLOOKUP("Fuel Specific Gravity",'Raw Data'!$A$1:$B$2000,2,FALSE)</f>
        <v>7.3444414352259999</v>
      </c>
      <c r="CA57" s="4">
        <f>BJ57*$BU57*VLOOKUP("Fuel Specific Gravity",'Raw Data'!$A$1:$B$2000,2,FALSE)</f>
        <v>62.621989138436</v>
      </c>
      <c r="CB57" s="4">
        <f>BM57*$BU57*VLOOKUP("Fuel Specific Gravity",'Raw Data'!$A$1:$B$2000,2,FALSE)</f>
        <v>0</v>
      </c>
    </row>
    <row r="58" spans="1:80" x14ac:dyDescent="0.25">
      <c r="A58" s="2">
        <v>43165</v>
      </c>
      <c r="B58" s="38">
        <v>0.41312803240740742</v>
      </c>
      <c r="C58" s="4">
        <v>6.6180000000000003</v>
      </c>
      <c r="D58" s="4">
        <v>6.1999999999999998E-3</v>
      </c>
      <c r="E58" s="4">
        <v>61.833196000000001</v>
      </c>
      <c r="F58" s="4">
        <v>384</v>
      </c>
      <c r="G58" s="4">
        <v>76.3</v>
      </c>
      <c r="H58" s="4">
        <v>0</v>
      </c>
      <c r="J58" s="4">
        <v>11.27</v>
      </c>
      <c r="K58" s="4">
        <v>0.94850000000000001</v>
      </c>
      <c r="L58" s="4">
        <v>6.2766999999999999</v>
      </c>
      <c r="M58" s="4">
        <v>5.8999999999999999E-3</v>
      </c>
      <c r="N58" s="4">
        <v>364.22230000000002</v>
      </c>
      <c r="O58" s="4">
        <v>72.351699999999994</v>
      </c>
      <c r="P58" s="4">
        <v>436.6</v>
      </c>
      <c r="Q58" s="4">
        <v>291.36329999999998</v>
      </c>
      <c r="R58" s="4">
        <v>57.878399999999999</v>
      </c>
      <c r="S58" s="4">
        <v>349.2</v>
      </c>
      <c r="T58" s="4">
        <v>0</v>
      </c>
      <c r="W58" s="4">
        <v>0</v>
      </c>
      <c r="X58" s="4">
        <v>10.691599999999999</v>
      </c>
      <c r="Y58" s="4">
        <v>12</v>
      </c>
      <c r="Z58" s="4">
        <v>849</v>
      </c>
      <c r="AA58" s="4">
        <v>849</v>
      </c>
      <c r="AB58" s="4">
        <v>887</v>
      </c>
      <c r="AC58" s="4">
        <v>80</v>
      </c>
      <c r="AD58" s="4">
        <v>21.8</v>
      </c>
      <c r="AE58" s="4">
        <v>0.5</v>
      </c>
      <c r="AF58" s="4">
        <v>980</v>
      </c>
      <c r="AG58" s="4">
        <v>0</v>
      </c>
      <c r="AH58" s="4">
        <v>31</v>
      </c>
      <c r="AI58" s="4">
        <v>35</v>
      </c>
      <c r="AJ58" s="4">
        <v>190</v>
      </c>
      <c r="AK58" s="4">
        <v>168</v>
      </c>
      <c r="AL58" s="4">
        <v>4.3</v>
      </c>
      <c r="AM58" s="4">
        <v>175</v>
      </c>
      <c r="AN58" s="4" t="s">
        <v>155</v>
      </c>
      <c r="AO58" s="4">
        <v>1</v>
      </c>
      <c r="AP58" s="5">
        <v>0.62224537037037042</v>
      </c>
      <c r="AQ58" s="4">
        <v>47.159362999999999</v>
      </c>
      <c r="AR58" s="4">
        <v>-88.484127999999998</v>
      </c>
      <c r="AS58" s="4">
        <v>306.5</v>
      </c>
      <c r="AT58" s="4">
        <v>26.1</v>
      </c>
      <c r="AU58" s="4">
        <v>12</v>
      </c>
      <c r="AV58" s="4">
        <v>9</v>
      </c>
      <c r="AW58" s="4" t="s">
        <v>207</v>
      </c>
      <c r="AX58" s="4">
        <v>1.6788000000000001</v>
      </c>
      <c r="AY58" s="4">
        <v>1.6736</v>
      </c>
      <c r="AZ58" s="4">
        <v>2.5472000000000001</v>
      </c>
      <c r="BA58" s="4">
        <v>14.186999999999999</v>
      </c>
      <c r="BB58" s="4">
        <v>32.340000000000003</v>
      </c>
      <c r="BC58" s="4">
        <v>2.2799999999999998</v>
      </c>
      <c r="BD58" s="4">
        <v>5.4329999999999998</v>
      </c>
      <c r="BE58" s="4">
        <v>3181.98</v>
      </c>
      <c r="BF58" s="4">
        <v>1.8919999999999999</v>
      </c>
      <c r="BG58" s="4">
        <v>19.335999999999999</v>
      </c>
      <c r="BH58" s="4">
        <v>3.8410000000000002</v>
      </c>
      <c r="BI58" s="4">
        <v>23.177</v>
      </c>
      <c r="BJ58" s="4">
        <v>15.468</v>
      </c>
      <c r="BK58" s="4">
        <v>3.073</v>
      </c>
      <c r="BL58" s="4">
        <v>18.541</v>
      </c>
      <c r="BM58" s="4">
        <v>0</v>
      </c>
      <c r="BQ58" s="4">
        <v>3940.9760000000001</v>
      </c>
      <c r="BR58" s="4">
        <v>0.21293999999999999</v>
      </c>
      <c r="BS58" s="4">
        <v>-5</v>
      </c>
      <c r="BT58" s="4">
        <v>8.0000000000000002E-3</v>
      </c>
      <c r="BU58" s="4">
        <v>5.2037209999999998</v>
      </c>
      <c r="BV58" s="4">
        <v>21</v>
      </c>
      <c r="BW58" s="4">
        <f t="shared" si="9"/>
        <v>1.3748230881999999</v>
      </c>
      <c r="BY58" s="4">
        <f>BE58*$BU58*VLOOKUP("Fuel Specific Gravity",'Raw Data'!$A$1:$B$2000,2,FALSE)</f>
        <v>14140.64827003332</v>
      </c>
      <c r="BZ58" s="4">
        <f>BF58*$BU58*VLOOKUP("Fuel Specific Gravity",'Raw Data'!$A$1:$B$2000,2,FALSE)</f>
        <v>8.4080058727279994</v>
      </c>
      <c r="CA58" s="4">
        <f>BJ58*$BU58*VLOOKUP("Fuel Specific Gravity",'Raw Data'!$A$1:$B$2000,2,FALSE)</f>
        <v>68.739447589511997</v>
      </c>
      <c r="CB58" s="4">
        <f>BM58*$BU58*VLOOKUP("Fuel Specific Gravity",'Raw Data'!$A$1:$B$2000,2,FALSE)</f>
        <v>0</v>
      </c>
    </row>
    <row r="59" spans="1:80" x14ac:dyDescent="0.25">
      <c r="A59" s="2">
        <v>43165</v>
      </c>
      <c r="B59" s="38">
        <v>0.41313960648148146</v>
      </c>
      <c r="C59" s="4">
        <v>6.056</v>
      </c>
      <c r="D59" s="4">
        <v>7.7999999999999996E-3</v>
      </c>
      <c r="E59" s="4">
        <v>78.348472000000001</v>
      </c>
      <c r="F59" s="4">
        <v>369.8</v>
      </c>
      <c r="G59" s="4">
        <v>80.5</v>
      </c>
      <c r="H59" s="4">
        <v>0</v>
      </c>
      <c r="J59" s="4">
        <v>11.13</v>
      </c>
      <c r="K59" s="4">
        <v>0.95279999999999998</v>
      </c>
      <c r="L59" s="4">
        <v>5.7706999999999997</v>
      </c>
      <c r="M59" s="4">
        <v>7.4999999999999997E-3</v>
      </c>
      <c r="N59" s="4">
        <v>352.34559999999999</v>
      </c>
      <c r="O59" s="4">
        <v>76.713099999999997</v>
      </c>
      <c r="P59" s="4">
        <v>429.1</v>
      </c>
      <c r="Q59" s="4">
        <v>281.8623</v>
      </c>
      <c r="R59" s="4">
        <v>61.367400000000004</v>
      </c>
      <c r="S59" s="4">
        <v>343.2</v>
      </c>
      <c r="T59" s="4">
        <v>0</v>
      </c>
      <c r="W59" s="4">
        <v>0</v>
      </c>
      <c r="X59" s="4">
        <v>10.6022</v>
      </c>
      <c r="Y59" s="4">
        <v>11.9</v>
      </c>
      <c r="Z59" s="4">
        <v>849</v>
      </c>
      <c r="AA59" s="4">
        <v>849</v>
      </c>
      <c r="AB59" s="4">
        <v>887</v>
      </c>
      <c r="AC59" s="4">
        <v>80</v>
      </c>
      <c r="AD59" s="4">
        <v>21.8</v>
      </c>
      <c r="AE59" s="4">
        <v>0.5</v>
      </c>
      <c r="AF59" s="4">
        <v>980</v>
      </c>
      <c r="AG59" s="4">
        <v>0</v>
      </c>
      <c r="AH59" s="4">
        <v>31</v>
      </c>
      <c r="AI59" s="4">
        <v>35</v>
      </c>
      <c r="AJ59" s="4">
        <v>190</v>
      </c>
      <c r="AK59" s="4">
        <v>168</v>
      </c>
      <c r="AL59" s="4">
        <v>4.3</v>
      </c>
      <c r="AM59" s="4">
        <v>175</v>
      </c>
      <c r="AN59" s="4" t="s">
        <v>155</v>
      </c>
      <c r="AO59" s="4">
        <v>1</v>
      </c>
      <c r="AP59" s="5">
        <v>0.6222685185185185</v>
      </c>
      <c r="AQ59" s="4">
        <v>47.159508000000002</v>
      </c>
      <c r="AR59" s="4">
        <v>-88.484132000000002</v>
      </c>
      <c r="AS59" s="4">
        <v>306.8</v>
      </c>
      <c r="AT59" s="4">
        <v>26.6</v>
      </c>
      <c r="AU59" s="4">
        <v>12</v>
      </c>
      <c r="AV59" s="4">
        <v>9</v>
      </c>
      <c r="AW59" s="4" t="s">
        <v>207</v>
      </c>
      <c r="AX59" s="4">
        <v>1.9</v>
      </c>
      <c r="AY59" s="4">
        <v>1.8</v>
      </c>
      <c r="AZ59" s="4">
        <v>2.8</v>
      </c>
      <c r="BA59" s="4">
        <v>14.186999999999999</v>
      </c>
      <c r="BB59" s="4">
        <v>35.25</v>
      </c>
      <c r="BC59" s="4">
        <v>2.48</v>
      </c>
      <c r="BD59" s="4">
        <v>4.9489999999999998</v>
      </c>
      <c r="BE59" s="4">
        <v>3182.6089999999999</v>
      </c>
      <c r="BF59" s="4">
        <v>2.62</v>
      </c>
      <c r="BG59" s="4">
        <v>20.350000000000001</v>
      </c>
      <c r="BH59" s="4">
        <v>4.431</v>
      </c>
      <c r="BI59" s="4">
        <v>24.78</v>
      </c>
      <c r="BJ59" s="4">
        <v>16.279</v>
      </c>
      <c r="BK59" s="4">
        <v>3.544</v>
      </c>
      <c r="BL59" s="4">
        <v>19.823</v>
      </c>
      <c r="BM59" s="4">
        <v>0</v>
      </c>
      <c r="BQ59" s="4">
        <v>4251.5569999999998</v>
      </c>
      <c r="BR59" s="4">
        <v>0.16669999999999999</v>
      </c>
      <c r="BS59" s="4">
        <v>-5</v>
      </c>
      <c r="BT59" s="4">
        <v>8.9060000000000007E-3</v>
      </c>
      <c r="BU59" s="4">
        <v>4.0737310000000004</v>
      </c>
      <c r="BV59" s="4">
        <v>21</v>
      </c>
      <c r="BW59" s="4">
        <f t="shared" si="9"/>
        <v>1.0762797302</v>
      </c>
      <c r="BY59" s="4">
        <f>BE59*$BU59*VLOOKUP("Fuel Specific Gravity",'Raw Data'!$A$1:$B$2000,2,FALSE)</f>
        <v>11072.189374328867</v>
      </c>
      <c r="BZ59" s="4">
        <f>BF59*$BU59*VLOOKUP("Fuel Specific Gravity",'Raw Data'!$A$1:$B$2000,2,FALSE)</f>
        <v>9.1148916378800013</v>
      </c>
      <c r="CA59" s="4">
        <f>BJ59*$BU59*VLOOKUP("Fuel Specific Gravity",'Raw Data'!$A$1:$B$2000,2,FALSE)</f>
        <v>56.634091974446008</v>
      </c>
      <c r="CB59" s="4">
        <f>BM59*$BU59*VLOOKUP("Fuel Specific Gravity",'Raw Data'!$A$1:$B$2000,2,FALSE)</f>
        <v>0</v>
      </c>
    </row>
    <row r="60" spans="1:80" x14ac:dyDescent="0.25">
      <c r="A60" s="2">
        <v>43165</v>
      </c>
      <c r="B60" s="38">
        <v>0.41315118055555561</v>
      </c>
      <c r="C60" s="4">
        <v>5.88</v>
      </c>
      <c r="D60" s="4">
        <v>8.6999999999999994E-3</v>
      </c>
      <c r="E60" s="4">
        <v>87.413509000000005</v>
      </c>
      <c r="F60" s="4">
        <v>363.4</v>
      </c>
      <c r="G60" s="4">
        <v>86.2</v>
      </c>
      <c r="H60" s="4">
        <v>0</v>
      </c>
      <c r="J60" s="4">
        <v>11.45</v>
      </c>
      <c r="K60" s="4">
        <v>0.95420000000000005</v>
      </c>
      <c r="L60" s="4">
        <v>5.6108000000000002</v>
      </c>
      <c r="M60" s="4">
        <v>8.3000000000000001E-3</v>
      </c>
      <c r="N60" s="4">
        <v>346.76319999999998</v>
      </c>
      <c r="O60" s="4">
        <v>82.206500000000005</v>
      </c>
      <c r="P60" s="4">
        <v>429</v>
      </c>
      <c r="Q60" s="4">
        <v>277.39670000000001</v>
      </c>
      <c r="R60" s="4">
        <v>65.761899999999997</v>
      </c>
      <c r="S60" s="4">
        <v>343.2</v>
      </c>
      <c r="T60" s="4">
        <v>0</v>
      </c>
      <c r="W60" s="4">
        <v>0</v>
      </c>
      <c r="X60" s="4">
        <v>10.927300000000001</v>
      </c>
      <c r="Y60" s="4">
        <v>12</v>
      </c>
      <c r="Z60" s="4">
        <v>847</v>
      </c>
      <c r="AA60" s="4">
        <v>848</v>
      </c>
      <c r="AB60" s="4">
        <v>886</v>
      </c>
      <c r="AC60" s="4">
        <v>80</v>
      </c>
      <c r="AD60" s="4">
        <v>21.8</v>
      </c>
      <c r="AE60" s="4">
        <v>0.5</v>
      </c>
      <c r="AF60" s="4">
        <v>980</v>
      </c>
      <c r="AG60" s="4">
        <v>0</v>
      </c>
      <c r="AH60" s="4">
        <v>31</v>
      </c>
      <c r="AI60" s="4">
        <v>35</v>
      </c>
      <c r="AJ60" s="4">
        <v>190</v>
      </c>
      <c r="AK60" s="4">
        <v>168</v>
      </c>
      <c r="AL60" s="4">
        <v>4.3</v>
      </c>
      <c r="AM60" s="4">
        <v>175</v>
      </c>
      <c r="AN60" s="4" t="s">
        <v>155</v>
      </c>
      <c r="AO60" s="4">
        <v>1</v>
      </c>
      <c r="AP60" s="5">
        <v>0.62228009259259254</v>
      </c>
      <c r="AQ60" s="4">
        <v>47.159615000000002</v>
      </c>
      <c r="AR60" s="4">
        <v>-88.484133999999997</v>
      </c>
      <c r="AS60" s="4">
        <v>307</v>
      </c>
      <c r="AT60" s="4">
        <v>26.6</v>
      </c>
      <c r="AU60" s="4">
        <v>12</v>
      </c>
      <c r="AV60" s="4">
        <v>9</v>
      </c>
      <c r="AW60" s="4" t="s">
        <v>207</v>
      </c>
      <c r="AX60" s="4">
        <v>1.9</v>
      </c>
      <c r="AY60" s="4">
        <v>1.8</v>
      </c>
      <c r="AZ60" s="4">
        <v>2.8</v>
      </c>
      <c r="BA60" s="4">
        <v>14.186999999999999</v>
      </c>
      <c r="BB60" s="4">
        <v>36.270000000000003</v>
      </c>
      <c r="BC60" s="4">
        <v>2.56</v>
      </c>
      <c r="BD60" s="4">
        <v>4.798</v>
      </c>
      <c r="BE60" s="4">
        <v>3182.62</v>
      </c>
      <c r="BF60" s="4">
        <v>3.0110000000000001</v>
      </c>
      <c r="BG60" s="4">
        <v>20.597999999999999</v>
      </c>
      <c r="BH60" s="4">
        <v>4.883</v>
      </c>
      <c r="BI60" s="4">
        <v>25.481000000000002</v>
      </c>
      <c r="BJ60" s="4">
        <v>16.478000000000002</v>
      </c>
      <c r="BK60" s="4">
        <v>3.9060000000000001</v>
      </c>
      <c r="BL60" s="4">
        <v>20.384</v>
      </c>
      <c r="BM60" s="4">
        <v>0</v>
      </c>
      <c r="BQ60" s="4">
        <v>4506.8159999999998</v>
      </c>
      <c r="BR60" s="4">
        <v>0.152034</v>
      </c>
      <c r="BS60" s="4">
        <v>-5</v>
      </c>
      <c r="BT60" s="4">
        <v>8.0940000000000005E-3</v>
      </c>
      <c r="BU60" s="4">
        <v>3.7153299999999998</v>
      </c>
      <c r="BV60" s="4">
        <v>21</v>
      </c>
      <c r="BW60" s="4">
        <f t="shared" si="9"/>
        <v>0.98159018599999992</v>
      </c>
      <c r="BY60" s="4">
        <f>BE60*$BU60*VLOOKUP("Fuel Specific Gravity",'Raw Data'!$A$1:$B$2000,2,FALSE)</f>
        <v>10098.108964168399</v>
      </c>
      <c r="BZ60" s="4">
        <f>BF60*$BU60*VLOOKUP("Fuel Specific Gravity",'Raw Data'!$A$1:$B$2000,2,FALSE)</f>
        <v>9.5535772700199999</v>
      </c>
      <c r="CA60" s="4">
        <f>BJ60*$BU60*VLOOKUP("Fuel Specific Gravity",'Raw Data'!$A$1:$B$2000,2,FALSE)</f>
        <v>52.282911409960001</v>
      </c>
      <c r="CB60" s="4">
        <f>BM60*$BU60*VLOOKUP("Fuel Specific Gravity",'Raw Data'!$A$1:$B$2000,2,FALSE)</f>
        <v>0</v>
      </c>
    </row>
    <row r="61" spans="1:80" x14ac:dyDescent="0.25">
      <c r="A61" s="2">
        <v>43165</v>
      </c>
      <c r="B61" s="38">
        <v>0.41316275462962965</v>
      </c>
      <c r="C61" s="4">
        <v>5.6580000000000004</v>
      </c>
      <c r="D61" s="4">
        <v>7.9000000000000008E-3</v>
      </c>
      <c r="E61" s="4">
        <v>78.726376000000002</v>
      </c>
      <c r="F61" s="4">
        <v>367.8</v>
      </c>
      <c r="G61" s="4">
        <v>91.4</v>
      </c>
      <c r="H61" s="4">
        <v>0</v>
      </c>
      <c r="J61" s="4">
        <v>11.95</v>
      </c>
      <c r="K61" s="4">
        <v>0.95599999999999996</v>
      </c>
      <c r="L61" s="4">
        <v>5.4092000000000002</v>
      </c>
      <c r="M61" s="4">
        <v>7.4999999999999997E-3</v>
      </c>
      <c r="N61" s="4">
        <v>351.59769999999997</v>
      </c>
      <c r="O61" s="4">
        <v>87.404899999999998</v>
      </c>
      <c r="P61" s="4">
        <v>439</v>
      </c>
      <c r="Q61" s="4">
        <v>281.28550000000001</v>
      </c>
      <c r="R61" s="4">
        <v>69.925799999999995</v>
      </c>
      <c r="S61" s="4">
        <v>351.2</v>
      </c>
      <c r="T61" s="4">
        <v>0</v>
      </c>
      <c r="W61" s="4">
        <v>0</v>
      </c>
      <c r="X61" s="4">
        <v>11.424200000000001</v>
      </c>
      <c r="Y61" s="4">
        <v>12</v>
      </c>
      <c r="Z61" s="4">
        <v>847</v>
      </c>
      <c r="AA61" s="4">
        <v>849</v>
      </c>
      <c r="AB61" s="4">
        <v>886</v>
      </c>
      <c r="AC61" s="4">
        <v>80</v>
      </c>
      <c r="AD61" s="4">
        <v>21.82</v>
      </c>
      <c r="AE61" s="4">
        <v>0.5</v>
      </c>
      <c r="AF61" s="4">
        <v>979</v>
      </c>
      <c r="AG61" s="4">
        <v>0</v>
      </c>
      <c r="AH61" s="4">
        <v>31</v>
      </c>
      <c r="AI61" s="4">
        <v>35</v>
      </c>
      <c r="AJ61" s="4">
        <v>190.9</v>
      </c>
      <c r="AK61" s="4">
        <v>168</v>
      </c>
      <c r="AL61" s="4">
        <v>4.3</v>
      </c>
      <c r="AM61" s="4">
        <v>175</v>
      </c>
      <c r="AN61" s="4" t="s">
        <v>155</v>
      </c>
      <c r="AO61" s="4">
        <v>1</v>
      </c>
      <c r="AP61" s="5">
        <v>0.62229166666666669</v>
      </c>
      <c r="AQ61" s="4">
        <v>47.159742999999999</v>
      </c>
      <c r="AR61" s="4">
        <v>-88.484144999999998</v>
      </c>
      <c r="AS61" s="4">
        <v>307.89999999999998</v>
      </c>
      <c r="AT61" s="4">
        <v>27.9</v>
      </c>
      <c r="AU61" s="4">
        <v>12</v>
      </c>
      <c r="AV61" s="4">
        <v>9</v>
      </c>
      <c r="AW61" s="4" t="s">
        <v>207</v>
      </c>
      <c r="AX61" s="4">
        <v>1.9683999999999999</v>
      </c>
      <c r="AY61" s="4">
        <v>1.8</v>
      </c>
      <c r="AZ61" s="4">
        <v>2.8683999999999998</v>
      </c>
      <c r="BA61" s="4">
        <v>14.186999999999999</v>
      </c>
      <c r="BB61" s="4">
        <v>37.659999999999997</v>
      </c>
      <c r="BC61" s="4">
        <v>2.65</v>
      </c>
      <c r="BD61" s="4">
        <v>4.6050000000000004</v>
      </c>
      <c r="BE61" s="4">
        <v>3183.7719999999999</v>
      </c>
      <c r="BF61" s="4">
        <v>2.819</v>
      </c>
      <c r="BG61" s="4">
        <v>21.672000000000001</v>
      </c>
      <c r="BH61" s="4">
        <v>5.3869999999999996</v>
      </c>
      <c r="BI61" s="4">
        <v>27.059000000000001</v>
      </c>
      <c r="BJ61" s="4">
        <v>17.338000000000001</v>
      </c>
      <c r="BK61" s="4">
        <v>4.3099999999999996</v>
      </c>
      <c r="BL61" s="4">
        <v>21.648</v>
      </c>
      <c r="BM61" s="4">
        <v>0</v>
      </c>
      <c r="BQ61" s="4">
        <v>4889.1099999999997</v>
      </c>
      <c r="BR61" s="4">
        <v>0.124726</v>
      </c>
      <c r="BS61" s="4">
        <v>-5</v>
      </c>
      <c r="BT61" s="4">
        <v>8.9060000000000007E-3</v>
      </c>
      <c r="BU61" s="4">
        <v>3.0479919999999998</v>
      </c>
      <c r="BV61" s="4">
        <v>21</v>
      </c>
      <c r="BW61" s="4">
        <f t="shared" si="9"/>
        <v>0.80527948639999991</v>
      </c>
      <c r="BY61" s="4">
        <f>BE61*$BU61*VLOOKUP("Fuel Specific Gravity",'Raw Data'!$A$1:$B$2000,2,FALSE)</f>
        <v>8287.311294293695</v>
      </c>
      <c r="BZ61" s="4">
        <f>BF61*$BU61*VLOOKUP("Fuel Specific Gravity",'Raw Data'!$A$1:$B$2000,2,FALSE)</f>
        <v>7.3378151885919989</v>
      </c>
      <c r="CA61" s="4">
        <f>BJ61*$BU61*VLOOKUP("Fuel Specific Gravity",'Raw Data'!$A$1:$B$2000,2,FALSE)</f>
        <v>45.130556842783996</v>
      </c>
      <c r="CB61" s="4">
        <f>BM61*$BU61*VLOOKUP("Fuel Specific Gravity",'Raw Data'!$A$1:$B$2000,2,FALSE)</f>
        <v>0</v>
      </c>
    </row>
    <row r="62" spans="1:80" x14ac:dyDescent="0.25">
      <c r="A62" s="2">
        <v>43165</v>
      </c>
      <c r="B62" s="38">
        <v>0.41317432870370369</v>
      </c>
      <c r="C62" s="4">
        <v>4.9889999999999999</v>
      </c>
      <c r="D62" s="4">
        <v>6.6E-3</v>
      </c>
      <c r="E62" s="4">
        <v>66.028789000000003</v>
      </c>
      <c r="F62" s="4">
        <v>370.8</v>
      </c>
      <c r="G62" s="4">
        <v>95</v>
      </c>
      <c r="H62" s="4">
        <v>-3.4</v>
      </c>
      <c r="J62" s="4">
        <v>12.13</v>
      </c>
      <c r="K62" s="4">
        <v>0.96130000000000004</v>
      </c>
      <c r="L62" s="4">
        <v>4.7954999999999997</v>
      </c>
      <c r="M62" s="4">
        <v>6.3E-3</v>
      </c>
      <c r="N62" s="4">
        <v>356.40269999999998</v>
      </c>
      <c r="O62" s="4">
        <v>91.316400000000002</v>
      </c>
      <c r="P62" s="4">
        <v>447.7</v>
      </c>
      <c r="Q62" s="4">
        <v>285.11009999999999</v>
      </c>
      <c r="R62" s="4">
        <v>73.0501</v>
      </c>
      <c r="S62" s="4">
        <v>358.2</v>
      </c>
      <c r="T62" s="4">
        <v>0</v>
      </c>
      <c r="W62" s="4">
        <v>0</v>
      </c>
      <c r="X62" s="4">
        <v>11.656700000000001</v>
      </c>
      <c r="Y62" s="4">
        <v>11.9</v>
      </c>
      <c r="Z62" s="4">
        <v>847</v>
      </c>
      <c r="AA62" s="4">
        <v>849</v>
      </c>
      <c r="AB62" s="4">
        <v>886</v>
      </c>
      <c r="AC62" s="4">
        <v>80</v>
      </c>
      <c r="AD62" s="4">
        <v>21.8</v>
      </c>
      <c r="AE62" s="4">
        <v>0.5</v>
      </c>
      <c r="AF62" s="4">
        <v>980</v>
      </c>
      <c r="AG62" s="4">
        <v>0</v>
      </c>
      <c r="AH62" s="4">
        <v>30.094000000000001</v>
      </c>
      <c r="AI62" s="4">
        <v>35</v>
      </c>
      <c r="AJ62" s="4">
        <v>191</v>
      </c>
      <c r="AK62" s="4">
        <v>168</v>
      </c>
      <c r="AL62" s="4">
        <v>4.2</v>
      </c>
      <c r="AM62" s="4">
        <v>175</v>
      </c>
      <c r="AN62" s="4" t="s">
        <v>155</v>
      </c>
      <c r="AO62" s="4">
        <v>2</v>
      </c>
      <c r="AP62" s="5">
        <v>0.62230324074074073</v>
      </c>
      <c r="AQ62" s="4">
        <v>47.159868000000003</v>
      </c>
      <c r="AR62" s="4">
        <v>-88.484155000000001</v>
      </c>
      <c r="AS62" s="4">
        <v>308.60000000000002</v>
      </c>
      <c r="AT62" s="4">
        <v>28.5</v>
      </c>
      <c r="AU62" s="4">
        <v>12</v>
      </c>
      <c r="AV62" s="4">
        <v>10</v>
      </c>
      <c r="AW62" s="4" t="s">
        <v>205</v>
      </c>
      <c r="AX62" s="4">
        <v>2.4788000000000001</v>
      </c>
      <c r="AY62" s="4">
        <v>1.2527999999999999</v>
      </c>
      <c r="AZ62" s="4">
        <v>3.3104</v>
      </c>
      <c r="BA62" s="4">
        <v>14.186999999999999</v>
      </c>
      <c r="BB62" s="4">
        <v>42.6</v>
      </c>
      <c r="BC62" s="4">
        <v>3</v>
      </c>
      <c r="BD62" s="4">
        <v>4.0289999999999999</v>
      </c>
      <c r="BE62" s="4">
        <v>3187.0079999999998</v>
      </c>
      <c r="BF62" s="4">
        <v>2.6850000000000001</v>
      </c>
      <c r="BG62" s="4">
        <v>24.803999999999998</v>
      </c>
      <c r="BH62" s="4">
        <v>6.3550000000000004</v>
      </c>
      <c r="BI62" s="4">
        <v>31.16</v>
      </c>
      <c r="BJ62" s="4">
        <v>19.843</v>
      </c>
      <c r="BK62" s="4">
        <v>5.0839999999999996</v>
      </c>
      <c r="BL62" s="4">
        <v>24.927</v>
      </c>
      <c r="BM62" s="4">
        <v>0</v>
      </c>
      <c r="BQ62" s="4">
        <v>5632.826</v>
      </c>
      <c r="BR62" s="4">
        <v>0.116564</v>
      </c>
      <c r="BS62" s="4">
        <v>-5</v>
      </c>
      <c r="BT62" s="4">
        <v>8.9999999999999993E-3</v>
      </c>
      <c r="BU62" s="4">
        <v>2.8485330000000002</v>
      </c>
      <c r="BV62" s="4">
        <v>21</v>
      </c>
      <c r="BW62" s="4">
        <f t="shared" si="9"/>
        <v>0.75258241860000008</v>
      </c>
      <c r="BY62" s="4">
        <f>BE62*$BU62*VLOOKUP("Fuel Specific Gravity",'Raw Data'!$A$1:$B$2000,2,FALSE)</f>
        <v>7752.8660302114558</v>
      </c>
      <c r="BZ62" s="4">
        <f>BF62*$BU62*VLOOKUP("Fuel Specific Gravity",'Raw Data'!$A$1:$B$2000,2,FALSE)</f>
        <v>6.5316576836699998</v>
      </c>
      <c r="CA62" s="4">
        <f>BJ62*$BU62*VLOOKUP("Fuel Specific Gravity",'Raw Data'!$A$1:$B$2000,2,FALSE)</f>
        <v>48.271018032425999</v>
      </c>
      <c r="CB62" s="4">
        <f>BM62*$BU62*VLOOKUP("Fuel Specific Gravity",'Raw Data'!$A$1:$B$2000,2,FALSE)</f>
        <v>0</v>
      </c>
    </row>
    <row r="63" spans="1:80" x14ac:dyDescent="0.25">
      <c r="A63" s="2">
        <v>43165</v>
      </c>
      <c r="B63" s="38">
        <v>0.41318590277777778</v>
      </c>
      <c r="C63" s="4">
        <v>4.7910000000000004</v>
      </c>
      <c r="D63" s="4">
        <v>6.4999999999999997E-3</v>
      </c>
      <c r="E63" s="4">
        <v>64.881355999999997</v>
      </c>
      <c r="F63" s="4">
        <v>356.7</v>
      </c>
      <c r="G63" s="4">
        <v>96.3</v>
      </c>
      <c r="H63" s="4">
        <v>0</v>
      </c>
      <c r="J63" s="4">
        <v>12.37</v>
      </c>
      <c r="K63" s="4">
        <v>0.96289999999999998</v>
      </c>
      <c r="L63" s="4">
        <v>4.6135999999999999</v>
      </c>
      <c r="M63" s="4">
        <v>6.1999999999999998E-3</v>
      </c>
      <c r="N63" s="4">
        <v>343.43349999999998</v>
      </c>
      <c r="O63" s="4">
        <v>92.734200000000001</v>
      </c>
      <c r="P63" s="4">
        <v>436.2</v>
      </c>
      <c r="Q63" s="4">
        <v>274.73309999999998</v>
      </c>
      <c r="R63" s="4">
        <v>74.183599999999998</v>
      </c>
      <c r="S63" s="4">
        <v>348.9</v>
      </c>
      <c r="T63" s="4">
        <v>0</v>
      </c>
      <c r="W63" s="4">
        <v>0</v>
      </c>
      <c r="X63" s="4">
        <v>11.9132</v>
      </c>
      <c r="Y63" s="4">
        <v>12</v>
      </c>
      <c r="Z63" s="4">
        <v>846</v>
      </c>
      <c r="AA63" s="4">
        <v>847</v>
      </c>
      <c r="AB63" s="4">
        <v>885</v>
      </c>
      <c r="AC63" s="4">
        <v>80</v>
      </c>
      <c r="AD63" s="4">
        <v>21.8</v>
      </c>
      <c r="AE63" s="4">
        <v>0.5</v>
      </c>
      <c r="AF63" s="4">
        <v>980</v>
      </c>
      <c r="AG63" s="4">
        <v>0</v>
      </c>
      <c r="AH63" s="4">
        <v>30.905999999999999</v>
      </c>
      <c r="AI63" s="4">
        <v>35</v>
      </c>
      <c r="AJ63" s="4">
        <v>191</v>
      </c>
      <c r="AK63" s="4">
        <v>168</v>
      </c>
      <c r="AL63" s="4">
        <v>4.3</v>
      </c>
      <c r="AM63" s="4">
        <v>175</v>
      </c>
      <c r="AN63" s="4" t="s">
        <v>155</v>
      </c>
      <c r="AO63" s="4">
        <v>2</v>
      </c>
      <c r="AP63" s="5">
        <v>0.62231481481481488</v>
      </c>
      <c r="AQ63" s="4">
        <v>47.159979</v>
      </c>
      <c r="AR63" s="4">
        <v>-88.484161</v>
      </c>
      <c r="AS63" s="4">
        <v>309</v>
      </c>
      <c r="AT63" s="4">
        <v>27.8</v>
      </c>
      <c r="AU63" s="4">
        <v>12</v>
      </c>
      <c r="AV63" s="4">
        <v>10</v>
      </c>
      <c r="AW63" s="4" t="s">
        <v>205</v>
      </c>
      <c r="AX63" s="4">
        <v>2.9735999999999998</v>
      </c>
      <c r="AY63" s="4">
        <v>1</v>
      </c>
      <c r="AZ63" s="4">
        <v>3.7052</v>
      </c>
      <c r="BA63" s="4">
        <v>14.186999999999999</v>
      </c>
      <c r="BB63" s="4">
        <v>44.31</v>
      </c>
      <c r="BC63" s="4">
        <v>3.12</v>
      </c>
      <c r="BD63" s="4">
        <v>3.855</v>
      </c>
      <c r="BE63" s="4">
        <v>3187.9609999999998</v>
      </c>
      <c r="BF63" s="4">
        <v>2.7480000000000002</v>
      </c>
      <c r="BG63" s="4">
        <v>24.850999999999999</v>
      </c>
      <c r="BH63" s="4">
        <v>6.71</v>
      </c>
      <c r="BI63" s="4">
        <v>31.562000000000001</v>
      </c>
      <c r="BJ63" s="4">
        <v>19.88</v>
      </c>
      <c r="BK63" s="4">
        <v>5.3680000000000003</v>
      </c>
      <c r="BL63" s="4">
        <v>25.248000000000001</v>
      </c>
      <c r="BM63" s="4">
        <v>0</v>
      </c>
      <c r="BQ63" s="4">
        <v>5985.4870000000001</v>
      </c>
      <c r="BR63" s="4">
        <v>9.7879999999999995E-2</v>
      </c>
      <c r="BS63" s="4">
        <v>-5</v>
      </c>
      <c r="BT63" s="4">
        <v>7.1879999999999999E-3</v>
      </c>
      <c r="BU63" s="4">
        <v>2.3919419999999998</v>
      </c>
      <c r="BV63" s="4">
        <v>21</v>
      </c>
      <c r="BW63" s="4">
        <f t="shared" si="9"/>
        <v>0.63195107639999992</v>
      </c>
      <c r="BY63" s="4">
        <f>BE63*$BU63*VLOOKUP("Fuel Specific Gravity",'Raw Data'!$A$1:$B$2000,2,FALSE)</f>
        <v>6512.1068099637469</v>
      </c>
      <c r="BZ63" s="4">
        <f>BF63*$BU63*VLOOKUP("Fuel Specific Gravity",'Raw Data'!$A$1:$B$2000,2,FALSE)</f>
        <v>5.6133903500639999</v>
      </c>
      <c r="CA63" s="4">
        <f>BJ63*$BU63*VLOOKUP("Fuel Specific Gravity",'Raw Data'!$A$1:$B$2000,2,FALSE)</f>
        <v>40.60924314383999</v>
      </c>
      <c r="CB63" s="4">
        <f>BM63*$BU63*VLOOKUP("Fuel Specific Gravity",'Raw Data'!$A$1:$B$2000,2,FALSE)</f>
        <v>0</v>
      </c>
    </row>
    <row r="64" spans="1:80" x14ac:dyDescent="0.25">
      <c r="A64" s="2">
        <v>43165</v>
      </c>
      <c r="B64" s="38">
        <v>0.41319747685185182</v>
      </c>
      <c r="C64" s="4">
        <v>5.48</v>
      </c>
      <c r="D64" s="4">
        <v>8.2000000000000007E-3</v>
      </c>
      <c r="E64" s="4">
        <v>81.8</v>
      </c>
      <c r="F64" s="4">
        <v>350.8</v>
      </c>
      <c r="G64" s="4">
        <v>97.1</v>
      </c>
      <c r="H64" s="4">
        <v>-7.6</v>
      </c>
      <c r="J64" s="4">
        <v>12.95</v>
      </c>
      <c r="K64" s="4">
        <v>0.95740000000000003</v>
      </c>
      <c r="L64" s="4">
        <v>5.2462999999999997</v>
      </c>
      <c r="M64" s="4">
        <v>7.7999999999999996E-3</v>
      </c>
      <c r="N64" s="4">
        <v>335.89159999999998</v>
      </c>
      <c r="O64" s="4">
        <v>92.982699999999994</v>
      </c>
      <c r="P64" s="4">
        <v>428.9</v>
      </c>
      <c r="Q64" s="4">
        <v>268.69979999999998</v>
      </c>
      <c r="R64" s="4">
        <v>74.382400000000004</v>
      </c>
      <c r="S64" s="4">
        <v>343.1</v>
      </c>
      <c r="T64" s="4">
        <v>0</v>
      </c>
      <c r="W64" s="4">
        <v>0</v>
      </c>
      <c r="X64" s="4">
        <v>12.3992</v>
      </c>
      <c r="Y64" s="4">
        <v>11.9</v>
      </c>
      <c r="Z64" s="4">
        <v>847</v>
      </c>
      <c r="AA64" s="4">
        <v>848</v>
      </c>
      <c r="AB64" s="4">
        <v>885</v>
      </c>
      <c r="AC64" s="4">
        <v>80</v>
      </c>
      <c r="AD64" s="4">
        <v>21.8</v>
      </c>
      <c r="AE64" s="4">
        <v>0.5</v>
      </c>
      <c r="AF64" s="4">
        <v>980</v>
      </c>
      <c r="AG64" s="4">
        <v>0</v>
      </c>
      <c r="AH64" s="4">
        <v>30.094000000000001</v>
      </c>
      <c r="AI64" s="4">
        <v>35</v>
      </c>
      <c r="AJ64" s="4">
        <v>191</v>
      </c>
      <c r="AK64" s="4">
        <v>168</v>
      </c>
      <c r="AL64" s="4">
        <v>4.3</v>
      </c>
      <c r="AM64" s="4">
        <v>175</v>
      </c>
      <c r="AN64" s="4" t="s">
        <v>155</v>
      </c>
      <c r="AO64" s="4">
        <v>2</v>
      </c>
      <c r="AP64" s="5">
        <v>0.62232638888888892</v>
      </c>
      <c r="AQ64" s="4">
        <v>47.160089999999997</v>
      </c>
      <c r="AR64" s="4">
        <v>-88.484166000000002</v>
      </c>
      <c r="AS64" s="4">
        <v>309.39999999999998</v>
      </c>
      <c r="AT64" s="4">
        <v>27.3</v>
      </c>
      <c r="AU64" s="4">
        <v>12</v>
      </c>
      <c r="AV64" s="4">
        <v>10</v>
      </c>
      <c r="AW64" s="4" t="s">
        <v>205</v>
      </c>
      <c r="AX64" s="4">
        <v>2.1423999999999999</v>
      </c>
      <c r="AY64" s="4">
        <v>1.1368</v>
      </c>
      <c r="AZ64" s="4">
        <v>3.3212000000000002</v>
      </c>
      <c r="BA64" s="4">
        <v>14.186999999999999</v>
      </c>
      <c r="BB64" s="4">
        <v>38.85</v>
      </c>
      <c r="BC64" s="4">
        <v>2.74</v>
      </c>
      <c r="BD64" s="4">
        <v>4.4509999999999996</v>
      </c>
      <c r="BE64" s="4">
        <v>3184.1790000000001</v>
      </c>
      <c r="BF64" s="4">
        <v>3.0249999999999999</v>
      </c>
      <c r="BG64" s="4">
        <v>21.349</v>
      </c>
      <c r="BH64" s="4">
        <v>5.91</v>
      </c>
      <c r="BI64" s="4">
        <v>27.259</v>
      </c>
      <c r="BJ64" s="4">
        <v>17.077999999999999</v>
      </c>
      <c r="BK64" s="4">
        <v>4.7279999999999998</v>
      </c>
      <c r="BL64" s="4">
        <v>21.806000000000001</v>
      </c>
      <c r="BM64" s="4">
        <v>0</v>
      </c>
      <c r="BQ64" s="4">
        <v>5471.8919999999998</v>
      </c>
      <c r="BR64" s="4">
        <v>7.7880000000000005E-2</v>
      </c>
      <c r="BS64" s="4">
        <v>-5</v>
      </c>
      <c r="BT64" s="4">
        <v>8.8120000000000004E-3</v>
      </c>
      <c r="BU64" s="4">
        <v>1.9031929999999999</v>
      </c>
      <c r="BV64" s="4">
        <v>21</v>
      </c>
      <c r="BW64" s="4">
        <f t="shared" si="9"/>
        <v>0.50282359059999993</v>
      </c>
      <c r="BY64" s="4">
        <f>BE64*$BU64*VLOOKUP("Fuel Specific Gravity",'Raw Data'!$A$1:$B$2000,2,FALSE)</f>
        <v>5175.331534749138</v>
      </c>
      <c r="BZ64" s="4">
        <f>BF64*$BU64*VLOOKUP("Fuel Specific Gravity",'Raw Data'!$A$1:$B$2000,2,FALSE)</f>
        <v>4.9166136365499993</v>
      </c>
      <c r="CA64" s="4">
        <f>BJ64*$BU64*VLOOKUP("Fuel Specific Gravity",'Raw Data'!$A$1:$B$2000,2,FALSE)</f>
        <v>27.757331466115996</v>
      </c>
      <c r="CB64" s="4">
        <f>BM64*$BU64*VLOOKUP("Fuel Specific Gravity",'Raw Data'!$A$1:$B$2000,2,FALSE)</f>
        <v>0</v>
      </c>
    </row>
    <row r="65" spans="1:80" x14ac:dyDescent="0.25">
      <c r="A65" s="2">
        <v>43165</v>
      </c>
      <c r="B65" s="38">
        <v>0.41320905092592591</v>
      </c>
      <c r="C65" s="4">
        <v>5.95</v>
      </c>
      <c r="D65" s="4">
        <v>9.7999999999999997E-3</v>
      </c>
      <c r="E65" s="4">
        <v>98.466667000000001</v>
      </c>
      <c r="F65" s="4">
        <v>360.1</v>
      </c>
      <c r="G65" s="4">
        <v>97.1</v>
      </c>
      <c r="H65" s="4">
        <v>0</v>
      </c>
      <c r="J65" s="4">
        <v>13.2</v>
      </c>
      <c r="K65" s="4">
        <v>0.95369999999999999</v>
      </c>
      <c r="L65" s="4">
        <v>5.6740000000000004</v>
      </c>
      <c r="M65" s="4">
        <v>9.4000000000000004E-3</v>
      </c>
      <c r="N65" s="4">
        <v>343.42140000000001</v>
      </c>
      <c r="O65" s="4">
        <v>92.633600000000001</v>
      </c>
      <c r="P65" s="4">
        <v>436.1</v>
      </c>
      <c r="Q65" s="4">
        <v>274.72329999999999</v>
      </c>
      <c r="R65" s="4">
        <v>74.103200000000001</v>
      </c>
      <c r="S65" s="4">
        <v>348.8</v>
      </c>
      <c r="T65" s="4">
        <v>0</v>
      </c>
      <c r="W65" s="4">
        <v>0</v>
      </c>
      <c r="X65" s="4">
        <v>12.5883</v>
      </c>
      <c r="Y65" s="4">
        <v>12</v>
      </c>
      <c r="Z65" s="4">
        <v>846</v>
      </c>
      <c r="AA65" s="4">
        <v>848</v>
      </c>
      <c r="AB65" s="4">
        <v>885</v>
      </c>
      <c r="AC65" s="4">
        <v>80</v>
      </c>
      <c r="AD65" s="4">
        <v>21.8</v>
      </c>
      <c r="AE65" s="4">
        <v>0.5</v>
      </c>
      <c r="AF65" s="4">
        <v>980</v>
      </c>
      <c r="AG65" s="4">
        <v>0</v>
      </c>
      <c r="AH65" s="4">
        <v>30</v>
      </c>
      <c r="AI65" s="4">
        <v>35</v>
      </c>
      <c r="AJ65" s="4">
        <v>191</v>
      </c>
      <c r="AK65" s="4">
        <v>168</v>
      </c>
      <c r="AL65" s="4">
        <v>4.3</v>
      </c>
      <c r="AM65" s="4">
        <v>175</v>
      </c>
      <c r="AN65" s="4" t="s">
        <v>155</v>
      </c>
      <c r="AO65" s="4">
        <v>2</v>
      </c>
      <c r="AP65" s="5">
        <v>0.62233796296296295</v>
      </c>
      <c r="AQ65" s="4">
        <v>47.160193</v>
      </c>
      <c r="AR65" s="4">
        <v>-88.484166000000002</v>
      </c>
      <c r="AS65" s="4">
        <v>309.8</v>
      </c>
      <c r="AT65" s="4">
        <v>26.2</v>
      </c>
      <c r="AU65" s="4">
        <v>12</v>
      </c>
      <c r="AV65" s="4">
        <v>10</v>
      </c>
      <c r="AW65" s="4" t="s">
        <v>205</v>
      </c>
      <c r="AX65" s="4">
        <v>2.041658</v>
      </c>
      <c r="AY65" s="4">
        <v>1.063337</v>
      </c>
      <c r="AZ65" s="4">
        <v>3.3733270000000002</v>
      </c>
      <c r="BA65" s="4">
        <v>14.186999999999999</v>
      </c>
      <c r="BB65" s="4">
        <v>35.85</v>
      </c>
      <c r="BC65" s="4">
        <v>2.5299999999999998</v>
      </c>
      <c r="BD65" s="4">
        <v>4.859</v>
      </c>
      <c r="BE65" s="4">
        <v>3181.8290000000002</v>
      </c>
      <c r="BF65" s="4">
        <v>3.3519999999999999</v>
      </c>
      <c r="BG65" s="4">
        <v>20.167999999999999</v>
      </c>
      <c r="BH65" s="4">
        <v>5.44</v>
      </c>
      <c r="BI65" s="4">
        <v>25.608000000000001</v>
      </c>
      <c r="BJ65" s="4">
        <v>16.132999999999999</v>
      </c>
      <c r="BK65" s="4">
        <v>4.3520000000000003</v>
      </c>
      <c r="BL65" s="4">
        <v>20.484999999999999</v>
      </c>
      <c r="BM65" s="4">
        <v>0</v>
      </c>
      <c r="BQ65" s="4">
        <v>5132.8379999999997</v>
      </c>
      <c r="BR65" s="4">
        <v>6.8751999999999994E-2</v>
      </c>
      <c r="BS65" s="4">
        <v>-5</v>
      </c>
      <c r="BT65" s="4">
        <v>8.0940000000000005E-3</v>
      </c>
      <c r="BU65" s="4">
        <v>1.6801269999999999</v>
      </c>
      <c r="BV65" s="4">
        <v>21</v>
      </c>
      <c r="BW65" s="4">
        <f t="shared" si="9"/>
        <v>0.44388955339999997</v>
      </c>
      <c r="BY65" s="4">
        <f>BE65*$BU65*VLOOKUP("Fuel Specific Gravity",'Raw Data'!$A$1:$B$2000,2,FALSE)</f>
        <v>4565.378797689682</v>
      </c>
      <c r="BZ65" s="4">
        <f>BF65*$BU65*VLOOKUP("Fuel Specific Gravity",'Raw Data'!$A$1:$B$2000,2,FALSE)</f>
        <v>4.8095449912159998</v>
      </c>
      <c r="CA65" s="4">
        <f>BJ65*$BU65*VLOOKUP("Fuel Specific Gravity",'Raw Data'!$A$1:$B$2000,2,FALSE)</f>
        <v>23.148087512913996</v>
      </c>
      <c r="CB65" s="4">
        <f>BM65*$BU65*VLOOKUP("Fuel Specific Gravity",'Raw Data'!$A$1:$B$2000,2,FALSE)</f>
        <v>0</v>
      </c>
    </row>
    <row r="66" spans="1:80" x14ac:dyDescent="0.25">
      <c r="A66" s="2">
        <v>43165</v>
      </c>
      <c r="B66" s="38">
        <v>0.41322062499999995</v>
      </c>
      <c r="C66" s="4">
        <v>6.0460000000000003</v>
      </c>
      <c r="D66" s="4">
        <v>7.0000000000000001E-3</v>
      </c>
      <c r="E66" s="4">
        <v>70.131579000000002</v>
      </c>
      <c r="F66" s="4">
        <v>374.2</v>
      </c>
      <c r="G66" s="4">
        <v>95.3</v>
      </c>
      <c r="H66" s="4">
        <v>-6.7</v>
      </c>
      <c r="J66" s="4">
        <v>12.95</v>
      </c>
      <c r="K66" s="4">
        <v>0.95289999999999997</v>
      </c>
      <c r="L66" s="4">
        <v>5.7613000000000003</v>
      </c>
      <c r="M66" s="4">
        <v>6.7000000000000002E-3</v>
      </c>
      <c r="N66" s="4">
        <v>356.54230000000001</v>
      </c>
      <c r="O66" s="4">
        <v>90.778599999999997</v>
      </c>
      <c r="P66" s="4">
        <v>447.3</v>
      </c>
      <c r="Q66" s="4">
        <v>285.24130000000002</v>
      </c>
      <c r="R66" s="4">
        <v>72.624799999999993</v>
      </c>
      <c r="S66" s="4">
        <v>357.9</v>
      </c>
      <c r="T66" s="4">
        <v>0</v>
      </c>
      <c r="W66" s="4">
        <v>0</v>
      </c>
      <c r="X66" s="4">
        <v>12.3386</v>
      </c>
      <c r="Y66" s="4">
        <v>12</v>
      </c>
      <c r="Z66" s="4">
        <v>846</v>
      </c>
      <c r="AA66" s="4">
        <v>849</v>
      </c>
      <c r="AB66" s="4">
        <v>885</v>
      </c>
      <c r="AC66" s="4">
        <v>80</v>
      </c>
      <c r="AD66" s="4">
        <v>21.82</v>
      </c>
      <c r="AE66" s="4">
        <v>0.5</v>
      </c>
      <c r="AF66" s="4">
        <v>979</v>
      </c>
      <c r="AG66" s="4">
        <v>0</v>
      </c>
      <c r="AH66" s="4">
        <v>30.905999999999999</v>
      </c>
      <c r="AI66" s="4">
        <v>35</v>
      </c>
      <c r="AJ66" s="4">
        <v>191</v>
      </c>
      <c r="AK66" s="4">
        <v>168</v>
      </c>
      <c r="AL66" s="4">
        <v>4.3</v>
      </c>
      <c r="AM66" s="4">
        <v>175</v>
      </c>
      <c r="AN66" s="4" t="s">
        <v>155</v>
      </c>
      <c r="AO66" s="4">
        <v>2</v>
      </c>
      <c r="AP66" s="5">
        <v>0.62234953703703699</v>
      </c>
      <c r="AQ66" s="4">
        <v>47.160291000000001</v>
      </c>
      <c r="AR66" s="4">
        <v>-88.484162999999995</v>
      </c>
      <c r="AS66" s="4">
        <v>310.10000000000002</v>
      </c>
      <c r="AT66" s="4">
        <v>25.4</v>
      </c>
      <c r="AU66" s="4">
        <v>12</v>
      </c>
      <c r="AV66" s="4">
        <v>10</v>
      </c>
      <c r="AW66" s="4" t="s">
        <v>205</v>
      </c>
      <c r="AX66" s="4">
        <v>2.370835</v>
      </c>
      <c r="AY66" s="4">
        <v>1</v>
      </c>
      <c r="AZ66" s="4">
        <v>3.6366679999999998</v>
      </c>
      <c r="BA66" s="4">
        <v>14.186999999999999</v>
      </c>
      <c r="BB66" s="4">
        <v>35.31</v>
      </c>
      <c r="BC66" s="4">
        <v>2.4900000000000002</v>
      </c>
      <c r="BD66" s="4">
        <v>4.9390000000000001</v>
      </c>
      <c r="BE66" s="4">
        <v>3183.0729999999999</v>
      </c>
      <c r="BF66" s="4">
        <v>2.35</v>
      </c>
      <c r="BG66" s="4">
        <v>20.629000000000001</v>
      </c>
      <c r="BH66" s="4">
        <v>5.2519999999999998</v>
      </c>
      <c r="BI66" s="4">
        <v>25.881</v>
      </c>
      <c r="BJ66" s="4">
        <v>16.503</v>
      </c>
      <c r="BK66" s="4">
        <v>4.202</v>
      </c>
      <c r="BL66" s="4">
        <v>20.704999999999998</v>
      </c>
      <c r="BM66" s="4">
        <v>0</v>
      </c>
      <c r="BQ66" s="4">
        <v>4956.6639999999998</v>
      </c>
      <c r="BR66" s="4">
        <v>0.10877000000000001</v>
      </c>
      <c r="BS66" s="4">
        <v>-5</v>
      </c>
      <c r="BT66" s="4">
        <v>8.0000000000000002E-3</v>
      </c>
      <c r="BU66" s="4">
        <v>2.658067</v>
      </c>
      <c r="BV66" s="4">
        <v>21</v>
      </c>
      <c r="BW66" s="4">
        <f t="shared" si="9"/>
        <v>0.70226130139999998</v>
      </c>
      <c r="BY66" s="4">
        <f>BE66*$BU66*VLOOKUP("Fuel Specific Gravity",'Raw Data'!$A$1:$B$2000,2,FALSE)</f>
        <v>7225.5413901069142</v>
      </c>
      <c r="BZ66" s="4">
        <f>BF66*$BU66*VLOOKUP("Fuel Specific Gravity",'Raw Data'!$A$1:$B$2000,2,FALSE)</f>
        <v>5.3344746622999999</v>
      </c>
      <c r="CA66" s="4">
        <f>BJ66*$BU66*VLOOKUP("Fuel Specific Gravity",'Raw Data'!$A$1:$B$2000,2,FALSE)</f>
        <v>37.461632064653998</v>
      </c>
      <c r="CB66" s="4">
        <f>BM66*$BU66*VLOOKUP("Fuel Specific Gravity",'Raw Data'!$A$1:$B$2000,2,FALSE)</f>
        <v>0</v>
      </c>
    </row>
    <row r="67" spans="1:80" x14ac:dyDescent="0.25">
      <c r="A67" s="2">
        <v>43165</v>
      </c>
      <c r="B67" s="38">
        <v>0.4132321990740741</v>
      </c>
      <c r="C67" s="4">
        <v>5.9279999999999999</v>
      </c>
      <c r="D67" s="4">
        <v>7.1000000000000004E-3</v>
      </c>
      <c r="E67" s="4">
        <v>71.288743999999994</v>
      </c>
      <c r="F67" s="4">
        <v>382.2</v>
      </c>
      <c r="G67" s="4">
        <v>93.5</v>
      </c>
      <c r="H67" s="4">
        <v>-3.8</v>
      </c>
      <c r="J67" s="4">
        <v>12.63</v>
      </c>
      <c r="K67" s="4">
        <v>0.95389999999999997</v>
      </c>
      <c r="L67" s="4">
        <v>5.6542000000000003</v>
      </c>
      <c r="M67" s="4">
        <v>6.7999999999999996E-3</v>
      </c>
      <c r="N67" s="4">
        <v>364.60989999999998</v>
      </c>
      <c r="O67" s="4">
        <v>89.217399999999998</v>
      </c>
      <c r="P67" s="4">
        <v>453.8</v>
      </c>
      <c r="Q67" s="4">
        <v>291.69779999999997</v>
      </c>
      <c r="R67" s="4">
        <v>71.376400000000004</v>
      </c>
      <c r="S67" s="4">
        <v>363.1</v>
      </c>
      <c r="T67" s="4">
        <v>0</v>
      </c>
      <c r="W67" s="4">
        <v>0</v>
      </c>
      <c r="X67" s="4">
        <v>12.0444</v>
      </c>
      <c r="Y67" s="4">
        <v>11.9</v>
      </c>
      <c r="Z67" s="4">
        <v>847</v>
      </c>
      <c r="AA67" s="4">
        <v>849</v>
      </c>
      <c r="AB67" s="4">
        <v>885</v>
      </c>
      <c r="AC67" s="4">
        <v>80</v>
      </c>
      <c r="AD67" s="4">
        <v>21.82</v>
      </c>
      <c r="AE67" s="4">
        <v>0.5</v>
      </c>
      <c r="AF67" s="4">
        <v>979</v>
      </c>
      <c r="AG67" s="4">
        <v>0</v>
      </c>
      <c r="AH67" s="4">
        <v>31</v>
      </c>
      <c r="AI67" s="4">
        <v>35</v>
      </c>
      <c r="AJ67" s="4">
        <v>191</v>
      </c>
      <c r="AK67" s="4">
        <v>168</v>
      </c>
      <c r="AL67" s="4">
        <v>4.3</v>
      </c>
      <c r="AM67" s="4">
        <v>175</v>
      </c>
      <c r="AN67" s="4" t="s">
        <v>155</v>
      </c>
      <c r="AO67" s="4">
        <v>2</v>
      </c>
      <c r="AP67" s="5">
        <v>0.62234953703703699</v>
      </c>
      <c r="AQ67" s="4">
        <v>47.160387</v>
      </c>
      <c r="AR67" s="4">
        <v>-88.484161</v>
      </c>
      <c r="AS67" s="4">
        <v>310.3</v>
      </c>
      <c r="AT67" s="4">
        <v>24.7</v>
      </c>
      <c r="AU67" s="4">
        <v>12</v>
      </c>
      <c r="AV67" s="4">
        <v>10</v>
      </c>
      <c r="AW67" s="4" t="s">
        <v>205</v>
      </c>
      <c r="AX67" s="4">
        <v>2.6209600000000002</v>
      </c>
      <c r="AY67" s="4">
        <v>1</v>
      </c>
      <c r="AZ67" s="4">
        <v>3.8367680000000002</v>
      </c>
      <c r="BA67" s="4">
        <v>14.186999999999999</v>
      </c>
      <c r="BB67" s="4">
        <v>35.99</v>
      </c>
      <c r="BC67" s="4">
        <v>2.54</v>
      </c>
      <c r="BD67" s="4">
        <v>4.8369999999999997</v>
      </c>
      <c r="BE67" s="4">
        <v>3183.355</v>
      </c>
      <c r="BF67" s="4">
        <v>2.4369999999999998</v>
      </c>
      <c r="BG67" s="4">
        <v>21.497</v>
      </c>
      <c r="BH67" s="4">
        <v>5.26</v>
      </c>
      <c r="BI67" s="4">
        <v>26.757000000000001</v>
      </c>
      <c r="BJ67" s="4">
        <v>17.198</v>
      </c>
      <c r="BK67" s="4">
        <v>4.2080000000000002</v>
      </c>
      <c r="BL67" s="4">
        <v>21.407</v>
      </c>
      <c r="BM67" s="4">
        <v>0</v>
      </c>
      <c r="BQ67" s="4">
        <v>4930.5820000000003</v>
      </c>
      <c r="BR67" s="4">
        <v>0.113</v>
      </c>
      <c r="BS67" s="4">
        <v>-5</v>
      </c>
      <c r="BT67" s="4">
        <v>8.9060000000000007E-3</v>
      </c>
      <c r="BU67" s="4">
        <v>2.7614380000000001</v>
      </c>
      <c r="BV67" s="4">
        <v>21</v>
      </c>
      <c r="BW67" s="4">
        <f t="shared" si="9"/>
        <v>0.72957191960000001</v>
      </c>
      <c r="BY67" s="4">
        <f>BE67*$BU67*VLOOKUP("Fuel Specific Gravity",'Raw Data'!$A$1:$B$2000,2,FALSE)</f>
        <v>7507.2043946744607</v>
      </c>
      <c r="BZ67" s="4">
        <f>BF67*$BU67*VLOOKUP("Fuel Specific Gravity",'Raw Data'!$A$1:$B$2000,2,FALSE)</f>
        <v>5.7470992427240004</v>
      </c>
      <c r="CA67" s="4">
        <f>BJ67*$BU67*VLOOKUP("Fuel Specific Gravity",'Raw Data'!$A$1:$B$2000,2,FALSE)</f>
        <v>40.557493958296007</v>
      </c>
      <c r="CB67" s="4">
        <f>BM67*$BU67*VLOOKUP("Fuel Specific Gravity",'Raw Data'!$A$1:$B$2000,2,FALSE)</f>
        <v>0</v>
      </c>
    </row>
    <row r="68" spans="1:80" x14ac:dyDescent="0.25">
      <c r="A68" s="2">
        <v>43165</v>
      </c>
      <c r="B68" s="38">
        <v>0.41324377314814814</v>
      </c>
      <c r="C68" s="4">
        <v>5.92</v>
      </c>
      <c r="D68" s="4">
        <v>8.0000000000000002E-3</v>
      </c>
      <c r="E68" s="4">
        <v>80</v>
      </c>
      <c r="F68" s="4">
        <v>384.9</v>
      </c>
      <c r="G68" s="4">
        <v>92.7</v>
      </c>
      <c r="H68" s="4">
        <v>0</v>
      </c>
      <c r="J68" s="4">
        <v>12.5</v>
      </c>
      <c r="K68" s="4">
        <v>0.95399999999999996</v>
      </c>
      <c r="L68" s="4">
        <v>5.6475</v>
      </c>
      <c r="M68" s="4">
        <v>7.6E-3</v>
      </c>
      <c r="N68" s="4">
        <v>367.17070000000001</v>
      </c>
      <c r="O68" s="4">
        <v>88.443600000000004</v>
      </c>
      <c r="P68" s="4">
        <v>455.6</v>
      </c>
      <c r="Q68" s="4">
        <v>293.4726</v>
      </c>
      <c r="R68" s="4">
        <v>70.691299999999998</v>
      </c>
      <c r="S68" s="4">
        <v>364.2</v>
      </c>
      <c r="T68" s="4">
        <v>0</v>
      </c>
      <c r="W68" s="4">
        <v>0</v>
      </c>
      <c r="X68" s="4">
        <v>11.9246</v>
      </c>
      <c r="Y68" s="4">
        <v>12</v>
      </c>
      <c r="Z68" s="4">
        <v>846</v>
      </c>
      <c r="AA68" s="4">
        <v>848</v>
      </c>
      <c r="AB68" s="4">
        <v>885</v>
      </c>
      <c r="AC68" s="4">
        <v>79.099999999999994</v>
      </c>
      <c r="AD68" s="4">
        <v>21.57</v>
      </c>
      <c r="AE68" s="4">
        <v>0.5</v>
      </c>
      <c r="AF68" s="4">
        <v>979</v>
      </c>
      <c r="AG68" s="4">
        <v>0</v>
      </c>
      <c r="AH68" s="4">
        <v>31</v>
      </c>
      <c r="AI68" s="4">
        <v>35</v>
      </c>
      <c r="AJ68" s="4">
        <v>191</v>
      </c>
      <c r="AK68" s="4">
        <v>168</v>
      </c>
      <c r="AL68" s="4">
        <v>4.3</v>
      </c>
      <c r="AM68" s="4">
        <v>175</v>
      </c>
      <c r="AN68" s="4" t="s">
        <v>155</v>
      </c>
      <c r="AO68" s="4">
        <v>2</v>
      </c>
      <c r="AP68" s="5">
        <v>0.62237268518518518</v>
      </c>
      <c r="AQ68" s="4">
        <v>47.160483999999997</v>
      </c>
      <c r="AR68" s="4">
        <v>-88.484123999999994</v>
      </c>
      <c r="AS68" s="4">
        <v>310.5</v>
      </c>
      <c r="AT68" s="4">
        <v>24.4</v>
      </c>
      <c r="AU68" s="4">
        <v>12</v>
      </c>
      <c r="AV68" s="4">
        <v>9</v>
      </c>
      <c r="AW68" s="4" t="s">
        <v>205</v>
      </c>
      <c r="AX68" s="4">
        <v>2.4264000000000001</v>
      </c>
      <c r="AY68" s="4">
        <v>1</v>
      </c>
      <c r="AZ68" s="4">
        <v>2.9424000000000001</v>
      </c>
      <c r="BA68" s="4">
        <v>14.186999999999999</v>
      </c>
      <c r="BB68" s="4">
        <v>36.04</v>
      </c>
      <c r="BC68" s="4">
        <v>2.54</v>
      </c>
      <c r="BD68" s="4">
        <v>4.8259999999999996</v>
      </c>
      <c r="BE68" s="4">
        <v>3182.9070000000002</v>
      </c>
      <c r="BF68" s="4">
        <v>2.738</v>
      </c>
      <c r="BG68" s="4">
        <v>21.670999999999999</v>
      </c>
      <c r="BH68" s="4">
        <v>5.22</v>
      </c>
      <c r="BI68" s="4">
        <v>26.890999999999998</v>
      </c>
      <c r="BJ68" s="4">
        <v>17.321000000000002</v>
      </c>
      <c r="BK68" s="4">
        <v>4.1719999999999997</v>
      </c>
      <c r="BL68" s="4">
        <v>21.492999999999999</v>
      </c>
      <c r="BM68" s="4">
        <v>0</v>
      </c>
      <c r="BQ68" s="4">
        <v>4886.6459999999997</v>
      </c>
      <c r="BR68" s="4">
        <v>0.109376</v>
      </c>
      <c r="BS68" s="4">
        <v>-5</v>
      </c>
      <c r="BT68" s="4">
        <v>8.0940000000000005E-3</v>
      </c>
      <c r="BU68" s="4">
        <v>2.6728770000000002</v>
      </c>
      <c r="BV68" s="4">
        <v>21</v>
      </c>
      <c r="BW68" s="4">
        <f t="shared" si="9"/>
        <v>0.70617410339999998</v>
      </c>
      <c r="BY68" s="4">
        <f>BE68*$BU68*VLOOKUP("Fuel Specific Gravity",'Raw Data'!$A$1:$B$2000,2,FALSE)</f>
        <v>7265.4211520769059</v>
      </c>
      <c r="BZ68" s="4">
        <f>BF68*$BU68*VLOOKUP("Fuel Specific Gravity",'Raw Data'!$A$1:$B$2000,2,FALSE)</f>
        <v>6.2498599910040005</v>
      </c>
      <c r="CA68" s="4">
        <f>BJ68*$BU68*VLOOKUP("Fuel Specific Gravity",'Raw Data'!$A$1:$B$2000,2,FALSE)</f>
        <v>39.537554749518002</v>
      </c>
      <c r="CB68" s="4">
        <f>BM68*$BU68*VLOOKUP("Fuel Specific Gravity",'Raw Data'!$A$1:$B$2000,2,FALSE)</f>
        <v>0</v>
      </c>
    </row>
    <row r="69" spans="1:80" x14ac:dyDescent="0.25">
      <c r="A69" s="2">
        <v>43165</v>
      </c>
      <c r="B69" s="38">
        <v>0.41325534722222224</v>
      </c>
      <c r="C69" s="4">
        <v>5.92</v>
      </c>
      <c r="D69" s="4">
        <v>8.0000000000000002E-3</v>
      </c>
      <c r="E69" s="4">
        <v>80</v>
      </c>
      <c r="F69" s="4">
        <v>385.3</v>
      </c>
      <c r="G69" s="4">
        <v>92</v>
      </c>
      <c r="H69" s="4">
        <v>0</v>
      </c>
      <c r="J69" s="4">
        <v>12.5</v>
      </c>
      <c r="K69" s="4">
        <v>0.95399999999999996</v>
      </c>
      <c r="L69" s="4">
        <v>5.6475</v>
      </c>
      <c r="M69" s="4">
        <v>7.6E-3</v>
      </c>
      <c r="N69" s="4">
        <v>367.5865</v>
      </c>
      <c r="O69" s="4">
        <v>87.723100000000002</v>
      </c>
      <c r="P69" s="4">
        <v>455.3</v>
      </c>
      <c r="Q69" s="4">
        <v>293.7765</v>
      </c>
      <c r="R69" s="4">
        <v>70.108599999999996</v>
      </c>
      <c r="S69" s="4">
        <v>363.9</v>
      </c>
      <c r="T69" s="4">
        <v>0</v>
      </c>
      <c r="W69" s="4">
        <v>0</v>
      </c>
      <c r="X69" s="4">
        <v>11.9246</v>
      </c>
      <c r="Y69" s="4">
        <v>11.9</v>
      </c>
      <c r="Z69" s="4">
        <v>846</v>
      </c>
      <c r="AA69" s="4">
        <v>847</v>
      </c>
      <c r="AB69" s="4">
        <v>885</v>
      </c>
      <c r="AC69" s="4">
        <v>79</v>
      </c>
      <c r="AD69" s="4">
        <v>21.54</v>
      </c>
      <c r="AE69" s="4">
        <v>0.49</v>
      </c>
      <c r="AF69" s="4">
        <v>979</v>
      </c>
      <c r="AG69" s="4">
        <v>0</v>
      </c>
      <c r="AH69" s="4">
        <v>30.094000000000001</v>
      </c>
      <c r="AI69" s="4">
        <v>35</v>
      </c>
      <c r="AJ69" s="4">
        <v>191</v>
      </c>
      <c r="AK69" s="4">
        <v>168</v>
      </c>
      <c r="AL69" s="4">
        <v>4.3</v>
      </c>
      <c r="AM69" s="4">
        <v>175</v>
      </c>
      <c r="AN69" s="4" t="s">
        <v>155</v>
      </c>
      <c r="AO69" s="4">
        <v>2</v>
      </c>
      <c r="AP69" s="5">
        <v>0.62238425925925933</v>
      </c>
      <c r="AQ69" s="4">
        <v>47.160578999999998</v>
      </c>
      <c r="AR69" s="4">
        <v>-88.484058000000005</v>
      </c>
      <c r="AS69" s="4">
        <v>310.60000000000002</v>
      </c>
      <c r="AT69" s="4">
        <v>24.5</v>
      </c>
      <c r="AU69" s="4">
        <v>12</v>
      </c>
      <c r="AV69" s="4">
        <v>10</v>
      </c>
      <c r="AW69" s="4" t="s">
        <v>205</v>
      </c>
      <c r="AX69" s="4">
        <v>2.4367999999999999</v>
      </c>
      <c r="AY69" s="4">
        <v>1</v>
      </c>
      <c r="AZ69" s="4">
        <v>2.6368</v>
      </c>
      <c r="BA69" s="4">
        <v>14.186999999999999</v>
      </c>
      <c r="BB69" s="4">
        <v>36.04</v>
      </c>
      <c r="BC69" s="4">
        <v>2.54</v>
      </c>
      <c r="BD69" s="4">
        <v>4.8250000000000002</v>
      </c>
      <c r="BE69" s="4">
        <v>3182.9070000000002</v>
      </c>
      <c r="BF69" s="4">
        <v>2.738</v>
      </c>
      <c r="BG69" s="4">
        <v>21.695</v>
      </c>
      <c r="BH69" s="4">
        <v>5.1769999999999996</v>
      </c>
      <c r="BI69" s="4">
        <v>26.873000000000001</v>
      </c>
      <c r="BJ69" s="4">
        <v>17.338999999999999</v>
      </c>
      <c r="BK69" s="4">
        <v>4.1379999999999999</v>
      </c>
      <c r="BL69" s="4">
        <v>21.477</v>
      </c>
      <c r="BM69" s="4">
        <v>0</v>
      </c>
      <c r="BQ69" s="4">
        <v>4886.6459999999997</v>
      </c>
      <c r="BR69" s="4">
        <v>8.4538000000000002E-2</v>
      </c>
      <c r="BS69" s="4">
        <v>-5</v>
      </c>
      <c r="BT69" s="4">
        <v>8.9060000000000007E-3</v>
      </c>
      <c r="BU69" s="4">
        <v>2.0658970000000001</v>
      </c>
      <c r="BV69" s="4">
        <v>21</v>
      </c>
      <c r="BW69" s="4">
        <f t="shared" si="9"/>
        <v>0.54580998739999997</v>
      </c>
      <c r="BY69" s="4">
        <f>BE69*$BU69*VLOOKUP("Fuel Specific Gravity",'Raw Data'!$A$1:$B$2000,2,FALSE)</f>
        <v>5615.5265512824662</v>
      </c>
      <c r="BZ69" s="4">
        <f>BF69*$BU69*VLOOKUP("Fuel Specific Gravity",'Raw Data'!$A$1:$B$2000,2,FALSE)</f>
        <v>4.8305877920440006</v>
      </c>
      <c r="CA69" s="4">
        <f>BJ69*$BU69*VLOOKUP("Fuel Specific Gravity",'Raw Data'!$A$1:$B$2000,2,FALSE)</f>
        <v>30.590782222881998</v>
      </c>
      <c r="CB69" s="4">
        <f>BM69*$BU69*VLOOKUP("Fuel Specific Gravity",'Raw Data'!$A$1:$B$2000,2,FALSE)</f>
        <v>0</v>
      </c>
    </row>
    <row r="70" spans="1:80" x14ac:dyDescent="0.25">
      <c r="A70" s="2">
        <v>43165</v>
      </c>
      <c r="B70" s="38">
        <v>0.41326692129629627</v>
      </c>
      <c r="C70" s="4">
        <v>5.9269999999999996</v>
      </c>
      <c r="D70" s="4">
        <v>8.0000000000000002E-3</v>
      </c>
      <c r="E70" s="4">
        <v>80</v>
      </c>
      <c r="F70" s="4">
        <v>385.8</v>
      </c>
      <c r="G70" s="4">
        <v>91.5</v>
      </c>
      <c r="H70" s="4">
        <v>0</v>
      </c>
      <c r="J70" s="4">
        <v>12.5</v>
      </c>
      <c r="K70" s="4">
        <v>0.95389999999999997</v>
      </c>
      <c r="L70" s="4">
        <v>5.6543000000000001</v>
      </c>
      <c r="M70" s="4">
        <v>7.6E-3</v>
      </c>
      <c r="N70" s="4">
        <v>367.9828</v>
      </c>
      <c r="O70" s="4">
        <v>87.283000000000001</v>
      </c>
      <c r="P70" s="4">
        <v>455.3</v>
      </c>
      <c r="Q70" s="4">
        <v>294.09320000000002</v>
      </c>
      <c r="R70" s="4">
        <v>69.756900000000002</v>
      </c>
      <c r="S70" s="4">
        <v>363.9</v>
      </c>
      <c r="T70" s="4">
        <v>0</v>
      </c>
      <c r="W70" s="4">
        <v>0</v>
      </c>
      <c r="X70" s="4">
        <v>11.9239</v>
      </c>
      <c r="Y70" s="4">
        <v>12</v>
      </c>
      <c r="Z70" s="4">
        <v>846</v>
      </c>
      <c r="AA70" s="4">
        <v>846</v>
      </c>
      <c r="AB70" s="4">
        <v>885</v>
      </c>
      <c r="AC70" s="4">
        <v>79</v>
      </c>
      <c r="AD70" s="4">
        <v>21.54</v>
      </c>
      <c r="AE70" s="4">
        <v>0.49</v>
      </c>
      <c r="AF70" s="4">
        <v>979</v>
      </c>
      <c r="AG70" s="4">
        <v>0</v>
      </c>
      <c r="AH70" s="4">
        <v>30</v>
      </c>
      <c r="AI70" s="4">
        <v>35</v>
      </c>
      <c r="AJ70" s="4">
        <v>191</v>
      </c>
      <c r="AK70" s="4">
        <v>168</v>
      </c>
      <c r="AL70" s="4">
        <v>4.3</v>
      </c>
      <c r="AM70" s="4">
        <v>175</v>
      </c>
      <c r="AN70" s="4" t="s">
        <v>155</v>
      </c>
      <c r="AO70" s="4">
        <v>2</v>
      </c>
      <c r="AP70" s="5">
        <v>0.62239583333333337</v>
      </c>
      <c r="AQ70" s="4">
        <v>47.160608000000003</v>
      </c>
      <c r="AR70" s="4">
        <v>-88.484035000000006</v>
      </c>
      <c r="AS70" s="4">
        <v>310.60000000000002</v>
      </c>
      <c r="AT70" s="4">
        <v>24.5</v>
      </c>
      <c r="AU70" s="4">
        <v>12</v>
      </c>
      <c r="AV70" s="4">
        <v>10</v>
      </c>
      <c r="AW70" s="4" t="s">
        <v>205</v>
      </c>
      <c r="AX70" s="4">
        <v>2.5</v>
      </c>
      <c r="AY70" s="4">
        <v>1</v>
      </c>
      <c r="AZ70" s="4">
        <v>2.7</v>
      </c>
      <c r="BA70" s="4">
        <v>14.186999999999999</v>
      </c>
      <c r="BB70" s="4">
        <v>35.99</v>
      </c>
      <c r="BC70" s="4">
        <v>2.54</v>
      </c>
      <c r="BD70" s="4">
        <v>4.8310000000000004</v>
      </c>
      <c r="BE70" s="4">
        <v>3182.8850000000002</v>
      </c>
      <c r="BF70" s="4">
        <v>2.734</v>
      </c>
      <c r="BG70" s="4">
        <v>21.692</v>
      </c>
      <c r="BH70" s="4">
        <v>5.1449999999999996</v>
      </c>
      <c r="BI70" s="4">
        <v>26.838000000000001</v>
      </c>
      <c r="BJ70" s="4">
        <v>17.337</v>
      </c>
      <c r="BK70" s="4">
        <v>4.1120000000000001</v>
      </c>
      <c r="BL70" s="4">
        <v>21.449000000000002</v>
      </c>
      <c r="BM70" s="4">
        <v>0</v>
      </c>
      <c r="BQ70" s="4">
        <v>4880.4390000000003</v>
      </c>
      <c r="BR70" s="4">
        <v>0.11733399999999999</v>
      </c>
      <c r="BS70" s="4">
        <v>-5</v>
      </c>
      <c r="BT70" s="4">
        <v>8.9999999999999993E-3</v>
      </c>
      <c r="BU70" s="4">
        <v>2.8673500000000001</v>
      </c>
      <c r="BV70" s="4">
        <v>21</v>
      </c>
      <c r="BW70" s="4">
        <f t="shared" si="9"/>
        <v>0.75755386999999996</v>
      </c>
      <c r="BY70" s="4">
        <f>BE70*$BU70*VLOOKUP("Fuel Specific Gravity",'Raw Data'!$A$1:$B$2000,2,FALSE)</f>
        <v>7793.9842902565006</v>
      </c>
      <c r="BZ70" s="4">
        <f>BF70*$BU70*VLOOKUP("Fuel Specific Gravity",'Raw Data'!$A$1:$B$2000,2,FALSE)</f>
        <v>6.6947920046</v>
      </c>
      <c r="CA70" s="4">
        <f>BJ70*$BU70*VLOOKUP("Fuel Specific Gravity",'Raw Data'!$A$1:$B$2000,2,FALSE)</f>
        <v>42.453404895300004</v>
      </c>
      <c r="CB70" s="4">
        <f>BM70*$BU70*VLOOKUP("Fuel Specific Gravity",'Raw Data'!$A$1:$B$2000,2,FALSE)</f>
        <v>0</v>
      </c>
    </row>
    <row r="71" spans="1:80" x14ac:dyDescent="0.25">
      <c r="A71" s="2">
        <v>43165</v>
      </c>
      <c r="B71" s="38">
        <v>0.41327849537037037</v>
      </c>
      <c r="C71" s="4">
        <v>5.9359999999999999</v>
      </c>
      <c r="D71" s="4">
        <v>8.0000000000000002E-3</v>
      </c>
      <c r="E71" s="4">
        <v>80</v>
      </c>
      <c r="F71" s="4">
        <v>389.6</v>
      </c>
      <c r="G71" s="4">
        <v>91.3</v>
      </c>
      <c r="H71" s="4">
        <v>0</v>
      </c>
      <c r="J71" s="4">
        <v>12.5</v>
      </c>
      <c r="K71" s="4">
        <v>0.95379999999999998</v>
      </c>
      <c r="L71" s="4">
        <v>5.6618000000000004</v>
      </c>
      <c r="M71" s="4">
        <v>7.6E-3</v>
      </c>
      <c r="N71" s="4">
        <v>371.57380000000001</v>
      </c>
      <c r="O71" s="4">
        <v>87.065399999999997</v>
      </c>
      <c r="P71" s="4">
        <v>458.6</v>
      </c>
      <c r="Q71" s="4">
        <v>296.96319999999997</v>
      </c>
      <c r="R71" s="4">
        <v>69.582899999999995</v>
      </c>
      <c r="S71" s="4">
        <v>366.5</v>
      </c>
      <c r="T71" s="4">
        <v>0</v>
      </c>
      <c r="W71" s="4">
        <v>0</v>
      </c>
      <c r="X71" s="4">
        <v>11.9231</v>
      </c>
      <c r="Y71" s="4">
        <v>12</v>
      </c>
      <c r="Z71" s="4">
        <v>845</v>
      </c>
      <c r="AA71" s="4">
        <v>846</v>
      </c>
      <c r="AB71" s="4">
        <v>885</v>
      </c>
      <c r="AC71" s="4">
        <v>79</v>
      </c>
      <c r="AD71" s="4">
        <v>21.54</v>
      </c>
      <c r="AE71" s="4">
        <v>0.49</v>
      </c>
      <c r="AF71" s="4">
        <v>979</v>
      </c>
      <c r="AG71" s="4">
        <v>0</v>
      </c>
      <c r="AH71" s="4">
        <v>30</v>
      </c>
      <c r="AI71" s="4">
        <v>35</v>
      </c>
      <c r="AJ71" s="4">
        <v>191</v>
      </c>
      <c r="AK71" s="4">
        <v>168</v>
      </c>
      <c r="AL71" s="4">
        <v>4.3</v>
      </c>
      <c r="AM71" s="4">
        <v>175</v>
      </c>
      <c r="AN71" s="4" t="s">
        <v>155</v>
      </c>
      <c r="AO71" s="4">
        <v>2</v>
      </c>
      <c r="AP71" s="5">
        <v>0.62239583333333337</v>
      </c>
      <c r="AQ71" s="4">
        <v>47.160730999999998</v>
      </c>
      <c r="AR71" s="4">
        <v>-88.483958000000001</v>
      </c>
      <c r="AS71" s="4">
        <v>311.3</v>
      </c>
      <c r="AT71" s="4">
        <v>24.3</v>
      </c>
      <c r="AU71" s="4">
        <v>12</v>
      </c>
      <c r="AV71" s="4">
        <v>10</v>
      </c>
      <c r="AW71" s="4" t="s">
        <v>205</v>
      </c>
      <c r="AX71" s="4">
        <v>1.8160000000000001</v>
      </c>
      <c r="AY71" s="4">
        <v>1.1368</v>
      </c>
      <c r="AZ71" s="4">
        <v>2.4948000000000001</v>
      </c>
      <c r="BA71" s="4">
        <v>14.186999999999999</v>
      </c>
      <c r="BB71" s="4">
        <v>35.94</v>
      </c>
      <c r="BC71" s="4">
        <v>2.5299999999999998</v>
      </c>
      <c r="BD71" s="4">
        <v>4.8380000000000001</v>
      </c>
      <c r="BE71" s="4">
        <v>3182.8620000000001</v>
      </c>
      <c r="BF71" s="4">
        <v>2.73</v>
      </c>
      <c r="BG71" s="4">
        <v>21.875</v>
      </c>
      <c r="BH71" s="4">
        <v>5.1260000000000003</v>
      </c>
      <c r="BI71" s="4">
        <v>27.001000000000001</v>
      </c>
      <c r="BJ71" s="4">
        <v>17.483000000000001</v>
      </c>
      <c r="BK71" s="4">
        <v>4.0960000000000001</v>
      </c>
      <c r="BL71" s="4">
        <v>21.579000000000001</v>
      </c>
      <c r="BM71" s="4">
        <v>0</v>
      </c>
      <c r="BQ71" s="4">
        <v>4873.652</v>
      </c>
      <c r="BR71" s="4">
        <v>9.8350000000000007E-2</v>
      </c>
      <c r="BS71" s="4">
        <v>-5</v>
      </c>
      <c r="BT71" s="4">
        <v>8.0940000000000005E-3</v>
      </c>
      <c r="BU71" s="4">
        <v>2.4034279999999999</v>
      </c>
      <c r="BV71" s="4">
        <v>21</v>
      </c>
      <c r="BW71" s="4">
        <f t="shared" si="9"/>
        <v>0.63498567759999991</v>
      </c>
      <c r="BY71" s="4">
        <f>BE71*$BU71*VLOOKUP("Fuel Specific Gravity",'Raw Data'!$A$1:$B$2000,2,FALSE)</f>
        <v>6532.9118218993435</v>
      </c>
      <c r="BZ71" s="4">
        <f>BF71*$BU71*VLOOKUP("Fuel Specific Gravity",'Raw Data'!$A$1:$B$2000,2,FALSE)</f>
        <v>5.6034001077599997</v>
      </c>
      <c r="CA71" s="4">
        <f>BJ71*$BU71*VLOOKUP("Fuel Specific Gravity",'Raw Data'!$A$1:$B$2000,2,FALSE)</f>
        <v>35.884338492295996</v>
      </c>
      <c r="CB71" s="4">
        <f>BM71*$BU71*VLOOKUP("Fuel Specific Gravity",'Raw Data'!$A$1:$B$2000,2,FALSE)</f>
        <v>0</v>
      </c>
    </row>
    <row r="72" spans="1:80" x14ac:dyDescent="0.25">
      <c r="A72" s="2">
        <v>43165</v>
      </c>
      <c r="B72" s="38">
        <v>0.41329006944444441</v>
      </c>
      <c r="C72" s="4">
        <v>5.9480000000000004</v>
      </c>
      <c r="D72" s="4">
        <v>8.0000000000000002E-3</v>
      </c>
      <c r="E72" s="4">
        <v>80</v>
      </c>
      <c r="F72" s="4">
        <v>391.4</v>
      </c>
      <c r="G72" s="4">
        <v>91.2</v>
      </c>
      <c r="H72" s="4">
        <v>0</v>
      </c>
      <c r="J72" s="4">
        <v>12.5</v>
      </c>
      <c r="K72" s="4">
        <v>0.95379999999999998</v>
      </c>
      <c r="L72" s="4">
        <v>5.6726999999999999</v>
      </c>
      <c r="M72" s="4">
        <v>7.6E-3</v>
      </c>
      <c r="N72" s="4">
        <v>373.31990000000002</v>
      </c>
      <c r="O72" s="4">
        <v>86.961500000000001</v>
      </c>
      <c r="P72" s="4">
        <v>460.3</v>
      </c>
      <c r="Q72" s="4">
        <v>298.35860000000002</v>
      </c>
      <c r="R72" s="4">
        <v>69.5</v>
      </c>
      <c r="S72" s="4">
        <v>367.9</v>
      </c>
      <c r="T72" s="4">
        <v>0</v>
      </c>
      <c r="W72" s="4">
        <v>0</v>
      </c>
      <c r="X72" s="4">
        <v>11.921900000000001</v>
      </c>
      <c r="Y72" s="4">
        <v>11.9</v>
      </c>
      <c r="Z72" s="4">
        <v>846</v>
      </c>
      <c r="AA72" s="4">
        <v>847</v>
      </c>
      <c r="AB72" s="4">
        <v>885</v>
      </c>
      <c r="AC72" s="4">
        <v>79</v>
      </c>
      <c r="AD72" s="4">
        <v>21.54</v>
      </c>
      <c r="AE72" s="4">
        <v>0.49</v>
      </c>
      <c r="AF72" s="4">
        <v>979</v>
      </c>
      <c r="AG72" s="4">
        <v>0</v>
      </c>
      <c r="AH72" s="4">
        <v>30</v>
      </c>
      <c r="AI72" s="4">
        <v>35</v>
      </c>
      <c r="AJ72" s="4">
        <v>191</v>
      </c>
      <c r="AK72" s="4">
        <v>168</v>
      </c>
      <c r="AL72" s="4">
        <v>4.3</v>
      </c>
      <c r="AM72" s="4">
        <v>175</v>
      </c>
      <c r="AN72" s="4" t="s">
        <v>155</v>
      </c>
      <c r="AO72" s="4">
        <v>2</v>
      </c>
      <c r="AP72" s="5">
        <v>0.62241898148148145</v>
      </c>
      <c r="AQ72" s="4">
        <v>47.160851000000001</v>
      </c>
      <c r="AR72" s="4">
        <v>-88.483890000000002</v>
      </c>
      <c r="AS72" s="4">
        <v>311.8</v>
      </c>
      <c r="AT72" s="4">
        <v>24.2</v>
      </c>
      <c r="AU72" s="4">
        <v>12</v>
      </c>
      <c r="AV72" s="4">
        <v>10</v>
      </c>
      <c r="AW72" s="4" t="s">
        <v>205</v>
      </c>
      <c r="AX72" s="4">
        <v>1.5</v>
      </c>
      <c r="AY72" s="4">
        <v>1.2</v>
      </c>
      <c r="AZ72" s="4">
        <v>2.4</v>
      </c>
      <c r="BA72" s="4">
        <v>14.186999999999999</v>
      </c>
      <c r="BB72" s="4">
        <v>35.869999999999997</v>
      </c>
      <c r="BC72" s="4">
        <v>2.5299999999999998</v>
      </c>
      <c r="BD72" s="4">
        <v>4.8490000000000002</v>
      </c>
      <c r="BE72" s="4">
        <v>3182.8270000000002</v>
      </c>
      <c r="BF72" s="4">
        <v>2.7250000000000001</v>
      </c>
      <c r="BG72" s="4">
        <v>21.934999999999999</v>
      </c>
      <c r="BH72" s="4">
        <v>5.1100000000000003</v>
      </c>
      <c r="BI72" s="4">
        <v>27.045000000000002</v>
      </c>
      <c r="BJ72" s="4">
        <v>17.530999999999999</v>
      </c>
      <c r="BK72" s="4">
        <v>4.0839999999999996</v>
      </c>
      <c r="BL72" s="4">
        <v>21.614000000000001</v>
      </c>
      <c r="BM72" s="4">
        <v>0</v>
      </c>
      <c r="BQ72" s="4">
        <v>4863.7139999999999</v>
      </c>
      <c r="BR72" s="4">
        <v>0.10324800000000001</v>
      </c>
      <c r="BS72" s="4">
        <v>-5</v>
      </c>
      <c r="BT72" s="4">
        <v>8.9060000000000007E-3</v>
      </c>
      <c r="BU72" s="4">
        <v>2.523123</v>
      </c>
      <c r="BV72" s="4">
        <v>21</v>
      </c>
      <c r="BW72" s="4">
        <f t="shared" si="9"/>
        <v>0.66660909660000001</v>
      </c>
      <c r="BY72" s="4">
        <f>BE72*$BU72*VLOOKUP("Fuel Specific Gravity",'Raw Data'!$A$1:$B$2000,2,FALSE)</f>
        <v>6858.1870634477345</v>
      </c>
      <c r="BZ72" s="4">
        <f>BF72*$BU72*VLOOKUP("Fuel Specific Gravity",'Raw Data'!$A$1:$B$2000,2,FALSE)</f>
        <v>5.8716856894500005</v>
      </c>
      <c r="CA72" s="4">
        <f>BJ72*$BU72*VLOOKUP("Fuel Specific Gravity",'Raw Data'!$A$1:$B$2000,2,FALSE)</f>
        <v>37.774870393301995</v>
      </c>
      <c r="CB72" s="4">
        <f>BM72*$BU72*VLOOKUP("Fuel Specific Gravity",'Raw Data'!$A$1:$B$2000,2,FALSE)</f>
        <v>0</v>
      </c>
    </row>
    <row r="73" spans="1:80" x14ac:dyDescent="0.25">
      <c r="A73" s="2">
        <v>43165</v>
      </c>
      <c r="B73" s="38">
        <v>0.41330164351851856</v>
      </c>
      <c r="C73" s="4">
        <v>5.9119999999999999</v>
      </c>
      <c r="D73" s="4">
        <v>8.0000000000000002E-3</v>
      </c>
      <c r="E73" s="4">
        <v>80</v>
      </c>
      <c r="F73" s="4">
        <v>391.5</v>
      </c>
      <c r="G73" s="4">
        <v>91.1</v>
      </c>
      <c r="H73" s="4">
        <v>0</v>
      </c>
      <c r="J73" s="4">
        <v>12.4</v>
      </c>
      <c r="K73" s="4">
        <v>0.95399999999999996</v>
      </c>
      <c r="L73" s="4">
        <v>5.6398999999999999</v>
      </c>
      <c r="M73" s="4">
        <v>7.6E-3</v>
      </c>
      <c r="N73" s="4">
        <v>373.48500000000001</v>
      </c>
      <c r="O73" s="4">
        <v>86.892099999999999</v>
      </c>
      <c r="P73" s="4">
        <v>460.4</v>
      </c>
      <c r="Q73" s="4">
        <v>298.49059999999997</v>
      </c>
      <c r="R73" s="4">
        <v>69.444500000000005</v>
      </c>
      <c r="S73" s="4">
        <v>367.9</v>
      </c>
      <c r="T73" s="4">
        <v>0</v>
      </c>
      <c r="W73" s="4">
        <v>0</v>
      </c>
      <c r="X73" s="4">
        <v>11.8301</v>
      </c>
      <c r="Y73" s="4">
        <v>12</v>
      </c>
      <c r="Z73" s="4">
        <v>845</v>
      </c>
      <c r="AA73" s="4">
        <v>847</v>
      </c>
      <c r="AB73" s="4">
        <v>885</v>
      </c>
      <c r="AC73" s="4">
        <v>79</v>
      </c>
      <c r="AD73" s="4">
        <v>21.54</v>
      </c>
      <c r="AE73" s="4">
        <v>0.49</v>
      </c>
      <c r="AF73" s="4">
        <v>979</v>
      </c>
      <c r="AG73" s="4">
        <v>0</v>
      </c>
      <c r="AH73" s="4">
        <v>30</v>
      </c>
      <c r="AI73" s="4">
        <v>35</v>
      </c>
      <c r="AJ73" s="4">
        <v>191</v>
      </c>
      <c r="AK73" s="4">
        <v>168</v>
      </c>
      <c r="AL73" s="4">
        <v>4.3</v>
      </c>
      <c r="AM73" s="4">
        <v>175</v>
      </c>
      <c r="AN73" s="4" t="s">
        <v>155</v>
      </c>
      <c r="AO73" s="4">
        <v>2</v>
      </c>
      <c r="AP73" s="5">
        <v>0.62243055555555549</v>
      </c>
      <c r="AQ73" s="4">
        <v>47.16095</v>
      </c>
      <c r="AR73" s="4">
        <v>-88.483883000000006</v>
      </c>
      <c r="AS73" s="4">
        <v>312.10000000000002</v>
      </c>
      <c r="AT73" s="4">
        <v>24.2</v>
      </c>
      <c r="AU73" s="4">
        <v>12</v>
      </c>
      <c r="AV73" s="4">
        <v>10</v>
      </c>
      <c r="AW73" s="4" t="s">
        <v>205</v>
      </c>
      <c r="AX73" s="4">
        <v>1.7052</v>
      </c>
      <c r="AY73" s="4">
        <v>1.0631999999999999</v>
      </c>
      <c r="AZ73" s="4">
        <v>2.5367999999999999</v>
      </c>
      <c r="BA73" s="4">
        <v>14.186999999999999</v>
      </c>
      <c r="BB73" s="4">
        <v>36.08</v>
      </c>
      <c r="BC73" s="4">
        <v>2.54</v>
      </c>
      <c r="BD73" s="4">
        <v>4.8179999999999996</v>
      </c>
      <c r="BE73" s="4">
        <v>3182.931</v>
      </c>
      <c r="BF73" s="4">
        <v>2.7410000000000001</v>
      </c>
      <c r="BG73" s="4">
        <v>22.073</v>
      </c>
      <c r="BH73" s="4">
        <v>5.1349999999999998</v>
      </c>
      <c r="BI73" s="4">
        <v>27.209</v>
      </c>
      <c r="BJ73" s="4">
        <v>17.640999999999998</v>
      </c>
      <c r="BK73" s="4">
        <v>4.1040000000000001</v>
      </c>
      <c r="BL73" s="4">
        <v>21.745000000000001</v>
      </c>
      <c r="BM73" s="4">
        <v>0</v>
      </c>
      <c r="BQ73" s="4">
        <v>4854.46</v>
      </c>
      <c r="BR73" s="4">
        <v>0.123026</v>
      </c>
      <c r="BS73" s="4">
        <v>-5</v>
      </c>
      <c r="BT73" s="4">
        <v>8.0940000000000005E-3</v>
      </c>
      <c r="BU73" s="4">
        <v>3.0064479999999998</v>
      </c>
      <c r="BV73" s="4">
        <v>21</v>
      </c>
      <c r="BW73" s="4">
        <f t="shared" si="9"/>
        <v>0.79430356159999993</v>
      </c>
      <c r="BY73" s="4">
        <f>BE73*$BU73*VLOOKUP("Fuel Specific Gravity",'Raw Data'!$A$1:$B$2000,2,FALSE)</f>
        <v>8172.1963243811506</v>
      </c>
      <c r="BZ73" s="4">
        <f>BF73*$BU73*VLOOKUP("Fuel Specific Gravity",'Raw Data'!$A$1:$B$2000,2,FALSE)</f>
        <v>7.0375355686719994</v>
      </c>
      <c r="CA73" s="4">
        <f>BJ73*$BU73*VLOOKUP("Fuel Specific Gravity",'Raw Data'!$A$1:$B$2000,2,FALSE)</f>
        <v>45.293383789471996</v>
      </c>
      <c r="CB73" s="4">
        <f>BM73*$BU73*VLOOKUP("Fuel Specific Gravity",'Raw Data'!$A$1:$B$2000,2,FALSE)</f>
        <v>0</v>
      </c>
    </row>
    <row r="74" spans="1:80" x14ac:dyDescent="0.25">
      <c r="A74" s="2">
        <v>43165</v>
      </c>
      <c r="B74" s="38">
        <v>0.4133132175925926</v>
      </c>
      <c r="C74" s="4">
        <v>5.7450000000000001</v>
      </c>
      <c r="D74" s="4">
        <v>8.3999999999999995E-3</v>
      </c>
      <c r="E74" s="4">
        <v>83.876872000000006</v>
      </c>
      <c r="F74" s="4">
        <v>390</v>
      </c>
      <c r="G74" s="4">
        <v>90.7</v>
      </c>
      <c r="H74" s="4">
        <v>0</v>
      </c>
      <c r="J74" s="4">
        <v>12.4</v>
      </c>
      <c r="K74" s="4">
        <v>0.95530000000000004</v>
      </c>
      <c r="L74" s="4">
        <v>5.4881000000000002</v>
      </c>
      <c r="M74" s="4">
        <v>8.0000000000000002E-3</v>
      </c>
      <c r="N74" s="4">
        <v>372.55340000000001</v>
      </c>
      <c r="O74" s="4">
        <v>86.629499999999993</v>
      </c>
      <c r="P74" s="4">
        <v>459.2</v>
      </c>
      <c r="Q74" s="4">
        <v>297.74599999999998</v>
      </c>
      <c r="R74" s="4">
        <v>69.2346</v>
      </c>
      <c r="S74" s="4">
        <v>367</v>
      </c>
      <c r="T74" s="4">
        <v>0</v>
      </c>
      <c r="W74" s="4">
        <v>0</v>
      </c>
      <c r="X74" s="4">
        <v>11.846299999999999</v>
      </c>
      <c r="Y74" s="4">
        <v>11.9</v>
      </c>
      <c r="Z74" s="4">
        <v>846</v>
      </c>
      <c r="AA74" s="4">
        <v>846</v>
      </c>
      <c r="AB74" s="4">
        <v>885</v>
      </c>
      <c r="AC74" s="4">
        <v>79</v>
      </c>
      <c r="AD74" s="4">
        <v>21.54</v>
      </c>
      <c r="AE74" s="4">
        <v>0.49</v>
      </c>
      <c r="AF74" s="4">
        <v>979</v>
      </c>
      <c r="AG74" s="4">
        <v>0</v>
      </c>
      <c r="AH74" s="4">
        <v>30</v>
      </c>
      <c r="AI74" s="4">
        <v>35</v>
      </c>
      <c r="AJ74" s="4">
        <v>191</v>
      </c>
      <c r="AK74" s="4">
        <v>168</v>
      </c>
      <c r="AL74" s="4">
        <v>4.3</v>
      </c>
      <c r="AM74" s="4">
        <v>175</v>
      </c>
      <c r="AN74" s="4" t="s">
        <v>155</v>
      </c>
      <c r="AO74" s="4">
        <v>2</v>
      </c>
      <c r="AP74" s="5">
        <v>0.62244212962962964</v>
      </c>
      <c r="AQ74" s="4">
        <v>47.161054</v>
      </c>
      <c r="AR74" s="4">
        <v>-88.483894000000006</v>
      </c>
      <c r="AS74" s="4">
        <v>312.3</v>
      </c>
      <c r="AT74" s="4">
        <v>24.4</v>
      </c>
      <c r="AU74" s="4">
        <v>12</v>
      </c>
      <c r="AV74" s="4">
        <v>10</v>
      </c>
      <c r="AW74" s="4" t="s">
        <v>205</v>
      </c>
      <c r="AX74" s="4">
        <v>1.2527999999999999</v>
      </c>
      <c r="AY74" s="4">
        <v>1.0684</v>
      </c>
      <c r="AZ74" s="4">
        <v>2.1212</v>
      </c>
      <c r="BA74" s="4">
        <v>14.186999999999999</v>
      </c>
      <c r="BB74" s="4">
        <v>37.1</v>
      </c>
      <c r="BC74" s="4">
        <v>2.62</v>
      </c>
      <c r="BD74" s="4">
        <v>4.6740000000000004</v>
      </c>
      <c r="BE74" s="4">
        <v>3183.2139999999999</v>
      </c>
      <c r="BF74" s="4">
        <v>2.9580000000000002</v>
      </c>
      <c r="BG74" s="4">
        <v>22.629000000000001</v>
      </c>
      <c r="BH74" s="4">
        <v>5.2619999999999996</v>
      </c>
      <c r="BI74" s="4">
        <v>27.890999999999998</v>
      </c>
      <c r="BJ74" s="4">
        <v>18.085000000000001</v>
      </c>
      <c r="BK74" s="4">
        <v>4.2050000000000001</v>
      </c>
      <c r="BL74" s="4">
        <v>22.291</v>
      </c>
      <c r="BM74" s="4">
        <v>0</v>
      </c>
      <c r="BQ74" s="4">
        <v>4996.01</v>
      </c>
      <c r="BR74" s="4">
        <v>0.136766</v>
      </c>
      <c r="BS74" s="4">
        <v>-5</v>
      </c>
      <c r="BT74" s="4">
        <v>8.9049999999999997E-3</v>
      </c>
      <c r="BU74" s="4">
        <v>3.342225</v>
      </c>
      <c r="BV74" s="4">
        <v>21</v>
      </c>
      <c r="BW74" s="4">
        <f t="shared" si="9"/>
        <v>0.88301584499999997</v>
      </c>
      <c r="BY74" s="4">
        <f>BE74*$BU74*VLOOKUP("Fuel Specific Gravity",'Raw Data'!$A$1:$B$2000,2,FALSE)</f>
        <v>9085.7208691221003</v>
      </c>
      <c r="BZ74" s="4">
        <f>BF74*$BU74*VLOOKUP("Fuel Specific Gravity",'Raw Data'!$A$1:$B$2000,2,FALSE)</f>
        <v>8.4429015236999998</v>
      </c>
      <c r="CA74" s="4">
        <f>BJ74*$BU74*VLOOKUP("Fuel Specific Gravity",'Raw Data'!$A$1:$B$2000,2,FALSE)</f>
        <v>51.619294812749999</v>
      </c>
      <c r="CB74" s="4">
        <f>BM74*$BU74*VLOOKUP("Fuel Specific Gravity",'Raw Data'!$A$1:$B$2000,2,FALSE)</f>
        <v>0</v>
      </c>
    </row>
    <row r="75" spans="1:80" x14ac:dyDescent="0.25">
      <c r="A75" s="2">
        <v>43165</v>
      </c>
      <c r="B75" s="38">
        <v>0.41332479166666669</v>
      </c>
      <c r="C75" s="4">
        <v>5.6950000000000003</v>
      </c>
      <c r="D75" s="4">
        <v>8.9999999999999993E-3</v>
      </c>
      <c r="E75" s="4">
        <v>90</v>
      </c>
      <c r="F75" s="4">
        <v>386</v>
      </c>
      <c r="G75" s="4">
        <v>90.6</v>
      </c>
      <c r="H75" s="4">
        <v>7.7</v>
      </c>
      <c r="J75" s="4">
        <v>12.4</v>
      </c>
      <c r="K75" s="4">
        <v>0.95569999999999999</v>
      </c>
      <c r="L75" s="4">
        <v>5.4428999999999998</v>
      </c>
      <c r="M75" s="4">
        <v>8.6E-3</v>
      </c>
      <c r="N75" s="4">
        <v>368.87490000000003</v>
      </c>
      <c r="O75" s="4">
        <v>86.568399999999997</v>
      </c>
      <c r="P75" s="4">
        <v>455.4</v>
      </c>
      <c r="Q75" s="4">
        <v>294.80610000000001</v>
      </c>
      <c r="R75" s="4">
        <v>69.1858</v>
      </c>
      <c r="S75" s="4">
        <v>364</v>
      </c>
      <c r="T75" s="4">
        <v>7.7058999999999997</v>
      </c>
      <c r="W75" s="4">
        <v>0</v>
      </c>
      <c r="X75" s="4">
        <v>11.851100000000001</v>
      </c>
      <c r="Y75" s="4">
        <v>12</v>
      </c>
      <c r="Z75" s="4">
        <v>845</v>
      </c>
      <c r="AA75" s="4">
        <v>847</v>
      </c>
      <c r="AB75" s="4">
        <v>885</v>
      </c>
      <c r="AC75" s="4">
        <v>79</v>
      </c>
      <c r="AD75" s="4">
        <v>21.54</v>
      </c>
      <c r="AE75" s="4">
        <v>0.49</v>
      </c>
      <c r="AF75" s="4">
        <v>979</v>
      </c>
      <c r="AG75" s="4">
        <v>0</v>
      </c>
      <c r="AH75" s="4">
        <v>30</v>
      </c>
      <c r="AI75" s="4">
        <v>35</v>
      </c>
      <c r="AJ75" s="4">
        <v>191</v>
      </c>
      <c r="AK75" s="4">
        <v>168</v>
      </c>
      <c r="AL75" s="4">
        <v>4.3</v>
      </c>
      <c r="AM75" s="4">
        <v>174.8</v>
      </c>
      <c r="AN75" s="4" t="s">
        <v>155</v>
      </c>
      <c r="AO75" s="4">
        <v>2</v>
      </c>
      <c r="AP75" s="5">
        <v>0.62245370370370368</v>
      </c>
      <c r="AQ75" s="4">
        <v>47.161155999999998</v>
      </c>
      <c r="AR75" s="4">
        <v>-88.483900000000006</v>
      </c>
      <c r="AS75" s="4">
        <v>312.5</v>
      </c>
      <c r="AT75" s="4">
        <v>24.6</v>
      </c>
      <c r="AU75" s="4">
        <v>12</v>
      </c>
      <c r="AV75" s="4">
        <v>10</v>
      </c>
      <c r="AW75" s="4" t="s">
        <v>205</v>
      </c>
      <c r="AX75" s="4">
        <v>1</v>
      </c>
      <c r="AY75" s="4">
        <v>1.1000000000000001</v>
      </c>
      <c r="AZ75" s="4">
        <v>1.9</v>
      </c>
      <c r="BA75" s="4">
        <v>14.186999999999999</v>
      </c>
      <c r="BB75" s="4">
        <v>37.409999999999997</v>
      </c>
      <c r="BC75" s="4">
        <v>2.64</v>
      </c>
      <c r="BD75" s="4">
        <v>4.6319999999999997</v>
      </c>
      <c r="BE75" s="4">
        <v>3182.569</v>
      </c>
      <c r="BF75" s="4">
        <v>3.2010000000000001</v>
      </c>
      <c r="BG75" s="4">
        <v>22.587</v>
      </c>
      <c r="BH75" s="4">
        <v>5.3010000000000002</v>
      </c>
      <c r="BI75" s="4">
        <v>27.888000000000002</v>
      </c>
      <c r="BJ75" s="4">
        <v>18.052</v>
      </c>
      <c r="BK75" s="4">
        <v>4.2359999999999998</v>
      </c>
      <c r="BL75" s="4">
        <v>22.288</v>
      </c>
      <c r="BM75" s="4">
        <v>0.14230000000000001</v>
      </c>
      <c r="BQ75" s="4">
        <v>5038.5249999999996</v>
      </c>
      <c r="BR75" s="4">
        <v>0.121694</v>
      </c>
      <c r="BS75" s="4">
        <v>-5</v>
      </c>
      <c r="BT75" s="4">
        <v>8.9999999999999993E-3</v>
      </c>
      <c r="BU75" s="4">
        <v>2.9738899999999999</v>
      </c>
      <c r="BV75" s="4">
        <v>21</v>
      </c>
      <c r="BW75" s="4">
        <f t="shared" ref="BW75:BW138" si="10">BU75*0.2642</f>
        <v>0.78570173799999998</v>
      </c>
      <c r="BY75" s="4">
        <f>BE75*$BU75*VLOOKUP("Fuel Specific Gravity",'Raw Data'!$A$1:$B$2000,2,FALSE)</f>
        <v>8082.7770453921385</v>
      </c>
      <c r="BZ75" s="4">
        <f>BF75*$BU75*VLOOKUP("Fuel Specific Gravity",'Raw Data'!$A$1:$B$2000,2,FALSE)</f>
        <v>8.1295862940599992</v>
      </c>
      <c r="CA75" s="4">
        <f>BJ75*$BU75*VLOOKUP("Fuel Specific Gravity",'Raw Data'!$A$1:$B$2000,2,FALSE)</f>
        <v>45.846701587119995</v>
      </c>
      <c r="CB75" s="4">
        <f>BM75*$BU75*VLOOKUP("Fuel Specific Gravity",'Raw Data'!$A$1:$B$2000,2,FALSE)</f>
        <v>0.36139960313800001</v>
      </c>
    </row>
    <row r="76" spans="1:80" x14ac:dyDescent="0.25">
      <c r="A76" s="2">
        <v>43165</v>
      </c>
      <c r="B76" s="38">
        <v>0.41333636574074073</v>
      </c>
      <c r="C76" s="4">
        <v>5.69</v>
      </c>
      <c r="D76" s="4">
        <v>8.9999999999999993E-3</v>
      </c>
      <c r="E76" s="4">
        <v>90</v>
      </c>
      <c r="F76" s="4">
        <v>384.9</v>
      </c>
      <c r="G76" s="4">
        <v>90.5</v>
      </c>
      <c r="H76" s="4">
        <v>3.3</v>
      </c>
      <c r="J76" s="4">
        <v>12.43</v>
      </c>
      <c r="K76" s="4">
        <v>0.95579999999999998</v>
      </c>
      <c r="L76" s="4">
        <v>5.4386000000000001</v>
      </c>
      <c r="M76" s="4">
        <v>8.6E-3</v>
      </c>
      <c r="N76" s="4">
        <v>367.89120000000003</v>
      </c>
      <c r="O76" s="4">
        <v>86.500799999999998</v>
      </c>
      <c r="P76" s="4">
        <v>454.4</v>
      </c>
      <c r="Q76" s="4">
        <v>294.02</v>
      </c>
      <c r="R76" s="4">
        <v>69.131699999999995</v>
      </c>
      <c r="S76" s="4">
        <v>363.2</v>
      </c>
      <c r="T76" s="4">
        <v>3.2749000000000001</v>
      </c>
      <c r="W76" s="4">
        <v>0</v>
      </c>
      <c r="X76" s="4">
        <v>11.875999999999999</v>
      </c>
      <c r="Y76" s="4">
        <v>12.1</v>
      </c>
      <c r="Z76" s="4">
        <v>845</v>
      </c>
      <c r="AA76" s="4">
        <v>848</v>
      </c>
      <c r="AB76" s="4">
        <v>884</v>
      </c>
      <c r="AC76" s="4">
        <v>79</v>
      </c>
      <c r="AD76" s="4">
        <v>21.54</v>
      </c>
      <c r="AE76" s="4">
        <v>0.49</v>
      </c>
      <c r="AF76" s="4">
        <v>979</v>
      </c>
      <c r="AG76" s="4">
        <v>0</v>
      </c>
      <c r="AH76" s="4">
        <v>30</v>
      </c>
      <c r="AI76" s="4">
        <v>35</v>
      </c>
      <c r="AJ76" s="4">
        <v>191</v>
      </c>
      <c r="AK76" s="4">
        <v>168</v>
      </c>
      <c r="AL76" s="4">
        <v>4.4000000000000004</v>
      </c>
      <c r="AM76" s="4">
        <v>174.4</v>
      </c>
      <c r="AN76" s="4" t="s">
        <v>155</v>
      </c>
      <c r="AO76" s="4">
        <v>2</v>
      </c>
      <c r="AP76" s="5">
        <v>0.62246527777777783</v>
      </c>
      <c r="AQ76" s="4">
        <v>47.161188000000003</v>
      </c>
      <c r="AR76" s="4">
        <v>-88.483902</v>
      </c>
      <c r="AS76" s="4">
        <v>312.60000000000002</v>
      </c>
      <c r="AT76" s="4">
        <v>24.8</v>
      </c>
      <c r="AU76" s="4">
        <v>12</v>
      </c>
      <c r="AV76" s="4">
        <v>10</v>
      </c>
      <c r="AW76" s="4" t="s">
        <v>205</v>
      </c>
      <c r="AX76" s="4">
        <v>1</v>
      </c>
      <c r="AY76" s="4">
        <v>1.1000000000000001</v>
      </c>
      <c r="AZ76" s="4">
        <v>1.9</v>
      </c>
      <c r="BA76" s="4">
        <v>14.186999999999999</v>
      </c>
      <c r="BB76" s="4">
        <v>37.44</v>
      </c>
      <c r="BC76" s="4">
        <v>2.64</v>
      </c>
      <c r="BD76" s="4">
        <v>4.6230000000000002</v>
      </c>
      <c r="BE76" s="4">
        <v>3182.8429999999998</v>
      </c>
      <c r="BF76" s="4">
        <v>3.2040000000000002</v>
      </c>
      <c r="BG76" s="4">
        <v>22.547000000000001</v>
      </c>
      <c r="BH76" s="4">
        <v>5.3010000000000002</v>
      </c>
      <c r="BI76" s="4">
        <v>27.847999999999999</v>
      </c>
      <c r="BJ76" s="4">
        <v>18.02</v>
      </c>
      <c r="BK76" s="4">
        <v>4.2370000000000001</v>
      </c>
      <c r="BL76" s="4">
        <v>22.256</v>
      </c>
      <c r="BM76" s="4">
        <v>6.0499999999999998E-2</v>
      </c>
      <c r="BQ76" s="4">
        <v>5053.5910000000003</v>
      </c>
      <c r="BR76" s="4">
        <v>0.13540199999999999</v>
      </c>
      <c r="BS76" s="4">
        <v>-5</v>
      </c>
      <c r="BT76" s="4">
        <v>7.1879999999999999E-3</v>
      </c>
      <c r="BU76" s="4">
        <v>3.3088869999999999</v>
      </c>
      <c r="BV76" s="4">
        <v>21</v>
      </c>
      <c r="BW76" s="4">
        <f t="shared" si="10"/>
        <v>0.87420794539999991</v>
      </c>
      <c r="BY76" s="4">
        <f>BE76*$BU76*VLOOKUP("Fuel Specific Gravity",'Raw Data'!$A$1:$B$2000,2,FALSE)</f>
        <v>8994.0443231828121</v>
      </c>
      <c r="BZ76" s="4">
        <f>BF76*$BU76*VLOOKUP("Fuel Specific Gravity",'Raw Data'!$A$1:$B$2000,2,FALSE)</f>
        <v>9.0538295515919991</v>
      </c>
      <c r="CA76" s="4">
        <f>BJ76*$BU76*VLOOKUP("Fuel Specific Gravity",'Raw Data'!$A$1:$B$2000,2,FALSE)</f>
        <v>50.920726753959997</v>
      </c>
      <c r="CB76" s="4">
        <f>BM76*$BU76*VLOOKUP("Fuel Specific Gravity",'Raw Data'!$A$1:$B$2000,2,FALSE)</f>
        <v>0.17096026462899999</v>
      </c>
    </row>
    <row r="77" spans="1:80" x14ac:dyDescent="0.25">
      <c r="A77" s="2">
        <v>43165</v>
      </c>
      <c r="B77" s="38">
        <v>0.41334793981481482</v>
      </c>
      <c r="C77" s="4">
        <v>5.6959999999999997</v>
      </c>
      <c r="D77" s="4">
        <v>8.9999999999999993E-3</v>
      </c>
      <c r="E77" s="4">
        <v>90</v>
      </c>
      <c r="F77" s="4">
        <v>385.2</v>
      </c>
      <c r="G77" s="4">
        <v>90.5</v>
      </c>
      <c r="H77" s="4">
        <v>0</v>
      </c>
      <c r="J77" s="4">
        <v>12.5</v>
      </c>
      <c r="K77" s="4">
        <v>0.95579999999999998</v>
      </c>
      <c r="L77" s="4">
        <v>5.4436999999999998</v>
      </c>
      <c r="M77" s="4">
        <v>8.6E-3</v>
      </c>
      <c r="N77" s="4">
        <v>368.12299999999999</v>
      </c>
      <c r="O77" s="4">
        <v>86.497399999999999</v>
      </c>
      <c r="P77" s="4">
        <v>454.6</v>
      </c>
      <c r="Q77" s="4">
        <v>294.20519999999999</v>
      </c>
      <c r="R77" s="4">
        <v>69.129000000000005</v>
      </c>
      <c r="S77" s="4">
        <v>363.3</v>
      </c>
      <c r="T77" s="4">
        <v>0</v>
      </c>
      <c r="W77" s="4">
        <v>0</v>
      </c>
      <c r="X77" s="4">
        <v>11.9472</v>
      </c>
      <c r="Y77" s="4">
        <v>12</v>
      </c>
      <c r="Z77" s="4">
        <v>845</v>
      </c>
      <c r="AA77" s="4">
        <v>847</v>
      </c>
      <c r="AB77" s="4">
        <v>884</v>
      </c>
      <c r="AC77" s="4">
        <v>79</v>
      </c>
      <c r="AD77" s="4">
        <v>21.54</v>
      </c>
      <c r="AE77" s="4">
        <v>0.49</v>
      </c>
      <c r="AF77" s="4">
        <v>979</v>
      </c>
      <c r="AG77" s="4">
        <v>0</v>
      </c>
      <c r="AH77" s="4">
        <v>30</v>
      </c>
      <c r="AI77" s="4">
        <v>35</v>
      </c>
      <c r="AJ77" s="4">
        <v>191</v>
      </c>
      <c r="AK77" s="4">
        <v>168</v>
      </c>
      <c r="AL77" s="4">
        <v>4.4000000000000004</v>
      </c>
      <c r="AM77" s="4">
        <v>174.1</v>
      </c>
      <c r="AN77" s="4" t="s">
        <v>155</v>
      </c>
      <c r="AO77" s="4">
        <v>2</v>
      </c>
      <c r="AP77" s="5">
        <v>0.62246527777777783</v>
      </c>
      <c r="AQ77" s="4">
        <v>47.161324999999998</v>
      </c>
      <c r="AR77" s="4">
        <v>-88.483898999999994</v>
      </c>
      <c r="AS77" s="4">
        <v>313</v>
      </c>
      <c r="AT77" s="4">
        <v>24.6</v>
      </c>
      <c r="AU77" s="4">
        <v>12</v>
      </c>
      <c r="AV77" s="4">
        <v>10</v>
      </c>
      <c r="AW77" s="4" t="s">
        <v>205</v>
      </c>
      <c r="AX77" s="4">
        <v>1.1368</v>
      </c>
      <c r="AY77" s="4">
        <v>1.1000000000000001</v>
      </c>
      <c r="AZ77" s="4">
        <v>1.9683999999999999</v>
      </c>
      <c r="BA77" s="4">
        <v>14.186999999999999</v>
      </c>
      <c r="BB77" s="4">
        <v>37.409999999999997</v>
      </c>
      <c r="BC77" s="4">
        <v>2.64</v>
      </c>
      <c r="BD77" s="4">
        <v>4.6269999999999998</v>
      </c>
      <c r="BE77" s="4">
        <v>3183.0189999999998</v>
      </c>
      <c r="BF77" s="4">
        <v>3.2010000000000001</v>
      </c>
      <c r="BG77" s="4">
        <v>22.541</v>
      </c>
      <c r="BH77" s="4">
        <v>5.2960000000000003</v>
      </c>
      <c r="BI77" s="4">
        <v>27.837</v>
      </c>
      <c r="BJ77" s="4">
        <v>18.015000000000001</v>
      </c>
      <c r="BK77" s="4">
        <v>4.2329999999999997</v>
      </c>
      <c r="BL77" s="4">
        <v>22.248000000000001</v>
      </c>
      <c r="BM77" s="4">
        <v>0</v>
      </c>
      <c r="BQ77" s="4">
        <v>5079.3410000000003</v>
      </c>
      <c r="BR77" s="4">
        <v>0.13337599999999999</v>
      </c>
      <c r="BS77" s="4">
        <v>-5</v>
      </c>
      <c r="BT77" s="4">
        <v>7.0000000000000001E-3</v>
      </c>
      <c r="BU77" s="4">
        <v>3.2593770000000002</v>
      </c>
      <c r="BV77" s="4">
        <v>21</v>
      </c>
      <c r="BW77" s="4">
        <f t="shared" si="10"/>
        <v>0.86112740340000005</v>
      </c>
      <c r="BY77" s="4">
        <f>BE77*$BU77*VLOOKUP("Fuel Specific Gravity",'Raw Data'!$A$1:$B$2000,2,FALSE)</f>
        <v>8859.9587169652004</v>
      </c>
      <c r="BZ77" s="4">
        <f>BF77*$BU77*VLOOKUP("Fuel Specific Gravity",'Raw Data'!$A$1:$B$2000,2,FALSE)</f>
        <v>8.9100089735579999</v>
      </c>
      <c r="CA77" s="4">
        <f>BJ77*$BU77*VLOOKUP("Fuel Specific Gravity",'Raw Data'!$A$1:$B$2000,2,FALSE)</f>
        <v>50.144895863370003</v>
      </c>
      <c r="CB77" s="4">
        <f>BM77*$BU77*VLOOKUP("Fuel Specific Gravity",'Raw Data'!$A$1:$B$2000,2,FALSE)</f>
        <v>0</v>
      </c>
    </row>
    <row r="78" spans="1:80" x14ac:dyDescent="0.25">
      <c r="A78" s="2">
        <v>43165</v>
      </c>
      <c r="B78" s="38">
        <v>0.41335951388888886</v>
      </c>
      <c r="C78" s="4">
        <v>5.68</v>
      </c>
      <c r="D78" s="4">
        <v>8.9999999999999993E-3</v>
      </c>
      <c r="E78" s="4">
        <v>90</v>
      </c>
      <c r="F78" s="4">
        <v>386.5</v>
      </c>
      <c r="G78" s="4">
        <v>90.5</v>
      </c>
      <c r="H78" s="4">
        <v>0</v>
      </c>
      <c r="J78" s="4">
        <v>12.6</v>
      </c>
      <c r="K78" s="4">
        <v>0.95589999999999997</v>
      </c>
      <c r="L78" s="4">
        <v>5.4295999999999998</v>
      </c>
      <c r="M78" s="4">
        <v>8.6E-3</v>
      </c>
      <c r="N78" s="4">
        <v>369.48930000000001</v>
      </c>
      <c r="O78" s="4">
        <v>86.511899999999997</v>
      </c>
      <c r="P78" s="4">
        <v>456</v>
      </c>
      <c r="Q78" s="4">
        <v>295.29719999999998</v>
      </c>
      <c r="R78" s="4">
        <v>69.140600000000006</v>
      </c>
      <c r="S78" s="4">
        <v>364.4</v>
      </c>
      <c r="T78" s="4">
        <v>0</v>
      </c>
      <c r="W78" s="4">
        <v>0</v>
      </c>
      <c r="X78" s="4">
        <v>12.0448</v>
      </c>
      <c r="Y78" s="4">
        <v>12.1</v>
      </c>
      <c r="Z78" s="4">
        <v>845</v>
      </c>
      <c r="AA78" s="4">
        <v>848</v>
      </c>
      <c r="AB78" s="4">
        <v>884</v>
      </c>
      <c r="AC78" s="4">
        <v>79</v>
      </c>
      <c r="AD78" s="4">
        <v>21.54</v>
      </c>
      <c r="AE78" s="4">
        <v>0.49</v>
      </c>
      <c r="AF78" s="4">
        <v>979</v>
      </c>
      <c r="AG78" s="4">
        <v>0</v>
      </c>
      <c r="AH78" s="4">
        <v>30</v>
      </c>
      <c r="AI78" s="4">
        <v>35</v>
      </c>
      <c r="AJ78" s="4">
        <v>191</v>
      </c>
      <c r="AK78" s="4">
        <v>168</v>
      </c>
      <c r="AL78" s="4">
        <v>4.5</v>
      </c>
      <c r="AM78" s="4">
        <v>174.3</v>
      </c>
      <c r="AN78" s="4" t="s">
        <v>155</v>
      </c>
      <c r="AO78" s="4">
        <v>2</v>
      </c>
      <c r="AP78" s="5">
        <v>0.6224884259259259</v>
      </c>
      <c r="AQ78" s="4">
        <v>47.161456000000001</v>
      </c>
      <c r="AR78" s="4">
        <v>-88.483897999999996</v>
      </c>
      <c r="AS78" s="4">
        <v>313.39999999999998</v>
      </c>
      <c r="AT78" s="4">
        <v>24.5</v>
      </c>
      <c r="AU78" s="4">
        <v>12</v>
      </c>
      <c r="AV78" s="4">
        <v>10</v>
      </c>
      <c r="AW78" s="4" t="s">
        <v>205</v>
      </c>
      <c r="AX78" s="4">
        <v>1.2</v>
      </c>
      <c r="AY78" s="4">
        <v>1.1000000000000001</v>
      </c>
      <c r="AZ78" s="4">
        <v>2</v>
      </c>
      <c r="BA78" s="4">
        <v>14.186999999999999</v>
      </c>
      <c r="BB78" s="4">
        <v>37.51</v>
      </c>
      <c r="BC78" s="4">
        <v>2.64</v>
      </c>
      <c r="BD78" s="4">
        <v>4.6100000000000003</v>
      </c>
      <c r="BE78" s="4">
        <v>3183.0659999999998</v>
      </c>
      <c r="BF78" s="4">
        <v>3.21</v>
      </c>
      <c r="BG78" s="4">
        <v>22.684000000000001</v>
      </c>
      <c r="BH78" s="4">
        <v>5.3109999999999999</v>
      </c>
      <c r="BI78" s="4">
        <v>27.995000000000001</v>
      </c>
      <c r="BJ78" s="4">
        <v>18.129000000000001</v>
      </c>
      <c r="BK78" s="4">
        <v>4.2450000000000001</v>
      </c>
      <c r="BL78" s="4">
        <v>22.373999999999999</v>
      </c>
      <c r="BM78" s="4">
        <v>0</v>
      </c>
      <c r="BQ78" s="4">
        <v>5134.1869999999999</v>
      </c>
      <c r="BR78" s="4">
        <v>0.13028200000000001</v>
      </c>
      <c r="BS78" s="4">
        <v>-5</v>
      </c>
      <c r="BT78" s="4">
        <v>6.0939999999999996E-3</v>
      </c>
      <c r="BU78" s="4">
        <v>3.1837659999999999</v>
      </c>
      <c r="BV78" s="4">
        <v>21</v>
      </c>
      <c r="BW78" s="4">
        <f t="shared" si="10"/>
        <v>0.84115097719999998</v>
      </c>
      <c r="BY78" s="4">
        <f>BE78*$BU78*VLOOKUP("Fuel Specific Gravity",'Raw Data'!$A$1:$B$2000,2,FALSE)</f>
        <v>8654.5532597988222</v>
      </c>
      <c r="BZ78" s="4">
        <f>BF78*$BU78*VLOOKUP("Fuel Specific Gravity",'Raw Data'!$A$1:$B$2000,2,FALSE)</f>
        <v>8.7277850864399991</v>
      </c>
      <c r="CA78" s="4">
        <f>BJ78*$BU78*VLOOKUP("Fuel Specific Gravity",'Raw Data'!$A$1:$B$2000,2,FALSE)</f>
        <v>49.291593717155997</v>
      </c>
      <c r="CB78" s="4">
        <f>BM78*$BU78*VLOOKUP("Fuel Specific Gravity",'Raw Data'!$A$1:$B$2000,2,FALSE)</f>
        <v>0</v>
      </c>
    </row>
    <row r="79" spans="1:80" x14ac:dyDescent="0.25">
      <c r="A79" s="2">
        <v>43165</v>
      </c>
      <c r="B79" s="38">
        <v>0.41337108796296301</v>
      </c>
      <c r="C79" s="4">
        <v>5.65</v>
      </c>
      <c r="D79" s="4">
        <v>8.9999999999999993E-3</v>
      </c>
      <c r="E79" s="4">
        <v>90</v>
      </c>
      <c r="F79" s="4">
        <v>386.4</v>
      </c>
      <c r="G79" s="4">
        <v>90.5</v>
      </c>
      <c r="H79" s="4">
        <v>0</v>
      </c>
      <c r="J79" s="4">
        <v>12.6</v>
      </c>
      <c r="K79" s="4">
        <v>0.95620000000000005</v>
      </c>
      <c r="L79" s="4">
        <v>5.4024000000000001</v>
      </c>
      <c r="M79" s="4">
        <v>8.6E-3</v>
      </c>
      <c r="N79" s="4">
        <v>369.43270000000001</v>
      </c>
      <c r="O79" s="4">
        <v>86.512299999999996</v>
      </c>
      <c r="P79" s="4">
        <v>455.9</v>
      </c>
      <c r="Q79" s="4">
        <v>295.25189999999998</v>
      </c>
      <c r="R79" s="4">
        <v>69.140900000000002</v>
      </c>
      <c r="S79" s="4">
        <v>364.4</v>
      </c>
      <c r="T79" s="4">
        <v>0</v>
      </c>
      <c r="W79" s="4">
        <v>0</v>
      </c>
      <c r="X79" s="4">
        <v>12.047800000000001</v>
      </c>
      <c r="Y79" s="4">
        <v>12.1</v>
      </c>
      <c r="Z79" s="4">
        <v>845</v>
      </c>
      <c r="AA79" s="4">
        <v>848</v>
      </c>
      <c r="AB79" s="4">
        <v>884</v>
      </c>
      <c r="AC79" s="4">
        <v>79</v>
      </c>
      <c r="AD79" s="4">
        <v>21.54</v>
      </c>
      <c r="AE79" s="4">
        <v>0.49</v>
      </c>
      <c r="AF79" s="4">
        <v>979</v>
      </c>
      <c r="AG79" s="4">
        <v>0</v>
      </c>
      <c r="AH79" s="4">
        <v>30</v>
      </c>
      <c r="AI79" s="4">
        <v>35</v>
      </c>
      <c r="AJ79" s="4">
        <v>191</v>
      </c>
      <c r="AK79" s="4">
        <v>168.9</v>
      </c>
      <c r="AL79" s="4">
        <v>4.5</v>
      </c>
      <c r="AM79" s="4">
        <v>174.7</v>
      </c>
      <c r="AN79" s="4" t="s">
        <v>155</v>
      </c>
      <c r="AO79" s="4">
        <v>2</v>
      </c>
      <c r="AP79" s="5">
        <v>0.62249999999999994</v>
      </c>
      <c r="AQ79" s="4">
        <v>47.161552999999998</v>
      </c>
      <c r="AR79" s="4">
        <v>-88.483923000000004</v>
      </c>
      <c r="AS79" s="4">
        <v>313.60000000000002</v>
      </c>
      <c r="AT79" s="4">
        <v>24.4</v>
      </c>
      <c r="AU79" s="4">
        <v>12</v>
      </c>
      <c r="AV79" s="4">
        <v>10</v>
      </c>
      <c r="AW79" s="4" t="s">
        <v>205</v>
      </c>
      <c r="AX79" s="4">
        <v>1.2</v>
      </c>
      <c r="AY79" s="4">
        <v>1.1684000000000001</v>
      </c>
      <c r="AZ79" s="4">
        <v>2.0684</v>
      </c>
      <c r="BA79" s="4">
        <v>14.186999999999999</v>
      </c>
      <c r="BB79" s="4">
        <v>37.71</v>
      </c>
      <c r="BC79" s="4">
        <v>2.66</v>
      </c>
      <c r="BD79" s="4">
        <v>4.5839999999999996</v>
      </c>
      <c r="BE79" s="4">
        <v>3183.1570000000002</v>
      </c>
      <c r="BF79" s="4">
        <v>3.2269999999999999</v>
      </c>
      <c r="BG79" s="4">
        <v>22.795000000000002</v>
      </c>
      <c r="BH79" s="4">
        <v>5.3380000000000001</v>
      </c>
      <c r="BI79" s="4">
        <v>28.132999999999999</v>
      </c>
      <c r="BJ79" s="4">
        <v>18.218</v>
      </c>
      <c r="BK79" s="4">
        <v>4.266</v>
      </c>
      <c r="BL79" s="4">
        <v>22.484000000000002</v>
      </c>
      <c r="BM79" s="4">
        <v>0</v>
      </c>
      <c r="BQ79" s="4">
        <v>5161.5339999999997</v>
      </c>
      <c r="BR79" s="4">
        <v>0.13</v>
      </c>
      <c r="BS79" s="4">
        <v>-5</v>
      </c>
      <c r="BT79" s="4">
        <v>6.9059999999999998E-3</v>
      </c>
      <c r="BU79" s="4">
        <v>3.1768749999999999</v>
      </c>
      <c r="BV79" s="4">
        <v>21</v>
      </c>
      <c r="BW79" s="4">
        <f t="shared" si="10"/>
        <v>0.83933037499999996</v>
      </c>
      <c r="BY79" s="4">
        <f>BE79*$BU79*VLOOKUP("Fuel Specific Gravity",'Raw Data'!$A$1:$B$2000,2,FALSE)</f>
        <v>8636.0680777962498</v>
      </c>
      <c r="BZ79" s="4">
        <f>BF79*$BU79*VLOOKUP("Fuel Specific Gravity",'Raw Data'!$A$1:$B$2000,2,FALSE)</f>
        <v>8.7550163837499984</v>
      </c>
      <c r="CA79" s="4">
        <f>BJ79*$BU79*VLOOKUP("Fuel Specific Gravity",'Raw Data'!$A$1:$B$2000,2,FALSE)</f>
        <v>49.4263676725</v>
      </c>
      <c r="CB79" s="4">
        <f>BM79*$BU79*VLOOKUP("Fuel Specific Gravity",'Raw Data'!$A$1:$B$2000,2,FALSE)</f>
        <v>0</v>
      </c>
    </row>
    <row r="80" spans="1:80" x14ac:dyDescent="0.25">
      <c r="A80" s="2">
        <v>43165</v>
      </c>
      <c r="B80" s="38">
        <v>0.41338266203703705</v>
      </c>
      <c r="C80" s="4">
        <v>5.67</v>
      </c>
      <c r="D80" s="4">
        <v>8.9999999999999993E-3</v>
      </c>
      <c r="E80" s="4">
        <v>90</v>
      </c>
      <c r="F80" s="4">
        <v>385.4</v>
      </c>
      <c r="G80" s="4">
        <v>90.3</v>
      </c>
      <c r="H80" s="4">
        <v>0</v>
      </c>
      <c r="J80" s="4">
        <v>12.6</v>
      </c>
      <c r="K80" s="4">
        <v>0.95599999999999996</v>
      </c>
      <c r="L80" s="4">
        <v>5.4207000000000001</v>
      </c>
      <c r="M80" s="4">
        <v>8.6E-3</v>
      </c>
      <c r="N80" s="4">
        <v>368.46899999999999</v>
      </c>
      <c r="O80" s="4">
        <v>86.328100000000006</v>
      </c>
      <c r="P80" s="4">
        <v>454.8</v>
      </c>
      <c r="Q80" s="4">
        <v>294.48180000000002</v>
      </c>
      <c r="R80" s="4">
        <v>68.993700000000004</v>
      </c>
      <c r="S80" s="4">
        <v>363.5</v>
      </c>
      <c r="T80" s="4">
        <v>0</v>
      </c>
      <c r="W80" s="4">
        <v>0</v>
      </c>
      <c r="X80" s="4">
        <v>12.0458</v>
      </c>
      <c r="Y80" s="4">
        <v>12</v>
      </c>
      <c r="Z80" s="4">
        <v>845</v>
      </c>
      <c r="AA80" s="4">
        <v>847</v>
      </c>
      <c r="AB80" s="4">
        <v>884</v>
      </c>
      <c r="AC80" s="4">
        <v>79</v>
      </c>
      <c r="AD80" s="4">
        <v>21.54</v>
      </c>
      <c r="AE80" s="4">
        <v>0.49</v>
      </c>
      <c r="AF80" s="4">
        <v>979</v>
      </c>
      <c r="AG80" s="4">
        <v>0</v>
      </c>
      <c r="AH80" s="4">
        <v>30</v>
      </c>
      <c r="AI80" s="4">
        <v>35</v>
      </c>
      <c r="AJ80" s="4">
        <v>191</v>
      </c>
      <c r="AK80" s="4">
        <v>168.1</v>
      </c>
      <c r="AL80" s="4">
        <v>4.5</v>
      </c>
      <c r="AM80" s="4">
        <v>175</v>
      </c>
      <c r="AN80" s="4" t="s">
        <v>155</v>
      </c>
      <c r="AO80" s="4">
        <v>2</v>
      </c>
      <c r="AP80" s="5">
        <v>0.62251157407407409</v>
      </c>
      <c r="AQ80" s="4">
        <v>47.161648</v>
      </c>
      <c r="AR80" s="4">
        <v>-88.483964</v>
      </c>
      <c r="AS80" s="4">
        <v>313.60000000000002</v>
      </c>
      <c r="AT80" s="4">
        <v>24.2</v>
      </c>
      <c r="AU80" s="4">
        <v>12</v>
      </c>
      <c r="AV80" s="4">
        <v>10</v>
      </c>
      <c r="AW80" s="4" t="s">
        <v>205</v>
      </c>
      <c r="AX80" s="4">
        <v>1.0631999999999999</v>
      </c>
      <c r="AY80" s="4">
        <v>1.2684</v>
      </c>
      <c r="AZ80" s="4">
        <v>1.9632000000000001</v>
      </c>
      <c r="BA80" s="4">
        <v>14.186999999999999</v>
      </c>
      <c r="BB80" s="4">
        <v>37.57</v>
      </c>
      <c r="BC80" s="4">
        <v>2.65</v>
      </c>
      <c r="BD80" s="4">
        <v>4.601</v>
      </c>
      <c r="BE80" s="4">
        <v>3183.096</v>
      </c>
      <c r="BF80" s="4">
        <v>3.2160000000000002</v>
      </c>
      <c r="BG80" s="4">
        <v>22.658999999999999</v>
      </c>
      <c r="BH80" s="4">
        <v>5.3090000000000002</v>
      </c>
      <c r="BI80" s="4">
        <v>27.966999999999999</v>
      </c>
      <c r="BJ80" s="4">
        <v>18.109000000000002</v>
      </c>
      <c r="BK80" s="4">
        <v>4.2430000000000003</v>
      </c>
      <c r="BL80" s="4">
        <v>22.350999999999999</v>
      </c>
      <c r="BM80" s="4">
        <v>0</v>
      </c>
      <c r="BQ80" s="4">
        <v>5143.1350000000002</v>
      </c>
      <c r="BR80" s="4">
        <v>0.120034</v>
      </c>
      <c r="BS80" s="4">
        <v>-5</v>
      </c>
      <c r="BT80" s="4">
        <v>7.0000000000000001E-3</v>
      </c>
      <c r="BU80" s="4">
        <v>2.9333300000000002</v>
      </c>
      <c r="BV80" s="4">
        <v>21</v>
      </c>
      <c r="BW80" s="4">
        <f t="shared" si="10"/>
        <v>0.77498578600000001</v>
      </c>
      <c r="BY80" s="4">
        <f>BE80*$BU80*VLOOKUP("Fuel Specific Gravity",'Raw Data'!$A$1:$B$2000,2,FALSE)</f>
        <v>7973.85862518672</v>
      </c>
      <c r="BZ80" s="4">
        <f>BF80*$BU80*VLOOKUP("Fuel Specific Gravity",'Raw Data'!$A$1:$B$2000,2,FALSE)</f>
        <v>8.0562852451200015</v>
      </c>
      <c r="CA80" s="4">
        <f>BJ80*$BU80*VLOOKUP("Fuel Specific Gravity",'Raw Data'!$A$1:$B$2000,2,FALSE)</f>
        <v>45.364200716380005</v>
      </c>
      <c r="CB80" s="4">
        <f>BM80*$BU80*VLOOKUP("Fuel Specific Gravity",'Raw Data'!$A$1:$B$2000,2,FALSE)</f>
        <v>0</v>
      </c>
    </row>
    <row r="81" spans="1:80" x14ac:dyDescent="0.25">
      <c r="A81" s="2">
        <v>43165</v>
      </c>
      <c r="B81" s="38">
        <v>0.41339423611111115</v>
      </c>
      <c r="C81" s="4">
        <v>5.9790000000000001</v>
      </c>
      <c r="D81" s="4">
        <v>9.7000000000000003E-3</v>
      </c>
      <c r="E81" s="4">
        <v>96.589017999999996</v>
      </c>
      <c r="F81" s="4">
        <v>386.5</v>
      </c>
      <c r="G81" s="4">
        <v>90.2</v>
      </c>
      <c r="H81" s="4">
        <v>0</v>
      </c>
      <c r="J81" s="4">
        <v>12.67</v>
      </c>
      <c r="K81" s="4">
        <v>0.9536</v>
      </c>
      <c r="L81" s="4">
        <v>5.7018000000000004</v>
      </c>
      <c r="M81" s="4">
        <v>9.1999999999999998E-3</v>
      </c>
      <c r="N81" s="4">
        <v>368.59129999999999</v>
      </c>
      <c r="O81" s="4">
        <v>86.012200000000007</v>
      </c>
      <c r="P81" s="4">
        <v>454.6</v>
      </c>
      <c r="Q81" s="4">
        <v>294.5795</v>
      </c>
      <c r="R81" s="4">
        <v>68.741299999999995</v>
      </c>
      <c r="S81" s="4">
        <v>363.3</v>
      </c>
      <c r="T81" s="4">
        <v>0</v>
      </c>
      <c r="W81" s="4">
        <v>0</v>
      </c>
      <c r="X81" s="4">
        <v>12.0844</v>
      </c>
      <c r="Y81" s="4">
        <v>12.1</v>
      </c>
      <c r="Z81" s="4">
        <v>845</v>
      </c>
      <c r="AA81" s="4">
        <v>845</v>
      </c>
      <c r="AB81" s="4">
        <v>884</v>
      </c>
      <c r="AC81" s="4">
        <v>79</v>
      </c>
      <c r="AD81" s="4">
        <v>21.54</v>
      </c>
      <c r="AE81" s="4">
        <v>0.49</v>
      </c>
      <c r="AF81" s="4">
        <v>979</v>
      </c>
      <c r="AG81" s="4">
        <v>0</v>
      </c>
      <c r="AH81" s="4">
        <v>30</v>
      </c>
      <c r="AI81" s="4">
        <v>35</v>
      </c>
      <c r="AJ81" s="4">
        <v>191.9</v>
      </c>
      <c r="AK81" s="4">
        <v>168.9</v>
      </c>
      <c r="AL81" s="4">
        <v>4.5</v>
      </c>
      <c r="AM81" s="4">
        <v>175</v>
      </c>
      <c r="AN81" s="4" t="s">
        <v>155</v>
      </c>
      <c r="AO81" s="4">
        <v>2</v>
      </c>
      <c r="AP81" s="5">
        <v>0.62252314814814813</v>
      </c>
      <c r="AQ81" s="4">
        <v>47.161741999999997</v>
      </c>
      <c r="AR81" s="4">
        <v>-88.484014999999999</v>
      </c>
      <c r="AS81" s="4">
        <v>313.8</v>
      </c>
      <c r="AT81" s="4">
        <v>24.3</v>
      </c>
      <c r="AU81" s="4">
        <v>12</v>
      </c>
      <c r="AV81" s="4">
        <v>10</v>
      </c>
      <c r="AW81" s="4" t="s">
        <v>205</v>
      </c>
      <c r="AX81" s="4">
        <v>1</v>
      </c>
      <c r="AY81" s="4">
        <v>1.3</v>
      </c>
      <c r="AZ81" s="4">
        <v>1.9</v>
      </c>
      <c r="BA81" s="4">
        <v>14.186999999999999</v>
      </c>
      <c r="BB81" s="4">
        <v>35.68</v>
      </c>
      <c r="BC81" s="4">
        <v>2.5099999999999998</v>
      </c>
      <c r="BD81" s="4">
        <v>4.8689999999999998</v>
      </c>
      <c r="BE81" s="4">
        <v>3181.8470000000002</v>
      </c>
      <c r="BF81" s="4">
        <v>3.2709999999999999</v>
      </c>
      <c r="BG81" s="4">
        <v>21.54</v>
      </c>
      <c r="BH81" s="4">
        <v>5.0270000000000001</v>
      </c>
      <c r="BI81" s="4">
        <v>26.567</v>
      </c>
      <c r="BJ81" s="4">
        <v>17.215</v>
      </c>
      <c r="BK81" s="4">
        <v>4.0170000000000003</v>
      </c>
      <c r="BL81" s="4">
        <v>21.231999999999999</v>
      </c>
      <c r="BM81" s="4">
        <v>0</v>
      </c>
      <c r="BQ81" s="4">
        <v>4903.3370000000004</v>
      </c>
      <c r="BR81" s="4">
        <v>0.14618</v>
      </c>
      <c r="BS81" s="4">
        <v>-5</v>
      </c>
      <c r="BT81" s="4">
        <v>7.0000000000000001E-3</v>
      </c>
      <c r="BU81" s="4">
        <v>3.5722740000000002</v>
      </c>
      <c r="BV81" s="4">
        <v>21</v>
      </c>
      <c r="BW81" s="4">
        <f t="shared" si="10"/>
        <v>0.94379479080000006</v>
      </c>
      <c r="BY81" s="4">
        <f>BE81*$BU81*VLOOKUP("Fuel Specific Gravity",'Raw Data'!$A$1:$B$2000,2,FALSE)</f>
        <v>9706.9306308066134</v>
      </c>
      <c r="BZ81" s="4">
        <f>BF81*$BU81*VLOOKUP("Fuel Specific Gravity",'Raw Data'!$A$1:$B$2000,2,FALSE)</f>
        <v>9.9789116489160001</v>
      </c>
      <c r="CA81" s="4">
        <f>BJ81*$BU81*VLOOKUP("Fuel Specific Gravity",'Raw Data'!$A$1:$B$2000,2,FALSE)</f>
        <v>52.518179161140004</v>
      </c>
      <c r="CB81" s="4">
        <f>BM81*$BU81*VLOOKUP("Fuel Specific Gravity",'Raw Data'!$A$1:$B$2000,2,FALSE)</f>
        <v>0</v>
      </c>
    </row>
    <row r="82" spans="1:80" x14ac:dyDescent="0.25">
      <c r="A82" s="2">
        <v>43165</v>
      </c>
      <c r="B82" s="38">
        <v>0.41340581018518519</v>
      </c>
      <c r="C82" s="4">
        <v>6.5659999999999998</v>
      </c>
      <c r="D82" s="4">
        <v>1.18E-2</v>
      </c>
      <c r="E82" s="4">
        <v>118.40343300000001</v>
      </c>
      <c r="F82" s="4">
        <v>389.9</v>
      </c>
      <c r="G82" s="4">
        <v>89.7</v>
      </c>
      <c r="H82" s="4">
        <v>0</v>
      </c>
      <c r="J82" s="4">
        <v>12.7</v>
      </c>
      <c r="K82" s="4">
        <v>0.94899999999999995</v>
      </c>
      <c r="L82" s="4">
        <v>6.2310999999999996</v>
      </c>
      <c r="M82" s="4">
        <v>1.12E-2</v>
      </c>
      <c r="N82" s="4">
        <v>369.99560000000002</v>
      </c>
      <c r="O82" s="4">
        <v>85.166499999999999</v>
      </c>
      <c r="P82" s="4">
        <v>455.2</v>
      </c>
      <c r="Q82" s="4">
        <v>295.70179999999999</v>
      </c>
      <c r="R82" s="4">
        <v>68.065399999999997</v>
      </c>
      <c r="S82" s="4">
        <v>363.8</v>
      </c>
      <c r="T82" s="4">
        <v>0</v>
      </c>
      <c r="W82" s="4">
        <v>0</v>
      </c>
      <c r="X82" s="4">
        <v>12.0519</v>
      </c>
      <c r="Y82" s="4">
        <v>12</v>
      </c>
      <c r="Z82" s="4">
        <v>845</v>
      </c>
      <c r="AA82" s="4">
        <v>846</v>
      </c>
      <c r="AB82" s="4">
        <v>884</v>
      </c>
      <c r="AC82" s="4">
        <v>79</v>
      </c>
      <c r="AD82" s="4">
        <v>21.54</v>
      </c>
      <c r="AE82" s="4">
        <v>0.49</v>
      </c>
      <c r="AF82" s="4">
        <v>979</v>
      </c>
      <c r="AG82" s="4">
        <v>0</v>
      </c>
      <c r="AH82" s="4">
        <v>30</v>
      </c>
      <c r="AI82" s="4">
        <v>35</v>
      </c>
      <c r="AJ82" s="4">
        <v>192</v>
      </c>
      <c r="AK82" s="4">
        <v>168.1</v>
      </c>
      <c r="AL82" s="4">
        <v>4.5</v>
      </c>
      <c r="AM82" s="4">
        <v>175</v>
      </c>
      <c r="AN82" s="4" t="s">
        <v>155</v>
      </c>
      <c r="AO82" s="4">
        <v>2</v>
      </c>
      <c r="AP82" s="5">
        <v>0.62253472222222228</v>
      </c>
      <c r="AQ82" s="4">
        <v>47.161833999999999</v>
      </c>
      <c r="AR82" s="4">
        <v>-88.484070000000003</v>
      </c>
      <c r="AS82" s="4">
        <v>314.10000000000002</v>
      </c>
      <c r="AT82" s="4">
        <v>24.4</v>
      </c>
      <c r="AU82" s="4">
        <v>12</v>
      </c>
      <c r="AV82" s="4">
        <v>10</v>
      </c>
      <c r="AW82" s="4" t="s">
        <v>205</v>
      </c>
      <c r="AX82" s="4">
        <v>1.2051050000000001</v>
      </c>
      <c r="AY82" s="4">
        <v>1.094895</v>
      </c>
      <c r="AZ82" s="4">
        <v>2.036737</v>
      </c>
      <c r="BA82" s="4">
        <v>14.186999999999999</v>
      </c>
      <c r="BB82" s="4">
        <v>32.56</v>
      </c>
      <c r="BC82" s="4">
        <v>2.2999999999999998</v>
      </c>
      <c r="BD82" s="4">
        <v>5.3780000000000001</v>
      </c>
      <c r="BE82" s="4">
        <v>3179.3510000000001</v>
      </c>
      <c r="BF82" s="4">
        <v>3.649</v>
      </c>
      <c r="BG82" s="4">
        <v>19.77</v>
      </c>
      <c r="BH82" s="4">
        <v>4.5510000000000002</v>
      </c>
      <c r="BI82" s="4">
        <v>24.321000000000002</v>
      </c>
      <c r="BJ82" s="4">
        <v>15.8</v>
      </c>
      <c r="BK82" s="4">
        <v>3.637</v>
      </c>
      <c r="BL82" s="4">
        <v>19.437000000000001</v>
      </c>
      <c r="BM82" s="4">
        <v>0</v>
      </c>
      <c r="BQ82" s="4">
        <v>4471.2460000000001</v>
      </c>
      <c r="BR82" s="4">
        <v>0.111854</v>
      </c>
      <c r="BS82" s="4">
        <v>-5</v>
      </c>
      <c r="BT82" s="4">
        <v>7.9059999999999998E-3</v>
      </c>
      <c r="BU82" s="4">
        <v>2.7334320000000001</v>
      </c>
      <c r="BV82" s="4">
        <v>21</v>
      </c>
      <c r="BW82" s="4">
        <f t="shared" si="10"/>
        <v>0.72217273439999996</v>
      </c>
      <c r="BY82" s="4">
        <f>BE82*$BU82*VLOOKUP("Fuel Specific Gravity",'Raw Data'!$A$1:$B$2000,2,FALSE)</f>
        <v>7421.7209572877282</v>
      </c>
      <c r="BZ82" s="4">
        <f>BF82*$BU82*VLOOKUP("Fuel Specific Gravity",'Raw Data'!$A$1:$B$2000,2,FALSE)</f>
        <v>8.5180465362719993</v>
      </c>
      <c r="CA82" s="4">
        <f>BJ82*$BU82*VLOOKUP("Fuel Specific Gravity",'Raw Data'!$A$1:$B$2000,2,FALSE)</f>
        <v>36.8827446624</v>
      </c>
      <c r="CB82" s="4">
        <f>BM82*$BU82*VLOOKUP("Fuel Specific Gravity",'Raw Data'!$A$1:$B$2000,2,FALSE)</f>
        <v>0</v>
      </c>
    </row>
    <row r="83" spans="1:80" x14ac:dyDescent="0.25">
      <c r="A83" s="2">
        <v>43165</v>
      </c>
      <c r="B83" s="38">
        <v>0.41341738425925922</v>
      </c>
      <c r="C83" s="4">
        <v>7.0090000000000003</v>
      </c>
      <c r="D83" s="4">
        <v>9.2999999999999992E-3</v>
      </c>
      <c r="E83" s="4">
        <v>92.652360999999999</v>
      </c>
      <c r="F83" s="4">
        <v>393.4</v>
      </c>
      <c r="G83" s="4">
        <v>87.7</v>
      </c>
      <c r="H83" s="4">
        <v>0</v>
      </c>
      <c r="J83" s="4">
        <v>12.46</v>
      </c>
      <c r="K83" s="4">
        <v>0.9456</v>
      </c>
      <c r="L83" s="4">
        <v>6.6269999999999998</v>
      </c>
      <c r="M83" s="4">
        <v>8.8000000000000005E-3</v>
      </c>
      <c r="N83" s="4">
        <v>371.94049999999999</v>
      </c>
      <c r="O83" s="4">
        <v>82.891300000000001</v>
      </c>
      <c r="P83" s="4">
        <v>454.8</v>
      </c>
      <c r="Q83" s="4">
        <v>297.25619999999998</v>
      </c>
      <c r="R83" s="4">
        <v>66.247100000000003</v>
      </c>
      <c r="S83" s="4">
        <v>363.5</v>
      </c>
      <c r="T83" s="4">
        <v>0</v>
      </c>
      <c r="W83" s="4">
        <v>0</v>
      </c>
      <c r="X83" s="4">
        <v>11.777699999999999</v>
      </c>
      <c r="Y83" s="4">
        <v>12.1</v>
      </c>
      <c r="Z83" s="4">
        <v>845</v>
      </c>
      <c r="AA83" s="4">
        <v>845</v>
      </c>
      <c r="AB83" s="4">
        <v>884</v>
      </c>
      <c r="AC83" s="4">
        <v>79</v>
      </c>
      <c r="AD83" s="4">
        <v>21.54</v>
      </c>
      <c r="AE83" s="4">
        <v>0.49</v>
      </c>
      <c r="AF83" s="4">
        <v>979</v>
      </c>
      <c r="AG83" s="4">
        <v>0</v>
      </c>
      <c r="AH83" s="4">
        <v>30</v>
      </c>
      <c r="AI83" s="4">
        <v>35</v>
      </c>
      <c r="AJ83" s="4">
        <v>192</v>
      </c>
      <c r="AK83" s="4">
        <v>168.9</v>
      </c>
      <c r="AL83" s="4">
        <v>4.5</v>
      </c>
      <c r="AM83" s="4">
        <v>175</v>
      </c>
      <c r="AN83" s="4" t="s">
        <v>155</v>
      </c>
      <c r="AO83" s="4">
        <v>2</v>
      </c>
      <c r="AP83" s="5">
        <v>0.62254629629629632</v>
      </c>
      <c r="AQ83" s="4">
        <v>47.161926999999999</v>
      </c>
      <c r="AR83" s="4">
        <v>-88.484108000000006</v>
      </c>
      <c r="AS83" s="4">
        <v>314.3</v>
      </c>
      <c r="AT83" s="4">
        <v>24.3</v>
      </c>
      <c r="AU83" s="4">
        <v>12</v>
      </c>
      <c r="AV83" s="4">
        <v>10</v>
      </c>
      <c r="AW83" s="4" t="s">
        <v>205</v>
      </c>
      <c r="AX83" s="4">
        <v>1.2316</v>
      </c>
      <c r="AY83" s="4">
        <v>1.0684</v>
      </c>
      <c r="AZ83" s="4">
        <v>2.1</v>
      </c>
      <c r="BA83" s="4">
        <v>14.186999999999999</v>
      </c>
      <c r="BB83" s="4">
        <v>30.58</v>
      </c>
      <c r="BC83" s="4">
        <v>2.16</v>
      </c>
      <c r="BD83" s="4">
        <v>5.758</v>
      </c>
      <c r="BE83" s="4">
        <v>3179.67</v>
      </c>
      <c r="BF83" s="4">
        <v>2.6749999999999998</v>
      </c>
      <c r="BG83" s="4">
        <v>18.687999999999999</v>
      </c>
      <c r="BH83" s="4">
        <v>4.165</v>
      </c>
      <c r="BI83" s="4">
        <v>22.853000000000002</v>
      </c>
      <c r="BJ83" s="4">
        <v>14.936</v>
      </c>
      <c r="BK83" s="4">
        <v>3.3290000000000002</v>
      </c>
      <c r="BL83" s="4">
        <v>18.263999999999999</v>
      </c>
      <c r="BM83" s="4">
        <v>0</v>
      </c>
      <c r="BQ83" s="4">
        <v>4108.8459999999995</v>
      </c>
      <c r="BR83" s="4">
        <v>0.149676</v>
      </c>
      <c r="BS83" s="4">
        <v>-5</v>
      </c>
      <c r="BT83" s="4">
        <v>8.0000000000000002E-3</v>
      </c>
      <c r="BU83" s="4">
        <v>3.6577069999999998</v>
      </c>
      <c r="BV83" s="4">
        <v>21</v>
      </c>
      <c r="BW83" s="4">
        <f t="shared" si="10"/>
        <v>0.96636618939999996</v>
      </c>
      <c r="BY83" s="4">
        <f>BE83*$BU83*VLOOKUP("Fuel Specific Gravity",'Raw Data'!$A$1:$B$2000,2,FALSE)</f>
        <v>9932.2772390532591</v>
      </c>
      <c r="BZ83" s="4">
        <f>BF83*$BU83*VLOOKUP("Fuel Specific Gravity",'Raw Data'!$A$1:$B$2000,2,FALSE)</f>
        <v>8.3558487561499994</v>
      </c>
      <c r="CA83" s="4">
        <f>BJ83*$BU83*VLOOKUP("Fuel Specific Gravity",'Raw Data'!$A$1:$B$2000,2,FALSE)</f>
        <v>46.655311036207998</v>
      </c>
      <c r="CB83" s="4">
        <f>BM83*$BU83*VLOOKUP("Fuel Specific Gravity",'Raw Data'!$A$1:$B$2000,2,FALSE)</f>
        <v>0</v>
      </c>
    </row>
    <row r="84" spans="1:80" x14ac:dyDescent="0.25">
      <c r="A84" s="2">
        <v>43165</v>
      </c>
      <c r="B84" s="38">
        <v>0.41342895833333332</v>
      </c>
      <c r="C84" s="4">
        <v>7.399</v>
      </c>
      <c r="D84" s="4">
        <v>7.4999999999999997E-3</v>
      </c>
      <c r="E84" s="4">
        <v>75.185796999999994</v>
      </c>
      <c r="F84" s="4">
        <v>395.3</v>
      </c>
      <c r="G84" s="4">
        <v>85.3</v>
      </c>
      <c r="H84" s="4">
        <v>0</v>
      </c>
      <c r="J84" s="4">
        <v>12.05</v>
      </c>
      <c r="K84" s="4">
        <v>0.94259999999999999</v>
      </c>
      <c r="L84" s="4">
        <v>6.9741999999999997</v>
      </c>
      <c r="M84" s="4">
        <v>7.1000000000000004E-3</v>
      </c>
      <c r="N84" s="4">
        <v>372.56889999999999</v>
      </c>
      <c r="O84" s="4">
        <v>80.371600000000001</v>
      </c>
      <c r="P84" s="4">
        <v>452.9</v>
      </c>
      <c r="Q84" s="4">
        <v>297.75839999999999</v>
      </c>
      <c r="R84" s="4">
        <v>64.2333</v>
      </c>
      <c r="S84" s="4">
        <v>362</v>
      </c>
      <c r="T84" s="4">
        <v>0</v>
      </c>
      <c r="W84" s="4">
        <v>0</v>
      </c>
      <c r="X84" s="4">
        <v>11.3567</v>
      </c>
      <c r="Y84" s="4">
        <v>12.1</v>
      </c>
      <c r="Z84" s="4">
        <v>845</v>
      </c>
      <c r="AA84" s="4">
        <v>845</v>
      </c>
      <c r="AB84" s="4">
        <v>884</v>
      </c>
      <c r="AC84" s="4">
        <v>79</v>
      </c>
      <c r="AD84" s="4">
        <v>21.54</v>
      </c>
      <c r="AE84" s="4">
        <v>0.49</v>
      </c>
      <c r="AF84" s="4">
        <v>979</v>
      </c>
      <c r="AG84" s="4">
        <v>0</v>
      </c>
      <c r="AH84" s="4">
        <v>30</v>
      </c>
      <c r="AI84" s="4">
        <v>35</v>
      </c>
      <c r="AJ84" s="4">
        <v>192</v>
      </c>
      <c r="AK84" s="4">
        <v>169</v>
      </c>
      <c r="AL84" s="4">
        <v>4.5</v>
      </c>
      <c r="AM84" s="4">
        <v>175</v>
      </c>
      <c r="AN84" s="4" t="s">
        <v>155</v>
      </c>
      <c r="AO84" s="4">
        <v>2</v>
      </c>
      <c r="AP84" s="5">
        <v>0.62255787037037036</v>
      </c>
      <c r="AQ84" s="4">
        <v>47.162024000000002</v>
      </c>
      <c r="AR84" s="4">
        <v>-88.484126000000003</v>
      </c>
      <c r="AS84" s="4">
        <v>314.8</v>
      </c>
      <c r="AT84" s="4">
        <v>24.1</v>
      </c>
      <c r="AU84" s="4">
        <v>12</v>
      </c>
      <c r="AV84" s="4">
        <v>10</v>
      </c>
      <c r="AW84" s="4" t="s">
        <v>205</v>
      </c>
      <c r="AX84" s="4">
        <v>1.2</v>
      </c>
      <c r="AY84" s="4">
        <v>1.1000000000000001</v>
      </c>
      <c r="AZ84" s="4">
        <v>2.1</v>
      </c>
      <c r="BA84" s="4">
        <v>14.186999999999999</v>
      </c>
      <c r="BB84" s="4">
        <v>29.02</v>
      </c>
      <c r="BC84" s="4">
        <v>2.0499999999999998</v>
      </c>
      <c r="BD84" s="4">
        <v>6.0940000000000003</v>
      </c>
      <c r="BE84" s="4">
        <v>3179.692</v>
      </c>
      <c r="BF84" s="4">
        <v>2.056</v>
      </c>
      <c r="BG84" s="4">
        <v>17.788</v>
      </c>
      <c r="BH84" s="4">
        <v>3.8370000000000002</v>
      </c>
      <c r="BI84" s="4">
        <v>21.625</v>
      </c>
      <c r="BJ84" s="4">
        <v>14.215999999999999</v>
      </c>
      <c r="BK84" s="4">
        <v>3.0670000000000002</v>
      </c>
      <c r="BL84" s="4">
        <v>17.283000000000001</v>
      </c>
      <c r="BM84" s="4">
        <v>0</v>
      </c>
      <c r="BQ84" s="4">
        <v>3764.7750000000001</v>
      </c>
      <c r="BR84" s="4">
        <v>0.161248</v>
      </c>
      <c r="BS84" s="4">
        <v>-5</v>
      </c>
      <c r="BT84" s="4">
        <v>8.9060000000000007E-3</v>
      </c>
      <c r="BU84" s="4">
        <v>3.9404979999999998</v>
      </c>
      <c r="BV84" s="4">
        <v>21</v>
      </c>
      <c r="BW84" s="4">
        <f t="shared" si="10"/>
        <v>1.0410795715999999</v>
      </c>
      <c r="BY84" s="4">
        <f>BE84*$BU84*VLOOKUP("Fuel Specific Gravity",'Raw Data'!$A$1:$B$2000,2,FALSE)</f>
        <v>10700.252751490063</v>
      </c>
      <c r="BZ84" s="4">
        <f>BF84*$BU84*VLOOKUP("Fuel Specific Gravity",'Raw Data'!$A$1:$B$2000,2,FALSE)</f>
        <v>6.918820960351999</v>
      </c>
      <c r="CA84" s="4">
        <f>BJ84*$BU84*VLOOKUP("Fuel Specific Gravity",'Raw Data'!$A$1:$B$2000,2,FALSE)</f>
        <v>47.839474111071993</v>
      </c>
      <c r="CB84" s="4">
        <f>BM84*$BU84*VLOOKUP("Fuel Specific Gravity",'Raw Data'!$A$1:$B$2000,2,FALSE)</f>
        <v>0</v>
      </c>
    </row>
    <row r="85" spans="1:80" x14ac:dyDescent="0.25">
      <c r="A85" s="2">
        <v>43165</v>
      </c>
      <c r="B85" s="38">
        <v>0.41344053240740736</v>
      </c>
      <c r="C85" s="4">
        <v>7.7409999999999997</v>
      </c>
      <c r="D85" s="4">
        <v>7.0000000000000001E-3</v>
      </c>
      <c r="E85" s="4">
        <v>70</v>
      </c>
      <c r="F85" s="4">
        <v>396.3</v>
      </c>
      <c r="G85" s="4">
        <v>84.1</v>
      </c>
      <c r="H85" s="4">
        <v>0</v>
      </c>
      <c r="J85" s="4">
        <v>11.63</v>
      </c>
      <c r="K85" s="4">
        <v>0.93989999999999996</v>
      </c>
      <c r="L85" s="4">
        <v>7.2756999999999996</v>
      </c>
      <c r="M85" s="4">
        <v>6.6E-3</v>
      </c>
      <c r="N85" s="4">
        <v>372.52760000000001</v>
      </c>
      <c r="O85" s="4">
        <v>79.079400000000007</v>
      </c>
      <c r="P85" s="4">
        <v>451.6</v>
      </c>
      <c r="Q85" s="4">
        <v>297.72539999999998</v>
      </c>
      <c r="R85" s="4">
        <v>63.200499999999998</v>
      </c>
      <c r="S85" s="4">
        <v>360.9</v>
      </c>
      <c r="T85" s="4">
        <v>0</v>
      </c>
      <c r="W85" s="4">
        <v>0</v>
      </c>
      <c r="X85" s="4">
        <v>10.9322</v>
      </c>
      <c r="Y85" s="4">
        <v>12</v>
      </c>
      <c r="Z85" s="4">
        <v>846</v>
      </c>
      <c r="AA85" s="4">
        <v>846</v>
      </c>
      <c r="AB85" s="4">
        <v>885</v>
      </c>
      <c r="AC85" s="4">
        <v>79</v>
      </c>
      <c r="AD85" s="4">
        <v>21.54</v>
      </c>
      <c r="AE85" s="4">
        <v>0.49</v>
      </c>
      <c r="AF85" s="4">
        <v>979</v>
      </c>
      <c r="AG85" s="4">
        <v>0</v>
      </c>
      <c r="AH85" s="4">
        <v>30</v>
      </c>
      <c r="AI85" s="4">
        <v>35</v>
      </c>
      <c r="AJ85" s="4">
        <v>192</v>
      </c>
      <c r="AK85" s="4">
        <v>169</v>
      </c>
      <c r="AL85" s="4">
        <v>4.4000000000000004</v>
      </c>
      <c r="AM85" s="4">
        <v>175</v>
      </c>
      <c r="AN85" s="4" t="s">
        <v>155</v>
      </c>
      <c r="AO85" s="4">
        <v>2</v>
      </c>
      <c r="AP85" s="5">
        <v>0.6225694444444444</v>
      </c>
      <c r="AQ85" s="4">
        <v>47.162125000000003</v>
      </c>
      <c r="AR85" s="4">
        <v>-88.484131000000005</v>
      </c>
      <c r="AS85" s="4">
        <v>315.8</v>
      </c>
      <c r="AT85" s="4">
        <v>24.4</v>
      </c>
      <c r="AU85" s="4">
        <v>12</v>
      </c>
      <c r="AV85" s="4">
        <v>10</v>
      </c>
      <c r="AW85" s="4" t="s">
        <v>205</v>
      </c>
      <c r="AX85" s="4">
        <v>1.2684</v>
      </c>
      <c r="AY85" s="4">
        <v>1.1684000000000001</v>
      </c>
      <c r="AZ85" s="4">
        <v>2.1684000000000001</v>
      </c>
      <c r="BA85" s="4">
        <v>14.186999999999999</v>
      </c>
      <c r="BB85" s="4">
        <v>27.78</v>
      </c>
      <c r="BC85" s="4">
        <v>1.96</v>
      </c>
      <c r="BD85" s="4">
        <v>6.3929999999999998</v>
      </c>
      <c r="BE85" s="4">
        <v>3179.2939999999999</v>
      </c>
      <c r="BF85" s="4">
        <v>1.83</v>
      </c>
      <c r="BG85" s="4">
        <v>17.047000000000001</v>
      </c>
      <c r="BH85" s="4">
        <v>3.6190000000000002</v>
      </c>
      <c r="BI85" s="4">
        <v>20.666</v>
      </c>
      <c r="BJ85" s="4">
        <v>13.624000000000001</v>
      </c>
      <c r="BK85" s="4">
        <v>2.8919999999999999</v>
      </c>
      <c r="BL85" s="4">
        <v>16.515999999999998</v>
      </c>
      <c r="BM85" s="4">
        <v>0</v>
      </c>
      <c r="BQ85" s="4">
        <v>3473.4659999999999</v>
      </c>
      <c r="BR85" s="4">
        <v>0.18102599999999999</v>
      </c>
      <c r="BS85" s="4">
        <v>-5</v>
      </c>
      <c r="BT85" s="4">
        <v>8.0940000000000005E-3</v>
      </c>
      <c r="BU85" s="4">
        <v>4.4238220000000004</v>
      </c>
      <c r="BV85" s="4">
        <v>21</v>
      </c>
      <c r="BW85" s="4">
        <f t="shared" si="10"/>
        <v>1.1687737724</v>
      </c>
      <c r="BY85" s="4">
        <f>BE85*$BU85*VLOOKUP("Fuel Specific Gravity",'Raw Data'!$A$1:$B$2000,2,FALSE)</f>
        <v>12011.194653384473</v>
      </c>
      <c r="BZ85" s="4">
        <f>BF85*$BU85*VLOOKUP("Fuel Specific Gravity",'Raw Data'!$A$1:$B$2000,2,FALSE)</f>
        <v>6.9136374980399999</v>
      </c>
      <c r="CA85" s="4">
        <f>BJ85*$BU85*VLOOKUP("Fuel Specific Gravity",'Raw Data'!$A$1:$B$2000,2,FALSE)</f>
        <v>51.470708892512008</v>
      </c>
      <c r="CB85" s="4">
        <f>BM85*$BU85*VLOOKUP("Fuel Specific Gravity",'Raw Data'!$A$1:$B$2000,2,FALSE)</f>
        <v>0</v>
      </c>
    </row>
    <row r="86" spans="1:80" x14ac:dyDescent="0.25">
      <c r="A86" s="2">
        <v>43165</v>
      </c>
      <c r="B86" s="38">
        <v>0.41345210648148151</v>
      </c>
      <c r="C86" s="4">
        <v>7.85</v>
      </c>
      <c r="D86" s="4">
        <v>7.0000000000000001E-3</v>
      </c>
      <c r="E86" s="4">
        <v>70</v>
      </c>
      <c r="F86" s="4">
        <v>396.6</v>
      </c>
      <c r="G86" s="4">
        <v>83.3</v>
      </c>
      <c r="H86" s="4">
        <v>0</v>
      </c>
      <c r="J86" s="4">
        <v>11.16</v>
      </c>
      <c r="K86" s="4">
        <v>0.93910000000000005</v>
      </c>
      <c r="L86" s="4">
        <v>7.3716999999999997</v>
      </c>
      <c r="M86" s="4">
        <v>6.6E-3</v>
      </c>
      <c r="N86" s="4">
        <v>372.43689999999998</v>
      </c>
      <c r="O86" s="4">
        <v>78.184200000000004</v>
      </c>
      <c r="P86" s="4">
        <v>450.6</v>
      </c>
      <c r="Q86" s="4">
        <v>297.65289999999999</v>
      </c>
      <c r="R86" s="4">
        <v>62.485100000000003</v>
      </c>
      <c r="S86" s="4">
        <v>360.1</v>
      </c>
      <c r="T86" s="4">
        <v>0</v>
      </c>
      <c r="W86" s="4">
        <v>0</v>
      </c>
      <c r="X86" s="4">
        <v>10.4839</v>
      </c>
      <c r="Y86" s="4">
        <v>12.1</v>
      </c>
      <c r="Z86" s="4">
        <v>846</v>
      </c>
      <c r="AA86" s="4">
        <v>848</v>
      </c>
      <c r="AB86" s="4">
        <v>885</v>
      </c>
      <c r="AC86" s="4">
        <v>79</v>
      </c>
      <c r="AD86" s="4">
        <v>21.54</v>
      </c>
      <c r="AE86" s="4">
        <v>0.49</v>
      </c>
      <c r="AF86" s="4">
        <v>979</v>
      </c>
      <c r="AG86" s="4">
        <v>0</v>
      </c>
      <c r="AH86" s="4">
        <v>30</v>
      </c>
      <c r="AI86" s="4">
        <v>35</v>
      </c>
      <c r="AJ86" s="4">
        <v>192</v>
      </c>
      <c r="AK86" s="4">
        <v>169</v>
      </c>
      <c r="AL86" s="4">
        <v>4.4000000000000004</v>
      </c>
      <c r="AM86" s="4">
        <v>175</v>
      </c>
      <c r="AN86" s="4" t="s">
        <v>155</v>
      </c>
      <c r="AO86" s="4">
        <v>2</v>
      </c>
      <c r="AP86" s="5">
        <v>0.62258101851851855</v>
      </c>
      <c r="AQ86" s="4">
        <v>47.162230000000001</v>
      </c>
      <c r="AR86" s="4">
        <v>-88.484121999999999</v>
      </c>
      <c r="AS86" s="4">
        <v>316.39999999999998</v>
      </c>
      <c r="AT86" s="4">
        <v>25.1</v>
      </c>
      <c r="AU86" s="4">
        <v>12</v>
      </c>
      <c r="AV86" s="4">
        <v>10</v>
      </c>
      <c r="AW86" s="4" t="s">
        <v>205</v>
      </c>
      <c r="AX86" s="4">
        <v>1.3</v>
      </c>
      <c r="AY86" s="4">
        <v>1.2684</v>
      </c>
      <c r="AZ86" s="4">
        <v>2.2000000000000002</v>
      </c>
      <c r="BA86" s="4">
        <v>14.186999999999999</v>
      </c>
      <c r="BB86" s="4">
        <v>27.41</v>
      </c>
      <c r="BC86" s="4">
        <v>1.93</v>
      </c>
      <c r="BD86" s="4">
        <v>6.4880000000000004</v>
      </c>
      <c r="BE86" s="4">
        <v>3179.1060000000002</v>
      </c>
      <c r="BF86" s="4">
        <v>1.804</v>
      </c>
      <c r="BG86" s="4">
        <v>16.82</v>
      </c>
      <c r="BH86" s="4">
        <v>3.5310000000000001</v>
      </c>
      <c r="BI86" s="4">
        <v>20.350999999999999</v>
      </c>
      <c r="BJ86" s="4">
        <v>13.443</v>
      </c>
      <c r="BK86" s="4">
        <v>2.8220000000000001</v>
      </c>
      <c r="BL86" s="4">
        <v>16.265000000000001</v>
      </c>
      <c r="BM86" s="4">
        <v>0</v>
      </c>
      <c r="BQ86" s="4">
        <v>3287.4229999999998</v>
      </c>
      <c r="BR86" s="4">
        <v>0.22467599999999999</v>
      </c>
      <c r="BS86" s="4">
        <v>-5</v>
      </c>
      <c r="BT86" s="4">
        <v>7.0939999999999996E-3</v>
      </c>
      <c r="BU86" s="4">
        <v>5.4905200000000001</v>
      </c>
      <c r="BV86" s="4">
        <v>21</v>
      </c>
      <c r="BW86" s="4">
        <f t="shared" si="10"/>
        <v>1.4505953839999999</v>
      </c>
      <c r="BY86" s="4">
        <f>BE86*$BU86*VLOOKUP("Fuel Specific Gravity",'Raw Data'!$A$1:$B$2000,2,FALSE)</f>
        <v>14906.523094152481</v>
      </c>
      <c r="BZ86" s="4">
        <f>BF86*$BU86*VLOOKUP("Fuel Specific Gravity",'Raw Data'!$A$1:$B$2000,2,FALSE)</f>
        <v>8.4587829603200007</v>
      </c>
      <c r="CA86" s="4">
        <f>BJ86*$BU86*VLOOKUP("Fuel Specific Gravity",'Raw Data'!$A$1:$B$2000,2,FALSE)</f>
        <v>63.03293754744</v>
      </c>
      <c r="CB86" s="4">
        <f>BM86*$BU86*VLOOKUP("Fuel Specific Gravity",'Raw Data'!$A$1:$B$2000,2,FALSE)</f>
        <v>0</v>
      </c>
    </row>
    <row r="87" spans="1:80" x14ac:dyDescent="0.25">
      <c r="A87" s="2">
        <v>43165</v>
      </c>
      <c r="B87" s="38">
        <v>0.41346368055555555</v>
      </c>
      <c r="C87" s="4">
        <v>7.85</v>
      </c>
      <c r="D87" s="4">
        <v>6.7999999999999996E-3</v>
      </c>
      <c r="E87" s="4">
        <v>67.530072000000004</v>
      </c>
      <c r="F87" s="4">
        <v>396</v>
      </c>
      <c r="G87" s="4">
        <v>83.1</v>
      </c>
      <c r="H87" s="4">
        <v>0</v>
      </c>
      <c r="J87" s="4">
        <v>10.83</v>
      </c>
      <c r="K87" s="4">
        <v>0.93910000000000005</v>
      </c>
      <c r="L87" s="4">
        <v>7.3716999999999997</v>
      </c>
      <c r="M87" s="4">
        <v>6.3E-3</v>
      </c>
      <c r="N87" s="4">
        <v>371.91140000000001</v>
      </c>
      <c r="O87" s="4">
        <v>78.058400000000006</v>
      </c>
      <c r="P87" s="4">
        <v>450</v>
      </c>
      <c r="Q87" s="4">
        <v>297.23289999999997</v>
      </c>
      <c r="R87" s="4">
        <v>62.384599999999999</v>
      </c>
      <c r="S87" s="4">
        <v>359.6</v>
      </c>
      <c r="T87" s="4">
        <v>0</v>
      </c>
      <c r="W87" s="4">
        <v>0</v>
      </c>
      <c r="X87" s="4">
        <v>10.1706</v>
      </c>
      <c r="Y87" s="4">
        <v>12</v>
      </c>
      <c r="Z87" s="4">
        <v>847</v>
      </c>
      <c r="AA87" s="4">
        <v>848</v>
      </c>
      <c r="AB87" s="4">
        <v>886</v>
      </c>
      <c r="AC87" s="4">
        <v>79</v>
      </c>
      <c r="AD87" s="4">
        <v>21.54</v>
      </c>
      <c r="AE87" s="4">
        <v>0.49</v>
      </c>
      <c r="AF87" s="4">
        <v>979</v>
      </c>
      <c r="AG87" s="4">
        <v>0</v>
      </c>
      <c r="AH87" s="4">
        <v>30</v>
      </c>
      <c r="AI87" s="4">
        <v>35</v>
      </c>
      <c r="AJ87" s="4">
        <v>192</v>
      </c>
      <c r="AK87" s="4">
        <v>169</v>
      </c>
      <c r="AL87" s="4">
        <v>4.4000000000000004</v>
      </c>
      <c r="AM87" s="4">
        <v>175</v>
      </c>
      <c r="AN87" s="4" t="s">
        <v>155</v>
      </c>
      <c r="AO87" s="4">
        <v>2</v>
      </c>
      <c r="AP87" s="5">
        <v>0.62259259259259259</v>
      </c>
      <c r="AQ87" s="4">
        <v>47.162263000000003</v>
      </c>
      <c r="AR87" s="4">
        <v>-88.484116999999998</v>
      </c>
      <c r="AS87" s="4">
        <v>316.5</v>
      </c>
      <c r="AT87" s="4">
        <v>26.3</v>
      </c>
      <c r="AU87" s="4">
        <v>12</v>
      </c>
      <c r="AV87" s="4">
        <v>10</v>
      </c>
      <c r="AW87" s="4" t="s">
        <v>205</v>
      </c>
      <c r="AX87" s="4">
        <v>1.3</v>
      </c>
      <c r="AY87" s="4">
        <v>1.3</v>
      </c>
      <c r="AZ87" s="4">
        <v>2.2000000000000002</v>
      </c>
      <c r="BA87" s="4">
        <v>14.186999999999999</v>
      </c>
      <c r="BB87" s="4">
        <v>27.41</v>
      </c>
      <c r="BC87" s="4">
        <v>1.93</v>
      </c>
      <c r="BD87" s="4">
        <v>6.4880000000000004</v>
      </c>
      <c r="BE87" s="4">
        <v>3179.2069999999999</v>
      </c>
      <c r="BF87" s="4">
        <v>1.7410000000000001</v>
      </c>
      <c r="BG87" s="4">
        <v>16.797000000000001</v>
      </c>
      <c r="BH87" s="4">
        <v>3.5249999999999999</v>
      </c>
      <c r="BI87" s="4">
        <v>20.321999999999999</v>
      </c>
      <c r="BJ87" s="4">
        <v>13.423999999999999</v>
      </c>
      <c r="BK87" s="4">
        <v>2.8170000000000002</v>
      </c>
      <c r="BL87" s="4">
        <v>16.241</v>
      </c>
      <c r="BM87" s="4">
        <v>0</v>
      </c>
      <c r="BQ87" s="4">
        <v>3189.299</v>
      </c>
      <c r="BR87" s="4">
        <v>0.239872</v>
      </c>
      <c r="BS87" s="4">
        <v>-5</v>
      </c>
      <c r="BT87" s="4">
        <v>7.9059999999999998E-3</v>
      </c>
      <c r="BU87" s="4">
        <v>5.861872</v>
      </c>
      <c r="BV87" s="4">
        <v>21</v>
      </c>
      <c r="BW87" s="4">
        <f t="shared" si="10"/>
        <v>1.5487065823999999</v>
      </c>
      <c r="BY87" s="4">
        <f>BE87*$BU87*VLOOKUP("Fuel Specific Gravity",'Raw Data'!$A$1:$B$2000,2,FALSE)</f>
        <v>15915.233239160414</v>
      </c>
      <c r="BZ87" s="4">
        <f>BF87*$BU87*VLOOKUP("Fuel Specific Gravity",'Raw Data'!$A$1:$B$2000,2,FALSE)</f>
        <v>8.7155133558080014</v>
      </c>
      <c r="CA87" s="4">
        <f>BJ87*$BU87*VLOOKUP("Fuel Specific Gravity",'Raw Data'!$A$1:$B$2000,2,FALSE)</f>
        <v>67.201063347711994</v>
      </c>
      <c r="CB87" s="4">
        <f>BM87*$BU87*VLOOKUP("Fuel Specific Gravity",'Raw Data'!$A$1:$B$2000,2,FALSE)</f>
        <v>0</v>
      </c>
    </row>
    <row r="88" spans="1:80" x14ac:dyDescent="0.25">
      <c r="A88" s="2">
        <v>43165</v>
      </c>
      <c r="B88" s="38">
        <v>0.41347525462962964</v>
      </c>
      <c r="C88" s="4">
        <v>7.8570000000000002</v>
      </c>
      <c r="D88" s="4">
        <v>6.0000000000000001E-3</v>
      </c>
      <c r="E88" s="4">
        <v>60</v>
      </c>
      <c r="F88" s="4">
        <v>393.5</v>
      </c>
      <c r="G88" s="4">
        <v>83.6</v>
      </c>
      <c r="H88" s="4">
        <v>0</v>
      </c>
      <c r="J88" s="4">
        <v>10.58</v>
      </c>
      <c r="K88" s="4">
        <v>0.93899999999999995</v>
      </c>
      <c r="L88" s="4">
        <v>7.3781999999999996</v>
      </c>
      <c r="M88" s="4">
        <v>5.5999999999999999E-3</v>
      </c>
      <c r="N88" s="4">
        <v>369.47449999999998</v>
      </c>
      <c r="O88" s="4">
        <v>78.504300000000001</v>
      </c>
      <c r="P88" s="4">
        <v>448</v>
      </c>
      <c r="Q88" s="4">
        <v>295.28539999999998</v>
      </c>
      <c r="R88" s="4">
        <v>62.740900000000003</v>
      </c>
      <c r="S88" s="4">
        <v>358</v>
      </c>
      <c r="T88" s="4">
        <v>0</v>
      </c>
      <c r="W88" s="4">
        <v>0</v>
      </c>
      <c r="X88" s="4">
        <v>9.9383999999999997</v>
      </c>
      <c r="Y88" s="4">
        <v>12.1</v>
      </c>
      <c r="Z88" s="4">
        <v>847</v>
      </c>
      <c r="AA88" s="4">
        <v>848</v>
      </c>
      <c r="AB88" s="4">
        <v>886</v>
      </c>
      <c r="AC88" s="4">
        <v>79</v>
      </c>
      <c r="AD88" s="4">
        <v>21.54</v>
      </c>
      <c r="AE88" s="4">
        <v>0.49</v>
      </c>
      <c r="AF88" s="4">
        <v>979</v>
      </c>
      <c r="AG88" s="4">
        <v>0</v>
      </c>
      <c r="AH88" s="4">
        <v>30</v>
      </c>
      <c r="AI88" s="4">
        <v>35</v>
      </c>
      <c r="AJ88" s="4">
        <v>192</v>
      </c>
      <c r="AK88" s="4">
        <v>169</v>
      </c>
      <c r="AL88" s="4">
        <v>4.4000000000000004</v>
      </c>
      <c r="AM88" s="4">
        <v>175</v>
      </c>
      <c r="AN88" s="4" t="s">
        <v>155</v>
      </c>
      <c r="AO88" s="4">
        <v>2</v>
      </c>
      <c r="AP88" s="5">
        <v>0.62259259259259259</v>
      </c>
      <c r="AQ88" s="4">
        <v>47.162422999999997</v>
      </c>
      <c r="AR88" s="4">
        <v>-88.484105</v>
      </c>
      <c r="AS88" s="4">
        <v>316.8</v>
      </c>
      <c r="AT88" s="4">
        <v>27.7</v>
      </c>
      <c r="AU88" s="4">
        <v>12</v>
      </c>
      <c r="AV88" s="4">
        <v>10</v>
      </c>
      <c r="AW88" s="4" t="s">
        <v>205</v>
      </c>
      <c r="AX88" s="4">
        <v>1.4368000000000001</v>
      </c>
      <c r="AY88" s="4">
        <v>1.5052000000000001</v>
      </c>
      <c r="AZ88" s="4">
        <v>2.4051999999999998</v>
      </c>
      <c r="BA88" s="4">
        <v>14.186999999999999</v>
      </c>
      <c r="BB88" s="4">
        <v>27.39</v>
      </c>
      <c r="BC88" s="4">
        <v>1.93</v>
      </c>
      <c r="BD88" s="4">
        <v>6.4930000000000003</v>
      </c>
      <c r="BE88" s="4">
        <v>3179.5</v>
      </c>
      <c r="BF88" s="4">
        <v>1.5449999999999999</v>
      </c>
      <c r="BG88" s="4">
        <v>16.672999999999998</v>
      </c>
      <c r="BH88" s="4">
        <v>3.5430000000000001</v>
      </c>
      <c r="BI88" s="4">
        <v>20.216000000000001</v>
      </c>
      <c r="BJ88" s="4">
        <v>13.326000000000001</v>
      </c>
      <c r="BK88" s="4">
        <v>2.831</v>
      </c>
      <c r="BL88" s="4">
        <v>16.157</v>
      </c>
      <c r="BM88" s="4">
        <v>0</v>
      </c>
      <c r="BQ88" s="4">
        <v>3114.0169999999998</v>
      </c>
      <c r="BR88" s="4">
        <v>0.25730799999999998</v>
      </c>
      <c r="BS88" s="4">
        <v>-5</v>
      </c>
      <c r="BT88" s="4">
        <v>7.0939999999999996E-3</v>
      </c>
      <c r="BU88" s="4">
        <v>6.2879649999999998</v>
      </c>
      <c r="BV88" s="4">
        <v>21</v>
      </c>
      <c r="BW88" s="4">
        <f t="shared" si="10"/>
        <v>1.661280353</v>
      </c>
      <c r="BY88" s="4">
        <f>BE88*$BU88*VLOOKUP("Fuel Specific Gravity",'Raw Data'!$A$1:$B$2000,2,FALSE)</f>
        <v>17073.667348744999</v>
      </c>
      <c r="BZ88" s="4">
        <f>BF88*$BU88*VLOOKUP("Fuel Specific Gravity",'Raw Data'!$A$1:$B$2000,2,FALSE)</f>
        <v>8.29652965995</v>
      </c>
      <c r="CA88" s="4">
        <f>BJ88*$BU88*VLOOKUP("Fuel Specific Gravity",'Raw Data'!$A$1:$B$2000,2,FALSE)</f>
        <v>71.559582037859997</v>
      </c>
      <c r="CB88" s="4">
        <f>BM88*$BU88*VLOOKUP("Fuel Specific Gravity",'Raw Data'!$A$1:$B$2000,2,FALSE)</f>
        <v>0</v>
      </c>
    </row>
    <row r="89" spans="1:80" x14ac:dyDescent="0.25">
      <c r="A89" s="2">
        <v>43165</v>
      </c>
      <c r="B89" s="38">
        <v>0.41348682870370368</v>
      </c>
      <c r="C89" s="4">
        <v>7.9160000000000004</v>
      </c>
      <c r="D89" s="4">
        <v>6.0000000000000001E-3</v>
      </c>
      <c r="E89" s="4">
        <v>60</v>
      </c>
      <c r="F89" s="4">
        <v>392.8</v>
      </c>
      <c r="G89" s="4">
        <v>85.1</v>
      </c>
      <c r="H89" s="4">
        <v>6.6</v>
      </c>
      <c r="J89" s="4">
        <v>10.4</v>
      </c>
      <c r="K89" s="4">
        <v>0.93859999999999999</v>
      </c>
      <c r="L89" s="4">
        <v>7.4298000000000002</v>
      </c>
      <c r="M89" s="4">
        <v>5.5999999999999999E-3</v>
      </c>
      <c r="N89" s="4">
        <v>368.67169999999999</v>
      </c>
      <c r="O89" s="4">
        <v>79.851100000000002</v>
      </c>
      <c r="P89" s="4">
        <v>448.5</v>
      </c>
      <c r="Q89" s="4">
        <v>294.6438</v>
      </c>
      <c r="R89" s="4">
        <v>63.817300000000003</v>
      </c>
      <c r="S89" s="4">
        <v>358.5</v>
      </c>
      <c r="T89" s="4">
        <v>6.5941000000000001</v>
      </c>
      <c r="W89" s="4">
        <v>0</v>
      </c>
      <c r="X89" s="4">
        <v>9.7612000000000005</v>
      </c>
      <c r="Y89" s="4">
        <v>12.1</v>
      </c>
      <c r="Z89" s="4">
        <v>846</v>
      </c>
      <c r="AA89" s="4">
        <v>847</v>
      </c>
      <c r="AB89" s="4">
        <v>885</v>
      </c>
      <c r="AC89" s="4">
        <v>79</v>
      </c>
      <c r="AD89" s="4">
        <v>21.54</v>
      </c>
      <c r="AE89" s="4">
        <v>0.49</v>
      </c>
      <c r="AF89" s="4">
        <v>979</v>
      </c>
      <c r="AG89" s="4">
        <v>0</v>
      </c>
      <c r="AH89" s="4">
        <v>30</v>
      </c>
      <c r="AI89" s="4">
        <v>35</v>
      </c>
      <c r="AJ89" s="4">
        <v>192</v>
      </c>
      <c r="AK89" s="4">
        <v>169</v>
      </c>
      <c r="AL89" s="4">
        <v>4.4000000000000004</v>
      </c>
      <c r="AM89" s="4">
        <v>175</v>
      </c>
      <c r="AN89" s="4" t="s">
        <v>155</v>
      </c>
      <c r="AO89" s="4">
        <v>2</v>
      </c>
      <c r="AP89" s="5">
        <v>0.62261574074074078</v>
      </c>
      <c r="AQ89" s="4">
        <v>47.162573999999999</v>
      </c>
      <c r="AR89" s="4">
        <v>-88.484094999999996</v>
      </c>
      <c r="AS89" s="4">
        <v>317.10000000000002</v>
      </c>
      <c r="AT89" s="4">
        <v>28.1</v>
      </c>
      <c r="AU89" s="4">
        <v>12</v>
      </c>
      <c r="AV89" s="4">
        <v>10</v>
      </c>
      <c r="AW89" s="4" t="s">
        <v>205</v>
      </c>
      <c r="AX89" s="4">
        <v>1.5</v>
      </c>
      <c r="AY89" s="4">
        <v>1.6</v>
      </c>
      <c r="AZ89" s="4">
        <v>2.5</v>
      </c>
      <c r="BA89" s="4">
        <v>14.186999999999999</v>
      </c>
      <c r="BB89" s="4">
        <v>27.19</v>
      </c>
      <c r="BC89" s="4">
        <v>1.92</v>
      </c>
      <c r="BD89" s="4">
        <v>6.5449999999999999</v>
      </c>
      <c r="BE89" s="4">
        <v>3179.1149999999998</v>
      </c>
      <c r="BF89" s="4">
        <v>1.534</v>
      </c>
      <c r="BG89" s="4">
        <v>16.52</v>
      </c>
      <c r="BH89" s="4">
        <v>3.5779999999999998</v>
      </c>
      <c r="BI89" s="4">
        <v>20.097999999999999</v>
      </c>
      <c r="BJ89" s="4">
        <v>13.202999999999999</v>
      </c>
      <c r="BK89" s="4">
        <v>2.86</v>
      </c>
      <c r="BL89" s="4">
        <v>16.062000000000001</v>
      </c>
      <c r="BM89" s="4">
        <v>8.9099999999999999E-2</v>
      </c>
      <c r="BQ89" s="4">
        <v>3036.8960000000002</v>
      </c>
      <c r="BR89" s="4">
        <v>0.26262400000000002</v>
      </c>
      <c r="BS89" s="4">
        <v>-5</v>
      </c>
      <c r="BT89" s="4">
        <v>7.0000000000000001E-3</v>
      </c>
      <c r="BU89" s="4">
        <v>6.4178740000000003</v>
      </c>
      <c r="BV89" s="4">
        <v>21</v>
      </c>
      <c r="BW89" s="4">
        <f t="shared" si="10"/>
        <v>1.6956023108</v>
      </c>
      <c r="BY89" s="4">
        <f>BE89*$BU89*VLOOKUP("Fuel Specific Gravity",'Raw Data'!$A$1:$B$2000,2,FALSE)</f>
        <v>17424.298214289538</v>
      </c>
      <c r="BZ89" s="4">
        <f>BF89*$BU89*VLOOKUP("Fuel Specific Gravity",'Raw Data'!$A$1:$B$2000,2,FALSE)</f>
        <v>8.4076459834640005</v>
      </c>
      <c r="CA89" s="4">
        <f>BJ89*$BU89*VLOOKUP("Fuel Specific Gravity",'Raw Data'!$A$1:$B$2000,2,FALSE)</f>
        <v>72.363852620388002</v>
      </c>
      <c r="CB89" s="4">
        <f>BM89*$BU89*VLOOKUP("Fuel Specific Gravity",'Raw Data'!$A$1:$B$2000,2,FALSE)</f>
        <v>0.4883450176836</v>
      </c>
    </row>
    <row r="90" spans="1:80" x14ac:dyDescent="0.25">
      <c r="A90" s="2">
        <v>43165</v>
      </c>
      <c r="B90" s="38">
        <v>0.41349840277777777</v>
      </c>
      <c r="C90" s="4">
        <v>7.96</v>
      </c>
      <c r="D90" s="4">
        <v>6.0000000000000001E-3</v>
      </c>
      <c r="E90" s="4">
        <v>60</v>
      </c>
      <c r="F90" s="4">
        <v>393</v>
      </c>
      <c r="G90" s="4">
        <v>86.4</v>
      </c>
      <c r="H90" s="4">
        <v>0</v>
      </c>
      <c r="J90" s="4">
        <v>10.28</v>
      </c>
      <c r="K90" s="4">
        <v>0.93830000000000002</v>
      </c>
      <c r="L90" s="4">
        <v>7.4687000000000001</v>
      </c>
      <c r="M90" s="4">
        <v>5.5999999999999999E-3</v>
      </c>
      <c r="N90" s="4">
        <v>368.75420000000003</v>
      </c>
      <c r="O90" s="4">
        <v>81.098100000000002</v>
      </c>
      <c r="P90" s="4">
        <v>449.9</v>
      </c>
      <c r="Q90" s="4">
        <v>294.7097</v>
      </c>
      <c r="R90" s="4">
        <v>64.813900000000004</v>
      </c>
      <c r="S90" s="4">
        <v>359.5</v>
      </c>
      <c r="T90" s="4">
        <v>0</v>
      </c>
      <c r="W90" s="4">
        <v>0</v>
      </c>
      <c r="X90" s="4">
        <v>9.6410999999999998</v>
      </c>
      <c r="Y90" s="4">
        <v>12</v>
      </c>
      <c r="Z90" s="4">
        <v>846</v>
      </c>
      <c r="AA90" s="4">
        <v>848</v>
      </c>
      <c r="AB90" s="4">
        <v>885</v>
      </c>
      <c r="AC90" s="4">
        <v>79</v>
      </c>
      <c r="AD90" s="4">
        <v>21.54</v>
      </c>
      <c r="AE90" s="4">
        <v>0.49</v>
      </c>
      <c r="AF90" s="4">
        <v>979</v>
      </c>
      <c r="AG90" s="4">
        <v>0</v>
      </c>
      <c r="AH90" s="4">
        <v>30</v>
      </c>
      <c r="AI90" s="4">
        <v>35</v>
      </c>
      <c r="AJ90" s="4">
        <v>192</v>
      </c>
      <c r="AK90" s="4">
        <v>169</v>
      </c>
      <c r="AL90" s="4">
        <v>4.5</v>
      </c>
      <c r="AM90" s="4">
        <v>175</v>
      </c>
      <c r="AN90" s="4" t="s">
        <v>155</v>
      </c>
      <c r="AO90" s="4">
        <v>2</v>
      </c>
      <c r="AP90" s="5">
        <v>0.62262731481481481</v>
      </c>
      <c r="AQ90" s="4">
        <v>47.162700999999998</v>
      </c>
      <c r="AR90" s="4">
        <v>-88.484093999999999</v>
      </c>
      <c r="AS90" s="4">
        <v>317.60000000000002</v>
      </c>
      <c r="AT90" s="4">
        <v>29.2</v>
      </c>
      <c r="AU90" s="4">
        <v>12</v>
      </c>
      <c r="AV90" s="4">
        <v>10</v>
      </c>
      <c r="AW90" s="4" t="s">
        <v>205</v>
      </c>
      <c r="AX90" s="4">
        <v>1.5</v>
      </c>
      <c r="AY90" s="4">
        <v>1.6</v>
      </c>
      <c r="AZ90" s="4">
        <v>2.5</v>
      </c>
      <c r="BA90" s="4">
        <v>14.186999999999999</v>
      </c>
      <c r="BB90" s="4">
        <v>27.05</v>
      </c>
      <c r="BC90" s="4">
        <v>1.91</v>
      </c>
      <c r="BD90" s="4">
        <v>6.5780000000000003</v>
      </c>
      <c r="BE90" s="4">
        <v>3179.3229999999999</v>
      </c>
      <c r="BF90" s="4">
        <v>1.5249999999999999</v>
      </c>
      <c r="BG90" s="4">
        <v>16.439</v>
      </c>
      <c r="BH90" s="4">
        <v>3.6150000000000002</v>
      </c>
      <c r="BI90" s="4">
        <v>20.053999999999998</v>
      </c>
      <c r="BJ90" s="4">
        <v>13.138</v>
      </c>
      <c r="BK90" s="4">
        <v>2.8889999999999998</v>
      </c>
      <c r="BL90" s="4">
        <v>16.027000000000001</v>
      </c>
      <c r="BM90" s="4">
        <v>0</v>
      </c>
      <c r="BQ90" s="4">
        <v>2984.1089999999999</v>
      </c>
      <c r="BR90" s="4">
        <v>0.21593499999999999</v>
      </c>
      <c r="BS90" s="4">
        <v>-5</v>
      </c>
      <c r="BT90" s="4">
        <v>7.0000000000000001E-3</v>
      </c>
      <c r="BU90" s="4">
        <v>5.2769130000000004</v>
      </c>
      <c r="BV90" s="4">
        <v>21</v>
      </c>
      <c r="BW90" s="4">
        <f t="shared" si="10"/>
        <v>1.3941604146</v>
      </c>
      <c r="BY90" s="4">
        <f>BE90*$BU90*VLOOKUP("Fuel Specific Gravity",'Raw Data'!$A$1:$B$2000,2,FALSE)</f>
        <v>14327.567282893746</v>
      </c>
      <c r="BZ90" s="4">
        <f>BF90*$BU90*VLOOKUP("Fuel Specific Gravity",'Raw Data'!$A$1:$B$2000,2,FALSE)</f>
        <v>6.8723876455500008</v>
      </c>
      <c r="CA90" s="4">
        <f>BJ90*$BU90*VLOOKUP("Fuel Specific Gravity",'Raw Data'!$A$1:$B$2000,2,FALSE)</f>
        <v>59.206182876875999</v>
      </c>
      <c r="CB90" s="4">
        <f>BM90*$BU90*VLOOKUP("Fuel Specific Gravity",'Raw Data'!$A$1:$B$2000,2,FALSE)</f>
        <v>0</v>
      </c>
    </row>
    <row r="91" spans="1:80" x14ac:dyDescent="0.25">
      <c r="A91" s="2">
        <v>43165</v>
      </c>
      <c r="B91" s="38">
        <v>0.41350997685185181</v>
      </c>
      <c r="C91" s="4">
        <v>7.96</v>
      </c>
      <c r="D91" s="4">
        <v>6.6E-3</v>
      </c>
      <c r="E91" s="4">
        <v>65.604574999999997</v>
      </c>
      <c r="F91" s="4">
        <v>394.8</v>
      </c>
      <c r="G91" s="4">
        <v>87.2</v>
      </c>
      <c r="H91" s="4">
        <v>0</v>
      </c>
      <c r="J91" s="4">
        <v>10.130000000000001</v>
      </c>
      <c r="K91" s="4">
        <v>0.93830000000000002</v>
      </c>
      <c r="L91" s="4">
        <v>7.4687000000000001</v>
      </c>
      <c r="M91" s="4">
        <v>6.1999999999999998E-3</v>
      </c>
      <c r="N91" s="4">
        <v>370.40949999999998</v>
      </c>
      <c r="O91" s="4">
        <v>81.858999999999995</v>
      </c>
      <c r="P91" s="4">
        <v>452.3</v>
      </c>
      <c r="Q91" s="4">
        <v>296.05489999999998</v>
      </c>
      <c r="R91" s="4">
        <v>65.427000000000007</v>
      </c>
      <c r="S91" s="4">
        <v>361.5</v>
      </c>
      <c r="T91" s="4">
        <v>0</v>
      </c>
      <c r="W91" s="4">
        <v>0</v>
      </c>
      <c r="X91" s="4">
        <v>9.5009999999999994</v>
      </c>
      <c r="Y91" s="4">
        <v>12.1</v>
      </c>
      <c r="Z91" s="4">
        <v>846</v>
      </c>
      <c r="AA91" s="4">
        <v>847</v>
      </c>
      <c r="AB91" s="4">
        <v>885</v>
      </c>
      <c r="AC91" s="4">
        <v>79</v>
      </c>
      <c r="AD91" s="4">
        <v>21.56</v>
      </c>
      <c r="AE91" s="4">
        <v>0.5</v>
      </c>
      <c r="AF91" s="4">
        <v>978</v>
      </c>
      <c r="AG91" s="4">
        <v>0</v>
      </c>
      <c r="AH91" s="4">
        <v>30</v>
      </c>
      <c r="AI91" s="4">
        <v>35</v>
      </c>
      <c r="AJ91" s="4">
        <v>192</v>
      </c>
      <c r="AK91" s="4">
        <v>169</v>
      </c>
      <c r="AL91" s="4">
        <v>4.5</v>
      </c>
      <c r="AM91" s="4">
        <v>175</v>
      </c>
      <c r="AN91" s="4" t="s">
        <v>155</v>
      </c>
      <c r="AO91" s="4">
        <v>2</v>
      </c>
      <c r="AP91" s="5">
        <v>0.62263888888888885</v>
      </c>
      <c r="AQ91" s="4">
        <v>47.162832999999999</v>
      </c>
      <c r="AR91" s="4">
        <v>-88.484104000000002</v>
      </c>
      <c r="AS91" s="4">
        <v>318.10000000000002</v>
      </c>
      <c r="AT91" s="4">
        <v>30.7</v>
      </c>
      <c r="AU91" s="4">
        <v>12</v>
      </c>
      <c r="AV91" s="4">
        <v>10</v>
      </c>
      <c r="AW91" s="4" t="s">
        <v>205</v>
      </c>
      <c r="AX91" s="4">
        <v>1.5</v>
      </c>
      <c r="AY91" s="4">
        <v>1.6684000000000001</v>
      </c>
      <c r="AZ91" s="4">
        <v>2.5684</v>
      </c>
      <c r="BA91" s="4">
        <v>14.186999999999999</v>
      </c>
      <c r="BB91" s="4">
        <v>27.04</v>
      </c>
      <c r="BC91" s="4">
        <v>1.91</v>
      </c>
      <c r="BD91" s="4">
        <v>6.5780000000000003</v>
      </c>
      <c r="BE91" s="4">
        <v>3179.098</v>
      </c>
      <c r="BF91" s="4">
        <v>1.6679999999999999</v>
      </c>
      <c r="BG91" s="4">
        <v>16.510999999999999</v>
      </c>
      <c r="BH91" s="4">
        <v>3.649</v>
      </c>
      <c r="BI91" s="4">
        <v>20.16</v>
      </c>
      <c r="BJ91" s="4">
        <v>13.196999999999999</v>
      </c>
      <c r="BK91" s="4">
        <v>2.9159999999999999</v>
      </c>
      <c r="BL91" s="4">
        <v>16.113</v>
      </c>
      <c r="BM91" s="4">
        <v>0</v>
      </c>
      <c r="BQ91" s="4">
        <v>2940.5369999999998</v>
      </c>
      <c r="BR91" s="4">
        <v>0.222777</v>
      </c>
      <c r="BS91" s="4">
        <v>-5</v>
      </c>
      <c r="BT91" s="4">
        <v>7.9059999999999998E-3</v>
      </c>
      <c r="BU91" s="4">
        <v>5.4441069999999998</v>
      </c>
      <c r="BV91" s="4">
        <v>21</v>
      </c>
      <c r="BW91" s="4">
        <f t="shared" si="10"/>
        <v>1.4383330693999998</v>
      </c>
      <c r="BY91" s="4">
        <f>BE91*$BU91*VLOOKUP("Fuel Specific Gravity",'Raw Data'!$A$1:$B$2000,2,FALSE)</f>
        <v>14780.476622865042</v>
      </c>
      <c r="BZ91" s="4">
        <f>BF91*$BU91*VLOOKUP("Fuel Specific Gravity",'Raw Data'!$A$1:$B$2000,2,FALSE)</f>
        <v>7.7549779865039996</v>
      </c>
      <c r="CA91" s="4">
        <f>BJ91*$BU91*VLOOKUP("Fuel Specific Gravity",'Raw Data'!$A$1:$B$2000,2,FALSE)</f>
        <v>61.356381587465997</v>
      </c>
      <c r="CB91" s="4">
        <f>BM91*$BU91*VLOOKUP("Fuel Specific Gravity",'Raw Data'!$A$1:$B$2000,2,FALSE)</f>
        <v>0</v>
      </c>
    </row>
    <row r="92" spans="1:80" x14ac:dyDescent="0.25">
      <c r="A92" s="2">
        <v>43165</v>
      </c>
      <c r="B92" s="38">
        <v>0.41352155092592596</v>
      </c>
      <c r="C92" s="4">
        <v>7.96</v>
      </c>
      <c r="D92" s="4">
        <v>7.0000000000000001E-3</v>
      </c>
      <c r="E92" s="4">
        <v>70</v>
      </c>
      <c r="F92" s="4">
        <v>395.8</v>
      </c>
      <c r="G92" s="4">
        <v>87.5</v>
      </c>
      <c r="H92" s="4">
        <v>0</v>
      </c>
      <c r="J92" s="4">
        <v>10.08</v>
      </c>
      <c r="K92" s="4">
        <v>0.93830000000000002</v>
      </c>
      <c r="L92" s="4">
        <v>7.4687000000000001</v>
      </c>
      <c r="M92" s="4">
        <v>6.6E-3</v>
      </c>
      <c r="N92" s="4">
        <v>371.41140000000001</v>
      </c>
      <c r="O92" s="4">
        <v>82.119699999999995</v>
      </c>
      <c r="P92" s="4">
        <v>453.5</v>
      </c>
      <c r="Q92" s="4">
        <v>296.858</v>
      </c>
      <c r="R92" s="4">
        <v>65.635800000000003</v>
      </c>
      <c r="S92" s="4">
        <v>362.5</v>
      </c>
      <c r="T92" s="4">
        <v>0</v>
      </c>
      <c r="W92" s="4">
        <v>0</v>
      </c>
      <c r="X92" s="4">
        <v>9.4544999999999995</v>
      </c>
      <c r="Y92" s="4">
        <v>12</v>
      </c>
      <c r="Z92" s="4">
        <v>846</v>
      </c>
      <c r="AA92" s="4">
        <v>848</v>
      </c>
      <c r="AB92" s="4">
        <v>885</v>
      </c>
      <c r="AC92" s="4">
        <v>79</v>
      </c>
      <c r="AD92" s="4">
        <v>21.57</v>
      </c>
      <c r="AE92" s="4">
        <v>0.5</v>
      </c>
      <c r="AF92" s="4">
        <v>978</v>
      </c>
      <c r="AG92" s="4">
        <v>0</v>
      </c>
      <c r="AH92" s="4">
        <v>30</v>
      </c>
      <c r="AI92" s="4">
        <v>35</v>
      </c>
      <c r="AJ92" s="4">
        <v>192</v>
      </c>
      <c r="AK92" s="4">
        <v>169</v>
      </c>
      <c r="AL92" s="4">
        <v>4.5</v>
      </c>
      <c r="AM92" s="4">
        <v>175</v>
      </c>
      <c r="AN92" s="4" t="s">
        <v>155</v>
      </c>
      <c r="AO92" s="4">
        <v>2</v>
      </c>
      <c r="AP92" s="5">
        <v>0.62265046296296289</v>
      </c>
      <c r="AQ92" s="4">
        <v>47.162964000000002</v>
      </c>
      <c r="AR92" s="4">
        <v>-88.484138000000002</v>
      </c>
      <c r="AS92" s="4">
        <v>318.39999999999998</v>
      </c>
      <c r="AT92" s="4">
        <v>31.6</v>
      </c>
      <c r="AU92" s="4">
        <v>12</v>
      </c>
      <c r="AV92" s="4">
        <v>10</v>
      </c>
      <c r="AW92" s="4" t="s">
        <v>205</v>
      </c>
      <c r="AX92" s="4">
        <v>1.5684</v>
      </c>
      <c r="AY92" s="4">
        <v>1.2212000000000001</v>
      </c>
      <c r="AZ92" s="4">
        <v>2.5316000000000001</v>
      </c>
      <c r="BA92" s="4">
        <v>14.186999999999999</v>
      </c>
      <c r="BB92" s="4">
        <v>27.04</v>
      </c>
      <c r="BC92" s="4">
        <v>1.91</v>
      </c>
      <c r="BD92" s="4">
        <v>6.5780000000000003</v>
      </c>
      <c r="BE92" s="4">
        <v>3178.922</v>
      </c>
      <c r="BF92" s="4">
        <v>1.7789999999999999</v>
      </c>
      <c r="BG92" s="4">
        <v>16.555</v>
      </c>
      <c r="BH92" s="4">
        <v>3.66</v>
      </c>
      <c r="BI92" s="4">
        <v>20.215</v>
      </c>
      <c r="BJ92" s="4">
        <v>13.231999999999999</v>
      </c>
      <c r="BK92" s="4">
        <v>2.9260000000000002</v>
      </c>
      <c r="BL92" s="4">
        <v>16.157</v>
      </c>
      <c r="BM92" s="4">
        <v>0</v>
      </c>
      <c r="BQ92" s="4">
        <v>2925.9879999999998</v>
      </c>
      <c r="BR92" s="4">
        <v>0.24030799999999999</v>
      </c>
      <c r="BS92" s="4">
        <v>-5</v>
      </c>
      <c r="BT92" s="4">
        <v>8.0000000000000002E-3</v>
      </c>
      <c r="BU92" s="4">
        <v>5.8725269999999998</v>
      </c>
      <c r="BV92" s="4">
        <v>21</v>
      </c>
      <c r="BW92" s="4">
        <f t="shared" si="10"/>
        <v>1.5515216333999999</v>
      </c>
      <c r="BY92" s="4">
        <f>BE92*$BU92*VLOOKUP("Fuel Specific Gravity",'Raw Data'!$A$1:$B$2000,2,FALSE)</f>
        <v>15942.732705613475</v>
      </c>
      <c r="BZ92" s="4">
        <f>BF92*$BU92*VLOOKUP("Fuel Specific Gravity",'Raw Data'!$A$1:$B$2000,2,FALSE)</f>
        <v>8.9219306051819984</v>
      </c>
      <c r="CA92" s="4">
        <f>BJ92*$BU92*VLOOKUP("Fuel Specific Gravity",'Raw Data'!$A$1:$B$2000,2,FALSE)</f>
        <v>66.360306783455982</v>
      </c>
      <c r="CB92" s="4">
        <f>BM92*$BU92*VLOOKUP("Fuel Specific Gravity",'Raw Data'!$A$1:$B$2000,2,FALSE)</f>
        <v>0</v>
      </c>
    </row>
    <row r="93" spans="1:80" x14ac:dyDescent="0.25">
      <c r="A93" s="2">
        <v>43165</v>
      </c>
      <c r="B93" s="38">
        <v>0.413533125</v>
      </c>
      <c r="C93" s="4">
        <v>7.96</v>
      </c>
      <c r="D93" s="4">
        <v>7.0000000000000001E-3</v>
      </c>
      <c r="E93" s="4">
        <v>70</v>
      </c>
      <c r="F93" s="4">
        <v>396</v>
      </c>
      <c r="G93" s="4">
        <v>87.6</v>
      </c>
      <c r="H93" s="4">
        <v>0</v>
      </c>
      <c r="J93" s="4">
        <v>10</v>
      </c>
      <c r="K93" s="4">
        <v>0.93820000000000003</v>
      </c>
      <c r="L93" s="4">
        <v>7.4683999999999999</v>
      </c>
      <c r="M93" s="4">
        <v>6.6E-3</v>
      </c>
      <c r="N93" s="4">
        <v>371.54430000000002</v>
      </c>
      <c r="O93" s="4">
        <v>82.230999999999995</v>
      </c>
      <c r="P93" s="4">
        <v>453.8</v>
      </c>
      <c r="Q93" s="4">
        <v>296.96420000000001</v>
      </c>
      <c r="R93" s="4">
        <v>65.724800000000002</v>
      </c>
      <c r="S93" s="4">
        <v>362.7</v>
      </c>
      <c r="T93" s="4">
        <v>0</v>
      </c>
      <c r="W93" s="4">
        <v>0</v>
      </c>
      <c r="X93" s="4">
        <v>9.3824000000000005</v>
      </c>
      <c r="Y93" s="4">
        <v>12</v>
      </c>
      <c r="Z93" s="4">
        <v>847</v>
      </c>
      <c r="AA93" s="4">
        <v>849</v>
      </c>
      <c r="AB93" s="4">
        <v>885</v>
      </c>
      <c r="AC93" s="4">
        <v>79</v>
      </c>
      <c r="AD93" s="4">
        <v>21.57</v>
      </c>
      <c r="AE93" s="4">
        <v>0.5</v>
      </c>
      <c r="AF93" s="4">
        <v>978</v>
      </c>
      <c r="AG93" s="4">
        <v>0</v>
      </c>
      <c r="AH93" s="4">
        <v>30</v>
      </c>
      <c r="AI93" s="4">
        <v>35</v>
      </c>
      <c r="AJ93" s="4">
        <v>192</v>
      </c>
      <c r="AK93" s="4">
        <v>169</v>
      </c>
      <c r="AL93" s="4">
        <v>4.4000000000000004</v>
      </c>
      <c r="AM93" s="4">
        <v>175</v>
      </c>
      <c r="AN93" s="4" t="s">
        <v>155</v>
      </c>
      <c r="AO93" s="4">
        <v>2</v>
      </c>
      <c r="AP93" s="5">
        <v>0.62266203703703704</v>
      </c>
      <c r="AQ93" s="4">
        <v>47.163091999999999</v>
      </c>
      <c r="AR93" s="4">
        <v>-88.484200999999999</v>
      </c>
      <c r="AS93" s="4">
        <v>318.89999999999998</v>
      </c>
      <c r="AT93" s="4">
        <v>32.299999999999997</v>
      </c>
      <c r="AU93" s="4">
        <v>12</v>
      </c>
      <c r="AV93" s="4">
        <v>10</v>
      </c>
      <c r="AW93" s="4" t="s">
        <v>205</v>
      </c>
      <c r="AX93" s="4">
        <v>1.3948</v>
      </c>
      <c r="AY93" s="4">
        <v>1.0684</v>
      </c>
      <c r="AZ93" s="4">
        <v>2.5</v>
      </c>
      <c r="BA93" s="4">
        <v>14.186999999999999</v>
      </c>
      <c r="BB93" s="4">
        <v>27.04</v>
      </c>
      <c r="BC93" s="4">
        <v>1.91</v>
      </c>
      <c r="BD93" s="4">
        <v>6.5819999999999999</v>
      </c>
      <c r="BE93" s="4">
        <v>3178.922</v>
      </c>
      <c r="BF93" s="4">
        <v>1.7789999999999999</v>
      </c>
      <c r="BG93" s="4">
        <v>16.561</v>
      </c>
      <c r="BH93" s="4">
        <v>3.665</v>
      </c>
      <c r="BI93" s="4">
        <v>20.227</v>
      </c>
      <c r="BJ93" s="4">
        <v>13.237</v>
      </c>
      <c r="BK93" s="4">
        <v>2.93</v>
      </c>
      <c r="BL93" s="4">
        <v>16.167000000000002</v>
      </c>
      <c r="BM93" s="4">
        <v>0</v>
      </c>
      <c r="BQ93" s="4">
        <v>2903.7919999999999</v>
      </c>
      <c r="BR93" s="4">
        <v>0.26646199999999998</v>
      </c>
      <c r="BS93" s="4">
        <v>-5</v>
      </c>
      <c r="BT93" s="4">
        <v>8.0000000000000002E-3</v>
      </c>
      <c r="BU93" s="4">
        <v>6.511666</v>
      </c>
      <c r="BV93" s="4">
        <v>21</v>
      </c>
      <c r="BW93" s="4">
        <f t="shared" si="10"/>
        <v>1.7203821572</v>
      </c>
      <c r="BY93" s="4">
        <f>BE93*$BU93*VLOOKUP("Fuel Specific Gravity",'Raw Data'!$A$1:$B$2000,2,FALSE)</f>
        <v>17677.866871660408</v>
      </c>
      <c r="BZ93" s="4">
        <f>BF93*$BU93*VLOOKUP("Fuel Specific Gravity",'Raw Data'!$A$1:$B$2000,2,FALSE)</f>
        <v>9.8929527571559994</v>
      </c>
      <c r="CA93" s="4">
        <f>BJ93*$BU93*VLOOKUP("Fuel Specific Gravity",'Raw Data'!$A$1:$B$2000,2,FALSE)</f>
        <v>73.610464107067997</v>
      </c>
      <c r="CB93" s="4">
        <f>BM93*$BU93*VLOOKUP("Fuel Specific Gravity",'Raw Data'!$A$1:$B$2000,2,FALSE)</f>
        <v>0</v>
      </c>
    </row>
    <row r="94" spans="1:80" x14ac:dyDescent="0.25">
      <c r="A94" s="2">
        <v>43165</v>
      </c>
      <c r="B94" s="38">
        <v>0.4135446990740741</v>
      </c>
      <c r="C94" s="4">
        <v>7.79</v>
      </c>
      <c r="D94" s="4">
        <v>6.8999999999999999E-3</v>
      </c>
      <c r="E94" s="4">
        <v>69.474591000000004</v>
      </c>
      <c r="F94" s="4">
        <v>396.1</v>
      </c>
      <c r="G94" s="4">
        <v>87.9</v>
      </c>
      <c r="H94" s="4">
        <v>0</v>
      </c>
      <c r="J94" s="4">
        <v>9.9</v>
      </c>
      <c r="K94" s="4">
        <v>0.93959999999999999</v>
      </c>
      <c r="L94" s="4">
        <v>7.3193999999999999</v>
      </c>
      <c r="M94" s="4">
        <v>6.4999999999999997E-3</v>
      </c>
      <c r="N94" s="4">
        <v>372.17939999999999</v>
      </c>
      <c r="O94" s="4">
        <v>82.591700000000003</v>
      </c>
      <c r="P94" s="4">
        <v>454.8</v>
      </c>
      <c r="Q94" s="4">
        <v>297.47179999999997</v>
      </c>
      <c r="R94" s="4">
        <v>66.013099999999994</v>
      </c>
      <c r="S94" s="4">
        <v>363.5</v>
      </c>
      <c r="T94" s="4">
        <v>0</v>
      </c>
      <c r="W94" s="4">
        <v>0</v>
      </c>
      <c r="X94" s="4">
        <v>9.3020999999999994</v>
      </c>
      <c r="Y94" s="4">
        <v>12.1</v>
      </c>
      <c r="Z94" s="4">
        <v>845</v>
      </c>
      <c r="AA94" s="4">
        <v>848</v>
      </c>
      <c r="AB94" s="4">
        <v>885</v>
      </c>
      <c r="AC94" s="4">
        <v>79</v>
      </c>
      <c r="AD94" s="4">
        <v>21.57</v>
      </c>
      <c r="AE94" s="4">
        <v>0.5</v>
      </c>
      <c r="AF94" s="4">
        <v>978</v>
      </c>
      <c r="AG94" s="4">
        <v>0</v>
      </c>
      <c r="AH94" s="4">
        <v>30</v>
      </c>
      <c r="AI94" s="4">
        <v>35</v>
      </c>
      <c r="AJ94" s="4">
        <v>192</v>
      </c>
      <c r="AK94" s="4">
        <v>169</v>
      </c>
      <c r="AL94" s="4">
        <v>4.5999999999999996</v>
      </c>
      <c r="AM94" s="4">
        <v>175</v>
      </c>
      <c r="AN94" s="4" t="s">
        <v>155</v>
      </c>
      <c r="AO94" s="4">
        <v>2</v>
      </c>
      <c r="AP94" s="5">
        <v>0.62267361111111108</v>
      </c>
      <c r="AQ94" s="4">
        <v>47.163215000000001</v>
      </c>
      <c r="AR94" s="4">
        <v>-88.484285999999997</v>
      </c>
      <c r="AS94" s="4">
        <v>319.3</v>
      </c>
      <c r="AT94" s="4">
        <v>32.799999999999997</v>
      </c>
      <c r="AU94" s="4">
        <v>12</v>
      </c>
      <c r="AV94" s="4">
        <v>10</v>
      </c>
      <c r="AW94" s="4" t="s">
        <v>205</v>
      </c>
      <c r="AX94" s="4">
        <v>1.3</v>
      </c>
      <c r="AY94" s="4">
        <v>1.1000000000000001</v>
      </c>
      <c r="AZ94" s="4">
        <v>2.5</v>
      </c>
      <c r="BA94" s="4">
        <v>14.186999999999999</v>
      </c>
      <c r="BB94" s="4">
        <v>27.61</v>
      </c>
      <c r="BC94" s="4">
        <v>1.95</v>
      </c>
      <c r="BD94" s="4">
        <v>6.4269999999999996</v>
      </c>
      <c r="BE94" s="4">
        <v>3179.2289999999998</v>
      </c>
      <c r="BF94" s="4">
        <v>1.8049999999999999</v>
      </c>
      <c r="BG94" s="4">
        <v>16.928999999999998</v>
      </c>
      <c r="BH94" s="4">
        <v>3.7570000000000001</v>
      </c>
      <c r="BI94" s="4">
        <v>20.686</v>
      </c>
      <c r="BJ94" s="4">
        <v>13.531000000000001</v>
      </c>
      <c r="BK94" s="4">
        <v>3.0030000000000001</v>
      </c>
      <c r="BL94" s="4">
        <v>16.533999999999999</v>
      </c>
      <c r="BM94" s="4">
        <v>0</v>
      </c>
      <c r="BQ94" s="4">
        <v>2937.8539999999998</v>
      </c>
      <c r="BR94" s="4">
        <v>0.25541000000000003</v>
      </c>
      <c r="BS94" s="4">
        <v>-5</v>
      </c>
      <c r="BT94" s="4">
        <v>7.0939999999999996E-3</v>
      </c>
      <c r="BU94" s="4">
        <v>6.2415820000000002</v>
      </c>
      <c r="BV94" s="4">
        <v>21</v>
      </c>
      <c r="BW94" s="4">
        <f t="shared" si="10"/>
        <v>1.6490259644</v>
      </c>
      <c r="BY94" s="4">
        <f>BE94*$BU94*VLOOKUP("Fuel Specific Gravity",'Raw Data'!$A$1:$B$2000,2,FALSE)</f>
        <v>16946.27939923741</v>
      </c>
      <c r="BZ94" s="4">
        <f>BF94*$BU94*VLOOKUP("Fuel Specific Gravity",'Raw Data'!$A$1:$B$2000,2,FALSE)</f>
        <v>9.6212114055399987</v>
      </c>
      <c r="CA94" s="4">
        <f>BJ94*$BU94*VLOOKUP("Fuel Specific Gravity",'Raw Data'!$A$1:$B$2000,2,FALSE)</f>
        <v>72.124438519867994</v>
      </c>
      <c r="CB94" s="4">
        <f>BM94*$BU94*VLOOKUP("Fuel Specific Gravity",'Raw Data'!$A$1:$B$2000,2,FALSE)</f>
        <v>0</v>
      </c>
    </row>
    <row r="95" spans="1:80" x14ac:dyDescent="0.25">
      <c r="A95" s="2">
        <v>43165</v>
      </c>
      <c r="B95" s="38">
        <v>0.41355627314814813</v>
      </c>
      <c r="C95" s="4">
        <v>7.1319999999999997</v>
      </c>
      <c r="D95" s="4">
        <v>6.1000000000000004E-3</v>
      </c>
      <c r="E95" s="4">
        <v>60.861325999999998</v>
      </c>
      <c r="F95" s="4">
        <v>395.3</v>
      </c>
      <c r="G95" s="4">
        <v>87.9</v>
      </c>
      <c r="H95" s="4">
        <v>0</v>
      </c>
      <c r="J95" s="4">
        <v>9.9</v>
      </c>
      <c r="K95" s="4">
        <v>0.94469999999999998</v>
      </c>
      <c r="L95" s="4">
        <v>6.7371999999999996</v>
      </c>
      <c r="M95" s="4">
        <v>5.7000000000000002E-3</v>
      </c>
      <c r="N95" s="4">
        <v>373.38889999999998</v>
      </c>
      <c r="O95" s="4">
        <v>83.036699999999996</v>
      </c>
      <c r="P95" s="4">
        <v>456.4</v>
      </c>
      <c r="Q95" s="4">
        <v>298.43849999999998</v>
      </c>
      <c r="R95" s="4">
        <v>66.368799999999993</v>
      </c>
      <c r="S95" s="4">
        <v>364.8</v>
      </c>
      <c r="T95" s="4">
        <v>0</v>
      </c>
      <c r="W95" s="4">
        <v>0</v>
      </c>
      <c r="X95" s="4">
        <v>9.3522999999999996</v>
      </c>
      <c r="Y95" s="4">
        <v>12</v>
      </c>
      <c r="Z95" s="4">
        <v>847</v>
      </c>
      <c r="AA95" s="4">
        <v>849</v>
      </c>
      <c r="AB95" s="4">
        <v>885</v>
      </c>
      <c r="AC95" s="4">
        <v>79</v>
      </c>
      <c r="AD95" s="4">
        <v>21.57</v>
      </c>
      <c r="AE95" s="4">
        <v>0.5</v>
      </c>
      <c r="AF95" s="4">
        <v>978</v>
      </c>
      <c r="AG95" s="4">
        <v>0</v>
      </c>
      <c r="AH95" s="4">
        <v>30</v>
      </c>
      <c r="AI95" s="4">
        <v>35</v>
      </c>
      <c r="AJ95" s="4">
        <v>192</v>
      </c>
      <c r="AK95" s="4">
        <v>169</v>
      </c>
      <c r="AL95" s="4">
        <v>4.5999999999999996</v>
      </c>
      <c r="AM95" s="4">
        <v>175</v>
      </c>
      <c r="AN95" s="4" t="s">
        <v>155</v>
      </c>
      <c r="AO95" s="4">
        <v>2</v>
      </c>
      <c r="AP95" s="5">
        <v>0.62268518518518523</v>
      </c>
      <c r="AQ95" s="4">
        <v>47.163339000000001</v>
      </c>
      <c r="AR95" s="4">
        <v>-88.484363000000002</v>
      </c>
      <c r="AS95" s="4">
        <v>319.60000000000002</v>
      </c>
      <c r="AT95" s="4">
        <v>33</v>
      </c>
      <c r="AU95" s="4">
        <v>12</v>
      </c>
      <c r="AV95" s="4">
        <v>10</v>
      </c>
      <c r="AW95" s="4" t="s">
        <v>205</v>
      </c>
      <c r="AX95" s="4">
        <v>1.5052000000000001</v>
      </c>
      <c r="AY95" s="4">
        <v>1.5788</v>
      </c>
      <c r="AZ95" s="4">
        <v>2.9788000000000001</v>
      </c>
      <c r="BA95" s="4">
        <v>14.186999999999999</v>
      </c>
      <c r="BB95" s="4">
        <v>30.08</v>
      </c>
      <c r="BC95" s="4">
        <v>2.12</v>
      </c>
      <c r="BD95" s="4">
        <v>5.8570000000000002</v>
      </c>
      <c r="BE95" s="4">
        <v>3180.8539999999998</v>
      </c>
      <c r="BF95" s="4">
        <v>1.728</v>
      </c>
      <c r="BG95" s="4">
        <v>18.460999999999999</v>
      </c>
      <c r="BH95" s="4">
        <v>4.1059999999999999</v>
      </c>
      <c r="BI95" s="4">
        <v>22.567</v>
      </c>
      <c r="BJ95" s="4">
        <v>14.756</v>
      </c>
      <c r="BK95" s="4">
        <v>3.2810000000000001</v>
      </c>
      <c r="BL95" s="4">
        <v>18.036999999999999</v>
      </c>
      <c r="BM95" s="4">
        <v>0</v>
      </c>
      <c r="BQ95" s="4">
        <v>3210.5520000000001</v>
      </c>
      <c r="BR95" s="4">
        <v>0.25852999999999998</v>
      </c>
      <c r="BS95" s="4">
        <v>-5</v>
      </c>
      <c r="BT95" s="4">
        <v>7.0000000000000001E-3</v>
      </c>
      <c r="BU95" s="4">
        <v>6.3178270000000003</v>
      </c>
      <c r="BV95" s="4">
        <v>21</v>
      </c>
      <c r="BW95" s="4">
        <f t="shared" si="10"/>
        <v>1.6691698934000001</v>
      </c>
      <c r="BY95" s="4">
        <f>BE95*$BU95*VLOOKUP("Fuel Specific Gravity",'Raw Data'!$A$1:$B$2000,2,FALSE)</f>
        <v>17162.056832756331</v>
      </c>
      <c r="BZ95" s="4">
        <f>BF95*$BU95*VLOOKUP("Fuel Specific Gravity",'Raw Data'!$A$1:$B$2000,2,FALSE)</f>
        <v>9.3232931178240008</v>
      </c>
      <c r="CA95" s="4">
        <f>BJ95*$BU95*VLOOKUP("Fuel Specific Gravity",'Raw Data'!$A$1:$B$2000,2,FALSE)</f>
        <v>79.614880351048001</v>
      </c>
      <c r="CB95" s="4">
        <f>BM95*$BU95*VLOOKUP("Fuel Specific Gravity",'Raw Data'!$A$1:$B$2000,2,FALSE)</f>
        <v>0</v>
      </c>
    </row>
    <row r="96" spans="1:80" x14ac:dyDescent="0.25">
      <c r="A96" s="2">
        <v>43165</v>
      </c>
      <c r="B96" s="38">
        <v>0.41356784722222223</v>
      </c>
      <c r="C96" s="4">
        <v>6.7560000000000002</v>
      </c>
      <c r="D96" s="4">
        <v>8.9999999999999993E-3</v>
      </c>
      <c r="E96" s="4">
        <v>89.629630000000006</v>
      </c>
      <c r="F96" s="4">
        <v>388.1</v>
      </c>
      <c r="G96" s="4">
        <v>88.4</v>
      </c>
      <c r="H96" s="4">
        <v>0</v>
      </c>
      <c r="J96" s="4">
        <v>9.9499999999999993</v>
      </c>
      <c r="K96" s="4">
        <v>0.9476</v>
      </c>
      <c r="L96" s="4">
        <v>6.4013999999999998</v>
      </c>
      <c r="M96" s="4">
        <v>8.5000000000000006E-3</v>
      </c>
      <c r="N96" s="4">
        <v>367.70370000000003</v>
      </c>
      <c r="O96" s="4">
        <v>83.759299999999996</v>
      </c>
      <c r="P96" s="4">
        <v>451.5</v>
      </c>
      <c r="Q96" s="4">
        <v>293.89460000000003</v>
      </c>
      <c r="R96" s="4">
        <v>66.946299999999994</v>
      </c>
      <c r="S96" s="4">
        <v>360.8</v>
      </c>
      <c r="T96" s="4">
        <v>0</v>
      </c>
      <c r="W96" s="4">
        <v>0</v>
      </c>
      <c r="X96" s="4">
        <v>9.4254999999999995</v>
      </c>
      <c r="Y96" s="4">
        <v>12.1</v>
      </c>
      <c r="Z96" s="4">
        <v>846</v>
      </c>
      <c r="AA96" s="4">
        <v>848</v>
      </c>
      <c r="AB96" s="4">
        <v>884</v>
      </c>
      <c r="AC96" s="4">
        <v>79</v>
      </c>
      <c r="AD96" s="4">
        <v>21.57</v>
      </c>
      <c r="AE96" s="4">
        <v>0.5</v>
      </c>
      <c r="AF96" s="4">
        <v>978</v>
      </c>
      <c r="AG96" s="4">
        <v>0</v>
      </c>
      <c r="AH96" s="4">
        <v>30</v>
      </c>
      <c r="AI96" s="4">
        <v>35</v>
      </c>
      <c r="AJ96" s="4">
        <v>192</v>
      </c>
      <c r="AK96" s="4">
        <v>169</v>
      </c>
      <c r="AL96" s="4">
        <v>4.5999999999999996</v>
      </c>
      <c r="AM96" s="4">
        <v>175</v>
      </c>
      <c r="AN96" s="4" t="s">
        <v>155</v>
      </c>
      <c r="AO96" s="4">
        <v>2</v>
      </c>
      <c r="AP96" s="5">
        <v>0.62269675925925927</v>
      </c>
      <c r="AQ96" s="4">
        <v>47.163463</v>
      </c>
      <c r="AR96" s="4">
        <v>-88.484449999999995</v>
      </c>
      <c r="AS96" s="4">
        <v>320</v>
      </c>
      <c r="AT96" s="4">
        <v>34.200000000000003</v>
      </c>
      <c r="AU96" s="4">
        <v>12</v>
      </c>
      <c r="AV96" s="4">
        <v>10</v>
      </c>
      <c r="AW96" s="4" t="s">
        <v>205</v>
      </c>
      <c r="AX96" s="4">
        <v>1.4632000000000001</v>
      </c>
      <c r="AY96" s="4">
        <v>1.8684000000000001</v>
      </c>
      <c r="AZ96" s="4">
        <v>2.6528</v>
      </c>
      <c r="BA96" s="4">
        <v>14.186999999999999</v>
      </c>
      <c r="BB96" s="4">
        <v>31.69</v>
      </c>
      <c r="BC96" s="4">
        <v>2.23</v>
      </c>
      <c r="BD96" s="4">
        <v>5.5339999999999998</v>
      </c>
      <c r="BE96" s="4">
        <v>3180.3310000000001</v>
      </c>
      <c r="BF96" s="4">
        <v>2.6859999999999999</v>
      </c>
      <c r="BG96" s="4">
        <v>19.131</v>
      </c>
      <c r="BH96" s="4">
        <v>4.3579999999999997</v>
      </c>
      <c r="BI96" s="4">
        <v>23.488</v>
      </c>
      <c r="BJ96" s="4">
        <v>15.291</v>
      </c>
      <c r="BK96" s="4">
        <v>3.4830000000000001</v>
      </c>
      <c r="BL96" s="4">
        <v>18.774000000000001</v>
      </c>
      <c r="BM96" s="4">
        <v>0</v>
      </c>
      <c r="BQ96" s="4">
        <v>3404.8359999999998</v>
      </c>
      <c r="BR96" s="4">
        <v>0.20916999999999999</v>
      </c>
      <c r="BS96" s="4">
        <v>-5</v>
      </c>
      <c r="BT96" s="4">
        <v>7.0000000000000001E-3</v>
      </c>
      <c r="BU96" s="4">
        <v>5.1115919999999999</v>
      </c>
      <c r="BV96" s="4">
        <v>21</v>
      </c>
      <c r="BW96" s="4">
        <f t="shared" si="10"/>
        <v>1.3504826064</v>
      </c>
      <c r="BY96" s="4">
        <f>BE96*$BU96*VLOOKUP("Fuel Specific Gravity",'Raw Data'!$A$1:$B$2000,2,FALSE)</f>
        <v>13883.097540397008</v>
      </c>
      <c r="BZ96" s="4">
        <f>BF96*$BU96*VLOOKUP("Fuel Specific Gravity",'Raw Data'!$A$1:$B$2000,2,FALSE)</f>
        <v>11.725194639647999</v>
      </c>
      <c r="CA96" s="4">
        <f>BJ96*$BU96*VLOOKUP("Fuel Specific Gravity",'Raw Data'!$A$1:$B$2000,2,FALSE)</f>
        <v>66.749795694287997</v>
      </c>
      <c r="CB96" s="4">
        <f>BM96*$BU96*VLOOKUP("Fuel Specific Gravity",'Raw Data'!$A$1:$B$2000,2,FALSE)</f>
        <v>0</v>
      </c>
    </row>
    <row r="97" spans="1:80" x14ac:dyDescent="0.25">
      <c r="A97" s="2">
        <v>43165</v>
      </c>
      <c r="B97" s="38">
        <v>0.41357942129629627</v>
      </c>
      <c r="C97" s="4">
        <v>7.0439999999999996</v>
      </c>
      <c r="D97" s="4">
        <v>9.4000000000000004E-3</v>
      </c>
      <c r="E97" s="4">
        <v>94.366776000000002</v>
      </c>
      <c r="F97" s="4">
        <v>386.3</v>
      </c>
      <c r="G97" s="4">
        <v>90.7</v>
      </c>
      <c r="H97" s="4">
        <v>2</v>
      </c>
      <c r="J97" s="4">
        <v>10.44</v>
      </c>
      <c r="K97" s="4">
        <v>0.94530000000000003</v>
      </c>
      <c r="L97" s="4">
        <v>6.6584000000000003</v>
      </c>
      <c r="M97" s="4">
        <v>8.8999999999999999E-3</v>
      </c>
      <c r="N97" s="4">
        <v>365.16410000000002</v>
      </c>
      <c r="O97" s="4">
        <v>85.782700000000006</v>
      </c>
      <c r="P97" s="4">
        <v>450.9</v>
      </c>
      <c r="Q97" s="4">
        <v>291.86470000000003</v>
      </c>
      <c r="R97" s="4">
        <v>68.563500000000005</v>
      </c>
      <c r="S97" s="4">
        <v>360.4</v>
      </c>
      <c r="T97" s="4">
        <v>2.0354999999999999</v>
      </c>
      <c r="W97" s="4">
        <v>0</v>
      </c>
      <c r="X97" s="4">
        <v>9.8721999999999994</v>
      </c>
      <c r="Y97" s="4">
        <v>12.1</v>
      </c>
      <c r="Z97" s="4">
        <v>845</v>
      </c>
      <c r="AA97" s="4">
        <v>847</v>
      </c>
      <c r="AB97" s="4">
        <v>884</v>
      </c>
      <c r="AC97" s="4">
        <v>79</v>
      </c>
      <c r="AD97" s="4">
        <v>21.57</v>
      </c>
      <c r="AE97" s="4">
        <v>0.5</v>
      </c>
      <c r="AF97" s="4">
        <v>978</v>
      </c>
      <c r="AG97" s="4">
        <v>0</v>
      </c>
      <c r="AH97" s="4">
        <v>30</v>
      </c>
      <c r="AI97" s="4">
        <v>35</v>
      </c>
      <c r="AJ97" s="4">
        <v>192</v>
      </c>
      <c r="AK97" s="4">
        <v>169</v>
      </c>
      <c r="AL97" s="4">
        <v>4.5</v>
      </c>
      <c r="AM97" s="4">
        <v>174.8</v>
      </c>
      <c r="AN97" s="4" t="s">
        <v>155</v>
      </c>
      <c r="AO97" s="4">
        <v>2</v>
      </c>
      <c r="AP97" s="5">
        <v>0.62270833333333331</v>
      </c>
      <c r="AQ97" s="4">
        <v>47.163589000000002</v>
      </c>
      <c r="AR97" s="4">
        <v>-88.484551999999994</v>
      </c>
      <c r="AS97" s="4">
        <v>320.2</v>
      </c>
      <c r="AT97" s="4">
        <v>35.1</v>
      </c>
      <c r="AU97" s="4">
        <v>12</v>
      </c>
      <c r="AV97" s="4">
        <v>10</v>
      </c>
      <c r="AW97" s="4" t="s">
        <v>205</v>
      </c>
      <c r="AX97" s="4">
        <v>1.3315999999999999</v>
      </c>
      <c r="AY97" s="4">
        <v>1.7632000000000001</v>
      </c>
      <c r="AZ97" s="4">
        <v>2.2631999999999999</v>
      </c>
      <c r="BA97" s="4">
        <v>14.186999999999999</v>
      </c>
      <c r="BB97" s="4">
        <v>30.43</v>
      </c>
      <c r="BC97" s="4">
        <v>2.14</v>
      </c>
      <c r="BD97" s="4">
        <v>5.7880000000000003</v>
      </c>
      <c r="BE97" s="4">
        <v>3179.4250000000002</v>
      </c>
      <c r="BF97" s="4">
        <v>2.7109999999999999</v>
      </c>
      <c r="BG97" s="4">
        <v>18.260000000000002</v>
      </c>
      <c r="BH97" s="4">
        <v>4.29</v>
      </c>
      <c r="BI97" s="4">
        <v>22.55</v>
      </c>
      <c r="BJ97" s="4">
        <v>14.595000000000001</v>
      </c>
      <c r="BK97" s="4">
        <v>3.4289999999999998</v>
      </c>
      <c r="BL97" s="4">
        <v>18.023</v>
      </c>
      <c r="BM97" s="4">
        <v>3.0700000000000002E-2</v>
      </c>
      <c r="BQ97" s="4">
        <v>3427.6219999999998</v>
      </c>
      <c r="BR97" s="4">
        <v>0.19675200000000001</v>
      </c>
      <c r="BS97" s="4">
        <v>-5</v>
      </c>
      <c r="BT97" s="4">
        <v>7.0000000000000001E-3</v>
      </c>
      <c r="BU97" s="4">
        <v>4.8081269999999998</v>
      </c>
      <c r="BV97" s="4">
        <v>21</v>
      </c>
      <c r="BW97" s="4">
        <f t="shared" si="10"/>
        <v>1.2703071533999999</v>
      </c>
      <c r="BY97" s="4">
        <f>BE97*$BU97*VLOOKUP("Fuel Specific Gravity",'Raw Data'!$A$1:$B$2000,2,FALSE)</f>
        <v>13055.165625676651</v>
      </c>
      <c r="BZ97" s="4">
        <f>BF97*$BU97*VLOOKUP("Fuel Specific Gravity",'Raw Data'!$A$1:$B$2000,2,FALSE)</f>
        <v>11.131746781637998</v>
      </c>
      <c r="CA97" s="4">
        <f>BJ97*$BU97*VLOOKUP("Fuel Specific Gravity",'Raw Data'!$A$1:$B$2000,2,FALSE)</f>
        <v>59.929119984510002</v>
      </c>
      <c r="CB97" s="4">
        <f>BM97*$BU97*VLOOKUP("Fuel Specific Gravity",'Raw Data'!$A$1:$B$2000,2,FALSE)</f>
        <v>0.12605851206059998</v>
      </c>
    </row>
    <row r="98" spans="1:80" x14ac:dyDescent="0.25">
      <c r="A98" s="2">
        <v>43165</v>
      </c>
      <c r="B98" s="38">
        <v>0.41359099537037042</v>
      </c>
      <c r="C98" s="4">
        <v>7.5339999999999998</v>
      </c>
      <c r="D98" s="4">
        <v>8.2000000000000007E-3</v>
      </c>
      <c r="E98" s="4">
        <v>82.254334999999998</v>
      </c>
      <c r="F98" s="4">
        <v>387.4</v>
      </c>
      <c r="G98" s="4">
        <v>92.3</v>
      </c>
      <c r="H98" s="4">
        <v>0</v>
      </c>
      <c r="J98" s="4">
        <v>10.7</v>
      </c>
      <c r="K98" s="4">
        <v>0.9415</v>
      </c>
      <c r="L98" s="4">
        <v>7.0933999999999999</v>
      </c>
      <c r="M98" s="4">
        <v>7.7000000000000002E-3</v>
      </c>
      <c r="N98" s="4">
        <v>364.72280000000001</v>
      </c>
      <c r="O98" s="4">
        <v>86.941000000000003</v>
      </c>
      <c r="P98" s="4">
        <v>451.7</v>
      </c>
      <c r="Q98" s="4">
        <v>291.512</v>
      </c>
      <c r="R98" s="4">
        <v>69.489400000000003</v>
      </c>
      <c r="S98" s="4">
        <v>361</v>
      </c>
      <c r="T98" s="4">
        <v>0</v>
      </c>
      <c r="W98" s="4">
        <v>0</v>
      </c>
      <c r="X98" s="4">
        <v>10.0739</v>
      </c>
      <c r="Y98" s="4">
        <v>12</v>
      </c>
      <c r="Z98" s="4">
        <v>846</v>
      </c>
      <c r="AA98" s="4">
        <v>847</v>
      </c>
      <c r="AB98" s="4">
        <v>884</v>
      </c>
      <c r="AC98" s="4">
        <v>79</v>
      </c>
      <c r="AD98" s="4">
        <v>21.57</v>
      </c>
      <c r="AE98" s="4">
        <v>0.5</v>
      </c>
      <c r="AF98" s="4">
        <v>978</v>
      </c>
      <c r="AG98" s="4">
        <v>0</v>
      </c>
      <c r="AH98" s="4">
        <v>30</v>
      </c>
      <c r="AI98" s="4">
        <v>35</v>
      </c>
      <c r="AJ98" s="4">
        <v>191.1</v>
      </c>
      <c r="AK98" s="4">
        <v>169</v>
      </c>
      <c r="AL98" s="4">
        <v>4.4000000000000004</v>
      </c>
      <c r="AM98" s="4">
        <v>174.4</v>
      </c>
      <c r="AN98" s="4" t="s">
        <v>155</v>
      </c>
      <c r="AO98" s="4">
        <v>2</v>
      </c>
      <c r="AP98" s="5">
        <v>0.62271990740740735</v>
      </c>
      <c r="AQ98" s="4">
        <v>47.163713000000001</v>
      </c>
      <c r="AR98" s="4">
        <v>-88.484655000000004</v>
      </c>
      <c r="AS98" s="4">
        <v>320.39999999999998</v>
      </c>
      <c r="AT98" s="4">
        <v>35.299999999999997</v>
      </c>
      <c r="AU98" s="4">
        <v>12</v>
      </c>
      <c r="AV98" s="4">
        <v>10</v>
      </c>
      <c r="AW98" s="4" t="s">
        <v>205</v>
      </c>
      <c r="AX98" s="4">
        <v>1.3</v>
      </c>
      <c r="AY98" s="4">
        <v>1.7</v>
      </c>
      <c r="AZ98" s="4">
        <v>2.2000000000000002</v>
      </c>
      <c r="BA98" s="4">
        <v>14.186999999999999</v>
      </c>
      <c r="BB98" s="4">
        <v>28.51</v>
      </c>
      <c r="BC98" s="4">
        <v>2.0099999999999998</v>
      </c>
      <c r="BD98" s="4">
        <v>6.2149999999999999</v>
      </c>
      <c r="BE98" s="4">
        <v>3179.1439999999998</v>
      </c>
      <c r="BF98" s="4">
        <v>2.2090000000000001</v>
      </c>
      <c r="BG98" s="4">
        <v>17.117999999999999</v>
      </c>
      <c r="BH98" s="4">
        <v>4.0810000000000004</v>
      </c>
      <c r="BI98" s="4">
        <v>21.199000000000002</v>
      </c>
      <c r="BJ98" s="4">
        <v>13.682</v>
      </c>
      <c r="BK98" s="4">
        <v>3.2610000000000001</v>
      </c>
      <c r="BL98" s="4">
        <v>16.943000000000001</v>
      </c>
      <c r="BM98" s="4">
        <v>0</v>
      </c>
      <c r="BQ98" s="4">
        <v>3282.8380000000002</v>
      </c>
      <c r="BR98" s="4">
        <v>0.201436</v>
      </c>
      <c r="BS98" s="4">
        <v>-5</v>
      </c>
      <c r="BT98" s="4">
        <v>7.0000000000000001E-3</v>
      </c>
      <c r="BU98" s="4">
        <v>4.9225919999999999</v>
      </c>
      <c r="BV98" s="4">
        <v>21</v>
      </c>
      <c r="BW98" s="4">
        <f t="shared" si="10"/>
        <v>1.3005488063999999</v>
      </c>
      <c r="BY98" s="4">
        <f>BE98*$BU98*VLOOKUP("Fuel Specific Gravity",'Raw Data'!$A$1:$B$2000,2,FALSE)</f>
        <v>13364.78301334579</v>
      </c>
      <c r="BZ98" s="4">
        <f>BF98*$BU98*VLOOKUP("Fuel Specific Gravity",'Raw Data'!$A$1:$B$2000,2,FALSE)</f>
        <v>9.2864008917120007</v>
      </c>
      <c r="CA98" s="4">
        <f>BJ98*$BU98*VLOOKUP("Fuel Specific Gravity",'Raw Data'!$A$1:$B$2000,2,FALSE)</f>
        <v>57.517671797375989</v>
      </c>
      <c r="CB98" s="4">
        <f>BM98*$BU98*VLOOKUP("Fuel Specific Gravity",'Raw Data'!$A$1:$B$2000,2,FALSE)</f>
        <v>0</v>
      </c>
    </row>
    <row r="99" spans="1:80" x14ac:dyDescent="0.25">
      <c r="A99" s="2">
        <v>43165</v>
      </c>
      <c r="B99" s="38">
        <v>0.41360256944444446</v>
      </c>
      <c r="C99" s="4">
        <v>7.7930000000000001</v>
      </c>
      <c r="D99" s="4">
        <v>6.7999999999999996E-3</v>
      </c>
      <c r="E99" s="4">
        <v>67.849999999999994</v>
      </c>
      <c r="F99" s="4">
        <v>391.4</v>
      </c>
      <c r="G99" s="4">
        <v>92.7</v>
      </c>
      <c r="H99" s="4">
        <v>3</v>
      </c>
      <c r="J99" s="4">
        <v>10.7</v>
      </c>
      <c r="K99" s="4">
        <v>0.9395</v>
      </c>
      <c r="L99" s="4">
        <v>7.3217999999999996</v>
      </c>
      <c r="M99" s="4">
        <v>6.4000000000000003E-3</v>
      </c>
      <c r="N99" s="4">
        <v>367.69630000000001</v>
      </c>
      <c r="O99" s="4">
        <v>87.096199999999996</v>
      </c>
      <c r="P99" s="4">
        <v>454.8</v>
      </c>
      <c r="Q99" s="4">
        <v>293.8886</v>
      </c>
      <c r="R99" s="4">
        <v>69.613399999999999</v>
      </c>
      <c r="S99" s="4">
        <v>363.5</v>
      </c>
      <c r="T99" s="4">
        <v>2.9535999999999998</v>
      </c>
      <c r="W99" s="4">
        <v>0</v>
      </c>
      <c r="X99" s="4">
        <v>10.0532</v>
      </c>
      <c r="Y99" s="4">
        <v>12.1</v>
      </c>
      <c r="Z99" s="4">
        <v>846</v>
      </c>
      <c r="AA99" s="4">
        <v>847</v>
      </c>
      <c r="AB99" s="4">
        <v>884</v>
      </c>
      <c r="AC99" s="4">
        <v>79</v>
      </c>
      <c r="AD99" s="4">
        <v>21.57</v>
      </c>
      <c r="AE99" s="4">
        <v>0.5</v>
      </c>
      <c r="AF99" s="4">
        <v>978</v>
      </c>
      <c r="AG99" s="4">
        <v>0</v>
      </c>
      <c r="AH99" s="4">
        <v>30</v>
      </c>
      <c r="AI99" s="4">
        <v>35</v>
      </c>
      <c r="AJ99" s="4">
        <v>191</v>
      </c>
      <c r="AK99" s="4">
        <v>169</v>
      </c>
      <c r="AL99" s="4">
        <v>4.5</v>
      </c>
      <c r="AM99" s="4">
        <v>174.1</v>
      </c>
      <c r="AN99" s="4" t="s">
        <v>155</v>
      </c>
      <c r="AO99" s="4">
        <v>2</v>
      </c>
      <c r="AP99" s="5">
        <v>0.6227314814814815</v>
      </c>
      <c r="AQ99" s="4">
        <v>47.163825000000003</v>
      </c>
      <c r="AR99" s="4">
        <v>-88.484776999999994</v>
      </c>
      <c r="AS99" s="4">
        <v>320.39999999999998</v>
      </c>
      <c r="AT99" s="4">
        <v>34.6</v>
      </c>
      <c r="AU99" s="4">
        <v>12</v>
      </c>
      <c r="AV99" s="4">
        <v>10</v>
      </c>
      <c r="AW99" s="4" t="s">
        <v>205</v>
      </c>
      <c r="AX99" s="4">
        <v>1.1632</v>
      </c>
      <c r="AY99" s="4">
        <v>1.7684</v>
      </c>
      <c r="AZ99" s="4">
        <v>2.2000000000000002</v>
      </c>
      <c r="BA99" s="4">
        <v>14.186999999999999</v>
      </c>
      <c r="BB99" s="4">
        <v>27.6</v>
      </c>
      <c r="BC99" s="4">
        <v>1.95</v>
      </c>
      <c r="BD99" s="4">
        <v>6.4340000000000002</v>
      </c>
      <c r="BE99" s="4">
        <v>3179.1619999999998</v>
      </c>
      <c r="BF99" s="4">
        <v>1.762</v>
      </c>
      <c r="BG99" s="4">
        <v>16.719000000000001</v>
      </c>
      <c r="BH99" s="4">
        <v>3.96</v>
      </c>
      <c r="BI99" s="4">
        <v>20.68</v>
      </c>
      <c r="BJ99" s="4">
        <v>13.363</v>
      </c>
      <c r="BK99" s="4">
        <v>3.165</v>
      </c>
      <c r="BL99" s="4">
        <v>16.529</v>
      </c>
      <c r="BM99" s="4">
        <v>4.0500000000000001E-2</v>
      </c>
      <c r="BQ99" s="4">
        <v>3173.9389999999999</v>
      </c>
      <c r="BR99" s="4">
        <v>0.22917999999999999</v>
      </c>
      <c r="BS99" s="4">
        <v>-5</v>
      </c>
      <c r="BT99" s="4">
        <v>6.0939999999999996E-3</v>
      </c>
      <c r="BU99" s="4">
        <v>5.6005859999999998</v>
      </c>
      <c r="BV99" s="4">
        <v>21</v>
      </c>
      <c r="BW99" s="4">
        <f t="shared" si="10"/>
        <v>1.4796748211999999</v>
      </c>
      <c r="BY99" s="4">
        <f>BE99*$BU99*VLOOKUP("Fuel Specific Gravity",'Raw Data'!$A$1:$B$2000,2,FALSE)</f>
        <v>15205.615341347928</v>
      </c>
      <c r="BZ99" s="4">
        <f>BF99*$BU99*VLOOKUP("Fuel Specific Gravity",'Raw Data'!$A$1:$B$2000,2,FALSE)</f>
        <v>8.4274705823280005</v>
      </c>
      <c r="CA99" s="4">
        <f>BJ99*$BU99*VLOOKUP("Fuel Specific Gravity",'Raw Data'!$A$1:$B$2000,2,FALSE)</f>
        <v>63.913898633171996</v>
      </c>
      <c r="CB99" s="4">
        <f>BM99*$BU99*VLOOKUP("Fuel Specific Gravity",'Raw Data'!$A$1:$B$2000,2,FALSE)</f>
        <v>0.193707467982</v>
      </c>
    </row>
    <row r="100" spans="1:80" x14ac:dyDescent="0.25">
      <c r="A100" s="2">
        <v>43165</v>
      </c>
      <c r="B100" s="38">
        <v>0.41361414351851855</v>
      </c>
      <c r="C100" s="4">
        <v>7.82</v>
      </c>
      <c r="D100" s="4">
        <v>6.0000000000000001E-3</v>
      </c>
      <c r="E100" s="4">
        <v>60</v>
      </c>
      <c r="F100" s="4">
        <v>395</v>
      </c>
      <c r="G100" s="4">
        <v>92.6</v>
      </c>
      <c r="H100" s="4">
        <v>-6.8</v>
      </c>
      <c r="J100" s="4">
        <v>10.48</v>
      </c>
      <c r="K100" s="4">
        <v>0.93930000000000002</v>
      </c>
      <c r="L100" s="4">
        <v>7.3451000000000004</v>
      </c>
      <c r="M100" s="4">
        <v>5.5999999999999999E-3</v>
      </c>
      <c r="N100" s="4">
        <v>371.04399999999998</v>
      </c>
      <c r="O100" s="4">
        <v>86.965100000000007</v>
      </c>
      <c r="P100" s="4">
        <v>458</v>
      </c>
      <c r="Q100" s="4">
        <v>296.84160000000003</v>
      </c>
      <c r="R100" s="4">
        <v>69.573599999999999</v>
      </c>
      <c r="S100" s="4">
        <v>366.4</v>
      </c>
      <c r="T100" s="4">
        <v>0</v>
      </c>
      <c r="W100" s="4">
        <v>0</v>
      </c>
      <c r="X100" s="4">
        <v>9.8473000000000006</v>
      </c>
      <c r="Y100" s="4">
        <v>12</v>
      </c>
      <c r="Z100" s="4">
        <v>846</v>
      </c>
      <c r="AA100" s="4">
        <v>848</v>
      </c>
      <c r="AB100" s="4">
        <v>884</v>
      </c>
      <c r="AC100" s="4">
        <v>79.900000000000006</v>
      </c>
      <c r="AD100" s="4">
        <v>21.81</v>
      </c>
      <c r="AE100" s="4">
        <v>0.5</v>
      </c>
      <c r="AF100" s="4">
        <v>978</v>
      </c>
      <c r="AG100" s="4">
        <v>0</v>
      </c>
      <c r="AH100" s="4">
        <v>30</v>
      </c>
      <c r="AI100" s="4">
        <v>35</v>
      </c>
      <c r="AJ100" s="4">
        <v>191</v>
      </c>
      <c r="AK100" s="4">
        <v>169</v>
      </c>
      <c r="AL100" s="4">
        <v>4.4000000000000004</v>
      </c>
      <c r="AM100" s="4">
        <v>174.3</v>
      </c>
      <c r="AN100" s="4" t="s">
        <v>155</v>
      </c>
      <c r="AO100" s="4">
        <v>2</v>
      </c>
      <c r="AP100" s="5">
        <v>0.62274305555555554</v>
      </c>
      <c r="AQ100" s="4">
        <v>47.163925999999996</v>
      </c>
      <c r="AR100" s="4">
        <v>-88.484915999999998</v>
      </c>
      <c r="AS100" s="4">
        <v>320.2</v>
      </c>
      <c r="AT100" s="4">
        <v>33.9</v>
      </c>
      <c r="AU100" s="4">
        <v>12</v>
      </c>
      <c r="AV100" s="4">
        <v>10</v>
      </c>
      <c r="AW100" s="4" t="s">
        <v>205</v>
      </c>
      <c r="AX100" s="4">
        <v>1.1683319999999999</v>
      </c>
      <c r="AY100" s="4">
        <v>1.8</v>
      </c>
      <c r="AZ100" s="4">
        <v>2.2000000000000002</v>
      </c>
      <c r="BA100" s="4">
        <v>14.186999999999999</v>
      </c>
      <c r="BB100" s="4">
        <v>27.51</v>
      </c>
      <c r="BC100" s="4">
        <v>1.94</v>
      </c>
      <c r="BD100" s="4">
        <v>6.4660000000000002</v>
      </c>
      <c r="BE100" s="4">
        <v>3179.5650000000001</v>
      </c>
      <c r="BF100" s="4">
        <v>1.5529999999999999</v>
      </c>
      <c r="BG100" s="4">
        <v>16.82</v>
      </c>
      <c r="BH100" s="4">
        <v>3.9420000000000002</v>
      </c>
      <c r="BI100" s="4">
        <v>20.763000000000002</v>
      </c>
      <c r="BJ100" s="4">
        <v>13.457000000000001</v>
      </c>
      <c r="BK100" s="4">
        <v>3.1539999999999999</v>
      </c>
      <c r="BL100" s="4">
        <v>16.61</v>
      </c>
      <c r="BM100" s="4">
        <v>0</v>
      </c>
      <c r="BQ100" s="4">
        <v>3099.4839999999999</v>
      </c>
      <c r="BR100" s="4">
        <v>0.24740200000000001</v>
      </c>
      <c r="BS100" s="4">
        <v>-5</v>
      </c>
      <c r="BT100" s="4">
        <v>6.9059999999999998E-3</v>
      </c>
      <c r="BU100" s="4">
        <v>6.0458860000000003</v>
      </c>
      <c r="BV100" s="4">
        <v>21</v>
      </c>
      <c r="BW100" s="4">
        <f t="shared" si="10"/>
        <v>1.5973230812000001</v>
      </c>
      <c r="BY100" s="4">
        <f>BE100*$BU100*VLOOKUP("Fuel Specific Gravity",'Raw Data'!$A$1:$B$2000,2,FALSE)</f>
        <v>16416.687541729862</v>
      </c>
      <c r="BZ100" s="4">
        <f>BF100*$BU100*VLOOKUP("Fuel Specific Gravity",'Raw Data'!$A$1:$B$2000,2,FALSE)</f>
        <v>8.0184288581319993</v>
      </c>
      <c r="CA100" s="4">
        <f>BJ100*$BU100*VLOOKUP("Fuel Specific Gravity",'Raw Data'!$A$1:$B$2000,2,FALSE)</f>
        <v>69.481002668308008</v>
      </c>
      <c r="CB100" s="4">
        <f>BM100*$BU100*VLOOKUP("Fuel Specific Gravity",'Raw Data'!$A$1:$B$2000,2,FALSE)</f>
        <v>0</v>
      </c>
    </row>
    <row r="101" spans="1:80" x14ac:dyDescent="0.25">
      <c r="A101" s="2">
        <v>43165</v>
      </c>
      <c r="B101" s="38">
        <v>0.41362571759259259</v>
      </c>
      <c r="C101" s="4">
        <v>7.5949999999999998</v>
      </c>
      <c r="D101" s="4">
        <v>6.0000000000000001E-3</v>
      </c>
      <c r="E101" s="4">
        <v>60</v>
      </c>
      <c r="F101" s="4">
        <v>399.1</v>
      </c>
      <c r="G101" s="4">
        <v>91.8</v>
      </c>
      <c r="H101" s="4">
        <v>0</v>
      </c>
      <c r="J101" s="4">
        <v>10.23</v>
      </c>
      <c r="K101" s="4">
        <v>0.94099999999999995</v>
      </c>
      <c r="L101" s="4">
        <v>7.1467999999999998</v>
      </c>
      <c r="M101" s="4">
        <v>5.5999999999999999E-3</v>
      </c>
      <c r="N101" s="4">
        <v>375.53539999999998</v>
      </c>
      <c r="O101" s="4">
        <v>86.340699999999998</v>
      </c>
      <c r="P101" s="4">
        <v>461.9</v>
      </c>
      <c r="Q101" s="4">
        <v>300.46390000000002</v>
      </c>
      <c r="R101" s="4">
        <v>69.080699999999993</v>
      </c>
      <c r="S101" s="4">
        <v>369.5</v>
      </c>
      <c r="T101" s="4">
        <v>0</v>
      </c>
      <c r="W101" s="4">
        <v>0</v>
      </c>
      <c r="X101" s="4">
        <v>9.6273</v>
      </c>
      <c r="Y101" s="4">
        <v>12.1</v>
      </c>
      <c r="Z101" s="4">
        <v>846</v>
      </c>
      <c r="AA101" s="4">
        <v>848</v>
      </c>
      <c r="AB101" s="4">
        <v>885</v>
      </c>
      <c r="AC101" s="4">
        <v>80</v>
      </c>
      <c r="AD101" s="4">
        <v>21.84</v>
      </c>
      <c r="AE101" s="4">
        <v>0.5</v>
      </c>
      <c r="AF101" s="4">
        <v>978</v>
      </c>
      <c r="AG101" s="4">
        <v>0</v>
      </c>
      <c r="AH101" s="4">
        <v>30</v>
      </c>
      <c r="AI101" s="4">
        <v>35</v>
      </c>
      <c r="AJ101" s="4">
        <v>191</v>
      </c>
      <c r="AK101" s="4">
        <v>169</v>
      </c>
      <c r="AL101" s="4">
        <v>4.4000000000000004</v>
      </c>
      <c r="AM101" s="4">
        <v>174.7</v>
      </c>
      <c r="AN101" s="4" t="s">
        <v>155</v>
      </c>
      <c r="AO101" s="4">
        <v>2</v>
      </c>
      <c r="AP101" s="5">
        <v>0.62275462962962969</v>
      </c>
      <c r="AQ101" s="4">
        <v>47.163958000000001</v>
      </c>
      <c r="AR101" s="4">
        <v>-88.484961999999996</v>
      </c>
      <c r="AS101" s="4">
        <v>320.10000000000002</v>
      </c>
      <c r="AT101" s="4">
        <v>34.5</v>
      </c>
      <c r="AU101" s="4">
        <v>12</v>
      </c>
      <c r="AV101" s="4">
        <v>10</v>
      </c>
      <c r="AW101" s="4" t="s">
        <v>205</v>
      </c>
      <c r="AX101" s="4">
        <v>1.2</v>
      </c>
      <c r="AY101" s="4">
        <v>1.8</v>
      </c>
      <c r="AZ101" s="4">
        <v>2.2000000000000002</v>
      </c>
      <c r="BA101" s="4">
        <v>14.186999999999999</v>
      </c>
      <c r="BB101" s="4">
        <v>28.3</v>
      </c>
      <c r="BC101" s="4">
        <v>1.99</v>
      </c>
      <c r="BD101" s="4">
        <v>6.2729999999999997</v>
      </c>
      <c r="BE101" s="4">
        <v>3179.973</v>
      </c>
      <c r="BF101" s="4">
        <v>1.599</v>
      </c>
      <c r="BG101" s="4">
        <v>17.498999999999999</v>
      </c>
      <c r="BH101" s="4">
        <v>4.0229999999999997</v>
      </c>
      <c r="BI101" s="4">
        <v>21.521999999999998</v>
      </c>
      <c r="BJ101" s="4">
        <v>14</v>
      </c>
      <c r="BK101" s="4">
        <v>3.2189999999999999</v>
      </c>
      <c r="BL101" s="4">
        <v>17.219000000000001</v>
      </c>
      <c r="BM101" s="4">
        <v>0</v>
      </c>
      <c r="BQ101" s="4">
        <v>3114.7060000000001</v>
      </c>
      <c r="BR101" s="4">
        <v>0.240846</v>
      </c>
      <c r="BS101" s="4">
        <v>-5</v>
      </c>
      <c r="BT101" s="4">
        <v>7.9059999999999998E-3</v>
      </c>
      <c r="BU101" s="4">
        <v>5.8856739999999999</v>
      </c>
      <c r="BV101" s="4">
        <v>21</v>
      </c>
      <c r="BW101" s="4">
        <f t="shared" si="10"/>
        <v>1.5549950708</v>
      </c>
      <c r="BY101" s="4">
        <f>BE101*$BU101*VLOOKUP("Fuel Specific Gravity",'Raw Data'!$A$1:$B$2000,2,FALSE)</f>
        <v>15983.706883408906</v>
      </c>
      <c r="BZ101" s="4">
        <f>BF101*$BU101*VLOOKUP("Fuel Specific Gravity",'Raw Data'!$A$1:$B$2000,2,FALSE)</f>
        <v>8.0371585880039991</v>
      </c>
      <c r="CA101" s="4">
        <f>BJ101*$BU101*VLOOKUP("Fuel Specific Gravity",'Raw Data'!$A$1:$B$2000,2,FALSE)</f>
        <v>70.369118344</v>
      </c>
      <c r="CB101" s="4">
        <f>BM101*$BU101*VLOOKUP("Fuel Specific Gravity",'Raw Data'!$A$1:$B$2000,2,FALSE)</f>
        <v>0</v>
      </c>
    </row>
    <row r="102" spans="1:80" x14ac:dyDescent="0.25">
      <c r="A102" s="2">
        <v>43165</v>
      </c>
      <c r="B102" s="38">
        <v>0.41363729166666668</v>
      </c>
      <c r="C102" s="4">
        <v>7.1289999999999996</v>
      </c>
      <c r="D102" s="4">
        <v>6.0000000000000001E-3</v>
      </c>
      <c r="E102" s="4">
        <v>60</v>
      </c>
      <c r="F102" s="4">
        <v>400</v>
      </c>
      <c r="G102" s="4">
        <v>91.3</v>
      </c>
      <c r="H102" s="4">
        <v>0</v>
      </c>
      <c r="J102" s="4">
        <v>10.1</v>
      </c>
      <c r="K102" s="4">
        <v>0.9446</v>
      </c>
      <c r="L102" s="4">
        <v>6.7340999999999998</v>
      </c>
      <c r="M102" s="4">
        <v>5.7000000000000002E-3</v>
      </c>
      <c r="N102" s="4">
        <v>377.8741</v>
      </c>
      <c r="O102" s="4">
        <v>86.252499999999998</v>
      </c>
      <c r="P102" s="4">
        <v>464.1</v>
      </c>
      <c r="Q102" s="4">
        <v>302.33510000000001</v>
      </c>
      <c r="R102" s="4">
        <v>69.010199999999998</v>
      </c>
      <c r="S102" s="4">
        <v>371.3</v>
      </c>
      <c r="T102" s="4">
        <v>0</v>
      </c>
      <c r="W102" s="4">
        <v>0</v>
      </c>
      <c r="X102" s="4">
        <v>9.5404</v>
      </c>
      <c r="Y102" s="4">
        <v>12.1</v>
      </c>
      <c r="Z102" s="4">
        <v>846</v>
      </c>
      <c r="AA102" s="4">
        <v>849</v>
      </c>
      <c r="AB102" s="4">
        <v>884</v>
      </c>
      <c r="AC102" s="4">
        <v>80</v>
      </c>
      <c r="AD102" s="4">
        <v>21.84</v>
      </c>
      <c r="AE102" s="4">
        <v>0.5</v>
      </c>
      <c r="AF102" s="4">
        <v>978</v>
      </c>
      <c r="AG102" s="4">
        <v>0</v>
      </c>
      <c r="AH102" s="4">
        <v>30</v>
      </c>
      <c r="AI102" s="4">
        <v>35</v>
      </c>
      <c r="AJ102" s="4">
        <v>191</v>
      </c>
      <c r="AK102" s="4">
        <v>169</v>
      </c>
      <c r="AL102" s="4">
        <v>4.5</v>
      </c>
      <c r="AM102" s="4">
        <v>175</v>
      </c>
      <c r="AN102" s="4" t="s">
        <v>155</v>
      </c>
      <c r="AO102" s="4">
        <v>2</v>
      </c>
      <c r="AP102" s="5">
        <v>0.62275462962962969</v>
      </c>
      <c r="AQ102" s="4">
        <v>47.164081000000003</v>
      </c>
      <c r="AR102" s="4">
        <v>-88.485184000000004</v>
      </c>
      <c r="AS102" s="4">
        <v>320</v>
      </c>
      <c r="AT102" s="4">
        <v>34.799999999999997</v>
      </c>
      <c r="AU102" s="4">
        <v>12</v>
      </c>
      <c r="AV102" s="4">
        <v>10</v>
      </c>
      <c r="AW102" s="4" t="s">
        <v>205</v>
      </c>
      <c r="AX102" s="4">
        <v>1.3368</v>
      </c>
      <c r="AY102" s="4">
        <v>2.2787999999999999</v>
      </c>
      <c r="AZ102" s="4">
        <v>2.6787999999999998</v>
      </c>
      <c r="BA102" s="4">
        <v>14.186999999999999</v>
      </c>
      <c r="BB102" s="4">
        <v>30.09</v>
      </c>
      <c r="BC102" s="4">
        <v>2.12</v>
      </c>
      <c r="BD102" s="4">
        <v>5.8659999999999997</v>
      </c>
      <c r="BE102" s="4">
        <v>3180.8989999999999</v>
      </c>
      <c r="BF102" s="4">
        <v>1.704</v>
      </c>
      <c r="BG102" s="4">
        <v>18.692</v>
      </c>
      <c r="BH102" s="4">
        <v>4.2670000000000003</v>
      </c>
      <c r="BI102" s="4">
        <v>22.957999999999998</v>
      </c>
      <c r="BJ102" s="4">
        <v>14.955</v>
      </c>
      <c r="BK102" s="4">
        <v>3.4140000000000001</v>
      </c>
      <c r="BL102" s="4">
        <v>18.369</v>
      </c>
      <c r="BM102" s="4">
        <v>0</v>
      </c>
      <c r="BQ102" s="4">
        <v>3276.6640000000002</v>
      </c>
      <c r="BR102" s="4">
        <v>0.24906</v>
      </c>
      <c r="BS102" s="4">
        <v>-5</v>
      </c>
      <c r="BT102" s="4">
        <v>7.0939999999999996E-3</v>
      </c>
      <c r="BU102" s="4">
        <v>6.0864039999999999</v>
      </c>
      <c r="BV102" s="4">
        <v>21</v>
      </c>
      <c r="BW102" s="4">
        <f t="shared" si="10"/>
        <v>1.6080279367999999</v>
      </c>
      <c r="BY102" s="4">
        <f>BE102*$BU102*VLOOKUP("Fuel Specific Gravity",'Raw Data'!$A$1:$B$2000,2,FALSE)</f>
        <v>16533.641883205382</v>
      </c>
      <c r="BZ102" s="4">
        <f>BF102*$BU102*VLOOKUP("Fuel Specific Gravity",'Raw Data'!$A$1:$B$2000,2,FALSE)</f>
        <v>8.8570324832639997</v>
      </c>
      <c r="CA102" s="4">
        <f>BJ102*$BU102*VLOOKUP("Fuel Specific Gravity",'Raw Data'!$A$1:$B$2000,2,FALSE)</f>
        <v>77.732934734279993</v>
      </c>
      <c r="CB102" s="4">
        <f>BM102*$BU102*VLOOKUP("Fuel Specific Gravity",'Raw Data'!$A$1:$B$2000,2,FALSE)</f>
        <v>0</v>
      </c>
    </row>
    <row r="103" spans="1:80" x14ac:dyDescent="0.25">
      <c r="A103" s="2">
        <v>43165</v>
      </c>
      <c r="B103" s="38">
        <v>0.41364886574074072</v>
      </c>
      <c r="C103" s="4">
        <v>6.4349999999999996</v>
      </c>
      <c r="D103" s="4">
        <v>7.7000000000000002E-3</v>
      </c>
      <c r="E103" s="4">
        <v>77.164304000000001</v>
      </c>
      <c r="F103" s="4">
        <v>392.2</v>
      </c>
      <c r="G103" s="4">
        <v>90.4</v>
      </c>
      <c r="H103" s="4">
        <v>0</v>
      </c>
      <c r="J103" s="4">
        <v>10.1</v>
      </c>
      <c r="K103" s="4">
        <v>0.94989999999999997</v>
      </c>
      <c r="L103" s="4">
        <v>6.1132</v>
      </c>
      <c r="M103" s="4">
        <v>7.3000000000000001E-3</v>
      </c>
      <c r="N103" s="4">
        <v>372.52539999999999</v>
      </c>
      <c r="O103" s="4">
        <v>85.852400000000003</v>
      </c>
      <c r="P103" s="4">
        <v>458.4</v>
      </c>
      <c r="Q103" s="4">
        <v>298.05560000000003</v>
      </c>
      <c r="R103" s="4">
        <v>68.690100000000001</v>
      </c>
      <c r="S103" s="4">
        <v>366.7</v>
      </c>
      <c r="T103" s="4">
        <v>0</v>
      </c>
      <c r="W103" s="4">
        <v>0</v>
      </c>
      <c r="X103" s="4">
        <v>9.5942000000000007</v>
      </c>
      <c r="Y103" s="4">
        <v>12</v>
      </c>
      <c r="Z103" s="4">
        <v>845</v>
      </c>
      <c r="AA103" s="4">
        <v>848</v>
      </c>
      <c r="AB103" s="4">
        <v>884</v>
      </c>
      <c r="AC103" s="4">
        <v>80</v>
      </c>
      <c r="AD103" s="4">
        <v>21.84</v>
      </c>
      <c r="AE103" s="4">
        <v>0.5</v>
      </c>
      <c r="AF103" s="4">
        <v>978</v>
      </c>
      <c r="AG103" s="4">
        <v>0</v>
      </c>
      <c r="AH103" s="4">
        <v>30</v>
      </c>
      <c r="AI103" s="4">
        <v>35</v>
      </c>
      <c r="AJ103" s="4">
        <v>191</v>
      </c>
      <c r="AK103" s="4">
        <v>169</v>
      </c>
      <c r="AL103" s="4">
        <v>4.4000000000000004</v>
      </c>
      <c r="AM103" s="4">
        <v>174.6</v>
      </c>
      <c r="AN103" s="4" t="s">
        <v>155</v>
      </c>
      <c r="AO103" s="4">
        <v>2</v>
      </c>
      <c r="AP103" s="5">
        <v>0.62277777777777776</v>
      </c>
      <c r="AQ103" s="4">
        <v>47.164189</v>
      </c>
      <c r="AR103" s="4">
        <v>-88.485416000000001</v>
      </c>
      <c r="AS103" s="4">
        <v>320.10000000000002</v>
      </c>
      <c r="AT103" s="4">
        <v>34.9</v>
      </c>
      <c r="AU103" s="4">
        <v>12</v>
      </c>
      <c r="AV103" s="4">
        <v>10</v>
      </c>
      <c r="AW103" s="4" t="s">
        <v>205</v>
      </c>
      <c r="AX103" s="4">
        <v>1.4</v>
      </c>
      <c r="AY103" s="4">
        <v>2.0895999999999999</v>
      </c>
      <c r="AZ103" s="4">
        <v>2.5579999999999998</v>
      </c>
      <c r="BA103" s="4">
        <v>14.186999999999999</v>
      </c>
      <c r="BB103" s="4">
        <v>33.229999999999997</v>
      </c>
      <c r="BC103" s="4">
        <v>2.34</v>
      </c>
      <c r="BD103" s="4">
        <v>5.2709999999999999</v>
      </c>
      <c r="BE103" s="4">
        <v>3181.6750000000002</v>
      </c>
      <c r="BF103" s="4">
        <v>2.4279999999999999</v>
      </c>
      <c r="BG103" s="4">
        <v>20.303999999999998</v>
      </c>
      <c r="BH103" s="4">
        <v>4.6790000000000003</v>
      </c>
      <c r="BI103" s="4">
        <v>24.983000000000001</v>
      </c>
      <c r="BJ103" s="4">
        <v>16.245000000000001</v>
      </c>
      <c r="BK103" s="4">
        <v>3.7440000000000002</v>
      </c>
      <c r="BL103" s="4">
        <v>19.989000000000001</v>
      </c>
      <c r="BM103" s="4">
        <v>0</v>
      </c>
      <c r="BQ103" s="4">
        <v>3630.748</v>
      </c>
      <c r="BR103" s="4">
        <v>0.22281999999999999</v>
      </c>
      <c r="BS103" s="4">
        <v>-5</v>
      </c>
      <c r="BT103" s="4">
        <v>7.9059999999999998E-3</v>
      </c>
      <c r="BU103" s="4">
        <v>5.4451640000000001</v>
      </c>
      <c r="BV103" s="4">
        <v>21</v>
      </c>
      <c r="BW103" s="4">
        <f t="shared" si="10"/>
        <v>1.4386123287999999</v>
      </c>
      <c r="BY103" s="4">
        <f>BE103*$BU103*VLOOKUP("Fuel Specific Gravity",'Raw Data'!$A$1:$B$2000,2,FALSE)</f>
        <v>14795.329812923803</v>
      </c>
      <c r="BZ103" s="4">
        <f>BF103*$BU103*VLOOKUP("Fuel Specific Gravity",'Raw Data'!$A$1:$B$2000,2,FALSE)</f>
        <v>11.290612895968</v>
      </c>
      <c r="CA103" s="4">
        <f>BJ103*$BU103*VLOOKUP("Fuel Specific Gravity",'Raw Data'!$A$1:$B$2000,2,FALSE)</f>
        <v>75.542012559720007</v>
      </c>
      <c r="CB103" s="4">
        <f>BM103*$BU103*VLOOKUP("Fuel Specific Gravity",'Raw Data'!$A$1:$B$2000,2,FALSE)</f>
        <v>0</v>
      </c>
    </row>
    <row r="104" spans="1:80" x14ac:dyDescent="0.25">
      <c r="A104" s="2">
        <v>43165</v>
      </c>
      <c r="B104" s="38">
        <v>0.41366043981481476</v>
      </c>
      <c r="C104" s="4">
        <v>5.5179999999999998</v>
      </c>
      <c r="D104" s="4">
        <v>5.7999999999999996E-3</v>
      </c>
      <c r="E104" s="4">
        <v>58.22186</v>
      </c>
      <c r="F104" s="4">
        <v>386</v>
      </c>
      <c r="G104" s="4">
        <v>90.4</v>
      </c>
      <c r="H104" s="4">
        <v>0</v>
      </c>
      <c r="J104" s="4">
        <v>10.52</v>
      </c>
      <c r="K104" s="4">
        <v>0.95720000000000005</v>
      </c>
      <c r="L104" s="4">
        <v>5.2817999999999996</v>
      </c>
      <c r="M104" s="4">
        <v>5.5999999999999999E-3</v>
      </c>
      <c r="N104" s="4">
        <v>369.45870000000002</v>
      </c>
      <c r="O104" s="4">
        <v>86.501199999999997</v>
      </c>
      <c r="P104" s="4">
        <v>456</v>
      </c>
      <c r="Q104" s="4">
        <v>295.32589999999999</v>
      </c>
      <c r="R104" s="4">
        <v>69.144499999999994</v>
      </c>
      <c r="S104" s="4">
        <v>364.5</v>
      </c>
      <c r="T104" s="4">
        <v>0</v>
      </c>
      <c r="W104" s="4">
        <v>0</v>
      </c>
      <c r="X104" s="4">
        <v>10.0716</v>
      </c>
      <c r="Y104" s="4">
        <v>12.1</v>
      </c>
      <c r="Z104" s="4">
        <v>844</v>
      </c>
      <c r="AA104" s="4">
        <v>844</v>
      </c>
      <c r="AB104" s="4">
        <v>883</v>
      </c>
      <c r="AC104" s="4">
        <v>79.099999999999994</v>
      </c>
      <c r="AD104" s="4">
        <v>21.59</v>
      </c>
      <c r="AE104" s="4">
        <v>0.5</v>
      </c>
      <c r="AF104" s="4">
        <v>978</v>
      </c>
      <c r="AG104" s="4">
        <v>0</v>
      </c>
      <c r="AH104" s="4">
        <v>30</v>
      </c>
      <c r="AI104" s="4">
        <v>35</v>
      </c>
      <c r="AJ104" s="4">
        <v>191</v>
      </c>
      <c r="AK104" s="4">
        <v>169</v>
      </c>
      <c r="AL104" s="4">
        <v>4.5</v>
      </c>
      <c r="AM104" s="4">
        <v>174.2</v>
      </c>
      <c r="AN104" s="4" t="s">
        <v>155</v>
      </c>
      <c r="AO104" s="4">
        <v>2</v>
      </c>
      <c r="AP104" s="5">
        <v>0.6227893518518518</v>
      </c>
      <c r="AQ104" s="4">
        <v>47.164270000000002</v>
      </c>
      <c r="AR104" s="4">
        <v>-88.485585999999998</v>
      </c>
      <c r="AS104" s="4">
        <v>320.3</v>
      </c>
      <c r="AT104" s="4">
        <v>35</v>
      </c>
      <c r="AU104" s="4">
        <v>12</v>
      </c>
      <c r="AV104" s="4">
        <v>9</v>
      </c>
      <c r="AW104" s="4" t="s">
        <v>218</v>
      </c>
      <c r="AX104" s="4">
        <v>1.4683999999999999</v>
      </c>
      <c r="AY104" s="4">
        <v>1.2844</v>
      </c>
      <c r="AZ104" s="4">
        <v>2.4</v>
      </c>
      <c r="BA104" s="4">
        <v>14.186999999999999</v>
      </c>
      <c r="BB104" s="4">
        <v>38.61</v>
      </c>
      <c r="BC104" s="4">
        <v>2.72</v>
      </c>
      <c r="BD104" s="4">
        <v>4.4669999999999996</v>
      </c>
      <c r="BE104" s="4">
        <v>3185.4189999999999</v>
      </c>
      <c r="BF104" s="4">
        <v>2.1389999999999998</v>
      </c>
      <c r="BG104" s="4">
        <v>23.334</v>
      </c>
      <c r="BH104" s="4">
        <v>5.4630000000000001</v>
      </c>
      <c r="BI104" s="4">
        <v>28.797000000000001</v>
      </c>
      <c r="BJ104" s="4">
        <v>18.652000000000001</v>
      </c>
      <c r="BK104" s="4">
        <v>4.367</v>
      </c>
      <c r="BL104" s="4">
        <v>23.018999999999998</v>
      </c>
      <c r="BM104" s="4">
        <v>0</v>
      </c>
      <c r="BQ104" s="4">
        <v>4416.5159999999996</v>
      </c>
      <c r="BR104" s="4">
        <v>0.200068</v>
      </c>
      <c r="BS104" s="4">
        <v>-5</v>
      </c>
      <c r="BT104" s="4">
        <v>7.0939999999999996E-3</v>
      </c>
      <c r="BU104" s="4">
        <v>4.8891619999999998</v>
      </c>
      <c r="BV104" s="4">
        <v>21</v>
      </c>
      <c r="BW104" s="4">
        <f t="shared" si="10"/>
        <v>1.2917166003999998</v>
      </c>
      <c r="BY104" s="4">
        <f>BE104*$BU104*VLOOKUP("Fuel Specific Gravity",'Raw Data'!$A$1:$B$2000,2,FALSE)</f>
        <v>13300.22121766181</v>
      </c>
      <c r="BZ104" s="4">
        <f>BF104*$BU104*VLOOKUP("Fuel Specific Gravity",'Raw Data'!$A$1:$B$2000,2,FALSE)</f>
        <v>8.9310615603719992</v>
      </c>
      <c r="CA104" s="4">
        <f>BJ104*$BU104*VLOOKUP("Fuel Specific Gravity",'Raw Data'!$A$1:$B$2000,2,FALSE)</f>
        <v>77.878522778895999</v>
      </c>
      <c r="CB104" s="4">
        <f>BM104*$BU104*VLOOKUP("Fuel Specific Gravity",'Raw Data'!$A$1:$B$2000,2,FALSE)</f>
        <v>0</v>
      </c>
    </row>
    <row r="105" spans="1:80" x14ac:dyDescent="0.25">
      <c r="A105" s="2">
        <v>43165</v>
      </c>
      <c r="B105" s="38">
        <v>0.41367201388888891</v>
      </c>
      <c r="C105" s="4">
        <v>4.0960000000000001</v>
      </c>
      <c r="D105" s="4">
        <v>1.6999999999999999E-3</v>
      </c>
      <c r="E105" s="4">
        <v>16.574307000000001</v>
      </c>
      <c r="F105" s="4">
        <v>360.9</v>
      </c>
      <c r="G105" s="4">
        <v>91.3</v>
      </c>
      <c r="H105" s="4">
        <v>-6.6</v>
      </c>
      <c r="J105" s="4">
        <v>11.02</v>
      </c>
      <c r="K105" s="4">
        <v>0.96860000000000002</v>
      </c>
      <c r="L105" s="4">
        <v>3.9678</v>
      </c>
      <c r="M105" s="4">
        <v>1.6000000000000001E-3</v>
      </c>
      <c r="N105" s="4">
        <v>349.60449999999997</v>
      </c>
      <c r="O105" s="4">
        <v>88.421999999999997</v>
      </c>
      <c r="P105" s="4">
        <v>438</v>
      </c>
      <c r="Q105" s="4">
        <v>279.68959999999998</v>
      </c>
      <c r="R105" s="4">
        <v>70.739099999999993</v>
      </c>
      <c r="S105" s="4">
        <v>350.4</v>
      </c>
      <c r="T105" s="4">
        <v>0</v>
      </c>
      <c r="W105" s="4">
        <v>0</v>
      </c>
      <c r="X105" s="4">
        <v>10.6694</v>
      </c>
      <c r="Y105" s="4">
        <v>12</v>
      </c>
      <c r="Z105" s="4">
        <v>843</v>
      </c>
      <c r="AA105" s="4">
        <v>843</v>
      </c>
      <c r="AB105" s="4">
        <v>883</v>
      </c>
      <c r="AC105" s="4">
        <v>79.900000000000006</v>
      </c>
      <c r="AD105" s="4">
        <v>21.81</v>
      </c>
      <c r="AE105" s="4">
        <v>0.5</v>
      </c>
      <c r="AF105" s="4">
        <v>978</v>
      </c>
      <c r="AG105" s="4">
        <v>0</v>
      </c>
      <c r="AH105" s="4">
        <v>30</v>
      </c>
      <c r="AI105" s="4">
        <v>35</v>
      </c>
      <c r="AJ105" s="4">
        <v>191</v>
      </c>
      <c r="AK105" s="4">
        <v>169.9</v>
      </c>
      <c r="AL105" s="4">
        <v>4.5</v>
      </c>
      <c r="AM105" s="4">
        <v>174.1</v>
      </c>
      <c r="AN105" s="4" t="s">
        <v>155</v>
      </c>
      <c r="AO105" s="4">
        <v>2</v>
      </c>
      <c r="AP105" s="5">
        <v>0.62280092592592595</v>
      </c>
      <c r="AQ105" s="4">
        <v>47.164315000000002</v>
      </c>
      <c r="AR105" s="4">
        <v>-88.485802000000007</v>
      </c>
      <c r="AS105" s="4">
        <v>320.5</v>
      </c>
      <c r="AT105" s="4">
        <v>35.4</v>
      </c>
      <c r="AU105" s="4">
        <v>12</v>
      </c>
      <c r="AV105" s="4">
        <v>9</v>
      </c>
      <c r="AW105" s="4" t="s">
        <v>218</v>
      </c>
      <c r="AX105" s="4">
        <v>1.5</v>
      </c>
      <c r="AY105" s="4">
        <v>1</v>
      </c>
      <c r="AZ105" s="4">
        <v>2.4</v>
      </c>
      <c r="BA105" s="4">
        <v>14.186999999999999</v>
      </c>
      <c r="BB105" s="4">
        <v>51.73</v>
      </c>
      <c r="BC105" s="4">
        <v>3.65</v>
      </c>
      <c r="BD105" s="4">
        <v>3.24</v>
      </c>
      <c r="BE105" s="4">
        <v>3195.5369999999998</v>
      </c>
      <c r="BF105" s="4">
        <v>0.82299999999999995</v>
      </c>
      <c r="BG105" s="4">
        <v>29.484999999999999</v>
      </c>
      <c r="BH105" s="4">
        <v>7.4569999999999999</v>
      </c>
      <c r="BI105" s="4">
        <v>36.942999999999998</v>
      </c>
      <c r="BJ105" s="4">
        <v>23.588999999999999</v>
      </c>
      <c r="BK105" s="4">
        <v>5.9660000000000002</v>
      </c>
      <c r="BL105" s="4">
        <v>29.555</v>
      </c>
      <c r="BM105" s="4">
        <v>0</v>
      </c>
      <c r="BQ105" s="4">
        <v>6247.8249999999998</v>
      </c>
      <c r="BR105" s="4">
        <v>0.127332</v>
      </c>
      <c r="BS105" s="4">
        <v>-5</v>
      </c>
      <c r="BT105" s="4">
        <v>7.9059999999999998E-3</v>
      </c>
      <c r="BU105" s="4">
        <v>3.1116760000000001</v>
      </c>
      <c r="BV105" s="4">
        <v>21</v>
      </c>
      <c r="BW105" s="4">
        <f t="shared" si="10"/>
        <v>0.82210479920000001</v>
      </c>
      <c r="BY105" s="4">
        <f>BE105*$BU105*VLOOKUP("Fuel Specific Gravity",'Raw Data'!$A$1:$B$2000,2,FALSE)</f>
        <v>8491.7283246702482</v>
      </c>
      <c r="BZ105" s="4">
        <f>BF105*$BU105*VLOOKUP("Fuel Specific Gravity",'Raw Data'!$A$1:$B$2000,2,FALSE)</f>
        <v>2.1870165831919999</v>
      </c>
      <c r="CA105" s="4">
        <f>BJ105*$BU105*VLOOKUP("Fuel Specific Gravity",'Raw Data'!$A$1:$B$2000,2,FALSE)</f>
        <v>62.684731690055997</v>
      </c>
      <c r="CB105" s="4">
        <f>BM105*$BU105*VLOOKUP("Fuel Specific Gravity",'Raw Data'!$A$1:$B$2000,2,FALSE)</f>
        <v>0</v>
      </c>
    </row>
    <row r="106" spans="1:80" x14ac:dyDescent="0.25">
      <c r="A106" s="2">
        <v>43165</v>
      </c>
      <c r="B106" s="38">
        <v>0.41368358796296295</v>
      </c>
      <c r="C106" s="4">
        <v>3.347</v>
      </c>
      <c r="D106" s="4">
        <v>4.4000000000000003E-3</v>
      </c>
      <c r="E106" s="4">
        <v>43.580562999999998</v>
      </c>
      <c r="F106" s="4">
        <v>332.6</v>
      </c>
      <c r="G106" s="4">
        <v>91.9</v>
      </c>
      <c r="H106" s="4">
        <v>-3.1</v>
      </c>
      <c r="J106" s="4">
        <v>11.98</v>
      </c>
      <c r="K106" s="4">
        <v>0.97470000000000001</v>
      </c>
      <c r="L106" s="4">
        <v>3.2622</v>
      </c>
      <c r="M106" s="4">
        <v>4.1999999999999997E-3</v>
      </c>
      <c r="N106" s="4">
        <v>324.1773</v>
      </c>
      <c r="O106" s="4">
        <v>89.558499999999995</v>
      </c>
      <c r="P106" s="4">
        <v>413.7</v>
      </c>
      <c r="Q106" s="4">
        <v>259.3725</v>
      </c>
      <c r="R106" s="4">
        <v>71.655299999999997</v>
      </c>
      <c r="S106" s="4">
        <v>331</v>
      </c>
      <c r="T106" s="4">
        <v>0</v>
      </c>
      <c r="W106" s="4">
        <v>0</v>
      </c>
      <c r="X106" s="4">
        <v>11.6737</v>
      </c>
      <c r="Y106" s="4">
        <v>12</v>
      </c>
      <c r="Z106" s="4">
        <v>844</v>
      </c>
      <c r="AA106" s="4">
        <v>845</v>
      </c>
      <c r="AB106" s="4">
        <v>882</v>
      </c>
      <c r="AC106" s="4">
        <v>80</v>
      </c>
      <c r="AD106" s="4">
        <v>21.84</v>
      </c>
      <c r="AE106" s="4">
        <v>0.5</v>
      </c>
      <c r="AF106" s="4">
        <v>978</v>
      </c>
      <c r="AG106" s="4">
        <v>0</v>
      </c>
      <c r="AH106" s="4">
        <v>30</v>
      </c>
      <c r="AI106" s="4">
        <v>35</v>
      </c>
      <c r="AJ106" s="4">
        <v>191</v>
      </c>
      <c r="AK106" s="4">
        <v>169.1</v>
      </c>
      <c r="AL106" s="4">
        <v>4.4000000000000004</v>
      </c>
      <c r="AM106" s="4">
        <v>174.5</v>
      </c>
      <c r="AN106" s="4" t="s">
        <v>155</v>
      </c>
      <c r="AO106" s="4">
        <v>2</v>
      </c>
      <c r="AP106" s="5">
        <v>0.62281249999999999</v>
      </c>
      <c r="AQ106" s="4">
        <v>47.164344</v>
      </c>
      <c r="AR106" s="4">
        <v>-88.486022000000006</v>
      </c>
      <c r="AS106" s="4">
        <v>320.3</v>
      </c>
      <c r="AT106" s="4">
        <v>35.299999999999997</v>
      </c>
      <c r="AU106" s="4">
        <v>12</v>
      </c>
      <c r="AV106" s="4">
        <v>10</v>
      </c>
      <c r="AW106" s="4" t="s">
        <v>205</v>
      </c>
      <c r="AX106" s="4">
        <v>1.6368</v>
      </c>
      <c r="AY106" s="4">
        <v>1.4787999999999999</v>
      </c>
      <c r="AZ106" s="4">
        <v>2.8104</v>
      </c>
      <c r="BA106" s="4">
        <v>14.186999999999999</v>
      </c>
      <c r="BB106" s="4">
        <v>63.05</v>
      </c>
      <c r="BC106" s="4">
        <v>4.4400000000000004</v>
      </c>
      <c r="BD106" s="4">
        <v>2.6</v>
      </c>
      <c r="BE106" s="4">
        <v>3199.6469999999999</v>
      </c>
      <c r="BF106" s="4">
        <v>2.6520000000000001</v>
      </c>
      <c r="BG106" s="4">
        <v>33.298000000000002</v>
      </c>
      <c r="BH106" s="4">
        <v>9.1989999999999998</v>
      </c>
      <c r="BI106" s="4">
        <v>42.497</v>
      </c>
      <c r="BJ106" s="4">
        <v>26.640999999999998</v>
      </c>
      <c r="BK106" s="4">
        <v>7.36</v>
      </c>
      <c r="BL106" s="4">
        <v>34.000999999999998</v>
      </c>
      <c r="BM106" s="4">
        <v>0</v>
      </c>
      <c r="BQ106" s="4">
        <v>8325.3240000000005</v>
      </c>
      <c r="BR106" s="4">
        <v>8.6511000000000005E-2</v>
      </c>
      <c r="BS106" s="4">
        <v>-5</v>
      </c>
      <c r="BT106" s="4">
        <v>8.0000000000000002E-3</v>
      </c>
      <c r="BU106" s="4">
        <v>2.114125</v>
      </c>
      <c r="BV106" s="4">
        <v>21</v>
      </c>
      <c r="BW106" s="4">
        <f t="shared" si="10"/>
        <v>0.558551825</v>
      </c>
      <c r="BY106" s="4">
        <f>BE106*$BU106*VLOOKUP("Fuel Specific Gravity",'Raw Data'!$A$1:$B$2000,2,FALSE)</f>
        <v>5776.8434716492502</v>
      </c>
      <c r="BZ106" s="4">
        <f>BF106*$BU106*VLOOKUP("Fuel Specific Gravity",'Raw Data'!$A$1:$B$2000,2,FALSE)</f>
        <v>4.7880872129999998</v>
      </c>
      <c r="CA106" s="4">
        <f>BJ106*$BU106*VLOOKUP("Fuel Specific Gravity",'Raw Data'!$A$1:$B$2000,2,FALSE)</f>
        <v>48.099333122749997</v>
      </c>
      <c r="CB106" s="4">
        <f>BM106*$BU106*VLOOKUP("Fuel Specific Gravity",'Raw Data'!$A$1:$B$2000,2,FALSE)</f>
        <v>0</v>
      </c>
    </row>
    <row r="107" spans="1:80" x14ac:dyDescent="0.25">
      <c r="A107" s="2">
        <v>43165</v>
      </c>
      <c r="B107" s="38">
        <v>0.41369516203703705</v>
      </c>
      <c r="C107" s="4">
        <v>3.2349999999999999</v>
      </c>
      <c r="D107" s="4">
        <v>9.4999999999999998E-3</v>
      </c>
      <c r="E107" s="4">
        <v>94.731458000000003</v>
      </c>
      <c r="F107" s="4">
        <v>302.89999999999998</v>
      </c>
      <c r="G107" s="4">
        <v>92.8</v>
      </c>
      <c r="H107" s="4">
        <v>0</v>
      </c>
      <c r="J107" s="4">
        <v>13.09</v>
      </c>
      <c r="K107" s="4">
        <v>0.97550000000000003</v>
      </c>
      <c r="L107" s="4">
        <v>3.1558999999999999</v>
      </c>
      <c r="M107" s="4">
        <v>9.1999999999999998E-3</v>
      </c>
      <c r="N107" s="4">
        <v>295.49869999999999</v>
      </c>
      <c r="O107" s="4">
        <v>90.516499999999994</v>
      </c>
      <c r="P107" s="4">
        <v>386</v>
      </c>
      <c r="Q107" s="4">
        <v>236.42699999999999</v>
      </c>
      <c r="R107" s="4">
        <v>72.421800000000005</v>
      </c>
      <c r="S107" s="4">
        <v>308.8</v>
      </c>
      <c r="T107" s="4">
        <v>0</v>
      </c>
      <c r="W107" s="4">
        <v>0</v>
      </c>
      <c r="X107" s="4">
        <v>12.767200000000001</v>
      </c>
      <c r="Y107" s="4">
        <v>12</v>
      </c>
      <c r="Z107" s="4">
        <v>843</v>
      </c>
      <c r="AA107" s="4">
        <v>843</v>
      </c>
      <c r="AB107" s="4">
        <v>882</v>
      </c>
      <c r="AC107" s="4">
        <v>80</v>
      </c>
      <c r="AD107" s="4">
        <v>21.84</v>
      </c>
      <c r="AE107" s="4">
        <v>0.5</v>
      </c>
      <c r="AF107" s="4">
        <v>978</v>
      </c>
      <c r="AG107" s="4">
        <v>0</v>
      </c>
      <c r="AH107" s="4">
        <v>30</v>
      </c>
      <c r="AI107" s="4">
        <v>35</v>
      </c>
      <c r="AJ107" s="4">
        <v>191</v>
      </c>
      <c r="AK107" s="4">
        <v>169</v>
      </c>
      <c r="AL107" s="4">
        <v>4.4000000000000004</v>
      </c>
      <c r="AM107" s="4">
        <v>174.8</v>
      </c>
      <c r="AN107" s="4" t="s">
        <v>155</v>
      </c>
      <c r="AO107" s="4">
        <v>2</v>
      </c>
      <c r="AP107" s="5">
        <v>0.62282407407407414</v>
      </c>
      <c r="AQ107" s="4">
        <v>47.164377999999999</v>
      </c>
      <c r="AR107" s="4">
        <v>-88.486215000000001</v>
      </c>
      <c r="AS107" s="4">
        <v>319.8</v>
      </c>
      <c r="AT107" s="4">
        <v>34.1</v>
      </c>
      <c r="AU107" s="4">
        <v>12</v>
      </c>
      <c r="AV107" s="4">
        <v>10</v>
      </c>
      <c r="AW107" s="4" t="s">
        <v>205</v>
      </c>
      <c r="AX107" s="4">
        <v>1.7</v>
      </c>
      <c r="AY107" s="4">
        <v>1.7</v>
      </c>
      <c r="AZ107" s="4">
        <v>3</v>
      </c>
      <c r="BA107" s="4">
        <v>14.186999999999999</v>
      </c>
      <c r="BB107" s="4">
        <v>65.099999999999994</v>
      </c>
      <c r="BC107" s="4">
        <v>4.59</v>
      </c>
      <c r="BD107" s="4">
        <v>2.508</v>
      </c>
      <c r="BE107" s="4">
        <v>3195.7190000000001</v>
      </c>
      <c r="BF107" s="4">
        <v>5.9560000000000004</v>
      </c>
      <c r="BG107" s="4">
        <v>31.335999999999999</v>
      </c>
      <c r="BH107" s="4">
        <v>9.5990000000000002</v>
      </c>
      <c r="BI107" s="4">
        <v>40.933999999999997</v>
      </c>
      <c r="BJ107" s="4">
        <v>25.071000000000002</v>
      </c>
      <c r="BK107" s="4">
        <v>7.68</v>
      </c>
      <c r="BL107" s="4">
        <v>32.750999999999998</v>
      </c>
      <c r="BM107" s="4">
        <v>0</v>
      </c>
      <c r="BQ107" s="4">
        <v>9400.2939999999999</v>
      </c>
      <c r="BR107" s="4">
        <v>4.2234000000000001E-2</v>
      </c>
      <c r="BS107" s="4">
        <v>-5</v>
      </c>
      <c r="BT107" s="4">
        <v>8.0000000000000002E-3</v>
      </c>
      <c r="BU107" s="4">
        <v>1.0320990000000001</v>
      </c>
      <c r="BV107" s="4">
        <v>21</v>
      </c>
      <c r="BW107" s="4">
        <f t="shared" si="10"/>
        <v>0.2726805558</v>
      </c>
      <c r="BY107" s="4">
        <f>BE107*$BU107*VLOOKUP("Fuel Specific Gravity",'Raw Data'!$A$1:$B$2000,2,FALSE)</f>
        <v>2816.7468200905746</v>
      </c>
      <c r="BZ107" s="4">
        <f>BF107*$BU107*VLOOKUP("Fuel Specific Gravity",'Raw Data'!$A$1:$B$2000,2,FALSE)</f>
        <v>5.2496931239760007</v>
      </c>
      <c r="CA107" s="4">
        <f>BJ107*$BU107*VLOOKUP("Fuel Specific Gravity",'Raw Data'!$A$1:$B$2000,2,FALSE)</f>
        <v>22.097893940766003</v>
      </c>
      <c r="CB107" s="4">
        <f>BM107*$BU107*VLOOKUP("Fuel Specific Gravity",'Raw Data'!$A$1:$B$2000,2,FALSE)</f>
        <v>0</v>
      </c>
    </row>
    <row r="108" spans="1:80" x14ac:dyDescent="0.25">
      <c r="A108" s="2">
        <v>43165</v>
      </c>
      <c r="B108" s="38">
        <v>0.41370673611111108</v>
      </c>
      <c r="C108" s="4">
        <v>3.5419999999999998</v>
      </c>
      <c r="D108" s="4">
        <v>0.01</v>
      </c>
      <c r="E108" s="4">
        <v>100</v>
      </c>
      <c r="F108" s="4">
        <v>295.89999999999998</v>
      </c>
      <c r="G108" s="4">
        <v>94.1</v>
      </c>
      <c r="H108" s="4">
        <v>0</v>
      </c>
      <c r="J108" s="4">
        <v>13.95</v>
      </c>
      <c r="K108" s="4">
        <v>0.97299999999999998</v>
      </c>
      <c r="L108" s="4">
        <v>3.4462000000000002</v>
      </c>
      <c r="M108" s="4">
        <v>9.7000000000000003E-3</v>
      </c>
      <c r="N108" s="4">
        <v>287.89049999999997</v>
      </c>
      <c r="O108" s="4">
        <v>91.593800000000002</v>
      </c>
      <c r="P108" s="4">
        <v>379.5</v>
      </c>
      <c r="Q108" s="4">
        <v>230.33969999999999</v>
      </c>
      <c r="R108" s="4">
        <v>73.283699999999996</v>
      </c>
      <c r="S108" s="4">
        <v>303.60000000000002</v>
      </c>
      <c r="T108" s="4">
        <v>0</v>
      </c>
      <c r="W108" s="4">
        <v>0</v>
      </c>
      <c r="X108" s="4">
        <v>13.5748</v>
      </c>
      <c r="Y108" s="4">
        <v>11.9</v>
      </c>
      <c r="Z108" s="4">
        <v>843</v>
      </c>
      <c r="AA108" s="4">
        <v>844</v>
      </c>
      <c r="AB108" s="4">
        <v>882</v>
      </c>
      <c r="AC108" s="4">
        <v>80</v>
      </c>
      <c r="AD108" s="4">
        <v>21.84</v>
      </c>
      <c r="AE108" s="4">
        <v>0.5</v>
      </c>
      <c r="AF108" s="4">
        <v>978</v>
      </c>
      <c r="AG108" s="4">
        <v>0</v>
      </c>
      <c r="AH108" s="4">
        <v>30</v>
      </c>
      <c r="AI108" s="4">
        <v>35</v>
      </c>
      <c r="AJ108" s="4">
        <v>191</v>
      </c>
      <c r="AK108" s="4">
        <v>169</v>
      </c>
      <c r="AL108" s="4">
        <v>4.3</v>
      </c>
      <c r="AM108" s="4">
        <v>175</v>
      </c>
      <c r="AN108" s="4" t="s">
        <v>155</v>
      </c>
      <c r="AO108" s="4">
        <v>2</v>
      </c>
      <c r="AP108" s="5">
        <v>0.62283564814814818</v>
      </c>
      <c r="AQ108" s="4">
        <v>47.164403999999998</v>
      </c>
      <c r="AR108" s="4">
        <v>-88.486390999999998</v>
      </c>
      <c r="AS108" s="4">
        <v>319.8</v>
      </c>
      <c r="AT108" s="4">
        <v>32.200000000000003</v>
      </c>
      <c r="AU108" s="4">
        <v>12</v>
      </c>
      <c r="AV108" s="4">
        <v>10</v>
      </c>
      <c r="AW108" s="4" t="s">
        <v>205</v>
      </c>
      <c r="AX108" s="4">
        <v>1.7</v>
      </c>
      <c r="AY108" s="4">
        <v>1.7</v>
      </c>
      <c r="AZ108" s="4">
        <v>3</v>
      </c>
      <c r="BA108" s="4">
        <v>14.186999999999999</v>
      </c>
      <c r="BB108" s="4">
        <v>59.54</v>
      </c>
      <c r="BC108" s="4">
        <v>4.2</v>
      </c>
      <c r="BD108" s="4">
        <v>2.7770000000000001</v>
      </c>
      <c r="BE108" s="4">
        <v>3192.6329999999998</v>
      </c>
      <c r="BF108" s="4">
        <v>5.7370000000000001</v>
      </c>
      <c r="BG108" s="4">
        <v>27.93</v>
      </c>
      <c r="BH108" s="4">
        <v>8.8859999999999992</v>
      </c>
      <c r="BI108" s="4">
        <v>36.816000000000003</v>
      </c>
      <c r="BJ108" s="4">
        <v>22.347000000000001</v>
      </c>
      <c r="BK108" s="4">
        <v>7.11</v>
      </c>
      <c r="BL108" s="4">
        <v>29.457000000000001</v>
      </c>
      <c r="BM108" s="4">
        <v>0</v>
      </c>
      <c r="BQ108" s="4">
        <v>9144.0990000000002</v>
      </c>
      <c r="BR108" s="4">
        <v>3.5282000000000001E-2</v>
      </c>
      <c r="BS108" s="4">
        <v>-5</v>
      </c>
      <c r="BT108" s="4">
        <v>8.9060000000000007E-3</v>
      </c>
      <c r="BU108" s="4">
        <v>0.86220399999999997</v>
      </c>
      <c r="BV108" s="4">
        <v>21</v>
      </c>
      <c r="BW108" s="4">
        <f t="shared" si="10"/>
        <v>0.22779429679999999</v>
      </c>
      <c r="BY108" s="4">
        <f>BE108*$BU108*VLOOKUP("Fuel Specific Gravity",'Raw Data'!$A$1:$B$2000,2,FALSE)</f>
        <v>2350.8066054347278</v>
      </c>
      <c r="BZ108" s="4">
        <f>BF108*$BU108*VLOOKUP("Fuel Specific Gravity",'Raw Data'!$A$1:$B$2000,2,FALSE)</f>
        <v>4.224280553192</v>
      </c>
      <c r="CA108" s="4">
        <f>BJ108*$BU108*VLOOKUP("Fuel Specific Gravity",'Raw Data'!$A$1:$B$2000,2,FALSE)</f>
        <v>16.454592560951998</v>
      </c>
      <c r="CB108" s="4">
        <f>BM108*$BU108*VLOOKUP("Fuel Specific Gravity",'Raw Data'!$A$1:$B$2000,2,FALSE)</f>
        <v>0</v>
      </c>
    </row>
    <row r="109" spans="1:80" x14ac:dyDescent="0.25">
      <c r="A109" s="2">
        <v>43165</v>
      </c>
      <c r="B109" s="38">
        <v>0.41371831018518518</v>
      </c>
      <c r="C109" s="4">
        <v>3.9820000000000002</v>
      </c>
      <c r="D109" s="4">
        <v>1.06E-2</v>
      </c>
      <c r="E109" s="4">
        <v>105.63357499999999</v>
      </c>
      <c r="F109" s="4">
        <v>305.3</v>
      </c>
      <c r="G109" s="4">
        <v>97</v>
      </c>
      <c r="H109" s="4">
        <v>0</v>
      </c>
      <c r="J109" s="4">
        <v>14.47</v>
      </c>
      <c r="K109" s="4">
        <v>0.96940000000000004</v>
      </c>
      <c r="L109" s="4">
        <v>3.8605999999999998</v>
      </c>
      <c r="M109" s="4">
        <v>1.0200000000000001E-2</v>
      </c>
      <c r="N109" s="4">
        <v>296.00599999999997</v>
      </c>
      <c r="O109" s="4">
        <v>93.991900000000001</v>
      </c>
      <c r="P109" s="4">
        <v>390</v>
      </c>
      <c r="Q109" s="4">
        <v>236.83279999999999</v>
      </c>
      <c r="R109" s="4">
        <v>75.202399999999997</v>
      </c>
      <c r="S109" s="4">
        <v>312</v>
      </c>
      <c r="T109" s="4">
        <v>0</v>
      </c>
      <c r="W109" s="4">
        <v>0</v>
      </c>
      <c r="X109" s="4">
        <v>14.027900000000001</v>
      </c>
      <c r="Y109" s="4">
        <v>12</v>
      </c>
      <c r="Z109" s="4">
        <v>843</v>
      </c>
      <c r="AA109" s="4">
        <v>845</v>
      </c>
      <c r="AB109" s="4">
        <v>882</v>
      </c>
      <c r="AC109" s="4">
        <v>80</v>
      </c>
      <c r="AD109" s="4">
        <v>21.84</v>
      </c>
      <c r="AE109" s="4">
        <v>0.5</v>
      </c>
      <c r="AF109" s="4">
        <v>978</v>
      </c>
      <c r="AG109" s="4">
        <v>0</v>
      </c>
      <c r="AH109" s="4">
        <v>29.094000000000001</v>
      </c>
      <c r="AI109" s="4">
        <v>35</v>
      </c>
      <c r="AJ109" s="4">
        <v>191</v>
      </c>
      <c r="AK109" s="4">
        <v>169</v>
      </c>
      <c r="AL109" s="4">
        <v>4.4000000000000004</v>
      </c>
      <c r="AM109" s="4">
        <v>175</v>
      </c>
      <c r="AN109" s="4" t="s">
        <v>155</v>
      </c>
      <c r="AO109" s="4">
        <v>2</v>
      </c>
      <c r="AP109" s="5">
        <v>0.62284722222222222</v>
      </c>
      <c r="AQ109" s="4">
        <v>47.164434</v>
      </c>
      <c r="AR109" s="4">
        <v>-88.486568000000005</v>
      </c>
      <c r="AS109" s="4">
        <v>319.7</v>
      </c>
      <c r="AT109" s="4">
        <v>31.5</v>
      </c>
      <c r="AU109" s="4">
        <v>12</v>
      </c>
      <c r="AV109" s="4">
        <v>10</v>
      </c>
      <c r="AW109" s="4" t="s">
        <v>205</v>
      </c>
      <c r="AX109" s="4">
        <v>1.7</v>
      </c>
      <c r="AY109" s="4">
        <v>1.7</v>
      </c>
      <c r="AZ109" s="4">
        <v>3</v>
      </c>
      <c r="BA109" s="4">
        <v>14.186999999999999</v>
      </c>
      <c r="BB109" s="4">
        <v>53.06</v>
      </c>
      <c r="BC109" s="4">
        <v>3.74</v>
      </c>
      <c r="BD109" s="4">
        <v>3.1549999999999998</v>
      </c>
      <c r="BE109" s="4">
        <v>3189.194</v>
      </c>
      <c r="BF109" s="4">
        <v>5.3840000000000003</v>
      </c>
      <c r="BG109" s="4">
        <v>25.606999999999999</v>
      </c>
      <c r="BH109" s="4">
        <v>8.1310000000000002</v>
      </c>
      <c r="BI109" s="4">
        <v>33.738</v>
      </c>
      <c r="BJ109" s="4">
        <v>20.488</v>
      </c>
      <c r="BK109" s="4">
        <v>6.5060000000000002</v>
      </c>
      <c r="BL109" s="4">
        <v>26.994</v>
      </c>
      <c r="BM109" s="4">
        <v>0</v>
      </c>
      <c r="BQ109" s="4">
        <v>8425.9079999999994</v>
      </c>
      <c r="BR109" s="4">
        <v>3.3188000000000002E-2</v>
      </c>
      <c r="BS109" s="4">
        <v>-5</v>
      </c>
      <c r="BT109" s="4">
        <v>8.9999999999999993E-3</v>
      </c>
      <c r="BU109" s="4">
        <v>0.81103199999999998</v>
      </c>
      <c r="BV109" s="4">
        <v>21</v>
      </c>
      <c r="BW109" s="4">
        <f t="shared" si="10"/>
        <v>0.21427465439999999</v>
      </c>
      <c r="BY109" s="4">
        <f>BE109*$BU109*VLOOKUP("Fuel Specific Gravity",'Raw Data'!$A$1:$B$2000,2,FALSE)</f>
        <v>2208.9037835296322</v>
      </c>
      <c r="BZ109" s="4">
        <f>BF109*$BU109*VLOOKUP("Fuel Specific Gravity",'Raw Data'!$A$1:$B$2000,2,FALSE)</f>
        <v>3.7290732299520002</v>
      </c>
      <c r="CA109" s="4">
        <f>BJ109*$BU109*VLOOKUP("Fuel Specific Gravity",'Raw Data'!$A$1:$B$2000,2,FALSE)</f>
        <v>14.190425768063999</v>
      </c>
      <c r="CB109" s="4">
        <f>BM109*$BU109*VLOOKUP("Fuel Specific Gravity",'Raw Data'!$A$1:$B$2000,2,FALSE)</f>
        <v>0</v>
      </c>
    </row>
    <row r="110" spans="1:80" x14ac:dyDescent="0.25">
      <c r="A110" s="2">
        <v>43165</v>
      </c>
      <c r="B110" s="38">
        <v>0.41372988425925922</v>
      </c>
      <c r="C110" s="4">
        <v>4.1920000000000002</v>
      </c>
      <c r="D110" s="4">
        <v>1.0200000000000001E-2</v>
      </c>
      <c r="E110" s="4">
        <v>102.35637</v>
      </c>
      <c r="F110" s="4">
        <v>324.5</v>
      </c>
      <c r="G110" s="4">
        <v>100.4</v>
      </c>
      <c r="H110" s="4">
        <v>0</v>
      </c>
      <c r="J110" s="4">
        <v>14.5</v>
      </c>
      <c r="K110" s="4">
        <v>0.9677</v>
      </c>
      <c r="L110" s="4">
        <v>4.0561999999999996</v>
      </c>
      <c r="M110" s="4">
        <v>9.9000000000000008E-3</v>
      </c>
      <c r="N110" s="4">
        <v>313.97859999999997</v>
      </c>
      <c r="O110" s="4">
        <v>97.112300000000005</v>
      </c>
      <c r="P110" s="4">
        <v>411.1</v>
      </c>
      <c r="Q110" s="4">
        <v>251.21260000000001</v>
      </c>
      <c r="R110" s="4">
        <v>77.699100000000001</v>
      </c>
      <c r="S110" s="4">
        <v>328.9</v>
      </c>
      <c r="T110" s="4">
        <v>0</v>
      </c>
      <c r="W110" s="4">
        <v>0</v>
      </c>
      <c r="X110" s="4">
        <v>14.031499999999999</v>
      </c>
      <c r="Y110" s="4">
        <v>12</v>
      </c>
      <c r="Z110" s="4">
        <v>843</v>
      </c>
      <c r="AA110" s="4">
        <v>844</v>
      </c>
      <c r="AB110" s="4">
        <v>882</v>
      </c>
      <c r="AC110" s="4">
        <v>80</v>
      </c>
      <c r="AD110" s="4">
        <v>21.84</v>
      </c>
      <c r="AE110" s="4">
        <v>0.5</v>
      </c>
      <c r="AF110" s="4">
        <v>978</v>
      </c>
      <c r="AG110" s="4">
        <v>0</v>
      </c>
      <c r="AH110" s="4">
        <v>29</v>
      </c>
      <c r="AI110" s="4">
        <v>35</v>
      </c>
      <c r="AJ110" s="4">
        <v>191</v>
      </c>
      <c r="AK110" s="4">
        <v>169</v>
      </c>
      <c r="AL110" s="4">
        <v>4.3</v>
      </c>
      <c r="AM110" s="4">
        <v>175</v>
      </c>
      <c r="AN110" s="4" t="s">
        <v>155</v>
      </c>
      <c r="AO110" s="4">
        <v>2</v>
      </c>
      <c r="AP110" s="5">
        <v>0.62285879629629626</v>
      </c>
      <c r="AQ110" s="4">
        <v>47.164428000000001</v>
      </c>
      <c r="AR110" s="4">
        <v>-88.486722</v>
      </c>
      <c r="AS110" s="4">
        <v>319.8</v>
      </c>
      <c r="AT110" s="4">
        <v>29.4</v>
      </c>
      <c r="AU110" s="4">
        <v>12</v>
      </c>
      <c r="AV110" s="4">
        <v>10</v>
      </c>
      <c r="AW110" s="4" t="s">
        <v>205</v>
      </c>
      <c r="AX110" s="4">
        <v>1.9052</v>
      </c>
      <c r="AY110" s="4">
        <v>2.1787999999999998</v>
      </c>
      <c r="AZ110" s="4">
        <v>3.4788000000000001</v>
      </c>
      <c r="BA110" s="4">
        <v>14.186999999999999</v>
      </c>
      <c r="BB110" s="4">
        <v>50.47</v>
      </c>
      <c r="BC110" s="4">
        <v>3.56</v>
      </c>
      <c r="BD110" s="4">
        <v>3.339</v>
      </c>
      <c r="BE110" s="4">
        <v>3188.2730000000001</v>
      </c>
      <c r="BF110" s="4">
        <v>4.9550000000000001</v>
      </c>
      <c r="BG110" s="4">
        <v>25.844999999999999</v>
      </c>
      <c r="BH110" s="4">
        <v>7.9939999999999998</v>
      </c>
      <c r="BI110" s="4">
        <v>33.838000000000001</v>
      </c>
      <c r="BJ110" s="4">
        <v>20.678000000000001</v>
      </c>
      <c r="BK110" s="4">
        <v>6.3959999999999999</v>
      </c>
      <c r="BL110" s="4">
        <v>27.074000000000002</v>
      </c>
      <c r="BM110" s="4">
        <v>0</v>
      </c>
      <c r="BQ110" s="4">
        <v>8019.2690000000002</v>
      </c>
      <c r="BR110" s="4">
        <v>4.9307999999999998E-2</v>
      </c>
      <c r="BS110" s="4">
        <v>-5</v>
      </c>
      <c r="BT110" s="4">
        <v>8.9999999999999993E-3</v>
      </c>
      <c r="BU110" s="4">
        <v>1.2049639999999999</v>
      </c>
      <c r="BV110" s="4">
        <v>21</v>
      </c>
      <c r="BW110" s="4">
        <f t="shared" si="10"/>
        <v>0.31835148879999997</v>
      </c>
      <c r="BY110" s="4">
        <f>BE110*$BU110*VLOOKUP("Fuel Specific Gravity",'Raw Data'!$A$1:$B$2000,2,FALSE)</f>
        <v>3280.8580758448879</v>
      </c>
      <c r="BZ110" s="4">
        <f>BF110*$BU110*VLOOKUP("Fuel Specific Gravity",'Raw Data'!$A$1:$B$2000,2,FALSE)</f>
        <v>5.0988895134799996</v>
      </c>
      <c r="CA110" s="4">
        <f>BJ110*$BU110*VLOOKUP("Fuel Specific Gravity",'Raw Data'!$A$1:$B$2000,2,FALSE)</f>
        <v>21.278473735567999</v>
      </c>
      <c r="CB110" s="4">
        <f>BM110*$BU110*VLOOKUP("Fuel Specific Gravity",'Raw Data'!$A$1:$B$2000,2,FALSE)</f>
        <v>0</v>
      </c>
    </row>
    <row r="111" spans="1:80" x14ac:dyDescent="0.25">
      <c r="A111" s="2">
        <v>43165</v>
      </c>
      <c r="B111" s="38">
        <v>0.41374145833333337</v>
      </c>
      <c r="C111" s="4">
        <v>4.2169999999999996</v>
      </c>
      <c r="D111" s="4">
        <v>8.8000000000000005E-3</v>
      </c>
      <c r="E111" s="4">
        <v>87.794871999999998</v>
      </c>
      <c r="F111" s="4">
        <v>334.5</v>
      </c>
      <c r="G111" s="4">
        <v>101.3</v>
      </c>
      <c r="H111" s="4">
        <v>0</v>
      </c>
      <c r="J111" s="4">
        <v>14.5</v>
      </c>
      <c r="K111" s="4">
        <v>0.96750000000000003</v>
      </c>
      <c r="L111" s="4">
        <v>4.0800999999999998</v>
      </c>
      <c r="M111" s="4">
        <v>8.5000000000000006E-3</v>
      </c>
      <c r="N111" s="4">
        <v>323.6318</v>
      </c>
      <c r="O111" s="4">
        <v>98.024299999999997</v>
      </c>
      <c r="P111" s="4">
        <v>421.7</v>
      </c>
      <c r="Q111" s="4">
        <v>258.93610000000001</v>
      </c>
      <c r="R111" s="4">
        <v>78.428799999999995</v>
      </c>
      <c r="S111" s="4">
        <v>337.4</v>
      </c>
      <c r="T111" s="4">
        <v>0</v>
      </c>
      <c r="W111" s="4">
        <v>0</v>
      </c>
      <c r="X111" s="4">
        <v>14.0281</v>
      </c>
      <c r="Y111" s="4">
        <v>11.9</v>
      </c>
      <c r="Z111" s="4">
        <v>844</v>
      </c>
      <c r="AA111" s="4">
        <v>846</v>
      </c>
      <c r="AB111" s="4">
        <v>882</v>
      </c>
      <c r="AC111" s="4">
        <v>80</v>
      </c>
      <c r="AD111" s="4">
        <v>21.84</v>
      </c>
      <c r="AE111" s="4">
        <v>0.5</v>
      </c>
      <c r="AF111" s="4">
        <v>978</v>
      </c>
      <c r="AG111" s="4">
        <v>0</v>
      </c>
      <c r="AH111" s="4">
        <v>29</v>
      </c>
      <c r="AI111" s="4">
        <v>35</v>
      </c>
      <c r="AJ111" s="4">
        <v>190.1</v>
      </c>
      <c r="AK111" s="4">
        <v>169</v>
      </c>
      <c r="AL111" s="4">
        <v>4.2</v>
      </c>
      <c r="AM111" s="4">
        <v>175</v>
      </c>
      <c r="AN111" s="4" t="s">
        <v>155</v>
      </c>
      <c r="AO111" s="4">
        <v>2</v>
      </c>
      <c r="AP111" s="5">
        <v>0.6228703703703703</v>
      </c>
      <c r="AQ111" s="4">
        <v>47.164411000000001</v>
      </c>
      <c r="AR111" s="4">
        <v>-88.486816000000005</v>
      </c>
      <c r="AS111" s="4">
        <v>319.8</v>
      </c>
      <c r="AT111" s="4">
        <v>27.5</v>
      </c>
      <c r="AU111" s="4">
        <v>12</v>
      </c>
      <c r="AV111" s="4">
        <v>10</v>
      </c>
      <c r="AW111" s="4" t="s">
        <v>205</v>
      </c>
      <c r="AX111" s="4">
        <v>2</v>
      </c>
      <c r="AY111" s="4">
        <v>2.4</v>
      </c>
      <c r="AZ111" s="4">
        <v>3.7</v>
      </c>
      <c r="BA111" s="4">
        <v>14.186999999999999</v>
      </c>
      <c r="BB111" s="4">
        <v>50.19</v>
      </c>
      <c r="BC111" s="4">
        <v>3.54</v>
      </c>
      <c r="BD111" s="4">
        <v>3.3639999999999999</v>
      </c>
      <c r="BE111" s="4">
        <v>3189.2460000000001</v>
      </c>
      <c r="BF111" s="4">
        <v>4.226</v>
      </c>
      <c r="BG111" s="4">
        <v>26.491</v>
      </c>
      <c r="BH111" s="4">
        <v>8.0239999999999991</v>
      </c>
      <c r="BI111" s="4">
        <v>34.515000000000001</v>
      </c>
      <c r="BJ111" s="4">
        <v>21.195</v>
      </c>
      <c r="BK111" s="4">
        <v>6.42</v>
      </c>
      <c r="BL111" s="4">
        <v>27.614999999999998</v>
      </c>
      <c r="BM111" s="4">
        <v>0</v>
      </c>
      <c r="BQ111" s="4">
        <v>7972.7780000000002</v>
      </c>
      <c r="BR111" s="4">
        <v>6.0060000000000002E-2</v>
      </c>
      <c r="BS111" s="4">
        <v>-5</v>
      </c>
      <c r="BT111" s="4">
        <v>8.9999999999999993E-3</v>
      </c>
      <c r="BU111" s="4">
        <v>1.467716</v>
      </c>
      <c r="BV111" s="4">
        <v>21</v>
      </c>
      <c r="BW111" s="4">
        <f t="shared" si="10"/>
        <v>0.38777056719999997</v>
      </c>
      <c r="BY111" s="4">
        <f>BE111*$BU111*VLOOKUP("Fuel Specific Gravity",'Raw Data'!$A$1:$B$2000,2,FALSE)</f>
        <v>3997.4949043441438</v>
      </c>
      <c r="BZ111" s="4">
        <f>BF111*$BU111*VLOOKUP("Fuel Specific Gravity",'Raw Data'!$A$1:$B$2000,2,FALSE)</f>
        <v>5.296992914864</v>
      </c>
      <c r="CA111" s="4">
        <f>BJ111*$BU111*VLOOKUP("Fuel Specific Gravity",'Raw Data'!$A$1:$B$2000,2,FALSE)</f>
        <v>26.566437489479998</v>
      </c>
      <c r="CB111" s="4">
        <f>BM111*$BU111*VLOOKUP("Fuel Specific Gravity",'Raw Data'!$A$1:$B$2000,2,FALSE)</f>
        <v>0</v>
      </c>
    </row>
    <row r="112" spans="1:80" x14ac:dyDescent="0.25">
      <c r="A112" s="2">
        <v>43165</v>
      </c>
      <c r="B112" s="38">
        <v>0.41375303240740741</v>
      </c>
      <c r="C112" s="4">
        <v>4.2270000000000003</v>
      </c>
      <c r="D112" s="4">
        <v>8.0000000000000002E-3</v>
      </c>
      <c r="E112" s="4">
        <v>80</v>
      </c>
      <c r="F112" s="4">
        <v>342.2</v>
      </c>
      <c r="G112" s="4">
        <v>101.4</v>
      </c>
      <c r="H112" s="4">
        <v>0</v>
      </c>
      <c r="J112" s="4">
        <v>14.4</v>
      </c>
      <c r="K112" s="4">
        <v>0.96740000000000004</v>
      </c>
      <c r="L112" s="4">
        <v>4.0895999999999999</v>
      </c>
      <c r="M112" s="4">
        <v>7.7000000000000002E-3</v>
      </c>
      <c r="N112" s="4">
        <v>331.08730000000003</v>
      </c>
      <c r="O112" s="4">
        <v>98.095399999999998</v>
      </c>
      <c r="P112" s="4">
        <v>429.2</v>
      </c>
      <c r="Q112" s="4">
        <v>264.90120000000002</v>
      </c>
      <c r="R112" s="4">
        <v>78.485600000000005</v>
      </c>
      <c r="S112" s="4">
        <v>343.4</v>
      </c>
      <c r="T112" s="4">
        <v>0</v>
      </c>
      <c r="W112" s="4">
        <v>0</v>
      </c>
      <c r="X112" s="4">
        <v>13.9307</v>
      </c>
      <c r="Y112" s="4">
        <v>12</v>
      </c>
      <c r="Z112" s="4">
        <v>843</v>
      </c>
      <c r="AA112" s="4">
        <v>844</v>
      </c>
      <c r="AB112" s="4">
        <v>882</v>
      </c>
      <c r="AC112" s="4">
        <v>80</v>
      </c>
      <c r="AD112" s="4">
        <v>21.84</v>
      </c>
      <c r="AE112" s="4">
        <v>0.5</v>
      </c>
      <c r="AF112" s="4">
        <v>978</v>
      </c>
      <c r="AG112" s="4">
        <v>0</v>
      </c>
      <c r="AH112" s="4">
        <v>29</v>
      </c>
      <c r="AI112" s="4">
        <v>35</v>
      </c>
      <c r="AJ112" s="4">
        <v>190</v>
      </c>
      <c r="AK112" s="4">
        <v>169</v>
      </c>
      <c r="AL112" s="4">
        <v>4.3</v>
      </c>
      <c r="AM112" s="4">
        <v>175</v>
      </c>
      <c r="AN112" s="4" t="s">
        <v>155</v>
      </c>
      <c r="AO112" s="4">
        <v>2</v>
      </c>
      <c r="AP112" s="5">
        <v>0.6228703703703703</v>
      </c>
      <c r="AQ112" s="4">
        <v>47.164399000000003</v>
      </c>
      <c r="AR112" s="4">
        <v>-88.486886999999996</v>
      </c>
      <c r="AS112" s="4">
        <v>319.7</v>
      </c>
      <c r="AT112" s="4">
        <v>26.3</v>
      </c>
      <c r="AU112" s="4">
        <v>12</v>
      </c>
      <c r="AV112" s="4">
        <v>10</v>
      </c>
      <c r="AW112" s="4" t="s">
        <v>205</v>
      </c>
      <c r="AX112" s="4">
        <v>2</v>
      </c>
      <c r="AY112" s="4">
        <v>2.4</v>
      </c>
      <c r="AZ112" s="4">
        <v>3.7</v>
      </c>
      <c r="BA112" s="4">
        <v>14.186999999999999</v>
      </c>
      <c r="BB112" s="4">
        <v>50.08</v>
      </c>
      <c r="BC112" s="4">
        <v>3.53</v>
      </c>
      <c r="BD112" s="4">
        <v>3.3690000000000002</v>
      </c>
      <c r="BE112" s="4">
        <v>3189.7820000000002</v>
      </c>
      <c r="BF112" s="4">
        <v>3.8420000000000001</v>
      </c>
      <c r="BG112" s="4">
        <v>27.042999999999999</v>
      </c>
      <c r="BH112" s="4">
        <v>8.0120000000000005</v>
      </c>
      <c r="BI112" s="4">
        <v>35.055</v>
      </c>
      <c r="BJ112" s="4">
        <v>21.637</v>
      </c>
      <c r="BK112" s="4">
        <v>6.4109999999999996</v>
      </c>
      <c r="BL112" s="4">
        <v>28.047999999999998</v>
      </c>
      <c r="BM112" s="4">
        <v>0</v>
      </c>
      <c r="BQ112" s="4">
        <v>7900.384</v>
      </c>
      <c r="BR112" s="4">
        <v>5.1034000000000003E-2</v>
      </c>
      <c r="BS112" s="4">
        <v>-5</v>
      </c>
      <c r="BT112" s="4">
        <v>8.0940000000000005E-3</v>
      </c>
      <c r="BU112" s="4">
        <v>1.2471429999999999</v>
      </c>
      <c r="BV112" s="4">
        <v>21</v>
      </c>
      <c r="BW112" s="4">
        <f t="shared" si="10"/>
        <v>0.32949518059999994</v>
      </c>
      <c r="BY112" s="4">
        <f>BE112*$BU112*VLOOKUP("Fuel Specific Gravity",'Raw Data'!$A$1:$B$2000,2,FALSE)</f>
        <v>3397.3096060734038</v>
      </c>
      <c r="BZ112" s="4">
        <f>BF112*$BU112*VLOOKUP("Fuel Specific Gravity",'Raw Data'!$A$1:$B$2000,2,FALSE)</f>
        <v>4.0919609887239998</v>
      </c>
      <c r="CA112" s="4">
        <f>BJ112*$BU112*VLOOKUP("Fuel Specific Gravity",'Raw Data'!$A$1:$B$2000,2,FALSE)</f>
        <v>23.044705859714</v>
      </c>
      <c r="CB112" s="4">
        <f>BM112*$BU112*VLOOKUP("Fuel Specific Gravity",'Raw Data'!$A$1:$B$2000,2,FALSE)</f>
        <v>0</v>
      </c>
    </row>
    <row r="113" spans="1:80" x14ac:dyDescent="0.25">
      <c r="A113" s="2">
        <v>43165</v>
      </c>
      <c r="B113" s="38">
        <v>0.4137646064814815</v>
      </c>
      <c r="C113" s="4">
        <v>4.2919999999999998</v>
      </c>
      <c r="D113" s="4">
        <v>8.0000000000000002E-3</v>
      </c>
      <c r="E113" s="4">
        <v>80</v>
      </c>
      <c r="F113" s="4">
        <v>345</v>
      </c>
      <c r="G113" s="4">
        <v>101.4</v>
      </c>
      <c r="H113" s="4">
        <v>-8.8000000000000007</v>
      </c>
      <c r="J113" s="4">
        <v>14.4</v>
      </c>
      <c r="K113" s="4">
        <v>0.96689999999999998</v>
      </c>
      <c r="L113" s="4">
        <v>4.1494</v>
      </c>
      <c r="M113" s="4">
        <v>7.7000000000000002E-3</v>
      </c>
      <c r="N113" s="4">
        <v>333.5881</v>
      </c>
      <c r="O113" s="4">
        <v>98.022199999999998</v>
      </c>
      <c r="P113" s="4">
        <v>431.6</v>
      </c>
      <c r="Q113" s="4">
        <v>266.90199999999999</v>
      </c>
      <c r="R113" s="4">
        <v>78.427000000000007</v>
      </c>
      <c r="S113" s="4">
        <v>345.3</v>
      </c>
      <c r="T113" s="4">
        <v>0</v>
      </c>
      <c r="W113" s="4">
        <v>0</v>
      </c>
      <c r="X113" s="4">
        <v>13.923299999999999</v>
      </c>
      <c r="Y113" s="4">
        <v>12</v>
      </c>
      <c r="Z113" s="4">
        <v>844</v>
      </c>
      <c r="AA113" s="4">
        <v>844</v>
      </c>
      <c r="AB113" s="4">
        <v>883</v>
      </c>
      <c r="AC113" s="4">
        <v>80</v>
      </c>
      <c r="AD113" s="4">
        <v>21.84</v>
      </c>
      <c r="AE113" s="4">
        <v>0.5</v>
      </c>
      <c r="AF113" s="4">
        <v>978</v>
      </c>
      <c r="AG113" s="4">
        <v>0</v>
      </c>
      <c r="AH113" s="4">
        <v>29</v>
      </c>
      <c r="AI113" s="4">
        <v>35</v>
      </c>
      <c r="AJ113" s="4">
        <v>190</v>
      </c>
      <c r="AK113" s="4">
        <v>169</v>
      </c>
      <c r="AL113" s="4">
        <v>4.3</v>
      </c>
      <c r="AM113" s="4">
        <v>175</v>
      </c>
      <c r="AN113" s="4" t="s">
        <v>155</v>
      </c>
      <c r="AO113" s="4">
        <v>2</v>
      </c>
      <c r="AP113" s="5">
        <v>0.62288194444444445</v>
      </c>
      <c r="AQ113" s="4">
        <v>47.164391999999999</v>
      </c>
      <c r="AR113" s="4">
        <v>-88.487014000000002</v>
      </c>
      <c r="AS113" s="4">
        <v>319.7</v>
      </c>
      <c r="AT113" s="4">
        <v>25.9</v>
      </c>
      <c r="AU113" s="4">
        <v>12</v>
      </c>
      <c r="AV113" s="4">
        <v>10</v>
      </c>
      <c r="AW113" s="4" t="s">
        <v>205</v>
      </c>
      <c r="AX113" s="4">
        <v>1.7948</v>
      </c>
      <c r="AY113" s="4">
        <v>2.4</v>
      </c>
      <c r="AZ113" s="4">
        <v>3.2896000000000001</v>
      </c>
      <c r="BA113" s="4">
        <v>14.186999999999999</v>
      </c>
      <c r="BB113" s="4">
        <v>49.34</v>
      </c>
      <c r="BC113" s="4">
        <v>3.48</v>
      </c>
      <c r="BD113" s="4">
        <v>3.4239999999999999</v>
      </c>
      <c r="BE113" s="4">
        <v>3189.422</v>
      </c>
      <c r="BF113" s="4">
        <v>3.7839999999999998</v>
      </c>
      <c r="BG113" s="4">
        <v>26.852</v>
      </c>
      <c r="BH113" s="4">
        <v>7.89</v>
      </c>
      <c r="BI113" s="4">
        <v>34.741999999999997</v>
      </c>
      <c r="BJ113" s="4">
        <v>21.484000000000002</v>
      </c>
      <c r="BK113" s="4">
        <v>6.3129999999999997</v>
      </c>
      <c r="BL113" s="4">
        <v>27.797000000000001</v>
      </c>
      <c r="BM113" s="4">
        <v>0</v>
      </c>
      <c r="BQ113" s="4">
        <v>7781.4920000000002</v>
      </c>
      <c r="BR113" s="4">
        <v>6.1778E-2</v>
      </c>
      <c r="BS113" s="4">
        <v>-5</v>
      </c>
      <c r="BT113" s="4">
        <v>8.9060000000000007E-3</v>
      </c>
      <c r="BU113" s="4">
        <v>1.5096989999999999</v>
      </c>
      <c r="BV113" s="4">
        <v>21</v>
      </c>
      <c r="BW113" s="4">
        <f t="shared" si="10"/>
        <v>0.39886247579999995</v>
      </c>
      <c r="BY113" s="4">
        <f>BE113*$BU113*VLOOKUP("Fuel Specific Gravity",'Raw Data'!$A$1:$B$2000,2,FALSE)</f>
        <v>4112.067392197212</v>
      </c>
      <c r="BZ113" s="4">
        <f>BF113*$BU113*VLOOKUP("Fuel Specific Gravity",'Raw Data'!$A$1:$B$2000,2,FALSE)</f>
        <v>4.8786466676639995</v>
      </c>
      <c r="CA113" s="4">
        <f>BJ113*$BU113*VLOOKUP("Fuel Specific Gravity",'Raw Data'!$A$1:$B$2000,2,FALSE)</f>
        <v>27.698954811863999</v>
      </c>
      <c r="CB113" s="4">
        <f>BM113*$BU113*VLOOKUP("Fuel Specific Gravity",'Raw Data'!$A$1:$B$2000,2,FALSE)</f>
        <v>0</v>
      </c>
    </row>
    <row r="114" spans="1:80" x14ac:dyDescent="0.25">
      <c r="A114" s="2">
        <v>43165</v>
      </c>
      <c r="B114" s="38">
        <v>0.41377618055555554</v>
      </c>
      <c r="C114" s="4">
        <v>4.3520000000000003</v>
      </c>
      <c r="D114" s="4">
        <v>8.0000000000000002E-3</v>
      </c>
      <c r="E114" s="4">
        <v>80</v>
      </c>
      <c r="F114" s="4">
        <v>346.9</v>
      </c>
      <c r="G114" s="4">
        <v>100.8</v>
      </c>
      <c r="H114" s="4">
        <v>0</v>
      </c>
      <c r="J114" s="4">
        <v>14.4</v>
      </c>
      <c r="K114" s="4">
        <v>0.96640000000000004</v>
      </c>
      <c r="L114" s="4">
        <v>4.2058</v>
      </c>
      <c r="M114" s="4">
        <v>7.7000000000000002E-3</v>
      </c>
      <c r="N114" s="4">
        <v>335.25139999999999</v>
      </c>
      <c r="O114" s="4">
        <v>97.374099999999999</v>
      </c>
      <c r="P114" s="4">
        <v>432.6</v>
      </c>
      <c r="Q114" s="4">
        <v>268.23289999999997</v>
      </c>
      <c r="R114" s="4">
        <v>77.908500000000004</v>
      </c>
      <c r="S114" s="4">
        <v>346.1</v>
      </c>
      <c r="T114" s="4">
        <v>0</v>
      </c>
      <c r="W114" s="4">
        <v>0</v>
      </c>
      <c r="X114" s="4">
        <v>13.9163</v>
      </c>
      <c r="Y114" s="4">
        <v>12</v>
      </c>
      <c r="Z114" s="4">
        <v>844</v>
      </c>
      <c r="AA114" s="4">
        <v>846</v>
      </c>
      <c r="AB114" s="4">
        <v>883</v>
      </c>
      <c r="AC114" s="4">
        <v>80</v>
      </c>
      <c r="AD114" s="4">
        <v>21.84</v>
      </c>
      <c r="AE114" s="4">
        <v>0.5</v>
      </c>
      <c r="AF114" s="4">
        <v>978</v>
      </c>
      <c r="AG114" s="4">
        <v>0</v>
      </c>
      <c r="AH114" s="4">
        <v>29</v>
      </c>
      <c r="AI114" s="4">
        <v>35</v>
      </c>
      <c r="AJ114" s="4">
        <v>190</v>
      </c>
      <c r="AK114" s="4">
        <v>169</v>
      </c>
      <c r="AL114" s="4">
        <v>4.3</v>
      </c>
      <c r="AM114" s="4">
        <v>175</v>
      </c>
      <c r="AN114" s="4" t="s">
        <v>155</v>
      </c>
      <c r="AO114" s="4">
        <v>2</v>
      </c>
      <c r="AP114" s="5">
        <v>0.62289351851851849</v>
      </c>
      <c r="AQ114" s="4">
        <v>47.164352000000001</v>
      </c>
      <c r="AR114" s="4">
        <v>-88.487251999999998</v>
      </c>
      <c r="AS114" s="4">
        <v>319.60000000000002</v>
      </c>
      <c r="AT114" s="4">
        <v>25.3</v>
      </c>
      <c r="AU114" s="4">
        <v>12</v>
      </c>
      <c r="AV114" s="4">
        <v>10</v>
      </c>
      <c r="AW114" s="4" t="s">
        <v>205</v>
      </c>
      <c r="AX114" s="4">
        <v>1.8368</v>
      </c>
      <c r="AY114" s="4">
        <v>1.4423999999999999</v>
      </c>
      <c r="AZ114" s="4">
        <v>3.1684000000000001</v>
      </c>
      <c r="BA114" s="4">
        <v>14.186999999999999</v>
      </c>
      <c r="BB114" s="4">
        <v>48.67</v>
      </c>
      <c r="BC114" s="4">
        <v>3.43</v>
      </c>
      <c r="BD114" s="4">
        <v>3.476</v>
      </c>
      <c r="BE114" s="4">
        <v>3189.0920000000001</v>
      </c>
      <c r="BF114" s="4">
        <v>3.7309999999999999</v>
      </c>
      <c r="BG114" s="4">
        <v>26.620999999999999</v>
      </c>
      <c r="BH114" s="4">
        <v>7.7320000000000002</v>
      </c>
      <c r="BI114" s="4">
        <v>34.353999999999999</v>
      </c>
      <c r="BJ114" s="4">
        <v>21.3</v>
      </c>
      <c r="BK114" s="4">
        <v>6.1859999999999999</v>
      </c>
      <c r="BL114" s="4">
        <v>27.486000000000001</v>
      </c>
      <c r="BM114" s="4">
        <v>0</v>
      </c>
      <c r="BQ114" s="4">
        <v>7672.634</v>
      </c>
      <c r="BR114" s="4">
        <v>5.7563999999999997E-2</v>
      </c>
      <c r="BS114" s="4">
        <v>-5</v>
      </c>
      <c r="BT114" s="4">
        <v>8.9999999999999993E-3</v>
      </c>
      <c r="BU114" s="4">
        <v>1.40672</v>
      </c>
      <c r="BV114" s="4">
        <v>21</v>
      </c>
      <c r="BW114" s="4">
        <f t="shared" si="10"/>
        <v>0.37165542399999996</v>
      </c>
      <c r="BY114" s="4">
        <f>BE114*$BU114*VLOOKUP("Fuel Specific Gravity",'Raw Data'!$A$1:$B$2000,2,FALSE)</f>
        <v>3831.1802114969601</v>
      </c>
      <c r="BZ114" s="4">
        <f>BF114*$BU114*VLOOKUP("Fuel Specific Gravity",'Raw Data'!$A$1:$B$2000,2,FALSE)</f>
        <v>4.4821953612799996</v>
      </c>
      <c r="CA114" s="4">
        <f>BJ114*$BU114*VLOOKUP("Fuel Specific Gravity",'Raw Data'!$A$1:$B$2000,2,FALSE)</f>
        <v>25.588518143999998</v>
      </c>
      <c r="CB114" s="4">
        <f>BM114*$BU114*VLOOKUP("Fuel Specific Gravity",'Raw Data'!$A$1:$B$2000,2,FALSE)</f>
        <v>0</v>
      </c>
    </row>
    <row r="115" spans="1:80" x14ac:dyDescent="0.25">
      <c r="A115" s="2">
        <v>43165</v>
      </c>
      <c r="B115" s="38">
        <v>0.41378775462962963</v>
      </c>
      <c r="C115" s="4">
        <v>4.415</v>
      </c>
      <c r="D115" s="4">
        <v>8.0000000000000002E-3</v>
      </c>
      <c r="E115" s="4">
        <v>80</v>
      </c>
      <c r="F115" s="4">
        <v>351.3</v>
      </c>
      <c r="G115" s="4">
        <v>99.2</v>
      </c>
      <c r="H115" s="4">
        <v>0</v>
      </c>
      <c r="J115" s="4">
        <v>14.4</v>
      </c>
      <c r="K115" s="4">
        <v>0.96589999999999998</v>
      </c>
      <c r="L115" s="4">
        <v>4.2643000000000004</v>
      </c>
      <c r="M115" s="4">
        <v>7.7000000000000002E-3</v>
      </c>
      <c r="N115" s="4">
        <v>339.33359999999999</v>
      </c>
      <c r="O115" s="4">
        <v>95.8506</v>
      </c>
      <c r="P115" s="4">
        <v>435.2</v>
      </c>
      <c r="Q115" s="4">
        <v>271.49900000000002</v>
      </c>
      <c r="R115" s="4">
        <v>76.689499999999995</v>
      </c>
      <c r="S115" s="4">
        <v>348.2</v>
      </c>
      <c r="T115" s="4">
        <v>0</v>
      </c>
      <c r="W115" s="4">
        <v>0</v>
      </c>
      <c r="X115" s="4">
        <v>13.909000000000001</v>
      </c>
      <c r="Y115" s="4">
        <v>12</v>
      </c>
      <c r="Z115" s="4">
        <v>844</v>
      </c>
      <c r="AA115" s="4">
        <v>844</v>
      </c>
      <c r="AB115" s="4">
        <v>883</v>
      </c>
      <c r="AC115" s="4">
        <v>80</v>
      </c>
      <c r="AD115" s="4">
        <v>21.84</v>
      </c>
      <c r="AE115" s="4">
        <v>0.5</v>
      </c>
      <c r="AF115" s="4">
        <v>978</v>
      </c>
      <c r="AG115" s="4">
        <v>0</v>
      </c>
      <c r="AH115" s="4">
        <v>29</v>
      </c>
      <c r="AI115" s="4">
        <v>35</v>
      </c>
      <c r="AJ115" s="4">
        <v>190</v>
      </c>
      <c r="AK115" s="4">
        <v>169</v>
      </c>
      <c r="AL115" s="4">
        <v>4.3</v>
      </c>
      <c r="AM115" s="4">
        <v>175</v>
      </c>
      <c r="AN115" s="4" t="s">
        <v>155</v>
      </c>
      <c r="AO115" s="4">
        <v>2</v>
      </c>
      <c r="AP115" s="5">
        <v>0.62291666666666667</v>
      </c>
      <c r="AQ115" s="4">
        <v>47.164301999999999</v>
      </c>
      <c r="AR115" s="4">
        <v>-88.487399999999994</v>
      </c>
      <c r="AS115" s="4">
        <v>319.39999999999998</v>
      </c>
      <c r="AT115" s="4">
        <v>23.6</v>
      </c>
      <c r="AU115" s="4">
        <v>12</v>
      </c>
      <c r="AV115" s="4">
        <v>10</v>
      </c>
      <c r="AW115" s="4" t="s">
        <v>205</v>
      </c>
      <c r="AX115" s="4">
        <v>1.7632000000000001</v>
      </c>
      <c r="AY115" s="4">
        <v>1</v>
      </c>
      <c r="AZ115" s="4">
        <v>2.3792</v>
      </c>
      <c r="BA115" s="4">
        <v>14.186999999999999</v>
      </c>
      <c r="BB115" s="4">
        <v>47.99</v>
      </c>
      <c r="BC115" s="4">
        <v>3.38</v>
      </c>
      <c r="BD115" s="4">
        <v>3.53</v>
      </c>
      <c r="BE115" s="4">
        <v>3188.759</v>
      </c>
      <c r="BF115" s="4">
        <v>3.6779999999999999</v>
      </c>
      <c r="BG115" s="4">
        <v>26.573</v>
      </c>
      <c r="BH115" s="4">
        <v>7.5060000000000002</v>
      </c>
      <c r="BI115" s="4">
        <v>34.079000000000001</v>
      </c>
      <c r="BJ115" s="4">
        <v>21.260999999999999</v>
      </c>
      <c r="BK115" s="4">
        <v>6.0049999999999999</v>
      </c>
      <c r="BL115" s="4">
        <v>27.265999999999998</v>
      </c>
      <c r="BM115" s="4">
        <v>0</v>
      </c>
      <c r="BQ115" s="4">
        <v>7562.5829999999996</v>
      </c>
      <c r="BR115" s="4">
        <v>5.2470000000000003E-2</v>
      </c>
      <c r="BS115" s="4">
        <v>-5</v>
      </c>
      <c r="BT115" s="4">
        <v>8.0940000000000005E-3</v>
      </c>
      <c r="BU115" s="4">
        <v>1.2822359999999999</v>
      </c>
      <c r="BV115" s="4">
        <v>21</v>
      </c>
      <c r="BW115" s="4">
        <f t="shared" si="10"/>
        <v>0.33876675119999999</v>
      </c>
      <c r="BY115" s="4">
        <f>BE115*$BU115*VLOOKUP("Fuel Specific Gravity",'Raw Data'!$A$1:$B$2000,2,FALSE)</f>
        <v>3491.7853136958956</v>
      </c>
      <c r="BZ115" s="4">
        <f>BF115*$BU115*VLOOKUP("Fuel Specific Gravity",'Raw Data'!$A$1:$B$2000,2,FALSE)</f>
        <v>4.0275186628319997</v>
      </c>
      <c r="CA115" s="4">
        <f>BJ115*$BU115*VLOOKUP("Fuel Specific Gravity",'Raw Data'!$A$1:$B$2000,2,FALSE)</f>
        <v>23.281423134983999</v>
      </c>
      <c r="CB115" s="4">
        <f>BM115*$BU115*VLOOKUP("Fuel Specific Gravity",'Raw Data'!$A$1:$B$2000,2,FALSE)</f>
        <v>0</v>
      </c>
    </row>
    <row r="116" spans="1:80" x14ac:dyDescent="0.25">
      <c r="A116" s="2">
        <v>43165</v>
      </c>
      <c r="B116" s="38">
        <v>0.41379932870370367</v>
      </c>
      <c r="C116" s="4">
        <v>4.5510000000000002</v>
      </c>
      <c r="D116" s="4">
        <v>7.6E-3</v>
      </c>
      <c r="E116" s="4">
        <v>76.178184999999999</v>
      </c>
      <c r="F116" s="4">
        <v>356.4</v>
      </c>
      <c r="G116" s="4">
        <v>98.7</v>
      </c>
      <c r="H116" s="4">
        <v>-3.9</v>
      </c>
      <c r="J116" s="4">
        <v>14.4</v>
      </c>
      <c r="K116" s="4">
        <v>0.96479999999999999</v>
      </c>
      <c r="L116" s="4">
        <v>4.3903999999999996</v>
      </c>
      <c r="M116" s="4">
        <v>7.3000000000000001E-3</v>
      </c>
      <c r="N116" s="4">
        <v>343.81049999999999</v>
      </c>
      <c r="O116" s="4">
        <v>95.181299999999993</v>
      </c>
      <c r="P116" s="4">
        <v>439</v>
      </c>
      <c r="Q116" s="4">
        <v>275.08100000000002</v>
      </c>
      <c r="R116" s="4">
        <v>76.1541</v>
      </c>
      <c r="S116" s="4">
        <v>351.2</v>
      </c>
      <c r="T116" s="4">
        <v>0</v>
      </c>
      <c r="W116" s="4">
        <v>0</v>
      </c>
      <c r="X116" s="4">
        <v>13.8927</v>
      </c>
      <c r="Y116" s="4">
        <v>11.9</v>
      </c>
      <c r="Z116" s="4">
        <v>844</v>
      </c>
      <c r="AA116" s="4">
        <v>845</v>
      </c>
      <c r="AB116" s="4">
        <v>883</v>
      </c>
      <c r="AC116" s="4">
        <v>80</v>
      </c>
      <c r="AD116" s="4">
        <v>21.84</v>
      </c>
      <c r="AE116" s="4">
        <v>0.5</v>
      </c>
      <c r="AF116" s="4">
        <v>978</v>
      </c>
      <c r="AG116" s="4">
        <v>0</v>
      </c>
      <c r="AH116" s="4">
        <v>29</v>
      </c>
      <c r="AI116" s="4">
        <v>35</v>
      </c>
      <c r="AJ116" s="4">
        <v>190</v>
      </c>
      <c r="AK116" s="4">
        <v>169</v>
      </c>
      <c r="AL116" s="4">
        <v>4.2</v>
      </c>
      <c r="AM116" s="4">
        <v>175</v>
      </c>
      <c r="AN116" s="4" t="s">
        <v>155</v>
      </c>
      <c r="AO116" s="4">
        <v>2</v>
      </c>
      <c r="AP116" s="5">
        <v>0.62292824074074071</v>
      </c>
      <c r="AQ116" s="4">
        <v>47.164270000000002</v>
      </c>
      <c r="AR116" s="4">
        <v>-88.487517999999994</v>
      </c>
      <c r="AS116" s="4">
        <v>319.39999999999998</v>
      </c>
      <c r="AT116" s="4">
        <v>22.9</v>
      </c>
      <c r="AU116" s="4">
        <v>12</v>
      </c>
      <c r="AV116" s="4">
        <v>10</v>
      </c>
      <c r="AW116" s="4" t="s">
        <v>205</v>
      </c>
      <c r="AX116" s="4">
        <v>1.7</v>
      </c>
      <c r="AY116" s="4">
        <v>1</v>
      </c>
      <c r="AZ116" s="4">
        <v>2</v>
      </c>
      <c r="BA116" s="4">
        <v>14.186999999999999</v>
      </c>
      <c r="BB116" s="4">
        <v>46.59</v>
      </c>
      <c r="BC116" s="4">
        <v>3.28</v>
      </c>
      <c r="BD116" s="4">
        <v>3.6509999999999998</v>
      </c>
      <c r="BE116" s="4">
        <v>3188.3409999999999</v>
      </c>
      <c r="BF116" s="4">
        <v>3.3969999999999998</v>
      </c>
      <c r="BG116" s="4">
        <v>26.146999999999998</v>
      </c>
      <c r="BH116" s="4">
        <v>7.2389999999999999</v>
      </c>
      <c r="BI116" s="4">
        <v>33.384999999999998</v>
      </c>
      <c r="BJ116" s="4">
        <v>20.92</v>
      </c>
      <c r="BK116" s="4">
        <v>5.7919999999999998</v>
      </c>
      <c r="BL116" s="4">
        <v>26.710999999999999</v>
      </c>
      <c r="BM116" s="4">
        <v>0</v>
      </c>
      <c r="BQ116" s="4">
        <v>7335.84</v>
      </c>
      <c r="BR116" s="4">
        <v>6.1060000000000003E-2</v>
      </c>
      <c r="BS116" s="4">
        <v>-5</v>
      </c>
      <c r="BT116" s="4">
        <v>8.9060000000000007E-3</v>
      </c>
      <c r="BU116" s="4">
        <v>1.492154</v>
      </c>
      <c r="BV116" s="4">
        <v>21</v>
      </c>
      <c r="BW116" s="4">
        <f t="shared" si="10"/>
        <v>0.39422708679999996</v>
      </c>
      <c r="BY116" s="4">
        <f>BE116*$BU116*VLOOKUP("Fuel Specific Gravity",'Raw Data'!$A$1:$B$2000,2,FALSE)</f>
        <v>4062.9013931429558</v>
      </c>
      <c r="BZ116" s="4">
        <f>BF116*$BU116*VLOOKUP("Fuel Specific Gravity",'Raw Data'!$A$1:$B$2000,2,FALSE)</f>
        <v>4.3287954558520001</v>
      </c>
      <c r="CA116" s="4">
        <f>BJ116*$BU116*VLOOKUP("Fuel Specific Gravity",'Raw Data'!$A$1:$B$2000,2,FALSE)</f>
        <v>26.658345874720002</v>
      </c>
      <c r="CB116" s="4">
        <f>BM116*$BU116*VLOOKUP("Fuel Specific Gravity",'Raw Data'!$A$1:$B$2000,2,FALSE)</f>
        <v>0</v>
      </c>
    </row>
    <row r="117" spans="1:80" x14ac:dyDescent="0.25">
      <c r="A117" s="2">
        <v>43165</v>
      </c>
      <c r="B117" s="38">
        <v>0.41381090277777782</v>
      </c>
      <c r="C117" s="4">
        <v>4.5590000000000002</v>
      </c>
      <c r="D117" s="4">
        <v>7.0000000000000001E-3</v>
      </c>
      <c r="E117" s="4">
        <v>70</v>
      </c>
      <c r="F117" s="4">
        <v>362.1</v>
      </c>
      <c r="G117" s="4">
        <v>97.9</v>
      </c>
      <c r="H117" s="4">
        <v>0</v>
      </c>
      <c r="J117" s="4">
        <v>14.4</v>
      </c>
      <c r="K117" s="4">
        <v>0.9647</v>
      </c>
      <c r="L117" s="4">
        <v>4.3983999999999996</v>
      </c>
      <c r="M117" s="4">
        <v>6.7999999999999996E-3</v>
      </c>
      <c r="N117" s="4">
        <v>349.28989999999999</v>
      </c>
      <c r="O117" s="4">
        <v>94.461399999999998</v>
      </c>
      <c r="P117" s="4">
        <v>443.8</v>
      </c>
      <c r="Q117" s="4">
        <v>279.46499999999997</v>
      </c>
      <c r="R117" s="4">
        <v>75.578000000000003</v>
      </c>
      <c r="S117" s="4">
        <v>355</v>
      </c>
      <c r="T117" s="4">
        <v>0</v>
      </c>
      <c r="W117" s="4">
        <v>0</v>
      </c>
      <c r="X117" s="4">
        <v>13.892300000000001</v>
      </c>
      <c r="Y117" s="4">
        <v>12</v>
      </c>
      <c r="Z117" s="4">
        <v>844</v>
      </c>
      <c r="AA117" s="4">
        <v>846</v>
      </c>
      <c r="AB117" s="4">
        <v>883</v>
      </c>
      <c r="AC117" s="4">
        <v>80</v>
      </c>
      <c r="AD117" s="4">
        <v>21.84</v>
      </c>
      <c r="AE117" s="4">
        <v>0.5</v>
      </c>
      <c r="AF117" s="4">
        <v>978</v>
      </c>
      <c r="AG117" s="4">
        <v>0</v>
      </c>
      <c r="AH117" s="4">
        <v>29</v>
      </c>
      <c r="AI117" s="4">
        <v>35</v>
      </c>
      <c r="AJ117" s="4">
        <v>190</v>
      </c>
      <c r="AK117" s="4">
        <v>169</v>
      </c>
      <c r="AL117" s="4">
        <v>4.3</v>
      </c>
      <c r="AM117" s="4">
        <v>175</v>
      </c>
      <c r="AN117" s="4" t="s">
        <v>155</v>
      </c>
      <c r="AO117" s="4">
        <v>2</v>
      </c>
      <c r="AP117" s="5">
        <v>0.62293981481481475</v>
      </c>
      <c r="AQ117" s="4">
        <v>47.164245999999999</v>
      </c>
      <c r="AR117" s="4">
        <v>-88.487649000000005</v>
      </c>
      <c r="AS117" s="4">
        <v>319.39999999999998</v>
      </c>
      <c r="AT117" s="4">
        <v>22.9</v>
      </c>
      <c r="AU117" s="4">
        <v>12</v>
      </c>
      <c r="AV117" s="4">
        <v>10</v>
      </c>
      <c r="AW117" s="4" t="s">
        <v>205</v>
      </c>
      <c r="AX117" s="4">
        <v>1.905105</v>
      </c>
      <c r="AY117" s="4">
        <v>1.2734730000000001</v>
      </c>
      <c r="AZ117" s="4">
        <v>2.3418420000000002</v>
      </c>
      <c r="BA117" s="4">
        <v>14.186999999999999</v>
      </c>
      <c r="BB117" s="4">
        <v>46.52</v>
      </c>
      <c r="BC117" s="4">
        <v>3.28</v>
      </c>
      <c r="BD117" s="4">
        <v>3.6539999999999999</v>
      </c>
      <c r="BE117" s="4">
        <v>3188.7339999999999</v>
      </c>
      <c r="BF117" s="4">
        <v>3.1160000000000001</v>
      </c>
      <c r="BG117" s="4">
        <v>26.518000000000001</v>
      </c>
      <c r="BH117" s="4">
        <v>7.1719999999999997</v>
      </c>
      <c r="BI117" s="4">
        <v>33.69</v>
      </c>
      <c r="BJ117" s="4">
        <v>21.216999999999999</v>
      </c>
      <c r="BK117" s="4">
        <v>5.7380000000000004</v>
      </c>
      <c r="BL117" s="4">
        <v>26.954999999999998</v>
      </c>
      <c r="BM117" s="4">
        <v>0</v>
      </c>
      <c r="BQ117" s="4">
        <v>7323.1040000000003</v>
      </c>
      <c r="BR117" s="4">
        <v>6.2E-2</v>
      </c>
      <c r="BS117" s="4">
        <v>-5</v>
      </c>
      <c r="BT117" s="4">
        <v>8.0940000000000005E-3</v>
      </c>
      <c r="BU117" s="4">
        <v>1.5151250000000001</v>
      </c>
      <c r="BV117" s="4">
        <v>21</v>
      </c>
      <c r="BW117" s="4">
        <f t="shared" si="10"/>
        <v>0.400296025</v>
      </c>
      <c r="BY117" s="4">
        <f>BE117*$BU117*VLOOKUP("Fuel Specific Gravity",'Raw Data'!$A$1:$B$2000,2,FALSE)</f>
        <v>4125.9563338944999</v>
      </c>
      <c r="BZ117" s="4">
        <f>BF117*$BU117*VLOOKUP("Fuel Specific Gravity",'Raw Data'!$A$1:$B$2000,2,FALSE)</f>
        <v>4.0318445929999998</v>
      </c>
      <c r="CA117" s="4">
        <f>BJ117*$BU117*VLOOKUP("Fuel Specific Gravity",'Raw Data'!$A$1:$B$2000,2,FALSE)</f>
        <v>27.453031684749995</v>
      </c>
      <c r="CB117" s="4">
        <f>BM117*$BU117*VLOOKUP("Fuel Specific Gravity",'Raw Data'!$A$1:$B$2000,2,FALSE)</f>
        <v>0</v>
      </c>
    </row>
    <row r="118" spans="1:80" x14ac:dyDescent="0.25">
      <c r="A118" s="2">
        <v>43165</v>
      </c>
      <c r="B118" s="38">
        <v>0.41382247685185186</v>
      </c>
      <c r="C118" s="4">
        <v>4.6269999999999998</v>
      </c>
      <c r="D118" s="4">
        <v>7.0000000000000001E-3</v>
      </c>
      <c r="E118" s="4">
        <v>70</v>
      </c>
      <c r="F118" s="4">
        <v>365.5</v>
      </c>
      <c r="G118" s="4">
        <v>97.2</v>
      </c>
      <c r="H118" s="4">
        <v>-6.8</v>
      </c>
      <c r="J118" s="4">
        <v>14.3</v>
      </c>
      <c r="K118" s="4">
        <v>0.96419999999999995</v>
      </c>
      <c r="L118" s="4">
        <v>4.4611000000000001</v>
      </c>
      <c r="M118" s="4">
        <v>6.7000000000000002E-3</v>
      </c>
      <c r="N118" s="4">
        <v>352.37869999999998</v>
      </c>
      <c r="O118" s="4">
        <v>93.698999999999998</v>
      </c>
      <c r="P118" s="4">
        <v>446.1</v>
      </c>
      <c r="Q118" s="4">
        <v>281.93630000000002</v>
      </c>
      <c r="R118" s="4">
        <v>74.968000000000004</v>
      </c>
      <c r="S118" s="4">
        <v>356.9</v>
      </c>
      <c r="T118" s="4">
        <v>0</v>
      </c>
      <c r="W118" s="4">
        <v>0</v>
      </c>
      <c r="X118" s="4">
        <v>13.7881</v>
      </c>
      <c r="Y118" s="4">
        <v>11.9</v>
      </c>
      <c r="Z118" s="4">
        <v>844</v>
      </c>
      <c r="AA118" s="4">
        <v>846</v>
      </c>
      <c r="AB118" s="4">
        <v>883</v>
      </c>
      <c r="AC118" s="4">
        <v>80</v>
      </c>
      <c r="AD118" s="4">
        <v>21.84</v>
      </c>
      <c r="AE118" s="4">
        <v>0.5</v>
      </c>
      <c r="AF118" s="4">
        <v>978</v>
      </c>
      <c r="AG118" s="4">
        <v>0</v>
      </c>
      <c r="AH118" s="4">
        <v>29</v>
      </c>
      <c r="AI118" s="4">
        <v>35</v>
      </c>
      <c r="AJ118" s="4">
        <v>190</v>
      </c>
      <c r="AK118" s="4">
        <v>169</v>
      </c>
      <c r="AL118" s="4">
        <v>4.3</v>
      </c>
      <c r="AM118" s="4">
        <v>175</v>
      </c>
      <c r="AN118" s="4" t="s">
        <v>155</v>
      </c>
      <c r="AO118" s="4">
        <v>2</v>
      </c>
      <c r="AP118" s="5">
        <v>0.6229513888888889</v>
      </c>
      <c r="AQ118" s="4">
        <v>47.164222000000002</v>
      </c>
      <c r="AR118" s="4">
        <v>-88.487745000000004</v>
      </c>
      <c r="AS118" s="4">
        <v>319.8</v>
      </c>
      <c r="AT118" s="4">
        <v>21.4</v>
      </c>
      <c r="AU118" s="4">
        <v>12</v>
      </c>
      <c r="AV118" s="4">
        <v>10</v>
      </c>
      <c r="AW118" s="4" t="s">
        <v>205</v>
      </c>
      <c r="AX118" s="4">
        <v>2</v>
      </c>
      <c r="AY118" s="4">
        <v>1.4</v>
      </c>
      <c r="AZ118" s="4">
        <v>2.5</v>
      </c>
      <c r="BA118" s="4">
        <v>14.186999999999999</v>
      </c>
      <c r="BB118" s="4">
        <v>45.85</v>
      </c>
      <c r="BC118" s="4">
        <v>3.23</v>
      </c>
      <c r="BD118" s="4">
        <v>3.7120000000000002</v>
      </c>
      <c r="BE118" s="4">
        <v>3188.3969999999999</v>
      </c>
      <c r="BF118" s="4">
        <v>3.07</v>
      </c>
      <c r="BG118" s="4">
        <v>26.373999999999999</v>
      </c>
      <c r="BH118" s="4">
        <v>7.0129999999999999</v>
      </c>
      <c r="BI118" s="4">
        <v>33.387</v>
      </c>
      <c r="BJ118" s="4">
        <v>21.102</v>
      </c>
      <c r="BK118" s="4">
        <v>5.6109999999999998</v>
      </c>
      <c r="BL118" s="4">
        <v>26.713000000000001</v>
      </c>
      <c r="BM118" s="4">
        <v>0</v>
      </c>
      <c r="BQ118" s="4">
        <v>7165.2889999999998</v>
      </c>
      <c r="BR118" s="4">
        <v>5.747E-2</v>
      </c>
      <c r="BS118" s="4">
        <v>-5</v>
      </c>
      <c r="BT118" s="4">
        <v>8.0000000000000002E-3</v>
      </c>
      <c r="BU118" s="4">
        <v>1.404423</v>
      </c>
      <c r="BV118" s="4">
        <v>21</v>
      </c>
      <c r="BW118" s="4">
        <f t="shared" si="10"/>
        <v>0.37104855659999997</v>
      </c>
      <c r="BY118" s="4">
        <f>BE118*$BU118*VLOOKUP("Fuel Specific Gravity",'Raw Data'!$A$1:$B$2000,2,FALSE)</f>
        <v>3824.090800261074</v>
      </c>
      <c r="BZ118" s="4">
        <f>BF118*$BU118*VLOOKUP("Fuel Specific Gravity",'Raw Data'!$A$1:$B$2000,2,FALSE)</f>
        <v>3.6820881329399997</v>
      </c>
      <c r="CA118" s="4">
        <f>BJ118*$BU118*VLOOKUP("Fuel Specific Gravity",'Raw Data'!$A$1:$B$2000,2,FALSE)</f>
        <v>25.309258560684</v>
      </c>
      <c r="CB118" s="4">
        <f>BM118*$BU118*VLOOKUP("Fuel Specific Gravity",'Raw Data'!$A$1:$B$2000,2,FALSE)</f>
        <v>0</v>
      </c>
    </row>
    <row r="119" spans="1:80" x14ac:dyDescent="0.25">
      <c r="A119" s="2">
        <v>43165</v>
      </c>
      <c r="B119" s="38">
        <v>0.41383405092592596</v>
      </c>
      <c r="C119" s="4">
        <v>4.6500000000000004</v>
      </c>
      <c r="D119" s="4">
        <v>7.0000000000000001E-3</v>
      </c>
      <c r="E119" s="4">
        <v>70</v>
      </c>
      <c r="F119" s="4">
        <v>369.3</v>
      </c>
      <c r="G119" s="4">
        <v>96.9</v>
      </c>
      <c r="H119" s="4">
        <v>-2.5</v>
      </c>
      <c r="J119" s="4">
        <v>14.23</v>
      </c>
      <c r="K119" s="4">
        <v>0.96399999999999997</v>
      </c>
      <c r="L119" s="4">
        <v>4.4827000000000004</v>
      </c>
      <c r="M119" s="4">
        <v>6.7000000000000002E-3</v>
      </c>
      <c r="N119" s="4">
        <v>355.98180000000002</v>
      </c>
      <c r="O119" s="4">
        <v>93.413300000000007</v>
      </c>
      <c r="P119" s="4">
        <v>449.4</v>
      </c>
      <c r="Q119" s="4">
        <v>284.81909999999999</v>
      </c>
      <c r="R119" s="4">
        <v>74.739500000000007</v>
      </c>
      <c r="S119" s="4">
        <v>359.6</v>
      </c>
      <c r="T119" s="4">
        <v>0</v>
      </c>
      <c r="W119" s="4">
        <v>0</v>
      </c>
      <c r="X119" s="4">
        <v>13.715299999999999</v>
      </c>
      <c r="Y119" s="4">
        <v>12</v>
      </c>
      <c r="Z119" s="4">
        <v>844</v>
      </c>
      <c r="AA119" s="4">
        <v>845</v>
      </c>
      <c r="AB119" s="4">
        <v>883</v>
      </c>
      <c r="AC119" s="4">
        <v>80</v>
      </c>
      <c r="AD119" s="4">
        <v>21.84</v>
      </c>
      <c r="AE119" s="4">
        <v>0.5</v>
      </c>
      <c r="AF119" s="4">
        <v>978</v>
      </c>
      <c r="AG119" s="4">
        <v>0</v>
      </c>
      <c r="AH119" s="4">
        <v>29</v>
      </c>
      <c r="AI119" s="4">
        <v>35</v>
      </c>
      <c r="AJ119" s="4">
        <v>190</v>
      </c>
      <c r="AK119" s="4">
        <v>169</v>
      </c>
      <c r="AL119" s="4">
        <v>4.3</v>
      </c>
      <c r="AM119" s="4">
        <v>175</v>
      </c>
      <c r="AN119" s="4" t="s">
        <v>155</v>
      </c>
      <c r="AO119" s="4">
        <v>2</v>
      </c>
      <c r="AP119" s="5">
        <v>0.62296296296296294</v>
      </c>
      <c r="AQ119" s="4">
        <v>47.164199000000004</v>
      </c>
      <c r="AR119" s="4">
        <v>-88.487851000000006</v>
      </c>
      <c r="AS119" s="4">
        <v>320.10000000000002</v>
      </c>
      <c r="AT119" s="4">
        <v>20.7</v>
      </c>
      <c r="AU119" s="4">
        <v>12</v>
      </c>
      <c r="AV119" s="4">
        <v>10</v>
      </c>
      <c r="AW119" s="4" t="s">
        <v>205</v>
      </c>
      <c r="AX119" s="4">
        <v>2</v>
      </c>
      <c r="AY119" s="4">
        <v>1.4</v>
      </c>
      <c r="AZ119" s="4">
        <v>2.5</v>
      </c>
      <c r="BA119" s="4">
        <v>14.186999999999999</v>
      </c>
      <c r="BB119" s="4">
        <v>45.63</v>
      </c>
      <c r="BC119" s="4">
        <v>3.22</v>
      </c>
      <c r="BD119" s="4">
        <v>3.7330000000000001</v>
      </c>
      <c r="BE119" s="4">
        <v>3188.2840000000001</v>
      </c>
      <c r="BF119" s="4">
        <v>3.0550000000000002</v>
      </c>
      <c r="BG119" s="4">
        <v>26.513999999999999</v>
      </c>
      <c r="BH119" s="4">
        <v>6.9580000000000002</v>
      </c>
      <c r="BI119" s="4">
        <v>33.472000000000001</v>
      </c>
      <c r="BJ119" s="4">
        <v>21.213999999999999</v>
      </c>
      <c r="BK119" s="4">
        <v>5.5670000000000002</v>
      </c>
      <c r="BL119" s="4">
        <v>26.780999999999999</v>
      </c>
      <c r="BM119" s="4">
        <v>0</v>
      </c>
      <c r="BQ119" s="4">
        <v>7092.9070000000002</v>
      </c>
      <c r="BR119" s="4">
        <v>6.6965999999999998E-2</v>
      </c>
      <c r="BS119" s="4">
        <v>-5</v>
      </c>
      <c r="BT119" s="4">
        <v>8.9060000000000007E-3</v>
      </c>
      <c r="BU119" s="4">
        <v>1.636482</v>
      </c>
      <c r="BV119" s="4">
        <v>21</v>
      </c>
      <c r="BW119" s="4">
        <f t="shared" si="10"/>
        <v>0.43235854439999999</v>
      </c>
      <c r="BY119" s="4">
        <f>BE119*$BU119*VLOOKUP("Fuel Specific Gravity",'Raw Data'!$A$1:$B$2000,2,FALSE)</f>
        <v>4455.804247862352</v>
      </c>
      <c r="BZ119" s="4">
        <f>BF119*$BU119*VLOOKUP("Fuel Specific Gravity",'Raw Data'!$A$1:$B$2000,2,FALSE)</f>
        <v>4.2695324435400002</v>
      </c>
      <c r="CA119" s="4">
        <f>BJ119*$BU119*VLOOKUP("Fuel Specific Gravity",'Raw Data'!$A$1:$B$2000,2,FALSE)</f>
        <v>29.647745092392</v>
      </c>
      <c r="CB119" s="4">
        <f>BM119*$BU119*VLOOKUP("Fuel Specific Gravity",'Raw Data'!$A$1:$B$2000,2,FALSE)</f>
        <v>0</v>
      </c>
    </row>
    <row r="120" spans="1:80" x14ac:dyDescent="0.25">
      <c r="A120" s="2">
        <v>43165</v>
      </c>
      <c r="B120" s="38">
        <v>0.41384562499999999</v>
      </c>
      <c r="C120" s="4">
        <v>4.6500000000000004</v>
      </c>
      <c r="D120" s="4">
        <v>7.0000000000000001E-3</v>
      </c>
      <c r="E120" s="4">
        <v>70</v>
      </c>
      <c r="F120" s="4">
        <v>372.7</v>
      </c>
      <c r="G120" s="4">
        <v>96.7</v>
      </c>
      <c r="H120" s="4">
        <v>0</v>
      </c>
      <c r="J120" s="4">
        <v>14.2</v>
      </c>
      <c r="K120" s="4">
        <v>0.96399999999999997</v>
      </c>
      <c r="L120" s="4">
        <v>4.4827000000000004</v>
      </c>
      <c r="M120" s="4">
        <v>6.7000000000000002E-3</v>
      </c>
      <c r="N120" s="4">
        <v>359.3322</v>
      </c>
      <c r="O120" s="4">
        <v>93.220500000000001</v>
      </c>
      <c r="P120" s="4">
        <v>452.6</v>
      </c>
      <c r="Q120" s="4">
        <v>287.49979999999999</v>
      </c>
      <c r="R120" s="4">
        <v>74.5852</v>
      </c>
      <c r="S120" s="4">
        <v>362.1</v>
      </c>
      <c r="T120" s="4">
        <v>0</v>
      </c>
      <c r="W120" s="4">
        <v>0</v>
      </c>
      <c r="X120" s="4">
        <v>13.689</v>
      </c>
      <c r="Y120" s="4">
        <v>12</v>
      </c>
      <c r="Z120" s="4">
        <v>843</v>
      </c>
      <c r="AA120" s="4">
        <v>844</v>
      </c>
      <c r="AB120" s="4">
        <v>882</v>
      </c>
      <c r="AC120" s="4">
        <v>80</v>
      </c>
      <c r="AD120" s="4">
        <v>21.84</v>
      </c>
      <c r="AE120" s="4">
        <v>0.5</v>
      </c>
      <c r="AF120" s="4">
        <v>978</v>
      </c>
      <c r="AG120" s="4">
        <v>0</v>
      </c>
      <c r="AH120" s="4">
        <v>29</v>
      </c>
      <c r="AI120" s="4">
        <v>35</v>
      </c>
      <c r="AJ120" s="4">
        <v>190</v>
      </c>
      <c r="AK120" s="4">
        <v>169</v>
      </c>
      <c r="AL120" s="4">
        <v>4.3</v>
      </c>
      <c r="AM120" s="4">
        <v>175</v>
      </c>
      <c r="AN120" s="4" t="s">
        <v>155</v>
      </c>
      <c r="AO120" s="4">
        <v>2</v>
      </c>
      <c r="AP120" s="5">
        <v>0.62297453703703709</v>
      </c>
      <c r="AQ120" s="4">
        <v>47.164181999999997</v>
      </c>
      <c r="AR120" s="4">
        <v>-88.487949999999998</v>
      </c>
      <c r="AS120" s="4">
        <v>320.10000000000002</v>
      </c>
      <c r="AT120" s="4">
        <v>19.8</v>
      </c>
      <c r="AU120" s="4">
        <v>12</v>
      </c>
      <c r="AV120" s="4">
        <v>10</v>
      </c>
      <c r="AW120" s="4" t="s">
        <v>205</v>
      </c>
      <c r="AX120" s="4">
        <v>1.7948</v>
      </c>
      <c r="AY120" s="4">
        <v>1.1264000000000001</v>
      </c>
      <c r="AZ120" s="4">
        <v>2.1579999999999999</v>
      </c>
      <c r="BA120" s="4">
        <v>14.186999999999999</v>
      </c>
      <c r="BB120" s="4">
        <v>45.63</v>
      </c>
      <c r="BC120" s="4">
        <v>3.22</v>
      </c>
      <c r="BD120" s="4">
        <v>3.7330000000000001</v>
      </c>
      <c r="BE120" s="4">
        <v>3188.2840000000001</v>
      </c>
      <c r="BF120" s="4">
        <v>3.0550000000000002</v>
      </c>
      <c r="BG120" s="4">
        <v>26.763999999999999</v>
      </c>
      <c r="BH120" s="4">
        <v>6.9429999999999996</v>
      </c>
      <c r="BI120" s="4">
        <v>33.707000000000001</v>
      </c>
      <c r="BJ120" s="4">
        <v>21.414000000000001</v>
      </c>
      <c r="BK120" s="4">
        <v>5.5549999999999997</v>
      </c>
      <c r="BL120" s="4">
        <v>26.969000000000001</v>
      </c>
      <c r="BM120" s="4">
        <v>0</v>
      </c>
      <c r="BQ120" s="4">
        <v>7079.31</v>
      </c>
      <c r="BR120" s="4">
        <v>5.6222000000000001E-2</v>
      </c>
      <c r="BS120" s="4">
        <v>-5</v>
      </c>
      <c r="BT120" s="4">
        <v>8.0940000000000005E-3</v>
      </c>
      <c r="BU120" s="4">
        <v>1.3739250000000001</v>
      </c>
      <c r="BV120" s="4">
        <v>21</v>
      </c>
      <c r="BW120" s="4">
        <f t="shared" si="10"/>
        <v>0.36299098499999999</v>
      </c>
      <c r="BY120" s="4">
        <f>BE120*$BU120*VLOOKUP("Fuel Specific Gravity",'Raw Data'!$A$1:$B$2000,2,FALSE)</f>
        <v>3740.9154828738006</v>
      </c>
      <c r="BZ120" s="4">
        <f>BF120*$BU120*VLOOKUP("Fuel Specific Gravity",'Raw Data'!$A$1:$B$2000,2,FALSE)</f>
        <v>3.5845291072499998</v>
      </c>
      <c r="CA120" s="4">
        <f>BJ120*$BU120*VLOOKUP("Fuel Specific Gravity",'Raw Data'!$A$1:$B$2000,2,FALSE)</f>
        <v>25.125730377300002</v>
      </c>
      <c r="CB120" s="4">
        <f>BM120*$BU120*VLOOKUP("Fuel Specific Gravity",'Raw Data'!$A$1:$B$2000,2,FALSE)</f>
        <v>0</v>
      </c>
    </row>
    <row r="121" spans="1:80" x14ac:dyDescent="0.25">
      <c r="A121" s="2">
        <v>43165</v>
      </c>
      <c r="B121" s="38">
        <v>0.41385719907407409</v>
      </c>
      <c r="C121" s="4">
        <v>4.6260000000000003</v>
      </c>
      <c r="D121" s="4">
        <v>7.0000000000000001E-3</v>
      </c>
      <c r="E121" s="4">
        <v>70</v>
      </c>
      <c r="F121" s="4">
        <v>373.8</v>
      </c>
      <c r="G121" s="4">
        <v>96.6</v>
      </c>
      <c r="H121" s="4">
        <v>-10</v>
      </c>
      <c r="J121" s="4">
        <v>14.2</v>
      </c>
      <c r="K121" s="4">
        <v>0.96419999999999995</v>
      </c>
      <c r="L121" s="4">
        <v>4.4604999999999997</v>
      </c>
      <c r="M121" s="4">
        <v>6.7000000000000002E-3</v>
      </c>
      <c r="N121" s="4">
        <v>360.42160000000001</v>
      </c>
      <c r="O121" s="4">
        <v>93.142700000000005</v>
      </c>
      <c r="P121" s="4">
        <v>453.6</v>
      </c>
      <c r="Q121" s="4">
        <v>288.37139999999999</v>
      </c>
      <c r="R121" s="4">
        <v>74.522900000000007</v>
      </c>
      <c r="S121" s="4">
        <v>362.9</v>
      </c>
      <c r="T121" s="4">
        <v>0</v>
      </c>
      <c r="W121" s="4">
        <v>0</v>
      </c>
      <c r="X121" s="4">
        <v>13.691800000000001</v>
      </c>
      <c r="Y121" s="4">
        <v>11.9</v>
      </c>
      <c r="Z121" s="4">
        <v>844</v>
      </c>
      <c r="AA121" s="4">
        <v>847</v>
      </c>
      <c r="AB121" s="4">
        <v>883</v>
      </c>
      <c r="AC121" s="4">
        <v>80</v>
      </c>
      <c r="AD121" s="4">
        <v>21.84</v>
      </c>
      <c r="AE121" s="4">
        <v>0.5</v>
      </c>
      <c r="AF121" s="4">
        <v>978</v>
      </c>
      <c r="AG121" s="4">
        <v>0</v>
      </c>
      <c r="AH121" s="4">
        <v>29</v>
      </c>
      <c r="AI121" s="4">
        <v>35</v>
      </c>
      <c r="AJ121" s="4">
        <v>190</v>
      </c>
      <c r="AK121" s="4">
        <v>169</v>
      </c>
      <c r="AL121" s="4">
        <v>4.3</v>
      </c>
      <c r="AM121" s="4">
        <v>175</v>
      </c>
      <c r="AN121" s="4" t="s">
        <v>155</v>
      </c>
      <c r="AO121" s="4">
        <v>2</v>
      </c>
      <c r="AP121" s="5">
        <v>0.62298611111111113</v>
      </c>
      <c r="AQ121" s="4">
        <v>47.164186000000001</v>
      </c>
      <c r="AR121" s="4">
        <v>-88.488045999999997</v>
      </c>
      <c r="AS121" s="4">
        <v>320</v>
      </c>
      <c r="AT121" s="4">
        <v>18.5</v>
      </c>
      <c r="AU121" s="4">
        <v>12</v>
      </c>
      <c r="AV121" s="4">
        <v>9</v>
      </c>
      <c r="AW121" s="4" t="s">
        <v>214</v>
      </c>
      <c r="AX121" s="4">
        <v>1.7684</v>
      </c>
      <c r="AY121" s="4">
        <v>1</v>
      </c>
      <c r="AZ121" s="4">
        <v>2.0684</v>
      </c>
      <c r="BA121" s="4">
        <v>14.186999999999999</v>
      </c>
      <c r="BB121" s="4">
        <v>45.86</v>
      </c>
      <c r="BC121" s="4">
        <v>3.23</v>
      </c>
      <c r="BD121" s="4">
        <v>3.7120000000000002</v>
      </c>
      <c r="BE121" s="4">
        <v>3188.4</v>
      </c>
      <c r="BF121" s="4">
        <v>3.0710000000000002</v>
      </c>
      <c r="BG121" s="4">
        <v>26.98</v>
      </c>
      <c r="BH121" s="4">
        <v>6.9720000000000004</v>
      </c>
      <c r="BI121" s="4">
        <v>33.951999999999998</v>
      </c>
      <c r="BJ121" s="4">
        <v>21.585999999999999</v>
      </c>
      <c r="BK121" s="4">
        <v>5.5780000000000003</v>
      </c>
      <c r="BL121" s="4">
        <v>27.164999999999999</v>
      </c>
      <c r="BM121" s="4">
        <v>0</v>
      </c>
      <c r="BQ121" s="4">
        <v>7116.1769999999997</v>
      </c>
      <c r="BR121" s="4">
        <v>4.5940000000000002E-2</v>
      </c>
      <c r="BS121" s="4">
        <v>-5</v>
      </c>
      <c r="BT121" s="4">
        <v>8.9060000000000007E-3</v>
      </c>
      <c r="BU121" s="4">
        <v>1.1226579999999999</v>
      </c>
      <c r="BV121" s="4">
        <v>21</v>
      </c>
      <c r="BW121" s="4">
        <f t="shared" si="10"/>
        <v>0.29660624359999999</v>
      </c>
      <c r="BY121" s="4">
        <f>BE121*$BU121*VLOOKUP("Fuel Specific Gravity",'Raw Data'!$A$1:$B$2000,2,FALSE)</f>
        <v>3056.8782831887997</v>
      </c>
      <c r="BZ121" s="4">
        <f>BF121*$BU121*VLOOKUP("Fuel Specific Gravity",'Raw Data'!$A$1:$B$2000,2,FALSE)</f>
        <v>2.944321041172</v>
      </c>
      <c r="CA121" s="4">
        <f>BJ121*$BU121*VLOOKUP("Fuel Specific Gravity",'Raw Data'!$A$1:$B$2000,2,FALSE)</f>
        <v>20.695576032151997</v>
      </c>
      <c r="CB121" s="4">
        <f>BM121*$BU121*VLOOKUP("Fuel Specific Gravity",'Raw Data'!$A$1:$B$2000,2,FALSE)</f>
        <v>0</v>
      </c>
    </row>
    <row r="122" spans="1:80" x14ac:dyDescent="0.25">
      <c r="A122" s="2">
        <v>43165</v>
      </c>
      <c r="B122" s="38">
        <v>0.41386877314814813</v>
      </c>
      <c r="C122" s="4">
        <v>4.492</v>
      </c>
      <c r="D122" s="4">
        <v>7.4000000000000003E-3</v>
      </c>
      <c r="E122" s="4">
        <v>73.851975999999993</v>
      </c>
      <c r="F122" s="4">
        <v>373</v>
      </c>
      <c r="G122" s="4">
        <v>96.1</v>
      </c>
      <c r="H122" s="4">
        <v>0</v>
      </c>
      <c r="J122" s="4">
        <v>14.2</v>
      </c>
      <c r="K122" s="4">
        <v>0.96530000000000005</v>
      </c>
      <c r="L122" s="4">
        <v>4.3362999999999996</v>
      </c>
      <c r="M122" s="4">
        <v>7.1000000000000004E-3</v>
      </c>
      <c r="N122" s="4">
        <v>360.03149999999999</v>
      </c>
      <c r="O122" s="4">
        <v>92.774799999999999</v>
      </c>
      <c r="P122" s="4">
        <v>452.8</v>
      </c>
      <c r="Q122" s="4">
        <v>288.05930000000001</v>
      </c>
      <c r="R122" s="4">
        <v>74.2286</v>
      </c>
      <c r="S122" s="4">
        <v>362.3</v>
      </c>
      <c r="T122" s="4">
        <v>0</v>
      </c>
      <c r="W122" s="4">
        <v>0</v>
      </c>
      <c r="X122" s="4">
        <v>13.707000000000001</v>
      </c>
      <c r="Y122" s="4">
        <v>12</v>
      </c>
      <c r="Z122" s="4">
        <v>844</v>
      </c>
      <c r="AA122" s="4">
        <v>847</v>
      </c>
      <c r="AB122" s="4">
        <v>883</v>
      </c>
      <c r="AC122" s="4">
        <v>80</v>
      </c>
      <c r="AD122" s="4">
        <v>21.84</v>
      </c>
      <c r="AE122" s="4">
        <v>0.5</v>
      </c>
      <c r="AF122" s="4">
        <v>978</v>
      </c>
      <c r="AG122" s="4">
        <v>0</v>
      </c>
      <c r="AH122" s="4">
        <v>29</v>
      </c>
      <c r="AI122" s="4">
        <v>35</v>
      </c>
      <c r="AJ122" s="4">
        <v>190</v>
      </c>
      <c r="AK122" s="4">
        <v>169</v>
      </c>
      <c r="AL122" s="4">
        <v>4.3</v>
      </c>
      <c r="AM122" s="4">
        <v>175</v>
      </c>
      <c r="AN122" s="4" t="s">
        <v>155</v>
      </c>
      <c r="AO122" s="4">
        <v>2</v>
      </c>
      <c r="AP122" s="5">
        <v>0.62299768518518517</v>
      </c>
      <c r="AQ122" s="4">
        <v>47.164200000000001</v>
      </c>
      <c r="AR122" s="4">
        <v>-88.488146</v>
      </c>
      <c r="AS122" s="4">
        <v>320</v>
      </c>
      <c r="AT122" s="4">
        <v>17.600000000000001</v>
      </c>
      <c r="AU122" s="4">
        <v>12</v>
      </c>
      <c r="AV122" s="4">
        <v>10</v>
      </c>
      <c r="AW122" s="4" t="s">
        <v>205</v>
      </c>
      <c r="AX122" s="4">
        <v>1.458</v>
      </c>
      <c r="AY122" s="4">
        <v>1.0684</v>
      </c>
      <c r="AZ122" s="4">
        <v>2.1</v>
      </c>
      <c r="BA122" s="4">
        <v>14.186999999999999</v>
      </c>
      <c r="BB122" s="4">
        <v>47.19</v>
      </c>
      <c r="BC122" s="4">
        <v>3.33</v>
      </c>
      <c r="BD122" s="4">
        <v>3.597</v>
      </c>
      <c r="BE122" s="4">
        <v>3188.8009999999999</v>
      </c>
      <c r="BF122" s="4">
        <v>3.3370000000000002</v>
      </c>
      <c r="BG122" s="4">
        <v>27.725999999999999</v>
      </c>
      <c r="BH122" s="4">
        <v>7.1449999999999996</v>
      </c>
      <c r="BI122" s="4">
        <v>34.871000000000002</v>
      </c>
      <c r="BJ122" s="4">
        <v>22.183</v>
      </c>
      <c r="BK122" s="4">
        <v>5.7160000000000002</v>
      </c>
      <c r="BL122" s="4">
        <v>27.9</v>
      </c>
      <c r="BM122" s="4">
        <v>0</v>
      </c>
      <c r="BQ122" s="4">
        <v>7329.1279999999997</v>
      </c>
      <c r="BR122" s="4">
        <v>5.1336E-2</v>
      </c>
      <c r="BS122" s="4">
        <v>-5</v>
      </c>
      <c r="BT122" s="4">
        <v>8.0949999999999998E-3</v>
      </c>
      <c r="BU122" s="4">
        <v>1.254515</v>
      </c>
      <c r="BV122" s="4">
        <v>21</v>
      </c>
      <c r="BW122" s="4">
        <f t="shared" si="10"/>
        <v>0.33144286299999998</v>
      </c>
      <c r="BY122" s="4">
        <f>BE122*$BU122*VLOOKUP("Fuel Specific Gravity",'Raw Data'!$A$1:$B$2000,2,FALSE)</f>
        <v>3416.3404782838097</v>
      </c>
      <c r="BZ122" s="4">
        <f>BF122*$BU122*VLOOKUP("Fuel Specific Gravity",'Raw Data'!$A$1:$B$2000,2,FALSE)</f>
        <v>3.5751143379700001</v>
      </c>
      <c r="CA122" s="4">
        <f>BJ122*$BU122*VLOOKUP("Fuel Specific Gravity",'Raw Data'!$A$1:$B$2000,2,FALSE)</f>
        <v>23.765885933230003</v>
      </c>
      <c r="CB122" s="4">
        <f>BM122*$BU122*VLOOKUP("Fuel Specific Gravity",'Raw Data'!$A$1:$B$2000,2,FALSE)</f>
        <v>0</v>
      </c>
    </row>
    <row r="123" spans="1:80" x14ac:dyDescent="0.25">
      <c r="A123" s="2">
        <v>43165</v>
      </c>
      <c r="B123" s="38">
        <v>0.41388034722222217</v>
      </c>
      <c r="C123" s="4">
        <v>3.79</v>
      </c>
      <c r="D123" s="4">
        <v>7.7999999999999996E-3</v>
      </c>
      <c r="E123" s="4">
        <v>77.729957999999996</v>
      </c>
      <c r="F123" s="4">
        <v>362.9</v>
      </c>
      <c r="G123" s="4">
        <v>95.2</v>
      </c>
      <c r="H123" s="4">
        <v>-8.4</v>
      </c>
      <c r="J123" s="4">
        <v>14.2</v>
      </c>
      <c r="K123" s="4">
        <v>0.97099999999999997</v>
      </c>
      <c r="L123" s="4">
        <v>3.6797</v>
      </c>
      <c r="M123" s="4">
        <v>7.4999999999999997E-3</v>
      </c>
      <c r="N123" s="4">
        <v>352.37900000000002</v>
      </c>
      <c r="O123" s="4">
        <v>92.449600000000004</v>
      </c>
      <c r="P123" s="4">
        <v>444.8</v>
      </c>
      <c r="Q123" s="4">
        <v>281.9366</v>
      </c>
      <c r="R123" s="4">
        <v>73.968400000000003</v>
      </c>
      <c r="S123" s="4">
        <v>355.9</v>
      </c>
      <c r="T123" s="4">
        <v>0</v>
      </c>
      <c r="W123" s="4">
        <v>0</v>
      </c>
      <c r="X123" s="4">
        <v>13.787800000000001</v>
      </c>
      <c r="Y123" s="4">
        <v>11.9</v>
      </c>
      <c r="Z123" s="4">
        <v>844</v>
      </c>
      <c r="AA123" s="4">
        <v>847</v>
      </c>
      <c r="AB123" s="4">
        <v>883</v>
      </c>
      <c r="AC123" s="4">
        <v>80</v>
      </c>
      <c r="AD123" s="4">
        <v>21.84</v>
      </c>
      <c r="AE123" s="4">
        <v>0.5</v>
      </c>
      <c r="AF123" s="4">
        <v>978</v>
      </c>
      <c r="AG123" s="4">
        <v>0</v>
      </c>
      <c r="AH123" s="4">
        <v>29</v>
      </c>
      <c r="AI123" s="4">
        <v>35</v>
      </c>
      <c r="AJ123" s="4">
        <v>190</v>
      </c>
      <c r="AK123" s="4">
        <v>169</v>
      </c>
      <c r="AL123" s="4">
        <v>4.3</v>
      </c>
      <c r="AM123" s="4">
        <v>175</v>
      </c>
      <c r="AN123" s="4" t="s">
        <v>155</v>
      </c>
      <c r="AO123" s="4">
        <v>2</v>
      </c>
      <c r="AP123" s="5">
        <v>0.62300925925925921</v>
      </c>
      <c r="AQ123" s="4">
        <v>47.164205000000003</v>
      </c>
      <c r="AR123" s="4">
        <v>-88.488178000000005</v>
      </c>
      <c r="AS123" s="4">
        <v>320</v>
      </c>
      <c r="AT123" s="4">
        <v>17.3</v>
      </c>
      <c r="AU123" s="4">
        <v>12</v>
      </c>
      <c r="AV123" s="4">
        <v>10</v>
      </c>
      <c r="AW123" s="4" t="s">
        <v>205</v>
      </c>
      <c r="AX123" s="4">
        <v>1.3</v>
      </c>
      <c r="AY123" s="4">
        <v>1.1000000000000001</v>
      </c>
      <c r="AZ123" s="4">
        <v>2.1</v>
      </c>
      <c r="BA123" s="4">
        <v>14.186999999999999</v>
      </c>
      <c r="BB123" s="4">
        <v>55.75</v>
      </c>
      <c r="BC123" s="4">
        <v>3.93</v>
      </c>
      <c r="BD123" s="4">
        <v>2.99</v>
      </c>
      <c r="BE123" s="4">
        <v>3192.76</v>
      </c>
      <c r="BF123" s="4">
        <v>4.1680000000000001</v>
      </c>
      <c r="BG123" s="4">
        <v>32.018000000000001</v>
      </c>
      <c r="BH123" s="4">
        <v>8.4</v>
      </c>
      <c r="BI123" s="4">
        <v>40.417999999999999</v>
      </c>
      <c r="BJ123" s="4">
        <v>25.617999999999999</v>
      </c>
      <c r="BK123" s="4">
        <v>6.7210000000000001</v>
      </c>
      <c r="BL123" s="4">
        <v>32.338999999999999</v>
      </c>
      <c r="BM123" s="4">
        <v>0</v>
      </c>
      <c r="BQ123" s="4">
        <v>8698.4599999999991</v>
      </c>
      <c r="BR123" s="4">
        <v>6.1964999999999999E-2</v>
      </c>
      <c r="BS123" s="4">
        <v>-5</v>
      </c>
      <c r="BT123" s="4">
        <v>8.9060000000000007E-3</v>
      </c>
      <c r="BU123" s="4">
        <v>1.5142679999999999</v>
      </c>
      <c r="BV123" s="4">
        <v>21</v>
      </c>
      <c r="BW123" s="4">
        <f t="shared" si="10"/>
        <v>0.40006960559999999</v>
      </c>
      <c r="BY123" s="4">
        <f>BE123*$BU123*VLOOKUP("Fuel Specific Gravity",'Raw Data'!$A$1:$B$2000,2,FALSE)</f>
        <v>4128.8289319267196</v>
      </c>
      <c r="BZ123" s="4">
        <f>BF123*$BU123*VLOOKUP("Fuel Specific Gravity",'Raw Data'!$A$1:$B$2000,2,FALSE)</f>
        <v>5.3899945464960002</v>
      </c>
      <c r="CA123" s="4">
        <f>BJ123*$BU123*VLOOKUP("Fuel Specific Gravity",'Raw Data'!$A$1:$B$2000,2,FALSE)</f>
        <v>33.128810050896</v>
      </c>
      <c r="CB123" s="4">
        <f>BM123*$BU123*VLOOKUP("Fuel Specific Gravity",'Raw Data'!$A$1:$B$2000,2,FALSE)</f>
        <v>0</v>
      </c>
    </row>
    <row r="124" spans="1:80" x14ac:dyDescent="0.25">
      <c r="A124" s="2">
        <v>43165</v>
      </c>
      <c r="B124" s="38">
        <v>0.41389192129629632</v>
      </c>
      <c r="C124" s="4">
        <v>3.573</v>
      </c>
      <c r="D124" s="4">
        <v>7.1000000000000004E-3</v>
      </c>
      <c r="E124" s="4">
        <v>71.418919000000002</v>
      </c>
      <c r="F124" s="4">
        <v>341.9</v>
      </c>
      <c r="G124" s="4">
        <v>94.7</v>
      </c>
      <c r="H124" s="4">
        <v>0</v>
      </c>
      <c r="J124" s="4">
        <v>14.24</v>
      </c>
      <c r="K124" s="4">
        <v>0.97270000000000001</v>
      </c>
      <c r="L124" s="4">
        <v>3.4752999999999998</v>
      </c>
      <c r="M124" s="4">
        <v>6.8999999999999999E-3</v>
      </c>
      <c r="N124" s="4">
        <v>332.52719999999999</v>
      </c>
      <c r="O124" s="4">
        <v>92.113600000000005</v>
      </c>
      <c r="P124" s="4">
        <v>424.6</v>
      </c>
      <c r="Q124" s="4">
        <v>266.30220000000003</v>
      </c>
      <c r="R124" s="4">
        <v>73.768600000000006</v>
      </c>
      <c r="S124" s="4">
        <v>340.1</v>
      </c>
      <c r="T124" s="4">
        <v>0</v>
      </c>
      <c r="W124" s="4">
        <v>0</v>
      </c>
      <c r="X124" s="4">
        <v>13.853199999999999</v>
      </c>
      <c r="Y124" s="4">
        <v>11.9</v>
      </c>
      <c r="Z124" s="4">
        <v>844</v>
      </c>
      <c r="AA124" s="4">
        <v>845</v>
      </c>
      <c r="AB124" s="4">
        <v>883</v>
      </c>
      <c r="AC124" s="4">
        <v>80.900000000000006</v>
      </c>
      <c r="AD124" s="4">
        <v>22.09</v>
      </c>
      <c r="AE124" s="4">
        <v>0.51</v>
      </c>
      <c r="AF124" s="4">
        <v>978</v>
      </c>
      <c r="AG124" s="4">
        <v>0</v>
      </c>
      <c r="AH124" s="4">
        <v>29</v>
      </c>
      <c r="AI124" s="4">
        <v>35</v>
      </c>
      <c r="AJ124" s="4">
        <v>190</v>
      </c>
      <c r="AK124" s="4">
        <v>169</v>
      </c>
      <c r="AL124" s="4">
        <v>4.3</v>
      </c>
      <c r="AM124" s="4">
        <v>175</v>
      </c>
      <c r="AN124" s="4" t="s">
        <v>155</v>
      </c>
      <c r="AO124" s="4">
        <v>2</v>
      </c>
      <c r="AP124" s="5">
        <v>0.62300925925925921</v>
      </c>
      <c r="AQ124" s="4">
        <v>47.164225999999999</v>
      </c>
      <c r="AR124" s="4">
        <v>-88.488318000000007</v>
      </c>
      <c r="AS124" s="4">
        <v>320.10000000000002</v>
      </c>
      <c r="AT124" s="4">
        <v>17.3</v>
      </c>
      <c r="AU124" s="4">
        <v>12</v>
      </c>
      <c r="AV124" s="4">
        <v>10</v>
      </c>
      <c r="AW124" s="4" t="s">
        <v>205</v>
      </c>
      <c r="AX124" s="4">
        <v>1.3</v>
      </c>
      <c r="AY124" s="4">
        <v>1.1684000000000001</v>
      </c>
      <c r="AZ124" s="4">
        <v>2.1</v>
      </c>
      <c r="BA124" s="4">
        <v>14.186999999999999</v>
      </c>
      <c r="BB124" s="4">
        <v>59.08</v>
      </c>
      <c r="BC124" s="4">
        <v>4.16</v>
      </c>
      <c r="BD124" s="4">
        <v>2.8079999999999998</v>
      </c>
      <c r="BE124" s="4">
        <v>3194.9769999999999</v>
      </c>
      <c r="BF124" s="4">
        <v>4.0650000000000004</v>
      </c>
      <c r="BG124" s="4">
        <v>32.014000000000003</v>
      </c>
      <c r="BH124" s="4">
        <v>8.8680000000000003</v>
      </c>
      <c r="BI124" s="4">
        <v>40.881999999999998</v>
      </c>
      <c r="BJ124" s="4">
        <v>25.638000000000002</v>
      </c>
      <c r="BK124" s="4">
        <v>7.1020000000000003</v>
      </c>
      <c r="BL124" s="4">
        <v>32.74</v>
      </c>
      <c r="BM124" s="4">
        <v>0</v>
      </c>
      <c r="BQ124" s="4">
        <v>9260.3389999999999</v>
      </c>
      <c r="BR124" s="4">
        <v>3.8538000000000003E-2</v>
      </c>
      <c r="BS124" s="4">
        <v>-5</v>
      </c>
      <c r="BT124" s="4">
        <v>8.9999999999999993E-3</v>
      </c>
      <c r="BU124" s="4">
        <v>0.94177200000000005</v>
      </c>
      <c r="BV124" s="4">
        <v>21</v>
      </c>
      <c r="BW124" s="4">
        <f t="shared" si="10"/>
        <v>0.24881616240000001</v>
      </c>
      <c r="BY124" s="4">
        <f>BE124*$BU124*VLOOKUP("Fuel Specific Gravity",'Raw Data'!$A$1:$B$2000,2,FALSE)</f>
        <v>2569.6346568743761</v>
      </c>
      <c r="BZ124" s="4">
        <f>BF124*$BU124*VLOOKUP("Fuel Specific Gravity",'Raw Data'!$A$1:$B$2000,2,FALSE)</f>
        <v>3.2693709157200006</v>
      </c>
      <c r="CA124" s="4">
        <f>BJ124*$BU124*VLOOKUP("Fuel Specific Gravity",'Raw Data'!$A$1:$B$2000,2,FALSE)</f>
        <v>20.619958557744003</v>
      </c>
      <c r="CB124" s="4">
        <f>BM124*$BU124*VLOOKUP("Fuel Specific Gravity",'Raw Data'!$A$1:$B$2000,2,FALSE)</f>
        <v>0</v>
      </c>
    </row>
    <row r="125" spans="1:80" x14ac:dyDescent="0.25">
      <c r="A125" s="2">
        <v>43165</v>
      </c>
      <c r="B125" s="38">
        <v>0.41390349537037036</v>
      </c>
      <c r="C125" s="4">
        <v>3.681</v>
      </c>
      <c r="D125" s="4">
        <v>8.8000000000000005E-3</v>
      </c>
      <c r="E125" s="4">
        <v>88.310811000000001</v>
      </c>
      <c r="F125" s="4">
        <v>332.2</v>
      </c>
      <c r="G125" s="4">
        <v>94.6</v>
      </c>
      <c r="H125" s="4">
        <v>0</v>
      </c>
      <c r="J125" s="4">
        <v>14.74</v>
      </c>
      <c r="K125" s="4">
        <v>0.9718</v>
      </c>
      <c r="L125" s="4">
        <v>3.5768</v>
      </c>
      <c r="M125" s="4">
        <v>8.6E-3</v>
      </c>
      <c r="N125" s="4">
        <v>322.84019999999998</v>
      </c>
      <c r="O125" s="4">
        <v>91.934899999999999</v>
      </c>
      <c r="P125" s="4">
        <v>414.8</v>
      </c>
      <c r="Q125" s="4">
        <v>258.56950000000001</v>
      </c>
      <c r="R125" s="4">
        <v>73.632599999999996</v>
      </c>
      <c r="S125" s="4">
        <v>332.2</v>
      </c>
      <c r="T125" s="4">
        <v>0</v>
      </c>
      <c r="W125" s="4">
        <v>0</v>
      </c>
      <c r="X125" s="4">
        <v>14.3292</v>
      </c>
      <c r="Y125" s="4">
        <v>12</v>
      </c>
      <c r="Z125" s="4">
        <v>843</v>
      </c>
      <c r="AA125" s="4">
        <v>846</v>
      </c>
      <c r="AB125" s="4">
        <v>882</v>
      </c>
      <c r="AC125" s="4">
        <v>81</v>
      </c>
      <c r="AD125" s="4">
        <v>22.11</v>
      </c>
      <c r="AE125" s="4">
        <v>0.51</v>
      </c>
      <c r="AF125" s="4">
        <v>978</v>
      </c>
      <c r="AG125" s="4">
        <v>0</v>
      </c>
      <c r="AH125" s="4">
        <v>29</v>
      </c>
      <c r="AI125" s="4">
        <v>35</v>
      </c>
      <c r="AJ125" s="4">
        <v>190</v>
      </c>
      <c r="AK125" s="4">
        <v>169</v>
      </c>
      <c r="AL125" s="4">
        <v>4.4000000000000004</v>
      </c>
      <c r="AM125" s="4">
        <v>175</v>
      </c>
      <c r="AN125" s="4" t="s">
        <v>155</v>
      </c>
      <c r="AO125" s="4">
        <v>2</v>
      </c>
      <c r="AP125" s="5">
        <v>0.6230324074074074</v>
      </c>
      <c r="AQ125" s="4">
        <v>47.164254</v>
      </c>
      <c r="AR125" s="4">
        <v>-88.488448000000005</v>
      </c>
      <c r="AS125" s="4">
        <v>319.8</v>
      </c>
      <c r="AT125" s="4">
        <v>17.3</v>
      </c>
      <c r="AU125" s="4">
        <v>12</v>
      </c>
      <c r="AV125" s="4">
        <v>10</v>
      </c>
      <c r="AW125" s="4" t="s">
        <v>205</v>
      </c>
      <c r="AX125" s="4">
        <v>1.4368000000000001</v>
      </c>
      <c r="AY125" s="4">
        <v>1.6788000000000001</v>
      </c>
      <c r="AZ125" s="4">
        <v>2.5788000000000002</v>
      </c>
      <c r="BA125" s="4">
        <v>14.186999999999999</v>
      </c>
      <c r="BB125" s="4">
        <v>57.36</v>
      </c>
      <c r="BC125" s="4">
        <v>4.04</v>
      </c>
      <c r="BD125" s="4">
        <v>2.899</v>
      </c>
      <c r="BE125" s="4">
        <v>3192.6379999999999</v>
      </c>
      <c r="BF125" s="4">
        <v>4.8760000000000003</v>
      </c>
      <c r="BG125" s="4">
        <v>30.177</v>
      </c>
      <c r="BH125" s="4">
        <v>8.593</v>
      </c>
      <c r="BI125" s="4">
        <v>38.770000000000003</v>
      </c>
      <c r="BJ125" s="4">
        <v>24.169</v>
      </c>
      <c r="BK125" s="4">
        <v>6.883</v>
      </c>
      <c r="BL125" s="4">
        <v>31.052</v>
      </c>
      <c r="BM125" s="4">
        <v>0</v>
      </c>
      <c r="BQ125" s="4">
        <v>9299.7790000000005</v>
      </c>
      <c r="BR125" s="4">
        <v>4.4153999999999999E-2</v>
      </c>
      <c r="BS125" s="4">
        <v>-5</v>
      </c>
      <c r="BT125" s="4">
        <v>8.0940000000000005E-3</v>
      </c>
      <c r="BU125" s="4">
        <v>1.079013</v>
      </c>
      <c r="BV125" s="4">
        <v>21</v>
      </c>
      <c r="BW125" s="4">
        <f t="shared" si="10"/>
        <v>0.2850752346</v>
      </c>
      <c r="BY125" s="4">
        <f>BE125*$BU125*VLOOKUP("Fuel Specific Gravity",'Raw Data'!$A$1:$B$2000,2,FALSE)</f>
        <v>2941.9428119750755</v>
      </c>
      <c r="BZ125" s="4">
        <f>BF125*$BU125*VLOOKUP("Fuel Specific Gravity",'Raw Data'!$A$1:$B$2000,2,FALSE)</f>
        <v>4.4931223493520003</v>
      </c>
      <c r="CA125" s="4">
        <f>BJ125*$BU125*VLOOKUP("Fuel Specific Gravity",'Raw Data'!$A$1:$B$2000,2,FALSE)</f>
        <v>22.271180078238</v>
      </c>
      <c r="CB125" s="4">
        <f>BM125*$BU125*VLOOKUP("Fuel Specific Gravity",'Raw Data'!$A$1:$B$2000,2,FALSE)</f>
        <v>0</v>
      </c>
    </row>
    <row r="126" spans="1:80" x14ac:dyDescent="0.25">
      <c r="A126" s="2">
        <v>43165</v>
      </c>
      <c r="B126" s="38">
        <v>0.41391506944444445</v>
      </c>
      <c r="C126" s="4">
        <v>3.794</v>
      </c>
      <c r="D126" s="4">
        <v>8.3000000000000001E-3</v>
      </c>
      <c r="E126" s="4">
        <v>82.586490999999995</v>
      </c>
      <c r="F126" s="4">
        <v>331.1</v>
      </c>
      <c r="G126" s="4">
        <v>94.4</v>
      </c>
      <c r="H126" s="4">
        <v>-6.9</v>
      </c>
      <c r="J126" s="4">
        <v>15</v>
      </c>
      <c r="K126" s="4">
        <v>0.97089999999999999</v>
      </c>
      <c r="L126" s="4">
        <v>3.6837</v>
      </c>
      <c r="M126" s="4">
        <v>8.0000000000000002E-3</v>
      </c>
      <c r="N126" s="4">
        <v>321.43549999999999</v>
      </c>
      <c r="O126" s="4">
        <v>91.653999999999996</v>
      </c>
      <c r="P126" s="4">
        <v>413.1</v>
      </c>
      <c r="Q126" s="4">
        <v>257.44450000000001</v>
      </c>
      <c r="R126" s="4">
        <v>73.407600000000002</v>
      </c>
      <c r="S126" s="4">
        <v>330.9</v>
      </c>
      <c r="T126" s="4">
        <v>0</v>
      </c>
      <c r="W126" s="4">
        <v>0</v>
      </c>
      <c r="X126" s="4">
        <v>14.563700000000001</v>
      </c>
      <c r="Y126" s="4">
        <v>11.9</v>
      </c>
      <c r="Z126" s="4">
        <v>845</v>
      </c>
      <c r="AA126" s="4">
        <v>846</v>
      </c>
      <c r="AB126" s="4">
        <v>883</v>
      </c>
      <c r="AC126" s="4">
        <v>81</v>
      </c>
      <c r="AD126" s="4">
        <v>22.11</v>
      </c>
      <c r="AE126" s="4">
        <v>0.51</v>
      </c>
      <c r="AF126" s="4">
        <v>978</v>
      </c>
      <c r="AG126" s="4">
        <v>0</v>
      </c>
      <c r="AH126" s="4">
        <v>29</v>
      </c>
      <c r="AI126" s="4">
        <v>35</v>
      </c>
      <c r="AJ126" s="4">
        <v>190</v>
      </c>
      <c r="AK126" s="4">
        <v>169</v>
      </c>
      <c r="AL126" s="4">
        <v>4.4000000000000004</v>
      </c>
      <c r="AM126" s="4">
        <v>175</v>
      </c>
      <c r="AN126" s="4" t="s">
        <v>155</v>
      </c>
      <c r="AO126" s="4">
        <v>2</v>
      </c>
      <c r="AP126" s="5">
        <v>0.62304398148148155</v>
      </c>
      <c r="AQ126" s="4">
        <v>47.164275000000004</v>
      </c>
      <c r="AR126" s="4">
        <v>-88.488545999999999</v>
      </c>
      <c r="AS126" s="4">
        <v>319.7</v>
      </c>
      <c r="AT126" s="4">
        <v>17.3</v>
      </c>
      <c r="AU126" s="4">
        <v>12</v>
      </c>
      <c r="AV126" s="4">
        <v>10</v>
      </c>
      <c r="AW126" s="4" t="s">
        <v>205</v>
      </c>
      <c r="AX126" s="4">
        <v>1.5</v>
      </c>
      <c r="AY126" s="4">
        <v>1.9</v>
      </c>
      <c r="AZ126" s="4">
        <v>2.8</v>
      </c>
      <c r="BA126" s="4">
        <v>14.186999999999999</v>
      </c>
      <c r="BB126" s="4">
        <v>55.68</v>
      </c>
      <c r="BC126" s="4">
        <v>3.92</v>
      </c>
      <c r="BD126" s="4">
        <v>2.996</v>
      </c>
      <c r="BE126" s="4">
        <v>3192.3159999999998</v>
      </c>
      <c r="BF126" s="4">
        <v>4.423</v>
      </c>
      <c r="BG126" s="4">
        <v>29.170999999999999</v>
      </c>
      <c r="BH126" s="4">
        <v>8.3179999999999996</v>
      </c>
      <c r="BI126" s="4">
        <v>37.488999999999997</v>
      </c>
      <c r="BJ126" s="4">
        <v>23.364000000000001</v>
      </c>
      <c r="BK126" s="4">
        <v>6.6619999999999999</v>
      </c>
      <c r="BL126" s="4">
        <v>30.026</v>
      </c>
      <c r="BM126" s="4">
        <v>0</v>
      </c>
      <c r="BQ126" s="4">
        <v>9176.884</v>
      </c>
      <c r="BR126" s="4">
        <v>2.4161999999999999E-2</v>
      </c>
      <c r="BS126" s="4">
        <v>-5</v>
      </c>
      <c r="BT126" s="4">
        <v>8.0000000000000002E-3</v>
      </c>
      <c r="BU126" s="4">
        <v>0.59045899999999996</v>
      </c>
      <c r="BV126" s="4">
        <v>21</v>
      </c>
      <c r="BW126" s="4">
        <f t="shared" si="10"/>
        <v>0.15599926779999998</v>
      </c>
      <c r="BY126" s="4">
        <f>BE126*$BU126*VLOOKUP("Fuel Specific Gravity",'Raw Data'!$A$1:$B$2000,2,FALSE)</f>
        <v>1609.7316829395756</v>
      </c>
      <c r="BZ126" s="4">
        <f>BF126*$BU126*VLOOKUP("Fuel Specific Gravity",'Raw Data'!$A$1:$B$2000,2,FALSE)</f>
        <v>2.2303065340779997</v>
      </c>
      <c r="CA126" s="4">
        <f>BJ126*$BU126*VLOOKUP("Fuel Specific Gravity",'Raw Data'!$A$1:$B$2000,2,FALSE)</f>
        <v>11.781343400903999</v>
      </c>
      <c r="CB126" s="4">
        <f>BM126*$BU126*VLOOKUP("Fuel Specific Gravity",'Raw Data'!$A$1:$B$2000,2,FALSE)</f>
        <v>0</v>
      </c>
    </row>
    <row r="127" spans="1:80" x14ac:dyDescent="0.25">
      <c r="A127" s="2">
        <v>43165</v>
      </c>
      <c r="B127" s="38">
        <v>0.41392664351851849</v>
      </c>
      <c r="C127" s="4">
        <v>3.8</v>
      </c>
      <c r="D127" s="4">
        <v>8.0000000000000002E-3</v>
      </c>
      <c r="E127" s="4">
        <v>80</v>
      </c>
      <c r="F127" s="4">
        <v>339.2</v>
      </c>
      <c r="G127" s="4">
        <v>94.3</v>
      </c>
      <c r="H127" s="4">
        <v>0</v>
      </c>
      <c r="J127" s="4">
        <v>15.1</v>
      </c>
      <c r="K127" s="4">
        <v>0.97089999999999999</v>
      </c>
      <c r="L127" s="4">
        <v>3.6892999999999998</v>
      </c>
      <c r="M127" s="4">
        <v>7.7999999999999996E-3</v>
      </c>
      <c r="N127" s="4">
        <v>329.34070000000003</v>
      </c>
      <c r="O127" s="4">
        <v>91.566000000000003</v>
      </c>
      <c r="P127" s="4">
        <v>420.9</v>
      </c>
      <c r="Q127" s="4">
        <v>263.77589999999998</v>
      </c>
      <c r="R127" s="4">
        <v>73.337100000000007</v>
      </c>
      <c r="S127" s="4">
        <v>337.1</v>
      </c>
      <c r="T127" s="4">
        <v>0</v>
      </c>
      <c r="W127" s="4">
        <v>0</v>
      </c>
      <c r="X127" s="4">
        <v>14.66</v>
      </c>
      <c r="Y127" s="4">
        <v>12</v>
      </c>
      <c r="Z127" s="4">
        <v>845</v>
      </c>
      <c r="AA127" s="4">
        <v>846</v>
      </c>
      <c r="AB127" s="4">
        <v>883</v>
      </c>
      <c r="AC127" s="4">
        <v>81</v>
      </c>
      <c r="AD127" s="4">
        <v>22.11</v>
      </c>
      <c r="AE127" s="4">
        <v>0.51</v>
      </c>
      <c r="AF127" s="4">
        <v>978</v>
      </c>
      <c r="AG127" s="4">
        <v>0</v>
      </c>
      <c r="AH127" s="4">
        <v>29</v>
      </c>
      <c r="AI127" s="4">
        <v>35</v>
      </c>
      <c r="AJ127" s="4">
        <v>190</v>
      </c>
      <c r="AK127" s="4">
        <v>169.9</v>
      </c>
      <c r="AL127" s="4">
        <v>4.4000000000000004</v>
      </c>
      <c r="AM127" s="4">
        <v>175</v>
      </c>
      <c r="AN127" s="4" t="s">
        <v>155</v>
      </c>
      <c r="AO127" s="4">
        <v>2</v>
      </c>
      <c r="AP127" s="5">
        <v>0.62305555555555558</v>
      </c>
      <c r="AQ127" s="4">
        <v>47.164279999999998</v>
      </c>
      <c r="AR127" s="4">
        <v>-88.488578000000004</v>
      </c>
      <c r="AS127" s="4">
        <v>319.7</v>
      </c>
      <c r="AT127" s="4">
        <v>16.8</v>
      </c>
      <c r="AU127" s="4">
        <v>12</v>
      </c>
      <c r="AV127" s="4">
        <v>10</v>
      </c>
      <c r="AW127" s="4" t="s">
        <v>205</v>
      </c>
      <c r="AX127" s="4">
        <v>1.5</v>
      </c>
      <c r="AY127" s="4">
        <v>1.9</v>
      </c>
      <c r="AZ127" s="4">
        <v>2.8</v>
      </c>
      <c r="BA127" s="4">
        <v>14.186999999999999</v>
      </c>
      <c r="BB127" s="4">
        <v>55.6</v>
      </c>
      <c r="BC127" s="4">
        <v>3.92</v>
      </c>
      <c r="BD127" s="4">
        <v>3.0009999999999999</v>
      </c>
      <c r="BE127" s="4">
        <v>3192.4929999999999</v>
      </c>
      <c r="BF127" s="4">
        <v>4.2779999999999996</v>
      </c>
      <c r="BG127" s="4">
        <v>29.844999999999999</v>
      </c>
      <c r="BH127" s="4">
        <v>8.298</v>
      </c>
      <c r="BI127" s="4">
        <v>38.143000000000001</v>
      </c>
      <c r="BJ127" s="4">
        <v>23.902999999999999</v>
      </c>
      <c r="BK127" s="4">
        <v>6.6459999999999999</v>
      </c>
      <c r="BL127" s="4">
        <v>30.548999999999999</v>
      </c>
      <c r="BM127" s="4">
        <v>0</v>
      </c>
      <c r="BQ127" s="4">
        <v>9224.0550000000003</v>
      </c>
      <c r="BR127" s="4">
        <v>2.7435999999999999E-2</v>
      </c>
      <c r="BS127" s="4">
        <v>-5</v>
      </c>
      <c r="BT127" s="4">
        <v>8.0000000000000002E-3</v>
      </c>
      <c r="BU127" s="4">
        <v>0.67046700000000004</v>
      </c>
      <c r="BV127" s="4">
        <v>21</v>
      </c>
      <c r="BW127" s="4">
        <f t="shared" si="10"/>
        <v>0.17713738140000002</v>
      </c>
      <c r="BY127" s="4">
        <f>BE127*$BU127*VLOOKUP("Fuel Specific Gravity",'Raw Data'!$A$1:$B$2000,2,FALSE)</f>
        <v>1827.953868413274</v>
      </c>
      <c r="BZ127" s="4">
        <f>BF127*$BU127*VLOOKUP("Fuel Specific Gravity",'Raw Data'!$A$1:$B$2000,2,FALSE)</f>
        <v>2.4494921834039998</v>
      </c>
      <c r="CA127" s="4">
        <f>BJ127*$BU127*VLOOKUP("Fuel Specific Gravity",'Raw Data'!$A$1:$B$2000,2,FALSE)</f>
        <v>13.686351486653999</v>
      </c>
      <c r="CB127" s="4">
        <f>BM127*$BU127*VLOOKUP("Fuel Specific Gravity",'Raw Data'!$A$1:$B$2000,2,FALSE)</f>
        <v>0</v>
      </c>
    </row>
    <row r="128" spans="1:80" x14ac:dyDescent="0.25">
      <c r="A128" s="2">
        <v>43165</v>
      </c>
      <c r="B128" s="38">
        <v>0.41393821759259258</v>
      </c>
      <c r="C128" s="4">
        <v>3.8119999999999998</v>
      </c>
      <c r="D128" s="4">
        <v>8.0000000000000002E-3</v>
      </c>
      <c r="E128" s="4">
        <v>80</v>
      </c>
      <c r="F128" s="4">
        <v>344.3</v>
      </c>
      <c r="G128" s="4">
        <v>93.2</v>
      </c>
      <c r="H128" s="4">
        <v>-6.2</v>
      </c>
      <c r="J128" s="4">
        <v>15.1</v>
      </c>
      <c r="K128" s="4">
        <v>0.9708</v>
      </c>
      <c r="L128" s="4">
        <v>3.7004000000000001</v>
      </c>
      <c r="M128" s="4">
        <v>7.7999999999999996E-3</v>
      </c>
      <c r="N128" s="4">
        <v>334.25940000000003</v>
      </c>
      <c r="O128" s="4">
        <v>90.480599999999995</v>
      </c>
      <c r="P128" s="4">
        <v>424.7</v>
      </c>
      <c r="Q128" s="4">
        <v>267.71539999999999</v>
      </c>
      <c r="R128" s="4">
        <v>72.4679</v>
      </c>
      <c r="S128" s="4">
        <v>340.2</v>
      </c>
      <c r="T128" s="4">
        <v>0</v>
      </c>
      <c r="W128" s="4">
        <v>0</v>
      </c>
      <c r="X128" s="4">
        <v>14.6586</v>
      </c>
      <c r="Y128" s="4">
        <v>12</v>
      </c>
      <c r="Z128" s="4">
        <v>845</v>
      </c>
      <c r="AA128" s="4">
        <v>845</v>
      </c>
      <c r="AB128" s="4">
        <v>883</v>
      </c>
      <c r="AC128" s="4">
        <v>81</v>
      </c>
      <c r="AD128" s="4">
        <v>22.11</v>
      </c>
      <c r="AE128" s="4">
        <v>0.51</v>
      </c>
      <c r="AF128" s="4">
        <v>978</v>
      </c>
      <c r="AG128" s="4">
        <v>0</v>
      </c>
      <c r="AH128" s="4">
        <v>29</v>
      </c>
      <c r="AI128" s="4">
        <v>35</v>
      </c>
      <c r="AJ128" s="4">
        <v>190</v>
      </c>
      <c r="AK128" s="4">
        <v>169.1</v>
      </c>
      <c r="AL128" s="4">
        <v>4.4000000000000004</v>
      </c>
      <c r="AM128" s="4">
        <v>175</v>
      </c>
      <c r="AN128" s="4" t="s">
        <v>155</v>
      </c>
      <c r="AO128" s="4">
        <v>2</v>
      </c>
      <c r="AP128" s="5">
        <v>0.62305555555555558</v>
      </c>
      <c r="AQ128" s="4">
        <v>47.164299</v>
      </c>
      <c r="AR128" s="4">
        <v>-88.488709</v>
      </c>
      <c r="AS128" s="4">
        <v>319.5</v>
      </c>
      <c r="AT128" s="4">
        <v>16.600000000000001</v>
      </c>
      <c r="AU128" s="4">
        <v>12</v>
      </c>
      <c r="AV128" s="4">
        <v>10</v>
      </c>
      <c r="AW128" s="4" t="s">
        <v>205</v>
      </c>
      <c r="AX128" s="4">
        <v>1.1579999999999999</v>
      </c>
      <c r="AY128" s="4">
        <v>1.6948000000000001</v>
      </c>
      <c r="AZ128" s="4">
        <v>2.1844000000000001</v>
      </c>
      <c r="BA128" s="4">
        <v>14.186999999999999</v>
      </c>
      <c r="BB128" s="4">
        <v>55.43</v>
      </c>
      <c r="BC128" s="4">
        <v>3.91</v>
      </c>
      <c r="BD128" s="4">
        <v>3.0110000000000001</v>
      </c>
      <c r="BE128" s="4">
        <v>3192.41</v>
      </c>
      <c r="BF128" s="4">
        <v>4.2640000000000002</v>
      </c>
      <c r="BG128" s="4">
        <v>30.199000000000002</v>
      </c>
      <c r="BH128" s="4">
        <v>8.1750000000000007</v>
      </c>
      <c r="BI128" s="4">
        <v>38.374000000000002</v>
      </c>
      <c r="BJ128" s="4">
        <v>24.187000000000001</v>
      </c>
      <c r="BK128" s="4">
        <v>6.5469999999999997</v>
      </c>
      <c r="BL128" s="4">
        <v>30.734000000000002</v>
      </c>
      <c r="BM128" s="4">
        <v>0</v>
      </c>
      <c r="BQ128" s="4">
        <v>9195.3029999999999</v>
      </c>
      <c r="BR128" s="4">
        <v>3.4341999999999998E-2</v>
      </c>
      <c r="BS128" s="4">
        <v>-5</v>
      </c>
      <c r="BT128" s="4">
        <v>8.9060000000000007E-3</v>
      </c>
      <c r="BU128" s="4">
        <v>0.83923300000000001</v>
      </c>
      <c r="BV128" s="4">
        <v>21</v>
      </c>
      <c r="BW128" s="4">
        <f t="shared" si="10"/>
        <v>0.22172535860000001</v>
      </c>
      <c r="BY128" s="4">
        <f>BE128*$BU128*VLOOKUP("Fuel Specific Gravity",'Raw Data'!$A$1:$B$2000,2,FALSE)</f>
        <v>2288.0161515866203</v>
      </c>
      <c r="BZ128" s="4">
        <f>BF128*$BU128*VLOOKUP("Fuel Specific Gravity",'Raw Data'!$A$1:$B$2000,2,FALSE)</f>
        <v>3.0560300432480001</v>
      </c>
      <c r="CA128" s="4">
        <f>BJ128*$BU128*VLOOKUP("Fuel Specific Gravity",'Raw Data'!$A$1:$B$2000,2,FALSE)</f>
        <v>17.334943399634</v>
      </c>
      <c r="CB128" s="4">
        <f>BM128*$BU128*VLOOKUP("Fuel Specific Gravity",'Raw Data'!$A$1:$B$2000,2,FALSE)</f>
        <v>0</v>
      </c>
    </row>
    <row r="129" spans="1:80" x14ac:dyDescent="0.25">
      <c r="A129" s="2">
        <v>43165</v>
      </c>
      <c r="B129" s="38">
        <v>0.41394979166666662</v>
      </c>
      <c r="C129" s="4">
        <v>4.0190000000000001</v>
      </c>
      <c r="D129" s="4">
        <v>8.5000000000000006E-3</v>
      </c>
      <c r="E129" s="4">
        <v>84.684685000000002</v>
      </c>
      <c r="F129" s="4">
        <v>348.8</v>
      </c>
      <c r="G129" s="4">
        <v>91.6</v>
      </c>
      <c r="H129" s="4">
        <v>-3.4</v>
      </c>
      <c r="J129" s="4">
        <v>15.1</v>
      </c>
      <c r="K129" s="4">
        <v>0.96899999999999997</v>
      </c>
      <c r="L129" s="4">
        <v>3.8940999999999999</v>
      </c>
      <c r="M129" s="4">
        <v>8.2000000000000007E-3</v>
      </c>
      <c r="N129" s="4">
        <v>337.96370000000002</v>
      </c>
      <c r="O129" s="4">
        <v>88.752399999999994</v>
      </c>
      <c r="P129" s="4">
        <v>426.7</v>
      </c>
      <c r="Q129" s="4">
        <v>270.6823</v>
      </c>
      <c r="R129" s="4">
        <v>71.083699999999993</v>
      </c>
      <c r="S129" s="4">
        <v>341.8</v>
      </c>
      <c r="T129" s="4">
        <v>0</v>
      </c>
      <c r="W129" s="4">
        <v>0</v>
      </c>
      <c r="X129" s="4">
        <v>14.6326</v>
      </c>
      <c r="Y129" s="4">
        <v>11.9</v>
      </c>
      <c r="Z129" s="4">
        <v>845</v>
      </c>
      <c r="AA129" s="4">
        <v>846</v>
      </c>
      <c r="AB129" s="4">
        <v>883</v>
      </c>
      <c r="AC129" s="4">
        <v>81</v>
      </c>
      <c r="AD129" s="4">
        <v>22.11</v>
      </c>
      <c r="AE129" s="4">
        <v>0.51</v>
      </c>
      <c r="AF129" s="4">
        <v>978</v>
      </c>
      <c r="AG129" s="4">
        <v>0</v>
      </c>
      <c r="AH129" s="4">
        <v>29</v>
      </c>
      <c r="AI129" s="4">
        <v>35</v>
      </c>
      <c r="AJ129" s="4">
        <v>190</v>
      </c>
      <c r="AK129" s="4">
        <v>169</v>
      </c>
      <c r="AL129" s="4">
        <v>4.3</v>
      </c>
      <c r="AM129" s="4">
        <v>175</v>
      </c>
      <c r="AN129" s="4" t="s">
        <v>155</v>
      </c>
      <c r="AO129" s="4">
        <v>2</v>
      </c>
      <c r="AP129" s="5">
        <v>0.62307870370370366</v>
      </c>
      <c r="AQ129" s="4">
        <v>47.164307999999998</v>
      </c>
      <c r="AR129" s="4">
        <v>-88.488770000000002</v>
      </c>
      <c r="AS129" s="4">
        <v>319.39999999999998</v>
      </c>
      <c r="AT129" s="4">
        <v>16.600000000000001</v>
      </c>
      <c r="AU129" s="4">
        <v>12</v>
      </c>
      <c r="AV129" s="4">
        <v>10</v>
      </c>
      <c r="AW129" s="4" t="s">
        <v>205</v>
      </c>
      <c r="AX129" s="4">
        <v>1</v>
      </c>
      <c r="AY129" s="4">
        <v>1.6</v>
      </c>
      <c r="AZ129" s="4">
        <v>1.9</v>
      </c>
      <c r="BA129" s="4">
        <v>14.186999999999999</v>
      </c>
      <c r="BB129" s="4">
        <v>52.62</v>
      </c>
      <c r="BC129" s="4">
        <v>3.71</v>
      </c>
      <c r="BD129" s="4">
        <v>3.194</v>
      </c>
      <c r="BE129" s="4">
        <v>3190.66</v>
      </c>
      <c r="BF129" s="4">
        <v>4.28</v>
      </c>
      <c r="BG129" s="4">
        <v>28.998999999999999</v>
      </c>
      <c r="BH129" s="4">
        <v>7.6150000000000002</v>
      </c>
      <c r="BI129" s="4">
        <v>36.613999999999997</v>
      </c>
      <c r="BJ129" s="4">
        <v>23.225999999999999</v>
      </c>
      <c r="BK129" s="4">
        <v>6.0990000000000002</v>
      </c>
      <c r="BL129" s="4">
        <v>29.324999999999999</v>
      </c>
      <c r="BM129" s="4">
        <v>0</v>
      </c>
      <c r="BQ129" s="4">
        <v>8717.4989999999998</v>
      </c>
      <c r="BR129" s="4">
        <v>3.5906E-2</v>
      </c>
      <c r="BS129" s="4">
        <v>-5</v>
      </c>
      <c r="BT129" s="4">
        <v>8.9999999999999993E-3</v>
      </c>
      <c r="BU129" s="4">
        <v>0.87745300000000004</v>
      </c>
      <c r="BV129" s="4">
        <v>21</v>
      </c>
      <c r="BW129" s="4">
        <f t="shared" si="10"/>
        <v>0.23182308260000001</v>
      </c>
      <c r="BY129" s="4">
        <f>BE129*$BU129*VLOOKUP("Fuel Specific Gravity",'Raw Data'!$A$1:$B$2000,2,FALSE)</f>
        <v>2390.9046773889199</v>
      </c>
      <c r="BZ129" s="4">
        <f>BF129*$BU129*VLOOKUP("Fuel Specific Gravity",'Raw Data'!$A$1:$B$2000,2,FALSE)</f>
        <v>3.2071960093600005</v>
      </c>
      <c r="CA129" s="4">
        <f>BJ129*$BU129*VLOOKUP("Fuel Specific Gravity",'Raw Data'!$A$1:$B$2000,2,FALSE)</f>
        <v>17.404283764812</v>
      </c>
      <c r="CB129" s="4">
        <f>BM129*$BU129*VLOOKUP("Fuel Specific Gravity",'Raw Data'!$A$1:$B$2000,2,FALSE)</f>
        <v>0</v>
      </c>
    </row>
    <row r="130" spans="1:80" x14ac:dyDescent="0.25">
      <c r="A130" s="2">
        <v>43165</v>
      </c>
      <c r="B130" s="38">
        <v>0.41396136574074077</v>
      </c>
      <c r="C130" s="4">
        <v>4.7290000000000001</v>
      </c>
      <c r="D130" s="4">
        <v>0.01</v>
      </c>
      <c r="E130" s="4">
        <v>100</v>
      </c>
      <c r="F130" s="4">
        <v>359.4</v>
      </c>
      <c r="G130" s="4">
        <v>90.6</v>
      </c>
      <c r="H130" s="4">
        <v>0</v>
      </c>
      <c r="J130" s="4">
        <v>15.1</v>
      </c>
      <c r="K130" s="4">
        <v>0.96330000000000005</v>
      </c>
      <c r="L130" s="4">
        <v>4.5552999999999999</v>
      </c>
      <c r="M130" s="4">
        <v>9.5999999999999992E-3</v>
      </c>
      <c r="N130" s="4">
        <v>346.18889999999999</v>
      </c>
      <c r="O130" s="4">
        <v>87.277199999999993</v>
      </c>
      <c r="P130" s="4">
        <v>433.5</v>
      </c>
      <c r="Q130" s="4">
        <v>277.27</v>
      </c>
      <c r="R130" s="4">
        <v>69.902100000000004</v>
      </c>
      <c r="S130" s="4">
        <v>347.2</v>
      </c>
      <c r="T130" s="4">
        <v>0</v>
      </c>
      <c r="W130" s="4">
        <v>0</v>
      </c>
      <c r="X130" s="4">
        <v>14.5464</v>
      </c>
      <c r="Y130" s="4">
        <v>12</v>
      </c>
      <c r="Z130" s="4">
        <v>845</v>
      </c>
      <c r="AA130" s="4">
        <v>845</v>
      </c>
      <c r="AB130" s="4">
        <v>883</v>
      </c>
      <c r="AC130" s="4">
        <v>81</v>
      </c>
      <c r="AD130" s="4">
        <v>22.11</v>
      </c>
      <c r="AE130" s="4">
        <v>0.51</v>
      </c>
      <c r="AF130" s="4">
        <v>978</v>
      </c>
      <c r="AG130" s="4">
        <v>0</v>
      </c>
      <c r="AH130" s="4">
        <v>29</v>
      </c>
      <c r="AI130" s="4">
        <v>35</v>
      </c>
      <c r="AJ130" s="4">
        <v>190</v>
      </c>
      <c r="AK130" s="4">
        <v>169</v>
      </c>
      <c r="AL130" s="4">
        <v>4.4000000000000004</v>
      </c>
      <c r="AM130" s="4">
        <v>175</v>
      </c>
      <c r="AN130" s="4" t="s">
        <v>155</v>
      </c>
      <c r="AO130" s="4">
        <v>2</v>
      </c>
      <c r="AP130" s="5">
        <v>0.62307870370370366</v>
      </c>
      <c r="AQ130" s="4">
        <v>47.164313999999997</v>
      </c>
      <c r="AR130" s="4">
        <v>-88.488902999999993</v>
      </c>
      <c r="AS130" s="4">
        <v>319.39999999999998</v>
      </c>
      <c r="AT130" s="4">
        <v>16.399999999999999</v>
      </c>
      <c r="AU130" s="4">
        <v>12</v>
      </c>
      <c r="AV130" s="4">
        <v>10</v>
      </c>
      <c r="AW130" s="4" t="s">
        <v>205</v>
      </c>
      <c r="AX130" s="4">
        <v>1</v>
      </c>
      <c r="AY130" s="4">
        <v>1.6</v>
      </c>
      <c r="AZ130" s="4">
        <v>1.9</v>
      </c>
      <c r="BA130" s="4">
        <v>14.186999999999999</v>
      </c>
      <c r="BB130" s="4">
        <v>44.85</v>
      </c>
      <c r="BC130" s="4">
        <v>3.16</v>
      </c>
      <c r="BD130" s="4">
        <v>3.806</v>
      </c>
      <c r="BE130" s="4">
        <v>3185.8710000000001</v>
      </c>
      <c r="BF130" s="4">
        <v>4.2880000000000003</v>
      </c>
      <c r="BG130" s="4">
        <v>25.355</v>
      </c>
      <c r="BH130" s="4">
        <v>6.3920000000000003</v>
      </c>
      <c r="BI130" s="4">
        <v>31.747</v>
      </c>
      <c r="BJ130" s="4">
        <v>20.306999999999999</v>
      </c>
      <c r="BK130" s="4">
        <v>5.12</v>
      </c>
      <c r="BL130" s="4">
        <v>25.427</v>
      </c>
      <c r="BM130" s="4">
        <v>0</v>
      </c>
      <c r="BQ130" s="4">
        <v>7397.17</v>
      </c>
      <c r="BR130" s="4">
        <v>4.4153999999999999E-2</v>
      </c>
      <c r="BS130" s="4">
        <v>-5</v>
      </c>
      <c r="BT130" s="4">
        <v>8.9999999999999993E-3</v>
      </c>
      <c r="BU130" s="4">
        <v>1.079013</v>
      </c>
      <c r="BV130" s="4">
        <v>21</v>
      </c>
      <c r="BW130" s="4">
        <f t="shared" si="10"/>
        <v>0.2850752346</v>
      </c>
      <c r="BY130" s="4">
        <f>BE130*$BU130*VLOOKUP("Fuel Specific Gravity",'Raw Data'!$A$1:$B$2000,2,FALSE)</f>
        <v>2935.7071764258421</v>
      </c>
      <c r="BZ130" s="4">
        <f>BF130*$BU130*VLOOKUP("Fuel Specific Gravity",'Raw Data'!$A$1:$B$2000,2,FALSE)</f>
        <v>3.9512938133760005</v>
      </c>
      <c r="CA130" s="4">
        <f>BJ130*$BU130*VLOOKUP("Fuel Specific Gravity",'Raw Data'!$A$1:$B$2000,2,FALSE)</f>
        <v>18.712435510313998</v>
      </c>
      <c r="CB130" s="4">
        <f>BM130*$BU130*VLOOKUP("Fuel Specific Gravity",'Raw Data'!$A$1:$B$2000,2,FALSE)</f>
        <v>0</v>
      </c>
    </row>
    <row r="131" spans="1:80" x14ac:dyDescent="0.25">
      <c r="A131" s="2">
        <v>43165</v>
      </c>
      <c r="B131" s="38">
        <v>0.41397293981481481</v>
      </c>
      <c r="C131" s="4">
        <v>5.1319999999999997</v>
      </c>
      <c r="D131" s="4">
        <v>0.01</v>
      </c>
      <c r="E131" s="4">
        <v>100</v>
      </c>
      <c r="F131" s="4">
        <v>372.1</v>
      </c>
      <c r="G131" s="4">
        <v>87.5</v>
      </c>
      <c r="H131" s="4">
        <v>0</v>
      </c>
      <c r="J131" s="4">
        <v>15.03</v>
      </c>
      <c r="K131" s="4">
        <v>0.96009999999999995</v>
      </c>
      <c r="L131" s="4">
        <v>4.9272999999999998</v>
      </c>
      <c r="M131" s="4">
        <v>9.5999999999999992E-3</v>
      </c>
      <c r="N131" s="4">
        <v>357.27710000000002</v>
      </c>
      <c r="O131" s="4">
        <v>83.990700000000004</v>
      </c>
      <c r="P131" s="4">
        <v>441.3</v>
      </c>
      <c r="Q131" s="4">
        <v>286.1508</v>
      </c>
      <c r="R131" s="4">
        <v>67.269900000000007</v>
      </c>
      <c r="S131" s="4">
        <v>353.4</v>
      </c>
      <c r="T131" s="4">
        <v>0</v>
      </c>
      <c r="W131" s="4">
        <v>0</v>
      </c>
      <c r="X131" s="4">
        <v>14.4262</v>
      </c>
      <c r="Y131" s="4">
        <v>11.9</v>
      </c>
      <c r="Z131" s="4">
        <v>845</v>
      </c>
      <c r="AA131" s="4">
        <v>846</v>
      </c>
      <c r="AB131" s="4">
        <v>883</v>
      </c>
      <c r="AC131" s="4">
        <v>81</v>
      </c>
      <c r="AD131" s="4">
        <v>22.11</v>
      </c>
      <c r="AE131" s="4">
        <v>0.51</v>
      </c>
      <c r="AF131" s="4">
        <v>978</v>
      </c>
      <c r="AG131" s="4">
        <v>0</v>
      </c>
      <c r="AH131" s="4">
        <v>29</v>
      </c>
      <c r="AI131" s="4">
        <v>35</v>
      </c>
      <c r="AJ131" s="4">
        <v>190</v>
      </c>
      <c r="AK131" s="4">
        <v>169</v>
      </c>
      <c r="AL131" s="4">
        <v>4.4000000000000004</v>
      </c>
      <c r="AM131" s="4">
        <v>175</v>
      </c>
      <c r="AN131" s="4" t="s">
        <v>155</v>
      </c>
      <c r="AO131" s="4">
        <v>2</v>
      </c>
      <c r="AP131" s="5">
        <v>0.62310185185185185</v>
      </c>
      <c r="AQ131" s="4">
        <v>47.164319999999996</v>
      </c>
      <c r="AR131" s="4">
        <v>-88.489030999999997</v>
      </c>
      <c r="AS131" s="4">
        <v>319.3</v>
      </c>
      <c r="AT131" s="4">
        <v>16.3</v>
      </c>
      <c r="AU131" s="4">
        <v>12</v>
      </c>
      <c r="AV131" s="4">
        <v>10</v>
      </c>
      <c r="AW131" s="4" t="s">
        <v>205</v>
      </c>
      <c r="AX131" s="4">
        <v>1</v>
      </c>
      <c r="AY131" s="4">
        <v>1.6</v>
      </c>
      <c r="AZ131" s="4">
        <v>1.9</v>
      </c>
      <c r="BA131" s="4">
        <v>14.186999999999999</v>
      </c>
      <c r="BB131" s="4">
        <v>41.41</v>
      </c>
      <c r="BC131" s="4">
        <v>2.92</v>
      </c>
      <c r="BD131" s="4">
        <v>4.1539999999999999</v>
      </c>
      <c r="BE131" s="4">
        <v>3184.29</v>
      </c>
      <c r="BF131" s="4">
        <v>3.9489999999999998</v>
      </c>
      <c r="BG131" s="4">
        <v>24.178999999999998</v>
      </c>
      <c r="BH131" s="4">
        <v>5.6840000000000002</v>
      </c>
      <c r="BI131" s="4">
        <v>29.864000000000001</v>
      </c>
      <c r="BJ131" s="4">
        <v>19.366</v>
      </c>
      <c r="BK131" s="4">
        <v>4.5529999999999999</v>
      </c>
      <c r="BL131" s="4">
        <v>23.917999999999999</v>
      </c>
      <c r="BM131" s="4">
        <v>0</v>
      </c>
      <c r="BQ131" s="4">
        <v>6778.84</v>
      </c>
      <c r="BR131" s="4">
        <v>6.8556000000000006E-2</v>
      </c>
      <c r="BS131" s="4">
        <v>-5</v>
      </c>
      <c r="BT131" s="4">
        <v>8.9999999999999993E-3</v>
      </c>
      <c r="BU131" s="4">
        <v>1.675338</v>
      </c>
      <c r="BV131" s="4">
        <v>21</v>
      </c>
      <c r="BW131" s="4">
        <f t="shared" si="10"/>
        <v>0.44262429959999999</v>
      </c>
      <c r="BY131" s="4">
        <f>BE131*$BU131*VLOOKUP("Fuel Specific Gravity",'Raw Data'!$A$1:$B$2000,2,FALSE)</f>
        <v>4555.88678217708</v>
      </c>
      <c r="BZ131" s="4">
        <f>BF131*$BU131*VLOOKUP("Fuel Specific Gravity",'Raw Data'!$A$1:$B$2000,2,FALSE)</f>
        <v>5.6499869367479993</v>
      </c>
      <c r="CA131" s="4">
        <f>BJ131*$BU131*VLOOKUP("Fuel Specific Gravity",'Raw Data'!$A$1:$B$2000,2,FALSE)</f>
        <v>27.707684734632</v>
      </c>
      <c r="CB131" s="4">
        <f>BM131*$BU131*VLOOKUP("Fuel Specific Gravity",'Raw Data'!$A$1:$B$2000,2,FALSE)</f>
        <v>0</v>
      </c>
    </row>
    <row r="132" spans="1:80" x14ac:dyDescent="0.25">
      <c r="A132" s="2">
        <v>43165</v>
      </c>
      <c r="B132" s="38">
        <v>0.41398451388888891</v>
      </c>
      <c r="C132" s="4">
        <v>5.6310000000000002</v>
      </c>
      <c r="D132" s="4">
        <v>9.2999999999999992E-3</v>
      </c>
      <c r="E132" s="4">
        <v>92.590759000000006</v>
      </c>
      <c r="F132" s="4">
        <v>380</v>
      </c>
      <c r="G132" s="4">
        <v>83.8</v>
      </c>
      <c r="H132" s="4">
        <v>0</v>
      </c>
      <c r="J132" s="4">
        <v>14.56</v>
      </c>
      <c r="K132" s="4">
        <v>0.95620000000000005</v>
      </c>
      <c r="L132" s="4">
        <v>5.3837999999999999</v>
      </c>
      <c r="M132" s="4">
        <v>8.8999999999999999E-3</v>
      </c>
      <c r="N132" s="4">
        <v>363.38810000000001</v>
      </c>
      <c r="O132" s="4">
        <v>80.094200000000001</v>
      </c>
      <c r="P132" s="4">
        <v>443.5</v>
      </c>
      <c r="Q132" s="4">
        <v>291.04520000000002</v>
      </c>
      <c r="R132" s="4">
        <v>64.149100000000004</v>
      </c>
      <c r="S132" s="4">
        <v>355.2</v>
      </c>
      <c r="T132" s="4">
        <v>0</v>
      </c>
      <c r="W132" s="4">
        <v>0</v>
      </c>
      <c r="X132" s="4">
        <v>13.922000000000001</v>
      </c>
      <c r="Y132" s="4">
        <v>11.9</v>
      </c>
      <c r="Z132" s="4">
        <v>845</v>
      </c>
      <c r="AA132" s="4">
        <v>845</v>
      </c>
      <c r="AB132" s="4">
        <v>883</v>
      </c>
      <c r="AC132" s="4">
        <v>81</v>
      </c>
      <c r="AD132" s="4">
        <v>22.11</v>
      </c>
      <c r="AE132" s="4">
        <v>0.51</v>
      </c>
      <c r="AF132" s="4">
        <v>978</v>
      </c>
      <c r="AG132" s="4">
        <v>0</v>
      </c>
      <c r="AH132" s="4">
        <v>29</v>
      </c>
      <c r="AI132" s="4">
        <v>35</v>
      </c>
      <c r="AJ132" s="4">
        <v>190</v>
      </c>
      <c r="AK132" s="4">
        <v>169.9</v>
      </c>
      <c r="AL132" s="4">
        <v>4.4000000000000004</v>
      </c>
      <c r="AM132" s="4">
        <v>175</v>
      </c>
      <c r="AN132" s="4" t="s">
        <v>155</v>
      </c>
      <c r="AO132" s="4">
        <v>2</v>
      </c>
      <c r="AP132" s="5">
        <v>0.62311342592592589</v>
      </c>
      <c r="AQ132" s="4">
        <v>47.164321999999999</v>
      </c>
      <c r="AR132" s="4">
        <v>-88.489062000000004</v>
      </c>
      <c r="AS132" s="4">
        <v>319.3</v>
      </c>
      <c r="AT132" s="4">
        <v>16</v>
      </c>
      <c r="AU132" s="4">
        <v>12</v>
      </c>
      <c r="AV132" s="4">
        <v>10</v>
      </c>
      <c r="AW132" s="4" t="s">
        <v>205</v>
      </c>
      <c r="AX132" s="4">
        <v>1</v>
      </c>
      <c r="AY132" s="4">
        <v>1.6</v>
      </c>
      <c r="AZ132" s="4">
        <v>1.9</v>
      </c>
      <c r="BA132" s="4">
        <v>14.186999999999999</v>
      </c>
      <c r="BB132" s="4">
        <v>37.83</v>
      </c>
      <c r="BC132" s="4">
        <v>2.67</v>
      </c>
      <c r="BD132" s="4">
        <v>4.5839999999999996</v>
      </c>
      <c r="BE132" s="4">
        <v>3183.0709999999999</v>
      </c>
      <c r="BF132" s="4">
        <v>3.331</v>
      </c>
      <c r="BG132" s="4">
        <v>22.498999999999999</v>
      </c>
      <c r="BH132" s="4">
        <v>4.9589999999999996</v>
      </c>
      <c r="BI132" s="4">
        <v>27.457999999999998</v>
      </c>
      <c r="BJ132" s="4">
        <v>18.02</v>
      </c>
      <c r="BK132" s="4">
        <v>3.972</v>
      </c>
      <c r="BL132" s="4">
        <v>21.992000000000001</v>
      </c>
      <c r="BM132" s="4">
        <v>0</v>
      </c>
      <c r="BQ132" s="4">
        <v>5984.9009999999998</v>
      </c>
      <c r="BR132" s="4">
        <v>8.1872E-2</v>
      </c>
      <c r="BS132" s="4">
        <v>-5</v>
      </c>
      <c r="BT132" s="4">
        <v>8.0940000000000005E-3</v>
      </c>
      <c r="BU132" s="4">
        <v>2.0007480000000002</v>
      </c>
      <c r="BV132" s="4">
        <v>21</v>
      </c>
      <c r="BW132" s="4">
        <f t="shared" si="10"/>
        <v>0.52859762160000001</v>
      </c>
      <c r="BY132" s="4">
        <f>BE132*$BU132*VLOOKUP("Fuel Specific Gravity",'Raw Data'!$A$1:$B$2000,2,FALSE)</f>
        <v>5438.7185882902322</v>
      </c>
      <c r="BZ132" s="4">
        <f>BF132*$BU132*VLOOKUP("Fuel Specific Gravity",'Raw Data'!$A$1:$B$2000,2,FALSE)</f>
        <v>5.6914758161520007</v>
      </c>
      <c r="CA132" s="4">
        <f>BJ132*$BU132*VLOOKUP("Fuel Specific Gravity",'Raw Data'!$A$1:$B$2000,2,FALSE)</f>
        <v>30.789671031839998</v>
      </c>
      <c r="CB132" s="4">
        <f>BM132*$BU132*VLOOKUP("Fuel Specific Gravity",'Raw Data'!$A$1:$B$2000,2,FALSE)</f>
        <v>0</v>
      </c>
    </row>
    <row r="133" spans="1:80" x14ac:dyDescent="0.25">
      <c r="A133" s="2">
        <v>43165</v>
      </c>
      <c r="B133" s="38">
        <v>0.41399608796296294</v>
      </c>
      <c r="C133" s="4">
        <v>6.0309999999999997</v>
      </c>
      <c r="D133" s="4">
        <v>6.1999999999999998E-3</v>
      </c>
      <c r="E133" s="4">
        <v>62.136474</v>
      </c>
      <c r="F133" s="4">
        <v>385.2</v>
      </c>
      <c r="G133" s="4">
        <v>79.400000000000006</v>
      </c>
      <c r="H133" s="4">
        <v>0</v>
      </c>
      <c r="J133" s="4">
        <v>14.13</v>
      </c>
      <c r="K133" s="4">
        <v>0.95299999999999996</v>
      </c>
      <c r="L133" s="4">
        <v>5.7473999999999998</v>
      </c>
      <c r="M133" s="4">
        <v>5.8999999999999999E-3</v>
      </c>
      <c r="N133" s="4">
        <v>367.07920000000001</v>
      </c>
      <c r="O133" s="4">
        <v>75.652199999999993</v>
      </c>
      <c r="P133" s="4">
        <v>442.7</v>
      </c>
      <c r="Q133" s="4">
        <v>294.00139999999999</v>
      </c>
      <c r="R133" s="4">
        <v>60.5914</v>
      </c>
      <c r="S133" s="4">
        <v>354.6</v>
      </c>
      <c r="T133" s="4">
        <v>0</v>
      </c>
      <c r="W133" s="4">
        <v>0</v>
      </c>
      <c r="X133" s="4">
        <v>13.465</v>
      </c>
      <c r="Y133" s="4">
        <v>12</v>
      </c>
      <c r="Z133" s="4">
        <v>845</v>
      </c>
      <c r="AA133" s="4">
        <v>845</v>
      </c>
      <c r="AB133" s="4">
        <v>883</v>
      </c>
      <c r="AC133" s="4">
        <v>81</v>
      </c>
      <c r="AD133" s="4">
        <v>22.11</v>
      </c>
      <c r="AE133" s="4">
        <v>0.51</v>
      </c>
      <c r="AF133" s="4">
        <v>978</v>
      </c>
      <c r="AG133" s="4">
        <v>0</v>
      </c>
      <c r="AH133" s="4">
        <v>29</v>
      </c>
      <c r="AI133" s="4">
        <v>35</v>
      </c>
      <c r="AJ133" s="4">
        <v>190</v>
      </c>
      <c r="AK133" s="4">
        <v>170</v>
      </c>
      <c r="AL133" s="4">
        <v>4.4000000000000004</v>
      </c>
      <c r="AM133" s="4">
        <v>175.3</v>
      </c>
      <c r="AN133" s="4" t="s">
        <v>155</v>
      </c>
      <c r="AO133" s="4">
        <v>2</v>
      </c>
      <c r="AP133" s="5">
        <v>0.62311342592592589</v>
      </c>
      <c r="AQ133" s="4">
        <v>47.164290999999999</v>
      </c>
      <c r="AR133" s="4">
        <v>-88.489119000000002</v>
      </c>
      <c r="AS133" s="4">
        <v>319.39999999999998</v>
      </c>
      <c r="AT133" s="4">
        <v>15.9</v>
      </c>
      <c r="AU133" s="4">
        <v>12</v>
      </c>
      <c r="AV133" s="4">
        <v>10</v>
      </c>
      <c r="AW133" s="4" t="s">
        <v>205</v>
      </c>
      <c r="AX133" s="4">
        <v>1.068368</v>
      </c>
      <c r="AY133" s="4">
        <v>1.1897899999999999</v>
      </c>
      <c r="AZ133" s="4">
        <v>1.9</v>
      </c>
      <c r="BA133" s="4">
        <v>14.186999999999999</v>
      </c>
      <c r="BB133" s="4">
        <v>35.4</v>
      </c>
      <c r="BC133" s="4">
        <v>2.5</v>
      </c>
      <c r="BD133" s="4">
        <v>4.9269999999999996</v>
      </c>
      <c r="BE133" s="4">
        <v>3183.54</v>
      </c>
      <c r="BF133" s="4">
        <v>2.0880000000000001</v>
      </c>
      <c r="BG133" s="4">
        <v>21.292999999999999</v>
      </c>
      <c r="BH133" s="4">
        <v>4.3879999999999999</v>
      </c>
      <c r="BI133" s="4">
        <v>25.681000000000001</v>
      </c>
      <c r="BJ133" s="4">
        <v>17.053999999999998</v>
      </c>
      <c r="BK133" s="4">
        <v>3.5150000000000001</v>
      </c>
      <c r="BL133" s="4">
        <v>20.568999999999999</v>
      </c>
      <c r="BM133" s="4">
        <v>0</v>
      </c>
      <c r="BQ133" s="4">
        <v>5423.0519999999997</v>
      </c>
      <c r="BR133" s="4">
        <v>0.10564999999999999</v>
      </c>
      <c r="BS133" s="4">
        <v>-5</v>
      </c>
      <c r="BT133" s="4">
        <v>8.0000000000000002E-3</v>
      </c>
      <c r="BU133" s="4">
        <v>2.5818219999999998</v>
      </c>
      <c r="BV133" s="4">
        <v>21</v>
      </c>
      <c r="BW133" s="4">
        <f t="shared" si="10"/>
        <v>0.68211737239999992</v>
      </c>
      <c r="BY133" s="4">
        <f>BE133*$BU133*VLOOKUP("Fuel Specific Gravity",'Raw Data'!$A$1:$B$2000,2,FALSE)</f>
        <v>7019.3109028375193</v>
      </c>
      <c r="BZ133" s="4">
        <f>BF133*$BU133*VLOOKUP("Fuel Specific Gravity",'Raw Data'!$A$1:$B$2000,2,FALSE)</f>
        <v>4.6037810629439999</v>
      </c>
      <c r="CA133" s="4">
        <f>BJ133*$BU133*VLOOKUP("Fuel Specific Gravity",'Raw Data'!$A$1:$B$2000,2,FALSE)</f>
        <v>37.601955099351997</v>
      </c>
      <c r="CB133" s="4">
        <f>BM133*$BU133*VLOOKUP("Fuel Specific Gravity",'Raw Data'!$A$1:$B$2000,2,FALSE)</f>
        <v>0</v>
      </c>
    </row>
    <row r="134" spans="1:80" x14ac:dyDescent="0.25">
      <c r="A134" s="2">
        <v>43165</v>
      </c>
      <c r="B134" s="38">
        <v>0.41400766203703704</v>
      </c>
      <c r="C134" s="4">
        <v>5.3769999999999998</v>
      </c>
      <c r="D134" s="4">
        <v>4.4000000000000003E-3</v>
      </c>
      <c r="E134" s="4">
        <v>43.946227</v>
      </c>
      <c r="F134" s="4">
        <v>387.2</v>
      </c>
      <c r="G134" s="4">
        <v>76.900000000000006</v>
      </c>
      <c r="H134" s="4">
        <v>-3.2</v>
      </c>
      <c r="J134" s="4">
        <v>13.56</v>
      </c>
      <c r="K134" s="4">
        <v>0.95820000000000005</v>
      </c>
      <c r="L134" s="4">
        <v>5.1524999999999999</v>
      </c>
      <c r="M134" s="4">
        <v>4.1999999999999997E-3</v>
      </c>
      <c r="N134" s="4">
        <v>370.97590000000002</v>
      </c>
      <c r="O134" s="4">
        <v>73.662800000000004</v>
      </c>
      <c r="P134" s="4">
        <v>444.6</v>
      </c>
      <c r="Q134" s="4">
        <v>297.12240000000003</v>
      </c>
      <c r="R134" s="4">
        <v>58.998100000000001</v>
      </c>
      <c r="S134" s="4">
        <v>356.1</v>
      </c>
      <c r="T134" s="4">
        <v>0</v>
      </c>
      <c r="W134" s="4">
        <v>0</v>
      </c>
      <c r="X134" s="4">
        <v>12.993499999999999</v>
      </c>
      <c r="Y134" s="4">
        <v>11.9</v>
      </c>
      <c r="Z134" s="4">
        <v>845</v>
      </c>
      <c r="AA134" s="4">
        <v>846</v>
      </c>
      <c r="AB134" s="4">
        <v>884</v>
      </c>
      <c r="AC134" s="4">
        <v>81</v>
      </c>
      <c r="AD134" s="4">
        <v>22.11</v>
      </c>
      <c r="AE134" s="4">
        <v>0.51</v>
      </c>
      <c r="AF134" s="4">
        <v>978</v>
      </c>
      <c r="AG134" s="4">
        <v>0</v>
      </c>
      <c r="AH134" s="4">
        <v>29</v>
      </c>
      <c r="AI134" s="4">
        <v>35</v>
      </c>
      <c r="AJ134" s="4">
        <v>190</v>
      </c>
      <c r="AK134" s="4">
        <v>170</v>
      </c>
      <c r="AL134" s="4">
        <v>4.3</v>
      </c>
      <c r="AM134" s="4">
        <v>175.7</v>
      </c>
      <c r="AN134" s="4" t="s">
        <v>155</v>
      </c>
      <c r="AO134" s="4">
        <v>2</v>
      </c>
      <c r="AP134" s="5">
        <v>0.62312500000000004</v>
      </c>
      <c r="AQ134" s="4">
        <v>47.164270999999999</v>
      </c>
      <c r="AR134" s="4">
        <v>-88.489209000000002</v>
      </c>
      <c r="AS134" s="4">
        <v>319.5</v>
      </c>
      <c r="AT134" s="4">
        <v>15.9</v>
      </c>
      <c r="AU134" s="4">
        <v>12</v>
      </c>
      <c r="AV134" s="4">
        <v>10</v>
      </c>
      <c r="AW134" s="4" t="s">
        <v>205</v>
      </c>
      <c r="AX134" s="4">
        <v>1.1000000000000001</v>
      </c>
      <c r="AY134" s="4">
        <v>1</v>
      </c>
      <c r="AZ134" s="4">
        <v>1.9</v>
      </c>
      <c r="BA134" s="4">
        <v>14.186999999999999</v>
      </c>
      <c r="BB134" s="4">
        <v>39.6</v>
      </c>
      <c r="BC134" s="4">
        <v>2.79</v>
      </c>
      <c r="BD134" s="4">
        <v>4.3650000000000002</v>
      </c>
      <c r="BE134" s="4">
        <v>3186.7860000000001</v>
      </c>
      <c r="BF134" s="4">
        <v>1.6579999999999999</v>
      </c>
      <c r="BG134" s="4">
        <v>24.027999999999999</v>
      </c>
      <c r="BH134" s="4">
        <v>4.7709999999999999</v>
      </c>
      <c r="BI134" s="4">
        <v>28.798999999999999</v>
      </c>
      <c r="BJ134" s="4">
        <v>19.245000000000001</v>
      </c>
      <c r="BK134" s="4">
        <v>3.8210000000000002</v>
      </c>
      <c r="BL134" s="4">
        <v>23.065999999999999</v>
      </c>
      <c r="BM134" s="4">
        <v>0</v>
      </c>
      <c r="BQ134" s="4">
        <v>5843.3649999999998</v>
      </c>
      <c r="BR134" s="4">
        <v>0.12159</v>
      </c>
      <c r="BS134" s="4">
        <v>-5</v>
      </c>
      <c r="BT134" s="4">
        <v>8.9060000000000007E-3</v>
      </c>
      <c r="BU134" s="4">
        <v>2.971355</v>
      </c>
      <c r="BV134" s="4">
        <v>21</v>
      </c>
      <c r="BW134" s="4">
        <f t="shared" si="10"/>
        <v>0.78503199099999998</v>
      </c>
      <c r="BY134" s="4">
        <f>BE134*$BU134*VLOOKUP("Fuel Specific Gravity",'Raw Data'!$A$1:$B$2000,2,FALSE)</f>
        <v>8086.5879278356206</v>
      </c>
      <c r="BZ134" s="4">
        <f>BF134*$BU134*VLOOKUP("Fuel Specific Gravity",'Raw Data'!$A$1:$B$2000,2,FALSE)</f>
        <v>4.2072366278599995</v>
      </c>
      <c r="CA134" s="4">
        <f>BJ134*$BU134*VLOOKUP("Fuel Specific Gravity",'Raw Data'!$A$1:$B$2000,2,FALSE)</f>
        <v>48.834902836649995</v>
      </c>
      <c r="CB134" s="4">
        <f>BM134*$BU134*VLOOKUP("Fuel Specific Gravity",'Raw Data'!$A$1:$B$2000,2,FALSE)</f>
        <v>0</v>
      </c>
    </row>
    <row r="135" spans="1:80" x14ac:dyDescent="0.25">
      <c r="A135" s="2">
        <v>43165</v>
      </c>
      <c r="B135" s="38">
        <v>0.41401923611111108</v>
      </c>
      <c r="C135" s="4">
        <v>4.9530000000000003</v>
      </c>
      <c r="D135" s="4">
        <v>5.7000000000000002E-3</v>
      </c>
      <c r="E135" s="4">
        <v>57.253802999999998</v>
      </c>
      <c r="F135" s="4">
        <v>381.3</v>
      </c>
      <c r="G135" s="4">
        <v>77</v>
      </c>
      <c r="H135" s="4">
        <v>0</v>
      </c>
      <c r="J135" s="4">
        <v>13.3</v>
      </c>
      <c r="K135" s="4">
        <v>0.96160000000000001</v>
      </c>
      <c r="L135" s="4">
        <v>4.7629000000000001</v>
      </c>
      <c r="M135" s="4">
        <v>5.4999999999999997E-3</v>
      </c>
      <c r="N135" s="4">
        <v>366.6755</v>
      </c>
      <c r="O135" s="4">
        <v>73.995999999999995</v>
      </c>
      <c r="P135" s="4">
        <v>440.7</v>
      </c>
      <c r="Q135" s="4">
        <v>293.67809999999997</v>
      </c>
      <c r="R135" s="4">
        <v>59.264899999999997</v>
      </c>
      <c r="S135" s="4">
        <v>352.9</v>
      </c>
      <c r="T135" s="4">
        <v>0</v>
      </c>
      <c r="W135" s="4">
        <v>0</v>
      </c>
      <c r="X135" s="4">
        <v>12.789</v>
      </c>
      <c r="Y135" s="4">
        <v>12</v>
      </c>
      <c r="Z135" s="4">
        <v>845</v>
      </c>
      <c r="AA135" s="4">
        <v>846</v>
      </c>
      <c r="AB135" s="4">
        <v>883</v>
      </c>
      <c r="AC135" s="4">
        <v>81</v>
      </c>
      <c r="AD135" s="4">
        <v>22.11</v>
      </c>
      <c r="AE135" s="4">
        <v>0.51</v>
      </c>
      <c r="AF135" s="4">
        <v>978</v>
      </c>
      <c r="AG135" s="4">
        <v>0</v>
      </c>
      <c r="AH135" s="4">
        <v>29</v>
      </c>
      <c r="AI135" s="4">
        <v>35</v>
      </c>
      <c r="AJ135" s="4">
        <v>190</v>
      </c>
      <c r="AK135" s="4">
        <v>170</v>
      </c>
      <c r="AL135" s="4">
        <v>4.4000000000000004</v>
      </c>
      <c r="AM135" s="4">
        <v>175.9</v>
      </c>
      <c r="AN135" s="4" t="s">
        <v>155</v>
      </c>
      <c r="AO135" s="4">
        <v>2</v>
      </c>
      <c r="AP135" s="5">
        <v>0.62313657407407408</v>
      </c>
      <c r="AQ135" s="4">
        <v>47.164257999999997</v>
      </c>
      <c r="AR135" s="4">
        <v>-88.489365000000006</v>
      </c>
      <c r="AS135" s="4">
        <v>319.39999999999998</v>
      </c>
      <c r="AT135" s="4">
        <v>15.9</v>
      </c>
      <c r="AU135" s="4">
        <v>12</v>
      </c>
      <c r="AV135" s="4">
        <v>10</v>
      </c>
      <c r="AW135" s="4" t="s">
        <v>205</v>
      </c>
      <c r="AX135" s="4">
        <v>1.1000000000000001</v>
      </c>
      <c r="AY135" s="4">
        <v>1</v>
      </c>
      <c r="AZ135" s="4">
        <v>1.9</v>
      </c>
      <c r="BA135" s="4">
        <v>14.186999999999999</v>
      </c>
      <c r="BB135" s="4">
        <v>42.9</v>
      </c>
      <c r="BC135" s="4">
        <v>3.02</v>
      </c>
      <c r="BD135" s="4">
        <v>3.996</v>
      </c>
      <c r="BE135" s="4">
        <v>3187.7269999999999</v>
      </c>
      <c r="BF135" s="4">
        <v>2.3450000000000002</v>
      </c>
      <c r="BG135" s="4">
        <v>25.699000000000002</v>
      </c>
      <c r="BH135" s="4">
        <v>5.1859999999999999</v>
      </c>
      <c r="BI135" s="4">
        <v>30.885999999999999</v>
      </c>
      <c r="BJ135" s="4">
        <v>20.582999999999998</v>
      </c>
      <c r="BK135" s="4">
        <v>4.1539999999999999</v>
      </c>
      <c r="BL135" s="4">
        <v>24.736999999999998</v>
      </c>
      <c r="BM135" s="4">
        <v>0</v>
      </c>
      <c r="BQ135" s="4">
        <v>6223.5829999999996</v>
      </c>
      <c r="BR135" s="4">
        <v>0.106692</v>
      </c>
      <c r="BS135" s="4">
        <v>-5</v>
      </c>
      <c r="BT135" s="4">
        <v>8.0940000000000005E-3</v>
      </c>
      <c r="BU135" s="4">
        <v>2.6072860000000002</v>
      </c>
      <c r="BV135" s="4">
        <v>21</v>
      </c>
      <c r="BW135" s="4">
        <f t="shared" si="10"/>
        <v>0.68884496120000005</v>
      </c>
      <c r="BY135" s="4">
        <f>BE135*$BU135*VLOOKUP("Fuel Specific Gravity",'Raw Data'!$A$1:$B$2000,2,FALSE)</f>
        <v>7097.8638459993881</v>
      </c>
      <c r="BZ135" s="4">
        <f>BF135*$BU135*VLOOKUP("Fuel Specific Gravity",'Raw Data'!$A$1:$B$2000,2,FALSE)</f>
        <v>5.2214291621800006</v>
      </c>
      <c r="CA135" s="4">
        <f>BJ135*$BU135*VLOOKUP("Fuel Specific Gravity",'Raw Data'!$A$1:$B$2000,2,FALSE)</f>
        <v>45.830565648251998</v>
      </c>
      <c r="CB135" s="4">
        <f>BM135*$BU135*VLOOKUP("Fuel Specific Gravity",'Raw Data'!$A$1:$B$2000,2,FALSE)</f>
        <v>0</v>
      </c>
    </row>
    <row r="136" spans="1:80" x14ac:dyDescent="0.25">
      <c r="A136" s="2">
        <v>43165</v>
      </c>
      <c r="B136" s="38">
        <v>0.41403081018518523</v>
      </c>
      <c r="C136" s="4">
        <v>4.74</v>
      </c>
      <c r="D136" s="4">
        <v>8.0000000000000002E-3</v>
      </c>
      <c r="E136" s="4">
        <v>80</v>
      </c>
      <c r="F136" s="4">
        <v>370.5</v>
      </c>
      <c r="G136" s="4">
        <v>79.3</v>
      </c>
      <c r="H136" s="4">
        <v>0</v>
      </c>
      <c r="J136" s="4">
        <v>13.31</v>
      </c>
      <c r="K136" s="4">
        <v>0.96319999999999995</v>
      </c>
      <c r="L136" s="4">
        <v>4.5651000000000002</v>
      </c>
      <c r="M136" s="4">
        <v>7.7000000000000002E-3</v>
      </c>
      <c r="N136" s="4">
        <v>356.8897</v>
      </c>
      <c r="O136" s="4">
        <v>76.405900000000003</v>
      </c>
      <c r="P136" s="4">
        <v>433.3</v>
      </c>
      <c r="Q136" s="4">
        <v>286.10829999999999</v>
      </c>
      <c r="R136" s="4">
        <v>61.252400000000002</v>
      </c>
      <c r="S136" s="4">
        <v>347.4</v>
      </c>
      <c r="T136" s="4">
        <v>0</v>
      </c>
      <c r="W136" s="4">
        <v>0</v>
      </c>
      <c r="X136" s="4">
        <v>12.824199999999999</v>
      </c>
      <c r="Y136" s="4">
        <v>11.9</v>
      </c>
      <c r="Z136" s="4">
        <v>845</v>
      </c>
      <c r="AA136" s="4">
        <v>845</v>
      </c>
      <c r="AB136" s="4">
        <v>883</v>
      </c>
      <c r="AC136" s="4">
        <v>81.900000000000006</v>
      </c>
      <c r="AD136" s="4">
        <v>22.36</v>
      </c>
      <c r="AE136" s="4">
        <v>0.51</v>
      </c>
      <c r="AF136" s="4">
        <v>978</v>
      </c>
      <c r="AG136" s="4">
        <v>0</v>
      </c>
      <c r="AH136" s="4">
        <v>29</v>
      </c>
      <c r="AI136" s="4">
        <v>35</v>
      </c>
      <c r="AJ136" s="4">
        <v>190</v>
      </c>
      <c r="AK136" s="4">
        <v>170</v>
      </c>
      <c r="AL136" s="4">
        <v>4.3</v>
      </c>
      <c r="AM136" s="4">
        <v>175.2</v>
      </c>
      <c r="AN136" s="4" t="s">
        <v>155</v>
      </c>
      <c r="AO136" s="4">
        <v>2</v>
      </c>
      <c r="AP136" s="5">
        <v>0.62315972222222216</v>
      </c>
      <c r="AQ136" s="4">
        <v>47.164206</v>
      </c>
      <c r="AR136" s="4">
        <v>-88.489491000000001</v>
      </c>
      <c r="AS136" s="4">
        <v>319.60000000000002</v>
      </c>
      <c r="AT136" s="4">
        <v>16.5</v>
      </c>
      <c r="AU136" s="4">
        <v>12</v>
      </c>
      <c r="AV136" s="4">
        <v>10</v>
      </c>
      <c r="AW136" s="4" t="s">
        <v>205</v>
      </c>
      <c r="AX136" s="4">
        <v>1.1684000000000001</v>
      </c>
      <c r="AY136" s="4">
        <v>1.2736000000000001</v>
      </c>
      <c r="AZ136" s="4">
        <v>2.1736</v>
      </c>
      <c r="BA136" s="4">
        <v>14.186999999999999</v>
      </c>
      <c r="BB136" s="4">
        <v>44.77</v>
      </c>
      <c r="BC136" s="4">
        <v>3.16</v>
      </c>
      <c r="BD136" s="4">
        <v>3.823</v>
      </c>
      <c r="BE136" s="4">
        <v>3187.18</v>
      </c>
      <c r="BF136" s="4">
        <v>3.4239999999999999</v>
      </c>
      <c r="BG136" s="4">
        <v>26.093</v>
      </c>
      <c r="BH136" s="4">
        <v>5.5860000000000003</v>
      </c>
      <c r="BI136" s="4">
        <v>31.68</v>
      </c>
      <c r="BJ136" s="4">
        <v>20.917999999999999</v>
      </c>
      <c r="BK136" s="4">
        <v>4.4779999999999998</v>
      </c>
      <c r="BL136" s="4">
        <v>25.396999999999998</v>
      </c>
      <c r="BM136" s="4">
        <v>0</v>
      </c>
      <c r="BQ136" s="4">
        <v>6510.098</v>
      </c>
      <c r="BR136" s="4">
        <v>9.3221999999999999E-2</v>
      </c>
      <c r="BS136" s="4">
        <v>-5</v>
      </c>
      <c r="BT136" s="4">
        <v>8.9060000000000007E-3</v>
      </c>
      <c r="BU136" s="4">
        <v>2.2781129999999998</v>
      </c>
      <c r="BV136" s="4">
        <v>21</v>
      </c>
      <c r="BW136" s="4">
        <f t="shared" si="10"/>
        <v>0.60187745459999997</v>
      </c>
      <c r="BY136" s="4">
        <f>BE136*$BU136*VLOOKUP("Fuel Specific Gravity",'Raw Data'!$A$1:$B$2000,2,FALSE)</f>
        <v>6200.6857874043599</v>
      </c>
      <c r="BZ136" s="4">
        <f>BF136*$BU136*VLOOKUP("Fuel Specific Gravity",'Raw Data'!$A$1:$B$2000,2,FALSE)</f>
        <v>6.661421110847999</v>
      </c>
      <c r="CA136" s="4">
        <f>BJ136*$BU136*VLOOKUP("Fuel Specific Gravity",'Raw Data'!$A$1:$B$2000,2,FALSE)</f>
        <v>40.696146844835994</v>
      </c>
      <c r="CB136" s="4">
        <f>BM136*$BU136*VLOOKUP("Fuel Specific Gravity",'Raw Data'!$A$1:$B$2000,2,FALSE)</f>
        <v>0</v>
      </c>
    </row>
    <row r="137" spans="1:80" x14ac:dyDescent="0.25">
      <c r="A137" s="2">
        <v>43165</v>
      </c>
      <c r="B137" s="38">
        <v>0.41404238425925927</v>
      </c>
      <c r="C137" s="4">
        <v>4.6349999999999998</v>
      </c>
      <c r="D137" s="4">
        <v>8.0000000000000002E-3</v>
      </c>
      <c r="E137" s="4">
        <v>80</v>
      </c>
      <c r="F137" s="4">
        <v>359.5</v>
      </c>
      <c r="G137" s="4">
        <v>81.8</v>
      </c>
      <c r="H137" s="4">
        <v>11.5</v>
      </c>
      <c r="J137" s="4">
        <v>13.64</v>
      </c>
      <c r="K137" s="4">
        <v>0.96399999999999997</v>
      </c>
      <c r="L137" s="4">
        <v>4.4686000000000003</v>
      </c>
      <c r="M137" s="4">
        <v>7.7000000000000002E-3</v>
      </c>
      <c r="N137" s="4">
        <v>346.57850000000002</v>
      </c>
      <c r="O137" s="4">
        <v>78.871700000000004</v>
      </c>
      <c r="P137" s="4">
        <v>425.5</v>
      </c>
      <c r="Q137" s="4">
        <v>277.86900000000003</v>
      </c>
      <c r="R137" s="4">
        <v>63.235300000000002</v>
      </c>
      <c r="S137" s="4">
        <v>341.1</v>
      </c>
      <c r="T137" s="4">
        <v>11.508800000000001</v>
      </c>
      <c r="W137" s="4">
        <v>0</v>
      </c>
      <c r="X137" s="4">
        <v>13.151</v>
      </c>
      <c r="Y137" s="4">
        <v>11.9</v>
      </c>
      <c r="Z137" s="4">
        <v>845</v>
      </c>
      <c r="AA137" s="4">
        <v>847</v>
      </c>
      <c r="AB137" s="4">
        <v>883</v>
      </c>
      <c r="AC137" s="4">
        <v>82</v>
      </c>
      <c r="AD137" s="4">
        <v>22.39</v>
      </c>
      <c r="AE137" s="4">
        <v>0.51</v>
      </c>
      <c r="AF137" s="4">
        <v>978</v>
      </c>
      <c r="AG137" s="4">
        <v>0</v>
      </c>
      <c r="AH137" s="4">
        <v>29</v>
      </c>
      <c r="AI137" s="4">
        <v>35</v>
      </c>
      <c r="AJ137" s="4">
        <v>190</v>
      </c>
      <c r="AK137" s="4">
        <v>170</v>
      </c>
      <c r="AL137" s="4">
        <v>4.3</v>
      </c>
      <c r="AM137" s="4">
        <v>174.4</v>
      </c>
      <c r="AN137" s="4" t="s">
        <v>155</v>
      </c>
      <c r="AO137" s="4">
        <v>2</v>
      </c>
      <c r="AP137" s="5">
        <v>0.62317129629629631</v>
      </c>
      <c r="AQ137" s="4">
        <v>47.164144999999998</v>
      </c>
      <c r="AR137" s="4">
        <v>-88.489596000000006</v>
      </c>
      <c r="AS137" s="4">
        <v>319.60000000000002</v>
      </c>
      <c r="AT137" s="4">
        <v>20.8</v>
      </c>
      <c r="AU137" s="4">
        <v>12</v>
      </c>
      <c r="AV137" s="4">
        <v>9</v>
      </c>
      <c r="AW137" s="4" t="s">
        <v>217</v>
      </c>
      <c r="AX137" s="4">
        <v>1.2</v>
      </c>
      <c r="AY137" s="4">
        <v>1.4683999999999999</v>
      </c>
      <c r="AZ137" s="4">
        <v>2.2999999999999998</v>
      </c>
      <c r="BA137" s="4">
        <v>14.186999999999999</v>
      </c>
      <c r="BB137" s="4">
        <v>45.74</v>
      </c>
      <c r="BC137" s="4">
        <v>3.22</v>
      </c>
      <c r="BD137" s="4">
        <v>3.7349999999999999</v>
      </c>
      <c r="BE137" s="4">
        <v>3186.835</v>
      </c>
      <c r="BF137" s="4">
        <v>3.5009999999999999</v>
      </c>
      <c r="BG137" s="4">
        <v>25.884</v>
      </c>
      <c r="BH137" s="4">
        <v>5.89</v>
      </c>
      <c r="BI137" s="4">
        <v>31.774000000000001</v>
      </c>
      <c r="BJ137" s="4">
        <v>20.751999999999999</v>
      </c>
      <c r="BK137" s="4">
        <v>4.7229999999999999</v>
      </c>
      <c r="BL137" s="4">
        <v>25.475000000000001</v>
      </c>
      <c r="BM137" s="4">
        <v>0.25929999999999997</v>
      </c>
      <c r="BQ137" s="4">
        <v>6819.44</v>
      </c>
      <c r="BR137" s="4">
        <v>7.0255999999999999E-2</v>
      </c>
      <c r="BS137" s="4">
        <v>-5</v>
      </c>
      <c r="BT137" s="4">
        <v>8.0940000000000005E-3</v>
      </c>
      <c r="BU137" s="4">
        <v>1.7168810000000001</v>
      </c>
      <c r="BV137" s="4">
        <v>21</v>
      </c>
      <c r="BW137" s="4">
        <f t="shared" si="10"/>
        <v>0.45359996019999999</v>
      </c>
      <c r="BY137" s="4">
        <f>BE137*$BU137*VLOOKUP("Fuel Specific Gravity",'Raw Data'!$A$1:$B$2000,2,FALSE)</f>
        <v>4672.5896582362902</v>
      </c>
      <c r="BZ137" s="4">
        <f>BF137*$BU137*VLOOKUP("Fuel Specific Gravity",'Raw Data'!$A$1:$B$2000,2,FALSE)</f>
        <v>5.1332235253740004</v>
      </c>
      <c r="CA137" s="4">
        <f>BJ137*$BU137*VLOOKUP("Fuel Specific Gravity",'Raw Data'!$A$1:$B$2000,2,FALSE)</f>
        <v>30.426922193248</v>
      </c>
      <c r="CB137" s="4">
        <f>BM137*$BU137*VLOOKUP("Fuel Specific Gravity",'Raw Data'!$A$1:$B$2000,2,FALSE)</f>
        <v>0.3801899057782</v>
      </c>
    </row>
    <row r="138" spans="1:80" x14ac:dyDescent="0.25">
      <c r="A138" s="2">
        <v>43165</v>
      </c>
      <c r="B138" s="38">
        <v>0.41405395833333336</v>
      </c>
      <c r="C138" s="4">
        <v>4.5549999999999997</v>
      </c>
      <c r="D138" s="4">
        <v>8.6999999999999994E-3</v>
      </c>
      <c r="E138" s="4">
        <v>87.402811999999997</v>
      </c>
      <c r="F138" s="4">
        <v>353.3</v>
      </c>
      <c r="G138" s="4">
        <v>83.5</v>
      </c>
      <c r="H138" s="4">
        <v>23</v>
      </c>
      <c r="J138" s="4">
        <v>13.82</v>
      </c>
      <c r="K138" s="4">
        <v>0.96460000000000001</v>
      </c>
      <c r="L138" s="4">
        <v>4.3936000000000002</v>
      </c>
      <c r="M138" s="4">
        <v>8.3999999999999995E-3</v>
      </c>
      <c r="N138" s="4">
        <v>340.76679999999999</v>
      </c>
      <c r="O138" s="4">
        <v>80.5548</v>
      </c>
      <c r="P138" s="4">
        <v>421.3</v>
      </c>
      <c r="Q138" s="4">
        <v>273.20960000000002</v>
      </c>
      <c r="R138" s="4">
        <v>64.584800000000001</v>
      </c>
      <c r="S138" s="4">
        <v>337.8</v>
      </c>
      <c r="T138" s="4">
        <v>22.965699999999998</v>
      </c>
      <c r="W138" s="4">
        <v>0</v>
      </c>
      <c r="X138" s="4">
        <v>13.331300000000001</v>
      </c>
      <c r="Y138" s="4">
        <v>12</v>
      </c>
      <c r="Z138" s="4">
        <v>845</v>
      </c>
      <c r="AA138" s="4">
        <v>848</v>
      </c>
      <c r="AB138" s="4">
        <v>883</v>
      </c>
      <c r="AC138" s="4">
        <v>82</v>
      </c>
      <c r="AD138" s="4">
        <v>22.39</v>
      </c>
      <c r="AE138" s="4">
        <v>0.51</v>
      </c>
      <c r="AF138" s="4">
        <v>978</v>
      </c>
      <c r="AG138" s="4">
        <v>0</v>
      </c>
      <c r="AH138" s="4">
        <v>29</v>
      </c>
      <c r="AI138" s="4">
        <v>35</v>
      </c>
      <c r="AJ138" s="4">
        <v>190</v>
      </c>
      <c r="AK138" s="4">
        <v>170</v>
      </c>
      <c r="AL138" s="4">
        <v>4.3</v>
      </c>
      <c r="AM138" s="4">
        <v>174</v>
      </c>
      <c r="AN138" s="4" t="s">
        <v>155</v>
      </c>
      <c r="AO138" s="4">
        <v>2</v>
      </c>
      <c r="AP138" s="5">
        <v>0.62318287037037035</v>
      </c>
      <c r="AQ138" s="4">
        <v>47.164085999999998</v>
      </c>
      <c r="AR138" s="4">
        <v>-88.489701999999994</v>
      </c>
      <c r="AS138" s="4">
        <v>319.39999999999998</v>
      </c>
      <c r="AT138" s="4">
        <v>22.6</v>
      </c>
      <c r="AU138" s="4">
        <v>12</v>
      </c>
      <c r="AV138" s="4">
        <v>9</v>
      </c>
      <c r="AW138" s="4" t="s">
        <v>217</v>
      </c>
      <c r="AX138" s="4">
        <v>1.0631999999999999</v>
      </c>
      <c r="AY138" s="4">
        <v>1.5</v>
      </c>
      <c r="AZ138" s="4">
        <v>2.2315999999999998</v>
      </c>
      <c r="BA138" s="4">
        <v>14.186999999999999</v>
      </c>
      <c r="BB138" s="4">
        <v>46.52</v>
      </c>
      <c r="BC138" s="4">
        <v>3.28</v>
      </c>
      <c r="BD138" s="4">
        <v>3.6669999999999998</v>
      </c>
      <c r="BE138" s="4">
        <v>3185.8530000000001</v>
      </c>
      <c r="BF138" s="4">
        <v>3.891</v>
      </c>
      <c r="BG138" s="4">
        <v>25.876000000000001</v>
      </c>
      <c r="BH138" s="4">
        <v>6.117</v>
      </c>
      <c r="BI138" s="4">
        <v>31.992999999999999</v>
      </c>
      <c r="BJ138" s="4">
        <v>20.745999999999999</v>
      </c>
      <c r="BK138" s="4">
        <v>4.9039999999999999</v>
      </c>
      <c r="BL138" s="4">
        <v>25.651</v>
      </c>
      <c r="BM138" s="4">
        <v>0.52610000000000001</v>
      </c>
      <c r="BQ138" s="4">
        <v>7028.75</v>
      </c>
      <c r="BR138" s="4">
        <v>7.6146000000000005E-2</v>
      </c>
      <c r="BS138" s="4">
        <v>-5</v>
      </c>
      <c r="BT138" s="4">
        <v>8.0000000000000002E-3</v>
      </c>
      <c r="BU138" s="4">
        <v>1.8608150000000001</v>
      </c>
      <c r="BV138" s="4">
        <v>21</v>
      </c>
      <c r="BW138" s="4">
        <f t="shared" si="10"/>
        <v>0.491627323</v>
      </c>
      <c r="BY138" s="4">
        <f>BE138*$BU138*VLOOKUP("Fuel Specific Gravity",'Raw Data'!$A$1:$B$2000,2,FALSE)</f>
        <v>5062.7537248665303</v>
      </c>
      <c r="BZ138" s="4">
        <f>BF138*$BU138*VLOOKUP("Fuel Specific Gravity",'Raw Data'!$A$1:$B$2000,2,FALSE)</f>
        <v>6.1833282149100004</v>
      </c>
      <c r="CA138" s="4">
        <f>BJ138*$BU138*VLOOKUP("Fuel Specific Gravity",'Raw Data'!$A$1:$B$2000,2,FALSE)</f>
        <v>32.968215663459993</v>
      </c>
      <c r="CB138" s="4">
        <f>BM138*$BU138*VLOOKUP("Fuel Specific Gravity",'Raw Data'!$A$1:$B$2000,2,FALSE)</f>
        <v>0.8360444548610001</v>
      </c>
    </row>
    <row r="139" spans="1:80" x14ac:dyDescent="0.25">
      <c r="A139" s="2">
        <v>43165</v>
      </c>
      <c r="B139" s="38">
        <v>0.4140655324074074</v>
      </c>
      <c r="C139" s="4">
        <v>4.4779999999999998</v>
      </c>
      <c r="D139" s="4">
        <v>8.9999999999999993E-3</v>
      </c>
      <c r="E139" s="4">
        <v>90</v>
      </c>
      <c r="F139" s="4">
        <v>351.8</v>
      </c>
      <c r="G139" s="4">
        <v>84.3</v>
      </c>
      <c r="H139" s="4">
        <v>11.7</v>
      </c>
      <c r="J139" s="4">
        <v>14</v>
      </c>
      <c r="K139" s="4">
        <v>0.96530000000000005</v>
      </c>
      <c r="L139" s="4">
        <v>4.3224</v>
      </c>
      <c r="M139" s="4">
        <v>8.6999999999999994E-3</v>
      </c>
      <c r="N139" s="4">
        <v>339.55619999999999</v>
      </c>
      <c r="O139" s="4">
        <v>81.364699999999999</v>
      </c>
      <c r="P139" s="4">
        <v>420.9</v>
      </c>
      <c r="Q139" s="4">
        <v>272.23899999999998</v>
      </c>
      <c r="R139" s="4">
        <v>65.234099999999998</v>
      </c>
      <c r="S139" s="4">
        <v>337.5</v>
      </c>
      <c r="T139" s="4">
        <v>11.7004</v>
      </c>
      <c r="W139" s="4">
        <v>0</v>
      </c>
      <c r="X139" s="4">
        <v>13.514099999999999</v>
      </c>
      <c r="Y139" s="4">
        <v>12.2</v>
      </c>
      <c r="Z139" s="4">
        <v>843</v>
      </c>
      <c r="AA139" s="4">
        <v>846</v>
      </c>
      <c r="AB139" s="4">
        <v>882</v>
      </c>
      <c r="AC139" s="4">
        <v>82</v>
      </c>
      <c r="AD139" s="4">
        <v>22.39</v>
      </c>
      <c r="AE139" s="4">
        <v>0.51</v>
      </c>
      <c r="AF139" s="4">
        <v>978</v>
      </c>
      <c r="AG139" s="4">
        <v>0</v>
      </c>
      <c r="AH139" s="4">
        <v>29</v>
      </c>
      <c r="AI139" s="4">
        <v>35</v>
      </c>
      <c r="AJ139" s="4">
        <v>190</v>
      </c>
      <c r="AK139" s="4">
        <v>170</v>
      </c>
      <c r="AL139" s="4">
        <v>4.4000000000000004</v>
      </c>
      <c r="AM139" s="4">
        <v>174</v>
      </c>
      <c r="AN139" s="4" t="s">
        <v>155</v>
      </c>
      <c r="AO139" s="4">
        <v>2</v>
      </c>
      <c r="AP139" s="5">
        <v>0.6231944444444445</v>
      </c>
      <c r="AQ139" s="4">
        <v>47.164025000000002</v>
      </c>
      <c r="AR139" s="4">
        <v>-88.489805000000004</v>
      </c>
      <c r="AS139" s="4">
        <v>319.2</v>
      </c>
      <c r="AT139" s="4">
        <v>22.4</v>
      </c>
      <c r="AU139" s="4">
        <v>12</v>
      </c>
      <c r="AV139" s="4">
        <v>10</v>
      </c>
      <c r="AW139" s="4" t="s">
        <v>205</v>
      </c>
      <c r="AX139" s="4">
        <v>1</v>
      </c>
      <c r="AY139" s="4">
        <v>1.5</v>
      </c>
      <c r="AZ139" s="4">
        <v>2.2000000000000002</v>
      </c>
      <c r="BA139" s="4">
        <v>14.186999999999999</v>
      </c>
      <c r="BB139" s="4">
        <v>47.31</v>
      </c>
      <c r="BC139" s="4">
        <v>3.33</v>
      </c>
      <c r="BD139" s="4">
        <v>3.5950000000000002</v>
      </c>
      <c r="BE139" s="4">
        <v>3186.848</v>
      </c>
      <c r="BF139" s="4">
        <v>4.077</v>
      </c>
      <c r="BG139" s="4">
        <v>26.216999999999999</v>
      </c>
      <c r="BH139" s="4">
        <v>6.282</v>
      </c>
      <c r="BI139" s="4">
        <v>32.499000000000002</v>
      </c>
      <c r="BJ139" s="4">
        <v>21.018999999999998</v>
      </c>
      <c r="BK139" s="4">
        <v>5.0369999999999999</v>
      </c>
      <c r="BL139" s="4">
        <v>26.056000000000001</v>
      </c>
      <c r="BM139" s="4">
        <v>0.27250000000000002</v>
      </c>
      <c r="BQ139" s="4">
        <v>7244.6610000000001</v>
      </c>
      <c r="BR139" s="4">
        <v>8.3340999999999998E-2</v>
      </c>
      <c r="BS139" s="4">
        <v>-5</v>
      </c>
      <c r="BT139" s="4">
        <v>8.9060000000000007E-3</v>
      </c>
      <c r="BU139" s="4">
        <v>2.036654</v>
      </c>
      <c r="BV139" s="4">
        <v>21</v>
      </c>
      <c r="BW139" s="4">
        <f t="shared" ref="BW139:BW145" si="11">BU139*0.2642</f>
        <v>0.53808398680000002</v>
      </c>
      <c r="BY139" s="4">
        <f>BE139*$BU139*VLOOKUP("Fuel Specific Gravity",'Raw Data'!$A$1:$B$2000,2,FALSE)</f>
        <v>5542.8927445095678</v>
      </c>
      <c r="BZ139" s="4">
        <f>BF139*$BU139*VLOOKUP("Fuel Specific Gravity",'Raw Data'!$A$1:$B$2000,2,FALSE)</f>
        <v>7.0911363577319992</v>
      </c>
      <c r="CA139" s="4">
        <f>BJ139*$BU139*VLOOKUP("Fuel Specific Gravity",'Raw Data'!$A$1:$B$2000,2,FALSE)</f>
        <v>36.558399583803997</v>
      </c>
      <c r="CB139" s="4">
        <f>BM139*$BU139*VLOOKUP("Fuel Specific Gravity",'Raw Data'!$A$1:$B$2000,2,FALSE)</f>
        <v>0.47395993561000005</v>
      </c>
    </row>
    <row r="140" spans="1:80" x14ac:dyDescent="0.25">
      <c r="A140" s="2">
        <v>43165</v>
      </c>
      <c r="B140" s="38">
        <v>0.41407710648148149</v>
      </c>
      <c r="C140" s="4">
        <v>4.484</v>
      </c>
      <c r="D140" s="4">
        <v>8.9999999999999993E-3</v>
      </c>
      <c r="E140" s="4">
        <v>90</v>
      </c>
      <c r="F140" s="4">
        <v>351.1</v>
      </c>
      <c r="G140" s="4">
        <v>84.9</v>
      </c>
      <c r="H140" s="4">
        <v>26.5</v>
      </c>
      <c r="J140" s="4">
        <v>14.1</v>
      </c>
      <c r="K140" s="4">
        <v>0.96530000000000005</v>
      </c>
      <c r="L140" s="4">
        <v>4.3288000000000002</v>
      </c>
      <c r="M140" s="4">
        <v>8.6999999999999994E-3</v>
      </c>
      <c r="N140" s="4">
        <v>338.93259999999998</v>
      </c>
      <c r="O140" s="4">
        <v>81.957800000000006</v>
      </c>
      <c r="P140" s="4">
        <v>420.9</v>
      </c>
      <c r="Q140" s="4">
        <v>271.7389</v>
      </c>
      <c r="R140" s="4">
        <v>65.709599999999995</v>
      </c>
      <c r="S140" s="4">
        <v>337.4</v>
      </c>
      <c r="T140" s="4">
        <v>26.537800000000001</v>
      </c>
      <c r="W140" s="4">
        <v>0</v>
      </c>
      <c r="X140" s="4">
        <v>13.6114</v>
      </c>
      <c r="Y140" s="4">
        <v>12.3</v>
      </c>
      <c r="Z140" s="4">
        <v>841</v>
      </c>
      <c r="AA140" s="4">
        <v>843</v>
      </c>
      <c r="AB140" s="4">
        <v>881</v>
      </c>
      <c r="AC140" s="4">
        <v>82</v>
      </c>
      <c r="AD140" s="4">
        <v>22.39</v>
      </c>
      <c r="AE140" s="4">
        <v>0.51</v>
      </c>
      <c r="AF140" s="4">
        <v>978</v>
      </c>
      <c r="AG140" s="4">
        <v>0</v>
      </c>
      <c r="AH140" s="4">
        <v>29</v>
      </c>
      <c r="AI140" s="4">
        <v>35</v>
      </c>
      <c r="AJ140" s="4">
        <v>190</v>
      </c>
      <c r="AK140" s="4">
        <v>170</v>
      </c>
      <c r="AL140" s="4">
        <v>4.7</v>
      </c>
      <c r="AM140" s="4">
        <v>174</v>
      </c>
      <c r="AN140" s="4" t="s">
        <v>155</v>
      </c>
      <c r="AO140" s="4">
        <v>2</v>
      </c>
      <c r="AP140" s="5">
        <v>0.62320601851851853</v>
      </c>
      <c r="AQ140" s="4">
        <v>47.164005000000003</v>
      </c>
      <c r="AR140" s="4">
        <v>-88.489836999999994</v>
      </c>
      <c r="AS140" s="4">
        <v>319.2</v>
      </c>
      <c r="AT140" s="4">
        <v>22.3</v>
      </c>
      <c r="AU140" s="4">
        <v>12</v>
      </c>
      <c r="AV140" s="4">
        <v>10</v>
      </c>
      <c r="AW140" s="4" t="s">
        <v>205</v>
      </c>
      <c r="AX140" s="4">
        <v>1</v>
      </c>
      <c r="AY140" s="4">
        <v>1.5684</v>
      </c>
      <c r="AZ140" s="4">
        <v>2.2000000000000002</v>
      </c>
      <c r="BA140" s="4">
        <v>14.186999999999999</v>
      </c>
      <c r="BB140" s="4">
        <v>47.23</v>
      </c>
      <c r="BC140" s="4">
        <v>3.33</v>
      </c>
      <c r="BD140" s="4">
        <v>3.59</v>
      </c>
      <c r="BE140" s="4">
        <v>3185.7150000000001</v>
      </c>
      <c r="BF140" s="4">
        <v>4.069</v>
      </c>
      <c r="BG140" s="4">
        <v>26.120999999999999</v>
      </c>
      <c r="BH140" s="4">
        <v>6.3159999999999998</v>
      </c>
      <c r="BI140" s="4">
        <v>32.436999999999998</v>
      </c>
      <c r="BJ140" s="4">
        <v>20.942</v>
      </c>
      <c r="BK140" s="4">
        <v>5.0640000000000001</v>
      </c>
      <c r="BL140" s="4">
        <v>26.006</v>
      </c>
      <c r="BM140" s="4">
        <v>0.61699999999999999</v>
      </c>
      <c r="BQ140" s="4">
        <v>7283.4070000000002</v>
      </c>
      <c r="BR140" s="4">
        <v>7.7658000000000005E-2</v>
      </c>
      <c r="BS140" s="4">
        <v>-5</v>
      </c>
      <c r="BT140" s="4">
        <v>6.2820000000000003E-3</v>
      </c>
      <c r="BU140" s="4">
        <v>1.8977679999999999</v>
      </c>
      <c r="BV140" s="4">
        <v>21</v>
      </c>
      <c r="BW140" s="4">
        <f t="shared" si="11"/>
        <v>0.50139030559999997</v>
      </c>
      <c r="BY140" s="4">
        <f>BE140*$BU140*VLOOKUP("Fuel Specific Gravity",'Raw Data'!$A$1:$B$2000,2,FALSE)</f>
        <v>5163.06877843848</v>
      </c>
      <c r="BZ140" s="4">
        <f>BF140*$BU140*VLOOKUP("Fuel Specific Gravity",'Raw Data'!$A$1:$B$2000,2,FALSE)</f>
        <v>6.5946033651679992</v>
      </c>
      <c r="CA140" s="4">
        <f>BJ140*$BU140*VLOOKUP("Fuel Specific Gravity",'Raw Data'!$A$1:$B$2000,2,FALSE)</f>
        <v>33.940571067423996</v>
      </c>
      <c r="CB140" s="4">
        <f>BM140*$BU140*VLOOKUP("Fuel Specific Gravity",'Raw Data'!$A$1:$B$2000,2,FALSE)</f>
        <v>0.99996811902399996</v>
      </c>
    </row>
    <row r="141" spans="1:80" x14ac:dyDescent="0.25">
      <c r="A141" s="2">
        <v>43165</v>
      </c>
      <c r="B141" s="38">
        <v>0.41408868055555553</v>
      </c>
      <c r="C141" s="4">
        <v>4.6669999999999998</v>
      </c>
      <c r="D141" s="4">
        <v>8.9999999999999993E-3</v>
      </c>
      <c r="E141" s="4">
        <v>90</v>
      </c>
      <c r="F141" s="4">
        <v>352.1</v>
      </c>
      <c r="G141" s="4">
        <v>85</v>
      </c>
      <c r="H141" s="4">
        <v>22.4</v>
      </c>
      <c r="J141" s="4">
        <v>14.17</v>
      </c>
      <c r="K141" s="4">
        <v>0.96389999999999998</v>
      </c>
      <c r="L141" s="4">
        <v>4.4983000000000004</v>
      </c>
      <c r="M141" s="4">
        <v>8.6999999999999994E-3</v>
      </c>
      <c r="N141" s="4">
        <v>339.38159999999999</v>
      </c>
      <c r="O141" s="4">
        <v>81.927599999999998</v>
      </c>
      <c r="P141" s="4">
        <v>421.3</v>
      </c>
      <c r="Q141" s="4">
        <v>272.09899999999999</v>
      </c>
      <c r="R141" s="4">
        <v>65.685400000000001</v>
      </c>
      <c r="S141" s="4">
        <v>337.8</v>
      </c>
      <c r="T141" s="4">
        <v>22.3765</v>
      </c>
      <c r="W141" s="4">
        <v>0</v>
      </c>
      <c r="X141" s="4">
        <v>13.6547</v>
      </c>
      <c r="Y141" s="4">
        <v>12.3</v>
      </c>
      <c r="Z141" s="4">
        <v>841</v>
      </c>
      <c r="AA141" s="4">
        <v>843</v>
      </c>
      <c r="AB141" s="4">
        <v>881</v>
      </c>
      <c r="AC141" s="4">
        <v>82</v>
      </c>
      <c r="AD141" s="4">
        <v>22.39</v>
      </c>
      <c r="AE141" s="4">
        <v>0.51</v>
      </c>
      <c r="AF141" s="4">
        <v>978</v>
      </c>
      <c r="AG141" s="4">
        <v>0</v>
      </c>
      <c r="AH141" s="4">
        <v>29</v>
      </c>
      <c r="AI141" s="4">
        <v>35</v>
      </c>
      <c r="AJ141" s="4">
        <v>190.9</v>
      </c>
      <c r="AK141" s="4">
        <v>170.9</v>
      </c>
      <c r="AL141" s="4">
        <v>4.5999999999999996</v>
      </c>
      <c r="AM141" s="4">
        <v>174</v>
      </c>
      <c r="AN141" s="4" t="s">
        <v>155</v>
      </c>
      <c r="AO141" s="4">
        <v>2</v>
      </c>
      <c r="AP141" s="5">
        <v>0.62320601851851853</v>
      </c>
      <c r="AQ141" s="4">
        <v>47.163966000000002</v>
      </c>
      <c r="AR141" s="4">
        <v>-88.489904999999993</v>
      </c>
      <c r="AS141" s="4">
        <v>319.10000000000002</v>
      </c>
      <c r="AT141" s="4">
        <v>22.3</v>
      </c>
      <c r="AU141" s="4">
        <v>12</v>
      </c>
      <c r="AV141" s="4">
        <v>10</v>
      </c>
      <c r="AW141" s="4" t="s">
        <v>205</v>
      </c>
      <c r="AX141" s="4">
        <v>1</v>
      </c>
      <c r="AY141" s="4">
        <v>1.6</v>
      </c>
      <c r="AZ141" s="4">
        <v>2.2000000000000002</v>
      </c>
      <c r="BA141" s="4">
        <v>14.186999999999999</v>
      </c>
      <c r="BB141" s="4">
        <v>45.42</v>
      </c>
      <c r="BC141" s="4">
        <v>3.2</v>
      </c>
      <c r="BD141" s="4">
        <v>3.75</v>
      </c>
      <c r="BE141" s="4">
        <v>3185.2269999999999</v>
      </c>
      <c r="BF141" s="4">
        <v>3.91</v>
      </c>
      <c r="BG141" s="4">
        <v>25.166</v>
      </c>
      <c r="BH141" s="4">
        <v>6.0750000000000002</v>
      </c>
      <c r="BI141" s="4">
        <v>31.241</v>
      </c>
      <c r="BJ141" s="4">
        <v>20.177</v>
      </c>
      <c r="BK141" s="4">
        <v>4.8710000000000004</v>
      </c>
      <c r="BL141" s="4">
        <v>25.047999999999998</v>
      </c>
      <c r="BM141" s="4">
        <v>0.50060000000000004</v>
      </c>
      <c r="BQ141" s="4">
        <v>7030.2979999999998</v>
      </c>
      <c r="BR141" s="4">
        <v>7.6093999999999995E-2</v>
      </c>
      <c r="BS141" s="4">
        <v>-5</v>
      </c>
      <c r="BT141" s="4">
        <v>6.9059999999999998E-3</v>
      </c>
      <c r="BU141" s="4">
        <v>1.8595470000000001</v>
      </c>
      <c r="BV141" s="4">
        <v>21</v>
      </c>
      <c r="BW141" s="4">
        <f t="shared" si="11"/>
        <v>0.49129231740000001</v>
      </c>
      <c r="BY141" s="4">
        <f>BE141*$BU141*VLOOKUP("Fuel Specific Gravity",'Raw Data'!$A$1:$B$2000,2,FALSE)</f>
        <v>5058.3097325923263</v>
      </c>
      <c r="BZ141" s="4">
        <f>BF141*$BU141*VLOOKUP("Fuel Specific Gravity",'Raw Data'!$A$1:$B$2000,2,FALSE)</f>
        <v>6.2092877695800004</v>
      </c>
      <c r="CA141" s="4">
        <f>BJ141*$BU141*VLOOKUP("Fuel Specific Gravity",'Raw Data'!$A$1:$B$2000,2,FALSE)</f>
        <v>32.042148165425999</v>
      </c>
      <c r="CB141" s="4">
        <f>BM141*$BU141*VLOOKUP("Fuel Specific Gravity",'Raw Data'!$A$1:$B$2000,2,FALSE)</f>
        <v>0.79497940088280006</v>
      </c>
    </row>
    <row r="142" spans="1:80" x14ac:dyDescent="0.25">
      <c r="A142" s="2">
        <v>43165</v>
      </c>
      <c r="B142" s="38">
        <v>0.41410025462962968</v>
      </c>
      <c r="C142" s="4">
        <v>5.3730000000000002</v>
      </c>
      <c r="D142" s="4">
        <v>8.8000000000000005E-3</v>
      </c>
      <c r="E142" s="4">
        <v>87.966526999999999</v>
      </c>
      <c r="F142" s="4">
        <v>361.4</v>
      </c>
      <c r="G142" s="4">
        <v>85</v>
      </c>
      <c r="H142" s="4">
        <v>10</v>
      </c>
      <c r="J142" s="4">
        <v>14.2</v>
      </c>
      <c r="K142" s="4">
        <v>0.95820000000000005</v>
      </c>
      <c r="L142" s="4">
        <v>5.1482000000000001</v>
      </c>
      <c r="M142" s="4">
        <v>8.3999999999999995E-3</v>
      </c>
      <c r="N142" s="4">
        <v>346.34089999999998</v>
      </c>
      <c r="O142" s="4">
        <v>81.449600000000004</v>
      </c>
      <c r="P142" s="4">
        <v>427.8</v>
      </c>
      <c r="Q142" s="4">
        <v>277.67860000000002</v>
      </c>
      <c r="R142" s="4">
        <v>65.302199999999999</v>
      </c>
      <c r="S142" s="4">
        <v>343</v>
      </c>
      <c r="T142" s="4">
        <v>10</v>
      </c>
      <c r="W142" s="4">
        <v>0</v>
      </c>
      <c r="X142" s="4">
        <v>13.6069</v>
      </c>
      <c r="Y142" s="4">
        <v>12.3</v>
      </c>
      <c r="Z142" s="4">
        <v>841</v>
      </c>
      <c r="AA142" s="4">
        <v>843</v>
      </c>
      <c r="AB142" s="4">
        <v>881</v>
      </c>
      <c r="AC142" s="4">
        <v>82</v>
      </c>
      <c r="AD142" s="4">
        <v>22.39</v>
      </c>
      <c r="AE142" s="4">
        <v>0.51</v>
      </c>
      <c r="AF142" s="4">
        <v>978</v>
      </c>
      <c r="AG142" s="4">
        <v>0</v>
      </c>
      <c r="AH142" s="4">
        <v>29</v>
      </c>
      <c r="AI142" s="4">
        <v>35</v>
      </c>
      <c r="AJ142" s="4">
        <v>191</v>
      </c>
      <c r="AK142" s="4">
        <v>171</v>
      </c>
      <c r="AL142" s="4">
        <v>4.5999999999999996</v>
      </c>
      <c r="AM142" s="4">
        <v>174</v>
      </c>
      <c r="AN142" s="4" t="s">
        <v>155</v>
      </c>
      <c r="AO142" s="4">
        <v>2</v>
      </c>
      <c r="AP142" s="5">
        <v>0.62321759259259257</v>
      </c>
      <c r="AQ142" s="4">
        <v>47.163907999999999</v>
      </c>
      <c r="AR142" s="4">
        <v>-88.490004999999996</v>
      </c>
      <c r="AS142" s="4">
        <v>319</v>
      </c>
      <c r="AT142" s="4">
        <v>22.2</v>
      </c>
      <c r="AU142" s="4">
        <v>12</v>
      </c>
      <c r="AV142" s="4">
        <v>10</v>
      </c>
      <c r="AW142" s="4" t="s">
        <v>205</v>
      </c>
      <c r="AX142" s="4">
        <v>1</v>
      </c>
      <c r="AY142" s="4">
        <v>1.6</v>
      </c>
      <c r="AZ142" s="4">
        <v>2.2000000000000002</v>
      </c>
      <c r="BA142" s="4">
        <v>14.186999999999999</v>
      </c>
      <c r="BB142" s="4">
        <v>39.6</v>
      </c>
      <c r="BC142" s="4">
        <v>2.79</v>
      </c>
      <c r="BD142" s="4">
        <v>4.359</v>
      </c>
      <c r="BE142" s="4">
        <v>3183.5529999999999</v>
      </c>
      <c r="BF142" s="4">
        <v>3.3180000000000001</v>
      </c>
      <c r="BG142" s="4">
        <v>22.428000000000001</v>
      </c>
      <c r="BH142" s="4">
        <v>5.2750000000000004</v>
      </c>
      <c r="BI142" s="4">
        <v>27.702999999999999</v>
      </c>
      <c r="BJ142" s="4">
        <v>17.981999999999999</v>
      </c>
      <c r="BK142" s="4">
        <v>4.2290000000000001</v>
      </c>
      <c r="BL142" s="4">
        <v>22.210999999999999</v>
      </c>
      <c r="BM142" s="4">
        <v>0.19539999999999999</v>
      </c>
      <c r="BQ142" s="4">
        <v>6118.0940000000001</v>
      </c>
      <c r="BR142" s="4">
        <v>7.4188000000000004E-2</v>
      </c>
      <c r="BS142" s="4">
        <v>-5</v>
      </c>
      <c r="BT142" s="4">
        <v>7.0000000000000001E-3</v>
      </c>
      <c r="BU142" s="4">
        <v>1.8129690000000001</v>
      </c>
      <c r="BV142" s="4">
        <v>21</v>
      </c>
      <c r="BW142" s="4">
        <f t="shared" si="11"/>
        <v>0.47898640980000001</v>
      </c>
      <c r="BY142" s="4">
        <f>BE142*$BU142*VLOOKUP("Fuel Specific Gravity",'Raw Data'!$A$1:$B$2000,2,FALSE)</f>
        <v>4929.0171956238773</v>
      </c>
      <c r="BZ142" s="4">
        <f>BF142*$BU142*VLOOKUP("Fuel Specific Gravity",'Raw Data'!$A$1:$B$2000,2,FALSE)</f>
        <v>5.1371781952680005</v>
      </c>
      <c r="CA142" s="4">
        <f>BJ142*$BU142*VLOOKUP("Fuel Specific Gravity",'Raw Data'!$A$1:$B$2000,2,FALSE)</f>
        <v>27.841090508531998</v>
      </c>
      <c r="CB142" s="4">
        <f>BM142*$BU142*VLOOKUP("Fuel Specific Gravity",'Raw Data'!$A$1:$B$2000,2,FALSE)</f>
        <v>0.30253303778039997</v>
      </c>
    </row>
    <row r="143" spans="1:80" x14ac:dyDescent="0.25">
      <c r="A143" s="2">
        <v>43165</v>
      </c>
      <c r="B143" s="38">
        <v>0.41411182870370372</v>
      </c>
      <c r="C143" s="4">
        <v>5.6669999999999998</v>
      </c>
      <c r="D143" s="4">
        <v>6.3E-3</v>
      </c>
      <c r="E143" s="4">
        <v>62.861924999999999</v>
      </c>
      <c r="F143" s="4">
        <v>372.2</v>
      </c>
      <c r="G143" s="4">
        <v>84.5</v>
      </c>
      <c r="H143" s="4">
        <v>20</v>
      </c>
      <c r="J143" s="4">
        <v>14.13</v>
      </c>
      <c r="K143" s="4">
        <v>0.95599999999999996</v>
      </c>
      <c r="L143" s="4">
        <v>5.4170999999999996</v>
      </c>
      <c r="M143" s="4">
        <v>6.0000000000000001E-3</v>
      </c>
      <c r="N143" s="4">
        <v>355.80070000000001</v>
      </c>
      <c r="O143" s="4">
        <v>80.779499999999999</v>
      </c>
      <c r="P143" s="4">
        <v>436.6</v>
      </c>
      <c r="Q143" s="4">
        <v>285.2629</v>
      </c>
      <c r="R143" s="4">
        <v>64.764899999999997</v>
      </c>
      <c r="S143" s="4">
        <v>350</v>
      </c>
      <c r="T143" s="4">
        <v>20</v>
      </c>
      <c r="W143" s="4">
        <v>0</v>
      </c>
      <c r="X143" s="4">
        <v>13.5085</v>
      </c>
      <c r="Y143" s="4">
        <v>12.4</v>
      </c>
      <c r="Z143" s="4">
        <v>840</v>
      </c>
      <c r="AA143" s="4">
        <v>842</v>
      </c>
      <c r="AB143" s="4">
        <v>881</v>
      </c>
      <c r="AC143" s="4">
        <v>82</v>
      </c>
      <c r="AD143" s="4">
        <v>22.39</v>
      </c>
      <c r="AE143" s="4">
        <v>0.51</v>
      </c>
      <c r="AF143" s="4">
        <v>978</v>
      </c>
      <c r="AG143" s="4">
        <v>0</v>
      </c>
      <c r="AH143" s="4">
        <v>29</v>
      </c>
      <c r="AI143" s="4">
        <v>35</v>
      </c>
      <c r="AJ143" s="4">
        <v>191</v>
      </c>
      <c r="AK143" s="4">
        <v>171</v>
      </c>
      <c r="AL143" s="4">
        <v>4.7</v>
      </c>
      <c r="AM143" s="4">
        <v>174</v>
      </c>
      <c r="AN143" s="4" t="s">
        <v>155</v>
      </c>
      <c r="AO143" s="4">
        <v>2</v>
      </c>
      <c r="AP143" s="5">
        <v>0.62322916666666661</v>
      </c>
      <c r="AQ143" s="4">
        <v>47.163808000000003</v>
      </c>
      <c r="AR143" s="4">
        <v>-88.490173999999996</v>
      </c>
      <c r="AS143" s="4">
        <v>318.10000000000002</v>
      </c>
      <c r="AT143" s="4">
        <v>22.2</v>
      </c>
      <c r="AU143" s="4">
        <v>12</v>
      </c>
      <c r="AV143" s="4">
        <v>10</v>
      </c>
      <c r="AW143" s="4" t="s">
        <v>205</v>
      </c>
      <c r="AX143" s="4">
        <v>1.2052</v>
      </c>
      <c r="AY143" s="4">
        <v>1.8735999999999999</v>
      </c>
      <c r="AZ143" s="4">
        <v>2.5419999999999998</v>
      </c>
      <c r="BA143" s="4">
        <v>14.186999999999999</v>
      </c>
      <c r="BB143" s="4">
        <v>37.6</v>
      </c>
      <c r="BC143" s="4">
        <v>2.65</v>
      </c>
      <c r="BD143" s="4">
        <v>4.6079999999999997</v>
      </c>
      <c r="BE143" s="4">
        <v>3183.4549999999999</v>
      </c>
      <c r="BF143" s="4">
        <v>2.2480000000000002</v>
      </c>
      <c r="BG143" s="4">
        <v>21.896999999999998</v>
      </c>
      <c r="BH143" s="4">
        <v>4.9710000000000001</v>
      </c>
      <c r="BI143" s="4">
        <v>26.867999999999999</v>
      </c>
      <c r="BJ143" s="4">
        <v>17.556000000000001</v>
      </c>
      <c r="BK143" s="4">
        <v>3.9860000000000002</v>
      </c>
      <c r="BL143" s="4">
        <v>21.541</v>
      </c>
      <c r="BM143" s="4">
        <v>0.37130000000000002</v>
      </c>
      <c r="BQ143" s="4">
        <v>5772.1620000000003</v>
      </c>
      <c r="BR143" s="4">
        <v>8.8496000000000005E-2</v>
      </c>
      <c r="BS143" s="4">
        <v>-5</v>
      </c>
      <c r="BT143" s="4">
        <v>7.0000000000000001E-3</v>
      </c>
      <c r="BU143" s="4">
        <v>2.1626210000000001</v>
      </c>
      <c r="BV143" s="4">
        <v>21</v>
      </c>
      <c r="BW143" s="4">
        <f t="shared" si="11"/>
        <v>0.57136446819999998</v>
      </c>
      <c r="BY143" s="4">
        <f>BE143*$BU143*VLOOKUP("Fuel Specific Gravity",'Raw Data'!$A$1:$B$2000,2,FALSE)</f>
        <v>5879.4540667639703</v>
      </c>
      <c r="BZ143" s="4">
        <f>BF143*$BU143*VLOOKUP("Fuel Specific Gravity",'Raw Data'!$A$1:$B$2000,2,FALSE)</f>
        <v>4.1517824948320001</v>
      </c>
      <c r="CA143" s="4">
        <f>BJ143*$BU143*VLOOKUP("Fuel Specific Gravity",'Raw Data'!$A$1:$B$2000,2,FALSE)</f>
        <v>32.423796031704001</v>
      </c>
      <c r="CB143" s="4">
        <f>BM143*$BU143*VLOOKUP("Fuel Specific Gravity",'Raw Data'!$A$1:$B$2000,2,FALSE)</f>
        <v>0.6857459254142001</v>
      </c>
    </row>
    <row r="144" spans="1:80" x14ac:dyDescent="0.25">
      <c r="A144" s="2">
        <v>43165</v>
      </c>
      <c r="B144" s="38">
        <v>0.41412340277777776</v>
      </c>
      <c r="C144" s="4">
        <v>5.9610000000000003</v>
      </c>
      <c r="D144" s="4">
        <v>6.0000000000000001E-3</v>
      </c>
      <c r="E144" s="4">
        <v>60</v>
      </c>
      <c r="F144" s="4">
        <v>381.4</v>
      </c>
      <c r="G144" s="4">
        <v>81.900000000000006</v>
      </c>
      <c r="H144" s="4">
        <v>0</v>
      </c>
      <c r="J144" s="4">
        <v>13.65</v>
      </c>
      <c r="K144" s="4">
        <v>0.95369999999999999</v>
      </c>
      <c r="L144" s="4">
        <v>5.6849999999999996</v>
      </c>
      <c r="M144" s="4">
        <v>5.7000000000000002E-3</v>
      </c>
      <c r="N144" s="4">
        <v>363.68560000000002</v>
      </c>
      <c r="O144" s="4">
        <v>78.130700000000004</v>
      </c>
      <c r="P144" s="4">
        <v>441.8</v>
      </c>
      <c r="Q144" s="4">
        <v>291.5847</v>
      </c>
      <c r="R144" s="4">
        <v>62.641199999999998</v>
      </c>
      <c r="S144" s="4">
        <v>354.2</v>
      </c>
      <c r="T144" s="4">
        <v>0</v>
      </c>
      <c r="W144" s="4">
        <v>0</v>
      </c>
      <c r="X144" s="4">
        <v>13.0219</v>
      </c>
      <c r="Y144" s="4">
        <v>12.3</v>
      </c>
      <c r="Z144" s="4">
        <v>841</v>
      </c>
      <c r="AA144" s="4">
        <v>843</v>
      </c>
      <c r="AB144" s="4">
        <v>881</v>
      </c>
      <c r="AC144" s="4">
        <v>82</v>
      </c>
      <c r="AD144" s="4">
        <v>22.39</v>
      </c>
      <c r="AE144" s="4">
        <v>0.51</v>
      </c>
      <c r="AF144" s="4">
        <v>978</v>
      </c>
      <c r="AG144" s="4">
        <v>0</v>
      </c>
      <c r="AH144" s="4">
        <v>29</v>
      </c>
      <c r="AI144" s="4">
        <v>35</v>
      </c>
      <c r="AJ144" s="4">
        <v>191</v>
      </c>
      <c r="AK144" s="4">
        <v>171</v>
      </c>
      <c r="AL144" s="4">
        <v>4.7</v>
      </c>
      <c r="AM144" s="4">
        <v>174.3</v>
      </c>
      <c r="AN144" s="4" t="s">
        <v>155</v>
      </c>
      <c r="AO144" s="4">
        <v>2</v>
      </c>
      <c r="AP144" s="5">
        <v>0.6232523148148148</v>
      </c>
      <c r="AQ144" s="4">
        <v>47.163744000000001</v>
      </c>
      <c r="AR144" s="4">
        <v>-88.490317000000005</v>
      </c>
      <c r="AS144" s="4">
        <v>317.60000000000002</v>
      </c>
      <c r="AT144" s="4">
        <v>21.5</v>
      </c>
      <c r="AU144" s="4">
        <v>12</v>
      </c>
      <c r="AV144" s="4">
        <v>10</v>
      </c>
      <c r="AW144" s="4" t="s">
        <v>205</v>
      </c>
      <c r="AX144" s="4">
        <v>1.0948</v>
      </c>
      <c r="AY144" s="4">
        <v>1.8632</v>
      </c>
      <c r="AZ144" s="4">
        <v>2.2896000000000001</v>
      </c>
      <c r="BA144" s="4">
        <v>14.186999999999999</v>
      </c>
      <c r="BB144" s="4">
        <v>35.799999999999997</v>
      </c>
      <c r="BC144" s="4">
        <v>2.52</v>
      </c>
      <c r="BD144" s="4">
        <v>4.8600000000000003</v>
      </c>
      <c r="BE144" s="4">
        <v>3183.8580000000002</v>
      </c>
      <c r="BF144" s="4">
        <v>2.04</v>
      </c>
      <c r="BG144" s="4">
        <v>21.33</v>
      </c>
      <c r="BH144" s="4">
        <v>4.5819999999999999</v>
      </c>
      <c r="BI144" s="4">
        <v>25.911999999999999</v>
      </c>
      <c r="BJ144" s="4">
        <v>17.100999999999999</v>
      </c>
      <c r="BK144" s="4">
        <v>3.6739999999999999</v>
      </c>
      <c r="BL144" s="4">
        <v>20.774999999999999</v>
      </c>
      <c r="BM144" s="4">
        <v>0</v>
      </c>
      <c r="BQ144" s="4">
        <v>5302.7150000000001</v>
      </c>
      <c r="BR144" s="4">
        <v>8.5470000000000004E-2</v>
      </c>
      <c r="BS144" s="4">
        <v>-5</v>
      </c>
      <c r="BT144" s="4">
        <v>7.0000000000000001E-3</v>
      </c>
      <c r="BU144" s="4">
        <v>2.0886740000000001</v>
      </c>
      <c r="BV144" s="4">
        <v>21</v>
      </c>
      <c r="BW144" s="4">
        <f t="shared" si="11"/>
        <v>0.55182767080000006</v>
      </c>
      <c r="BY144" s="4">
        <f>BE144*$BU144*VLOOKUP("Fuel Specific Gravity",'Raw Data'!$A$1:$B$2000,2,FALSE)</f>
        <v>5679.1353763453681</v>
      </c>
      <c r="BZ144" s="4">
        <f>BF144*$BU144*VLOOKUP("Fuel Specific Gravity",'Raw Data'!$A$1:$B$2000,2,FALSE)</f>
        <v>3.6388042958400004</v>
      </c>
      <c r="CA144" s="4">
        <f>BJ144*$BU144*VLOOKUP("Fuel Specific Gravity",'Raw Data'!$A$1:$B$2000,2,FALSE)</f>
        <v>30.503525619196001</v>
      </c>
      <c r="CB144" s="4">
        <f>BM144*$BU144*VLOOKUP("Fuel Specific Gravity",'Raw Data'!$A$1:$B$2000,2,FALSE)</f>
        <v>0</v>
      </c>
    </row>
    <row r="145" spans="1:80" x14ac:dyDescent="0.25">
      <c r="A145" s="2">
        <v>43165</v>
      </c>
      <c r="B145" s="38">
        <v>0.41413497685185185</v>
      </c>
      <c r="C145" s="4">
        <v>6.415</v>
      </c>
      <c r="D145" s="4">
        <v>8.3000000000000001E-3</v>
      </c>
      <c r="E145" s="4">
        <v>82.570015999999995</v>
      </c>
      <c r="F145" s="4">
        <v>388.1</v>
      </c>
      <c r="G145" s="4">
        <v>80.7</v>
      </c>
      <c r="H145" s="4">
        <v>16.399999999999999</v>
      </c>
      <c r="J145" s="4">
        <v>13.33</v>
      </c>
      <c r="K145" s="4">
        <v>0.95009999999999994</v>
      </c>
      <c r="L145" s="4">
        <v>6.0949</v>
      </c>
      <c r="M145" s="4">
        <v>7.7999999999999996E-3</v>
      </c>
      <c r="N145" s="4">
        <v>368.69170000000003</v>
      </c>
      <c r="O145" s="4">
        <v>76.681899999999999</v>
      </c>
      <c r="P145" s="4">
        <v>445.4</v>
      </c>
      <c r="Q145" s="4">
        <v>295.59829999999999</v>
      </c>
      <c r="R145" s="4">
        <v>61.479700000000001</v>
      </c>
      <c r="S145" s="4">
        <v>357.1</v>
      </c>
      <c r="T145" s="4">
        <v>16.370699999999999</v>
      </c>
      <c r="W145" s="4">
        <v>0</v>
      </c>
      <c r="X145" s="4">
        <v>12.6686</v>
      </c>
      <c r="Y145" s="4">
        <v>12.4</v>
      </c>
      <c r="Z145" s="4">
        <v>841</v>
      </c>
      <c r="AA145" s="4">
        <v>845</v>
      </c>
      <c r="AB145" s="4">
        <v>881</v>
      </c>
      <c r="AC145" s="4">
        <v>82</v>
      </c>
      <c r="AD145" s="4">
        <v>22.39</v>
      </c>
      <c r="AE145" s="4">
        <v>0.51</v>
      </c>
      <c r="AF145" s="4">
        <v>978</v>
      </c>
      <c r="AG145" s="4">
        <v>0</v>
      </c>
      <c r="AH145" s="4">
        <v>29</v>
      </c>
      <c r="AI145" s="4">
        <v>35</v>
      </c>
      <c r="AJ145" s="4">
        <v>191</v>
      </c>
      <c r="AK145" s="4">
        <v>171</v>
      </c>
      <c r="AL145" s="4">
        <v>4.7</v>
      </c>
      <c r="AM145" s="4">
        <v>174.7</v>
      </c>
      <c r="AN145" s="4" t="s">
        <v>155</v>
      </c>
      <c r="AO145" s="4">
        <v>2</v>
      </c>
      <c r="AP145" s="5">
        <v>0.62326388888888895</v>
      </c>
      <c r="AQ145" s="4">
        <v>47.163711999999997</v>
      </c>
      <c r="AR145" s="4">
        <v>-88.490437999999997</v>
      </c>
      <c r="AS145" s="4">
        <v>317.60000000000002</v>
      </c>
      <c r="AT145" s="4">
        <v>21.3</v>
      </c>
      <c r="AU145" s="4">
        <v>12</v>
      </c>
      <c r="AV145" s="4">
        <v>10</v>
      </c>
      <c r="AW145" s="4" t="s">
        <v>205</v>
      </c>
      <c r="AX145" s="4">
        <v>1.2052</v>
      </c>
      <c r="AY145" s="4">
        <v>2.0735999999999999</v>
      </c>
      <c r="AZ145" s="4">
        <v>2.4420000000000002</v>
      </c>
      <c r="BA145" s="4">
        <v>14.186999999999999</v>
      </c>
      <c r="BB145" s="4">
        <v>33.32</v>
      </c>
      <c r="BC145" s="4">
        <v>2.35</v>
      </c>
      <c r="BD145" s="4">
        <v>5.2560000000000002</v>
      </c>
      <c r="BE145" s="4">
        <v>3180.5949999999998</v>
      </c>
      <c r="BF145" s="4">
        <v>2.6059999999999999</v>
      </c>
      <c r="BG145" s="4">
        <v>20.148</v>
      </c>
      <c r="BH145" s="4">
        <v>4.1909999999999998</v>
      </c>
      <c r="BI145" s="4">
        <v>24.338999999999999</v>
      </c>
      <c r="BJ145" s="4">
        <v>16.154</v>
      </c>
      <c r="BK145" s="4">
        <v>3.36</v>
      </c>
      <c r="BL145" s="4">
        <v>19.513999999999999</v>
      </c>
      <c r="BM145" s="4">
        <v>0.26989999999999997</v>
      </c>
      <c r="BQ145" s="4">
        <v>4806.9480000000003</v>
      </c>
      <c r="BR145" s="4">
        <v>0.111274</v>
      </c>
      <c r="BS145" s="4">
        <v>-5</v>
      </c>
      <c r="BT145" s="4">
        <v>6.0939999999999996E-3</v>
      </c>
      <c r="BU145" s="4">
        <v>2.719258</v>
      </c>
      <c r="BV145" s="4">
        <v>21</v>
      </c>
      <c r="BW145" s="4">
        <f t="shared" si="11"/>
        <v>0.71842796359999994</v>
      </c>
      <c r="BY145" s="4">
        <f>BE145*$BU145*VLOOKUP("Fuel Specific Gravity",'Raw Data'!$A$1:$B$2000,2,FALSE)</f>
        <v>7386.1250723275398</v>
      </c>
      <c r="BZ145" s="4">
        <f>BF145*$BU145*VLOOKUP("Fuel Specific Gravity",'Raw Data'!$A$1:$B$2000,2,FALSE)</f>
        <v>6.0517739411919997</v>
      </c>
      <c r="CA145" s="4">
        <f>BJ145*$BU145*VLOOKUP("Fuel Specific Gravity",'Raw Data'!$A$1:$B$2000,2,FALSE)</f>
        <v>37.513567247127995</v>
      </c>
      <c r="CB145" s="4">
        <f>BM145*$BU145*VLOOKUP("Fuel Specific Gravity",'Raw Data'!$A$1:$B$2000,2,FALSE)</f>
        <v>0.62677428500679988</v>
      </c>
    </row>
    <row r="146" spans="1:80" x14ac:dyDescent="0.25">
      <c r="A146" s="2">
        <v>43165</v>
      </c>
      <c r="B146" s="38">
        <v>0.41414655092592589</v>
      </c>
      <c r="C146" s="4">
        <v>6.6210000000000004</v>
      </c>
      <c r="D146" s="4">
        <v>9.1999999999999998E-3</v>
      </c>
      <c r="E146" s="4">
        <v>92.285011999999995</v>
      </c>
      <c r="F146" s="4">
        <v>394.7</v>
      </c>
      <c r="G146" s="4">
        <v>79.8</v>
      </c>
      <c r="H146" s="4">
        <v>9.3000000000000007</v>
      </c>
      <c r="J146" s="4">
        <v>12.97</v>
      </c>
      <c r="K146" s="4">
        <v>0.94850000000000001</v>
      </c>
      <c r="L146" s="4">
        <v>6.2796000000000003</v>
      </c>
      <c r="M146" s="4">
        <v>8.8000000000000005E-3</v>
      </c>
      <c r="N146" s="4">
        <v>374.38639999999998</v>
      </c>
      <c r="O146" s="4">
        <v>75.682400000000001</v>
      </c>
      <c r="P146" s="4">
        <v>450.1</v>
      </c>
      <c r="Q146" s="4">
        <v>300.16410000000002</v>
      </c>
      <c r="R146" s="4">
        <v>60.6783</v>
      </c>
      <c r="S146" s="4">
        <v>360.8</v>
      </c>
      <c r="T146" s="4">
        <v>9.2567000000000004</v>
      </c>
      <c r="W146" s="4">
        <v>0</v>
      </c>
      <c r="X146" s="4">
        <v>12.3049</v>
      </c>
      <c r="Y146" s="4">
        <v>12.4</v>
      </c>
      <c r="Z146" s="4">
        <v>842</v>
      </c>
      <c r="AA146" s="4">
        <v>843</v>
      </c>
      <c r="AB146" s="4">
        <v>881</v>
      </c>
      <c r="AC146" s="4">
        <v>82</v>
      </c>
      <c r="AD146" s="4">
        <v>22.39</v>
      </c>
      <c r="AE146" s="4">
        <v>0.51</v>
      </c>
      <c r="AF146" s="4">
        <v>978</v>
      </c>
      <c r="AG146" s="4">
        <v>0</v>
      </c>
      <c r="AH146" s="4">
        <v>29</v>
      </c>
      <c r="AI146" s="4">
        <v>35</v>
      </c>
      <c r="AJ146" s="4">
        <v>191</v>
      </c>
      <c r="AK146" s="4">
        <v>170.1</v>
      </c>
      <c r="AL146" s="4">
        <v>4.8</v>
      </c>
      <c r="AM146" s="4">
        <v>175</v>
      </c>
      <c r="AN146" s="4" t="s">
        <v>155</v>
      </c>
      <c r="AO146" s="4">
        <v>2</v>
      </c>
      <c r="AP146" s="5">
        <v>0.62327546296296299</v>
      </c>
      <c r="AQ146" s="4">
        <v>47.163682000000001</v>
      </c>
      <c r="AR146" s="4">
        <v>-88.490555999999998</v>
      </c>
      <c r="AS146" s="4">
        <v>317.5</v>
      </c>
      <c r="AT146" s="4">
        <v>21.3</v>
      </c>
      <c r="AU146" s="4">
        <v>12</v>
      </c>
      <c r="AV146" s="4">
        <v>10</v>
      </c>
      <c r="AW146" s="4" t="s">
        <v>205</v>
      </c>
      <c r="AX146" s="4">
        <v>1.3</v>
      </c>
      <c r="AY146" s="4">
        <v>2.2000000000000002</v>
      </c>
      <c r="AZ146" s="4">
        <v>2.6</v>
      </c>
      <c r="BA146" s="4">
        <v>14.186999999999999</v>
      </c>
      <c r="BB146" s="4">
        <v>32.31</v>
      </c>
      <c r="BC146" s="4">
        <v>2.2799999999999998</v>
      </c>
      <c r="BD146" s="4">
        <v>5.4290000000000003</v>
      </c>
      <c r="BE146" s="4">
        <v>3180.027</v>
      </c>
      <c r="BF146" s="4">
        <v>2.8210000000000002</v>
      </c>
      <c r="BG146" s="4">
        <v>19.853999999999999</v>
      </c>
      <c r="BH146" s="4">
        <v>4.0140000000000002</v>
      </c>
      <c r="BI146" s="4">
        <v>23.867999999999999</v>
      </c>
      <c r="BJ146" s="4">
        <v>15.917999999999999</v>
      </c>
      <c r="BK146" s="4">
        <v>3.218</v>
      </c>
      <c r="BL146" s="4">
        <v>19.135999999999999</v>
      </c>
      <c r="BM146" s="4">
        <v>0.14810000000000001</v>
      </c>
      <c r="BQ146" s="4">
        <v>4530.8429999999998</v>
      </c>
      <c r="BR146" s="4">
        <v>0.12940199999999999</v>
      </c>
      <c r="BS146" s="4">
        <v>-5</v>
      </c>
      <c r="BT146" s="4">
        <v>6.9059999999999998E-3</v>
      </c>
      <c r="BU146" s="4">
        <v>3.1622620000000001</v>
      </c>
      <c r="BV146" s="4">
        <v>21</v>
      </c>
      <c r="BW146" s="4">
        <f t="shared" ref="BW146" si="12">BU146*0.2642</f>
        <v>0.83546962040000006</v>
      </c>
      <c r="BY146" s="4">
        <f>BE146*$BU146*VLOOKUP("Fuel Specific Gravity",'Raw Data'!$A$1:$B$2000,2,FALSE)</f>
        <v>8587.8910740771971</v>
      </c>
      <c r="BZ146" s="4">
        <f>BF146*$BU146*VLOOKUP("Fuel Specific Gravity",'Raw Data'!$A$1:$B$2000,2,FALSE)</f>
        <v>7.6183129011080002</v>
      </c>
      <c r="CA146" s="4">
        <f>BJ146*$BU146*VLOOKUP("Fuel Specific Gravity",'Raw Data'!$A$1:$B$2000,2,FALSE)</f>
        <v>42.987701084663996</v>
      </c>
      <c r="CB146" s="4">
        <f>BM146*$BU146*VLOOKUP("Fuel Specific Gravity",'Raw Data'!$A$1:$B$2000,2,FALSE)</f>
        <v>0.39995467587880007</v>
      </c>
    </row>
    <row r="147" spans="1:80" x14ac:dyDescent="0.25">
      <c r="A147" s="2">
        <v>43165</v>
      </c>
      <c r="B147" s="38">
        <v>0.41415812499999999</v>
      </c>
      <c r="C147" s="4">
        <v>6.2229999999999999</v>
      </c>
      <c r="D147" s="4">
        <v>7.4000000000000003E-3</v>
      </c>
      <c r="E147" s="4">
        <v>73.644068000000004</v>
      </c>
      <c r="F147" s="4">
        <v>396.4</v>
      </c>
      <c r="G147" s="4">
        <v>79.3</v>
      </c>
      <c r="H147" s="4">
        <v>6.7</v>
      </c>
      <c r="J147" s="4">
        <v>12.53</v>
      </c>
      <c r="K147" s="4">
        <v>0.9516</v>
      </c>
      <c r="L147" s="4">
        <v>5.9214000000000002</v>
      </c>
      <c r="M147" s="4">
        <v>7.0000000000000001E-3</v>
      </c>
      <c r="N147" s="4">
        <v>377.1825</v>
      </c>
      <c r="O147" s="4">
        <v>75.461200000000005</v>
      </c>
      <c r="P147" s="4">
        <v>452.6</v>
      </c>
      <c r="Q147" s="4">
        <v>302.4058</v>
      </c>
      <c r="R147" s="4">
        <v>60.500999999999998</v>
      </c>
      <c r="S147" s="4">
        <v>362.9</v>
      </c>
      <c r="T147" s="4">
        <v>6.7194000000000003</v>
      </c>
      <c r="W147" s="4">
        <v>0</v>
      </c>
      <c r="X147" s="4">
        <v>11.923400000000001</v>
      </c>
      <c r="Y147" s="4">
        <v>12.3</v>
      </c>
      <c r="Z147" s="4">
        <v>842</v>
      </c>
      <c r="AA147" s="4">
        <v>845</v>
      </c>
      <c r="AB147" s="4">
        <v>882</v>
      </c>
      <c r="AC147" s="4">
        <v>82</v>
      </c>
      <c r="AD147" s="4">
        <v>22.39</v>
      </c>
      <c r="AE147" s="4">
        <v>0.51</v>
      </c>
      <c r="AF147" s="4">
        <v>978</v>
      </c>
      <c r="AG147" s="4">
        <v>0</v>
      </c>
      <c r="AH147" s="4">
        <v>29</v>
      </c>
      <c r="AI147" s="4">
        <v>35</v>
      </c>
      <c r="AJ147" s="4">
        <v>191</v>
      </c>
      <c r="AK147" s="4">
        <v>170</v>
      </c>
      <c r="AL147" s="4">
        <v>4.7</v>
      </c>
      <c r="AM147" s="4">
        <v>175</v>
      </c>
      <c r="AN147" s="4" t="s">
        <v>155</v>
      </c>
      <c r="AO147" s="4">
        <v>2</v>
      </c>
      <c r="AP147" s="5">
        <v>0.62328703703703703</v>
      </c>
      <c r="AQ147" s="4">
        <v>47.16366</v>
      </c>
      <c r="AR147" s="4">
        <v>-88.490686999999994</v>
      </c>
      <c r="AS147" s="4">
        <v>317.39999999999998</v>
      </c>
      <c r="AT147" s="4">
        <v>21.5</v>
      </c>
      <c r="AU147" s="4">
        <v>12</v>
      </c>
      <c r="AV147" s="4">
        <v>10</v>
      </c>
      <c r="AW147" s="4" t="s">
        <v>205</v>
      </c>
      <c r="AX147" s="4">
        <v>1.3</v>
      </c>
      <c r="AY147" s="4">
        <v>2.2000000000000002</v>
      </c>
      <c r="AZ147" s="4">
        <v>2.6</v>
      </c>
      <c r="BA147" s="4">
        <v>14.186999999999999</v>
      </c>
      <c r="BB147" s="4">
        <v>34.33</v>
      </c>
      <c r="BC147" s="4">
        <v>2.42</v>
      </c>
      <c r="BD147" s="4">
        <v>5.0869999999999997</v>
      </c>
      <c r="BE147" s="4">
        <v>3182.0340000000001</v>
      </c>
      <c r="BF147" s="4">
        <v>2.3969999999999998</v>
      </c>
      <c r="BG147" s="4">
        <v>21.225999999999999</v>
      </c>
      <c r="BH147" s="4">
        <v>4.2469999999999999</v>
      </c>
      <c r="BI147" s="4">
        <v>25.472999999999999</v>
      </c>
      <c r="BJ147" s="4">
        <v>17.018000000000001</v>
      </c>
      <c r="BK147" s="4">
        <v>3.4049999999999998</v>
      </c>
      <c r="BL147" s="4">
        <v>20.422999999999998</v>
      </c>
      <c r="BM147" s="4">
        <v>0.11409999999999999</v>
      </c>
      <c r="BQ147" s="4">
        <v>4658.8980000000001</v>
      </c>
      <c r="BR147" s="4">
        <v>0.146402</v>
      </c>
      <c r="BS147" s="4">
        <v>-5</v>
      </c>
      <c r="BT147" s="4">
        <v>7.9059999999999998E-3</v>
      </c>
      <c r="BU147" s="4">
        <v>3.577699</v>
      </c>
      <c r="BV147" s="4">
        <v>21</v>
      </c>
      <c r="BW147" s="4">
        <f t="shared" ref="BW147:BW181" si="13">BU147*0.2642</f>
        <v>0.9452280757999999</v>
      </c>
      <c r="BY147" s="4">
        <f>BE147*$BU147*VLOOKUP("Fuel Specific Gravity",'Raw Data'!$A$1:$B$2000,2,FALSE)</f>
        <v>9722.2433202401644</v>
      </c>
      <c r="BZ147" s="4">
        <f>BF147*$BU147*VLOOKUP("Fuel Specific Gravity",'Raw Data'!$A$1:$B$2000,2,FALSE)</f>
        <v>7.3236858055619996</v>
      </c>
      <c r="CA147" s="4">
        <f>BJ147*$BU147*VLOOKUP("Fuel Specific Gravity",'Raw Data'!$A$1:$B$2000,2,FALSE)</f>
        <v>51.996030471028</v>
      </c>
      <c r="CB147" s="4">
        <f>BM147*$BU147*VLOOKUP("Fuel Specific Gravity",'Raw Data'!$A$1:$B$2000,2,FALSE)</f>
        <v>0.34861599933859999</v>
      </c>
    </row>
    <row r="148" spans="1:80" x14ac:dyDescent="0.25">
      <c r="A148" s="4">
        <v>43165</v>
      </c>
      <c r="B148" s="38">
        <v>0.41416969907407403</v>
      </c>
      <c r="C148" s="4">
        <v>5.4989999999999997</v>
      </c>
      <c r="D148" s="4">
        <v>5.4000000000000003E-3</v>
      </c>
      <c r="E148" s="4">
        <v>53.565365</v>
      </c>
      <c r="F148" s="4">
        <v>390.8</v>
      </c>
      <c r="G148" s="4">
        <v>79.7</v>
      </c>
      <c r="H148" s="4">
        <v>23.3</v>
      </c>
      <c r="J148" s="4">
        <v>12.3</v>
      </c>
      <c r="K148" s="4">
        <v>0.95730000000000004</v>
      </c>
      <c r="L148" s="4">
        <v>5.2645999999999997</v>
      </c>
      <c r="M148" s="4">
        <v>5.1000000000000004E-3</v>
      </c>
      <c r="N148" s="4">
        <v>374.10039999999998</v>
      </c>
      <c r="O148" s="4">
        <v>76.260400000000004</v>
      </c>
      <c r="P148" s="4">
        <v>450.4</v>
      </c>
      <c r="Q148" s="4">
        <v>299.9348</v>
      </c>
      <c r="R148" s="4">
        <v>61.141800000000003</v>
      </c>
      <c r="S148" s="4">
        <v>361.1</v>
      </c>
      <c r="T148" s="4">
        <v>23.2943</v>
      </c>
      <c r="W148" s="4">
        <v>0</v>
      </c>
      <c r="X148" s="4">
        <v>11.7751</v>
      </c>
      <c r="Y148" s="4">
        <v>12.4</v>
      </c>
      <c r="Z148" s="4">
        <v>841</v>
      </c>
      <c r="AA148" s="4">
        <v>845</v>
      </c>
      <c r="AB148" s="4">
        <v>882</v>
      </c>
      <c r="AC148" s="4">
        <v>82</v>
      </c>
      <c r="AD148" s="4">
        <v>22.39</v>
      </c>
      <c r="AE148" s="4">
        <v>0.51</v>
      </c>
      <c r="AF148" s="4">
        <v>978</v>
      </c>
      <c r="AG148" s="4">
        <v>0</v>
      </c>
      <c r="AH148" s="4">
        <v>29</v>
      </c>
      <c r="AI148" s="4">
        <v>35</v>
      </c>
      <c r="AJ148" s="4">
        <v>191</v>
      </c>
      <c r="AK148" s="4">
        <v>170.9</v>
      </c>
      <c r="AL148" s="4">
        <v>4.8</v>
      </c>
      <c r="AM148" s="4">
        <v>175</v>
      </c>
      <c r="AN148" s="4" t="s">
        <v>155</v>
      </c>
      <c r="AO148" s="4">
        <v>2</v>
      </c>
      <c r="AP148" s="4">
        <v>0.62329861111111107</v>
      </c>
      <c r="AQ148" s="4">
        <v>47.163635999999997</v>
      </c>
      <c r="AR148" s="4">
        <v>-88.490813000000003</v>
      </c>
      <c r="AS148" s="4">
        <v>317.39999999999998</v>
      </c>
      <c r="AT148" s="4">
        <v>21.6</v>
      </c>
      <c r="AU148" s="4">
        <v>12</v>
      </c>
      <c r="AV148" s="4">
        <v>10</v>
      </c>
      <c r="AW148" s="4" t="s">
        <v>205</v>
      </c>
      <c r="AX148" s="4">
        <v>1.3</v>
      </c>
      <c r="AY148" s="4">
        <v>2.2000000000000002</v>
      </c>
      <c r="AZ148" s="4">
        <v>2.6</v>
      </c>
      <c r="BA148" s="4">
        <v>14.186999999999999</v>
      </c>
      <c r="BB148" s="4">
        <v>38.72</v>
      </c>
      <c r="BC148" s="4">
        <v>2.73</v>
      </c>
      <c r="BD148" s="4">
        <v>4.4580000000000002</v>
      </c>
      <c r="BE148" s="4">
        <v>3184.3359999999998</v>
      </c>
      <c r="BF148" s="4">
        <v>1.974</v>
      </c>
      <c r="BG148" s="4">
        <v>23.696000000000002</v>
      </c>
      <c r="BH148" s="4">
        <v>4.83</v>
      </c>
      <c r="BI148" s="4">
        <v>28.526</v>
      </c>
      <c r="BJ148" s="4">
        <v>18.998000000000001</v>
      </c>
      <c r="BK148" s="4">
        <v>3.8730000000000002</v>
      </c>
      <c r="BL148" s="4">
        <v>22.870999999999999</v>
      </c>
      <c r="BM148" s="4">
        <v>0.4451</v>
      </c>
      <c r="BQ148" s="4">
        <v>5178.598</v>
      </c>
      <c r="BR148" s="4">
        <v>0.15343599999999999</v>
      </c>
      <c r="BS148" s="4">
        <v>-5</v>
      </c>
      <c r="BT148" s="4">
        <v>7.0939999999999996E-3</v>
      </c>
      <c r="BU148" s="4">
        <v>3.7495919999999998</v>
      </c>
      <c r="BV148" s="4">
        <v>21</v>
      </c>
      <c r="BW148" s="4">
        <f t="shared" si="13"/>
        <v>0.99064220639999989</v>
      </c>
      <c r="BY148" s="4">
        <f>BE148*$BU148*VLOOKUP("Fuel Specific Gravity",'Raw Data'!$A$1:$B$2000,2,FALSE)</f>
        <v>10196.726515438846</v>
      </c>
      <c r="BZ148" s="4">
        <f>BF148*$BU148*VLOOKUP("Fuel Specific Gravity",'Raw Data'!$A$1:$B$2000,2,FALSE)</f>
        <v>6.3210471952319995</v>
      </c>
      <c r="CA148" s="4">
        <f>BJ148*$BU148*VLOOKUP("Fuel Specific Gravity",'Raw Data'!$A$1:$B$2000,2,FALSE)</f>
        <v>60.834475488864001</v>
      </c>
      <c r="CB148" s="4">
        <f>BM148*$BU148*VLOOKUP("Fuel Specific Gravity",'Raw Data'!$A$1:$B$2000,2,FALSE)</f>
        <v>1.4252776629168</v>
      </c>
    </row>
    <row r="149" spans="1:80" x14ac:dyDescent="0.25">
      <c r="A149" s="4">
        <v>43165</v>
      </c>
      <c r="B149" s="38">
        <v>0.41418127314814818</v>
      </c>
      <c r="C149" s="4">
        <v>5.1159999999999997</v>
      </c>
      <c r="D149" s="4">
        <v>1.04E-2</v>
      </c>
      <c r="E149" s="4">
        <v>104.499151</v>
      </c>
      <c r="F149" s="4">
        <v>376.5</v>
      </c>
      <c r="G149" s="4">
        <v>82.6</v>
      </c>
      <c r="H149" s="4">
        <v>3.2</v>
      </c>
      <c r="J149" s="4">
        <v>12.37</v>
      </c>
      <c r="K149" s="4">
        <v>0.96030000000000004</v>
      </c>
      <c r="L149" s="4">
        <v>4.9127000000000001</v>
      </c>
      <c r="M149" s="4">
        <v>0.01</v>
      </c>
      <c r="N149" s="4">
        <v>361.54320000000001</v>
      </c>
      <c r="O149" s="4">
        <v>79.319500000000005</v>
      </c>
      <c r="P149" s="4">
        <v>440.9</v>
      </c>
      <c r="Q149" s="4">
        <v>289.86700000000002</v>
      </c>
      <c r="R149" s="4">
        <v>63.5944</v>
      </c>
      <c r="S149" s="4">
        <v>353.5</v>
      </c>
      <c r="T149" s="4">
        <v>3.1739000000000002</v>
      </c>
      <c r="W149" s="4">
        <v>0</v>
      </c>
      <c r="X149" s="4">
        <v>11.879200000000001</v>
      </c>
      <c r="Y149" s="4">
        <v>12.3</v>
      </c>
      <c r="Z149" s="4">
        <v>841</v>
      </c>
      <c r="AA149" s="4">
        <v>846</v>
      </c>
      <c r="AB149" s="4">
        <v>881</v>
      </c>
      <c r="AC149" s="4">
        <v>82</v>
      </c>
      <c r="AD149" s="4">
        <v>22.39</v>
      </c>
      <c r="AE149" s="4">
        <v>0.51</v>
      </c>
      <c r="AF149" s="4">
        <v>978</v>
      </c>
      <c r="AG149" s="4">
        <v>0</v>
      </c>
      <c r="AH149" s="4">
        <v>29</v>
      </c>
      <c r="AI149" s="4">
        <v>35</v>
      </c>
      <c r="AJ149" s="4">
        <v>191</v>
      </c>
      <c r="AK149" s="4">
        <v>171</v>
      </c>
      <c r="AL149" s="4">
        <v>4.7</v>
      </c>
      <c r="AM149" s="4">
        <v>175</v>
      </c>
      <c r="AN149" s="4" t="s">
        <v>155</v>
      </c>
      <c r="AO149" s="4">
        <v>2</v>
      </c>
      <c r="AP149" s="4">
        <v>0.62331018518518522</v>
      </c>
      <c r="AQ149" s="4">
        <v>47.163609000000001</v>
      </c>
      <c r="AR149" s="4">
        <v>-88.490970000000004</v>
      </c>
      <c r="AS149" s="4">
        <v>317.5</v>
      </c>
      <c r="AT149" s="4">
        <v>23</v>
      </c>
      <c r="AU149" s="4">
        <v>12</v>
      </c>
      <c r="AV149" s="4">
        <v>10</v>
      </c>
      <c r="AW149" s="4" t="s">
        <v>205</v>
      </c>
      <c r="AX149" s="4">
        <v>1.3</v>
      </c>
      <c r="AY149" s="4">
        <v>2.2000000000000002</v>
      </c>
      <c r="AZ149" s="4">
        <v>2.6</v>
      </c>
      <c r="BA149" s="4">
        <v>14.186999999999999</v>
      </c>
      <c r="BB149" s="4">
        <v>41.53</v>
      </c>
      <c r="BC149" s="4">
        <v>2.93</v>
      </c>
      <c r="BD149" s="4">
        <v>4.133</v>
      </c>
      <c r="BE149" s="4">
        <v>3183.857</v>
      </c>
      <c r="BF149" s="4">
        <v>4.1390000000000002</v>
      </c>
      <c r="BG149" s="4">
        <v>24.538</v>
      </c>
      <c r="BH149" s="4">
        <v>5.383</v>
      </c>
      <c r="BI149" s="4">
        <v>29.920999999999999</v>
      </c>
      <c r="BJ149" s="4">
        <v>19.672999999999998</v>
      </c>
      <c r="BK149" s="4">
        <v>4.3159999999999998</v>
      </c>
      <c r="BL149" s="4">
        <v>23.989000000000001</v>
      </c>
      <c r="BM149" s="4">
        <v>6.5000000000000002E-2</v>
      </c>
      <c r="BQ149" s="4">
        <v>5597.8720000000003</v>
      </c>
      <c r="BR149" s="4">
        <v>0.111418</v>
      </c>
      <c r="BS149" s="4">
        <v>-5</v>
      </c>
      <c r="BT149" s="4">
        <v>7.9059999999999998E-3</v>
      </c>
      <c r="BU149" s="4">
        <v>2.7227769999999998</v>
      </c>
      <c r="BV149" s="4">
        <v>21</v>
      </c>
      <c r="BW149" s="4">
        <f t="shared" si="13"/>
        <v>0.71935768339999995</v>
      </c>
      <c r="BY149" s="4">
        <f>BE149*$BU149*VLOOKUP("Fuel Specific Gravity",'Raw Data'!$A$1:$B$2000,2,FALSE)</f>
        <v>7403.268449699206</v>
      </c>
      <c r="BZ149" s="4">
        <f>BF149*$BU149*VLOOKUP("Fuel Specific Gravity",'Raw Data'!$A$1:$B$2000,2,FALSE)</f>
        <v>9.6242161985619994</v>
      </c>
      <c r="CA149" s="4">
        <f>BJ149*$BU149*VLOOKUP("Fuel Specific Gravity",'Raw Data'!$A$1:$B$2000,2,FALSE)</f>
        <v>45.744673900533996</v>
      </c>
      <c r="CB149" s="4">
        <f>BM149*$BU149*VLOOKUP("Fuel Specific Gravity",'Raw Data'!$A$1:$B$2000,2,FALSE)</f>
        <v>0.15114135126999997</v>
      </c>
    </row>
    <row r="150" spans="1:80" x14ac:dyDescent="0.25">
      <c r="A150" s="4">
        <v>43165</v>
      </c>
      <c r="B150" s="38">
        <v>0.41419284722222222</v>
      </c>
      <c r="C150" s="4">
        <v>5.1459999999999999</v>
      </c>
      <c r="D150" s="4">
        <v>1.03E-2</v>
      </c>
      <c r="E150" s="4">
        <v>102.54803699999999</v>
      </c>
      <c r="F150" s="4">
        <v>371.9</v>
      </c>
      <c r="G150" s="4">
        <v>86.9</v>
      </c>
      <c r="H150" s="4">
        <v>6.9</v>
      </c>
      <c r="J150" s="4">
        <v>12.73</v>
      </c>
      <c r="K150" s="4">
        <v>0.96009999999999995</v>
      </c>
      <c r="L150" s="4">
        <v>4.9406999999999996</v>
      </c>
      <c r="M150" s="4">
        <v>9.7999999999999997E-3</v>
      </c>
      <c r="N150" s="4">
        <v>357.07799999999997</v>
      </c>
      <c r="O150" s="4">
        <v>83.446799999999996</v>
      </c>
      <c r="P150" s="4">
        <v>440.5</v>
      </c>
      <c r="Q150" s="4">
        <v>286.28699999999998</v>
      </c>
      <c r="R150" s="4">
        <v>66.903400000000005</v>
      </c>
      <c r="S150" s="4">
        <v>353.2</v>
      </c>
      <c r="T150" s="4">
        <v>6.9086999999999996</v>
      </c>
      <c r="W150" s="4">
        <v>0</v>
      </c>
      <c r="X150" s="4">
        <v>12.2217</v>
      </c>
      <c r="Y150" s="4">
        <v>12.4</v>
      </c>
      <c r="Z150" s="4">
        <v>841</v>
      </c>
      <c r="AA150" s="4">
        <v>845</v>
      </c>
      <c r="AB150" s="4">
        <v>881</v>
      </c>
      <c r="AC150" s="4">
        <v>82</v>
      </c>
      <c r="AD150" s="4">
        <v>22.39</v>
      </c>
      <c r="AE150" s="4">
        <v>0.51</v>
      </c>
      <c r="AF150" s="4">
        <v>978</v>
      </c>
      <c r="AG150" s="4">
        <v>0</v>
      </c>
      <c r="AH150" s="4">
        <v>29</v>
      </c>
      <c r="AI150" s="4">
        <v>35</v>
      </c>
      <c r="AJ150" s="4">
        <v>191</v>
      </c>
      <c r="AK150" s="4">
        <v>170.1</v>
      </c>
      <c r="AL150" s="4">
        <v>4.7</v>
      </c>
      <c r="AM150" s="4">
        <v>175</v>
      </c>
      <c r="AN150" s="4" t="s">
        <v>155</v>
      </c>
      <c r="AO150" s="4">
        <v>2</v>
      </c>
      <c r="AP150" s="4">
        <v>0.62332175925925926</v>
      </c>
      <c r="AQ150" s="4">
        <v>47.163573999999997</v>
      </c>
      <c r="AR150" s="4">
        <v>-88.491131999999993</v>
      </c>
      <c r="AS150" s="4">
        <v>317.60000000000002</v>
      </c>
      <c r="AT150" s="4">
        <v>25</v>
      </c>
      <c r="AU150" s="4">
        <v>12</v>
      </c>
      <c r="AV150" s="4">
        <v>10</v>
      </c>
      <c r="AW150" s="4" t="s">
        <v>205</v>
      </c>
      <c r="AX150" s="4">
        <v>1.4368000000000001</v>
      </c>
      <c r="AY150" s="4">
        <v>2.4051999999999998</v>
      </c>
      <c r="AZ150" s="4">
        <v>2.8052000000000001</v>
      </c>
      <c r="BA150" s="4">
        <v>14.186999999999999</v>
      </c>
      <c r="BB150" s="4">
        <v>41.29</v>
      </c>
      <c r="BC150" s="4">
        <v>2.91</v>
      </c>
      <c r="BD150" s="4">
        <v>4.16</v>
      </c>
      <c r="BE150" s="4">
        <v>3183.6289999999999</v>
      </c>
      <c r="BF150" s="4">
        <v>4.0380000000000003</v>
      </c>
      <c r="BG150" s="4">
        <v>24.094999999999999</v>
      </c>
      <c r="BH150" s="4">
        <v>5.6310000000000002</v>
      </c>
      <c r="BI150" s="4">
        <v>29.725999999999999</v>
      </c>
      <c r="BJ150" s="4">
        <v>19.318000000000001</v>
      </c>
      <c r="BK150" s="4">
        <v>4.5149999999999997</v>
      </c>
      <c r="BL150" s="4">
        <v>23.832999999999998</v>
      </c>
      <c r="BM150" s="4">
        <v>0.1406</v>
      </c>
      <c r="BQ150" s="4">
        <v>5726.1329999999998</v>
      </c>
      <c r="BR150" s="4">
        <v>0.113342</v>
      </c>
      <c r="BS150" s="4">
        <v>-5</v>
      </c>
      <c r="BT150" s="4">
        <v>6.1879999999999999E-3</v>
      </c>
      <c r="BU150" s="4">
        <v>2.7697949999999998</v>
      </c>
      <c r="BV150" s="4">
        <v>21</v>
      </c>
      <c r="BW150" s="4">
        <f t="shared" si="13"/>
        <v>0.73177983899999988</v>
      </c>
      <c r="BY150" s="4">
        <f>BE150*$BU150*VLOOKUP("Fuel Specific Gravity",'Raw Data'!$A$1:$B$2000,2,FALSE)</f>
        <v>7530.5717318909683</v>
      </c>
      <c r="BZ150" s="4">
        <f>BF150*$BU150*VLOOKUP("Fuel Specific Gravity",'Raw Data'!$A$1:$B$2000,2,FALSE)</f>
        <v>9.5515051073400006</v>
      </c>
      <c r="CA150" s="4">
        <f>BJ150*$BU150*VLOOKUP("Fuel Specific Gravity",'Raw Data'!$A$1:$B$2000,2,FALSE)</f>
        <v>45.694892437740002</v>
      </c>
      <c r="CB150" s="4">
        <f>BM150*$BU150*VLOOKUP("Fuel Specific Gravity",'Raw Data'!$A$1:$B$2000,2,FALSE)</f>
        <v>0.33257593315799994</v>
      </c>
    </row>
    <row r="151" spans="1:80" x14ac:dyDescent="0.25">
      <c r="A151" s="4">
        <v>43165</v>
      </c>
      <c r="B151" s="38">
        <v>0.41420442129629631</v>
      </c>
      <c r="C151" s="4">
        <v>5.39</v>
      </c>
      <c r="D151" s="4">
        <v>8.8999999999999999E-3</v>
      </c>
      <c r="E151" s="4">
        <v>88.817376999999993</v>
      </c>
      <c r="F151" s="4">
        <v>372.8</v>
      </c>
      <c r="G151" s="4">
        <v>89.9</v>
      </c>
      <c r="H151" s="4">
        <v>3.3</v>
      </c>
      <c r="J151" s="4">
        <v>13.07</v>
      </c>
      <c r="K151" s="4">
        <v>0.95809999999999995</v>
      </c>
      <c r="L151" s="4">
        <v>5.1643999999999997</v>
      </c>
      <c r="M151" s="4">
        <v>8.5000000000000006E-3</v>
      </c>
      <c r="N151" s="4">
        <v>357.16520000000003</v>
      </c>
      <c r="O151" s="4">
        <v>86.147800000000004</v>
      </c>
      <c r="P151" s="4">
        <v>443.3</v>
      </c>
      <c r="Q151" s="4">
        <v>286.35700000000003</v>
      </c>
      <c r="R151" s="4">
        <v>69.069000000000003</v>
      </c>
      <c r="S151" s="4">
        <v>355.4</v>
      </c>
      <c r="T151" s="4">
        <v>3.3010000000000002</v>
      </c>
      <c r="W151" s="4">
        <v>0</v>
      </c>
      <c r="X151" s="4">
        <v>12.523999999999999</v>
      </c>
      <c r="Y151" s="4">
        <v>12.4</v>
      </c>
      <c r="Z151" s="4">
        <v>841</v>
      </c>
      <c r="AA151" s="4">
        <v>842</v>
      </c>
      <c r="AB151" s="4">
        <v>880</v>
      </c>
      <c r="AC151" s="4">
        <v>82</v>
      </c>
      <c r="AD151" s="4">
        <v>22.39</v>
      </c>
      <c r="AE151" s="4">
        <v>0.51</v>
      </c>
      <c r="AF151" s="4">
        <v>978</v>
      </c>
      <c r="AG151" s="4">
        <v>0</v>
      </c>
      <c r="AH151" s="4">
        <v>29</v>
      </c>
      <c r="AI151" s="4">
        <v>35</v>
      </c>
      <c r="AJ151" s="4">
        <v>191</v>
      </c>
      <c r="AK151" s="4">
        <v>170</v>
      </c>
      <c r="AL151" s="4">
        <v>4.7</v>
      </c>
      <c r="AM151" s="4">
        <v>175</v>
      </c>
      <c r="AN151" s="4" t="s">
        <v>155</v>
      </c>
      <c r="AO151" s="4">
        <v>2</v>
      </c>
      <c r="AP151" s="4">
        <v>0.62333333333333341</v>
      </c>
      <c r="AQ151" s="4">
        <v>47.163561999999999</v>
      </c>
      <c r="AR151" s="4">
        <v>-88.491181999999995</v>
      </c>
      <c r="AS151" s="4">
        <v>317.60000000000002</v>
      </c>
      <c r="AT151" s="4">
        <v>25.7</v>
      </c>
      <c r="AU151" s="4">
        <v>12</v>
      </c>
      <c r="AV151" s="4">
        <v>10</v>
      </c>
      <c r="AW151" s="4" t="s">
        <v>205</v>
      </c>
      <c r="AX151" s="4">
        <v>1.5</v>
      </c>
      <c r="AY151" s="4">
        <v>2.5</v>
      </c>
      <c r="AZ151" s="4">
        <v>2.9</v>
      </c>
      <c r="BA151" s="4">
        <v>14.186999999999999</v>
      </c>
      <c r="BB151" s="4">
        <v>39.479999999999997</v>
      </c>
      <c r="BC151" s="4">
        <v>2.78</v>
      </c>
      <c r="BD151" s="4">
        <v>4.3689999999999998</v>
      </c>
      <c r="BE151" s="4">
        <v>3183.8589999999999</v>
      </c>
      <c r="BF151" s="4">
        <v>3.339</v>
      </c>
      <c r="BG151" s="4">
        <v>23.059000000000001</v>
      </c>
      <c r="BH151" s="4">
        <v>5.5620000000000003</v>
      </c>
      <c r="BI151" s="4">
        <v>28.620999999999999</v>
      </c>
      <c r="BJ151" s="4">
        <v>18.488</v>
      </c>
      <c r="BK151" s="4">
        <v>4.4589999999999996</v>
      </c>
      <c r="BL151" s="4">
        <v>22.946999999999999</v>
      </c>
      <c r="BM151" s="4">
        <v>6.4299999999999996E-2</v>
      </c>
      <c r="BQ151" s="4">
        <v>5614.0990000000002</v>
      </c>
      <c r="BR151" s="4">
        <v>9.2256000000000005E-2</v>
      </c>
      <c r="BS151" s="4">
        <v>-5</v>
      </c>
      <c r="BT151" s="4">
        <v>6.9059999999999998E-3</v>
      </c>
      <c r="BU151" s="4">
        <v>2.2545060000000001</v>
      </c>
      <c r="BV151" s="4">
        <v>21</v>
      </c>
      <c r="BW151" s="4">
        <f t="shared" si="13"/>
        <v>0.59564048520000001</v>
      </c>
      <c r="BY151" s="4">
        <f>BE151*$BU151*VLOOKUP("Fuel Specific Gravity",'Raw Data'!$A$1:$B$2000,2,FALSE)</f>
        <v>6130.0369527305156</v>
      </c>
      <c r="BZ151" s="4">
        <f>BF151*$BU151*VLOOKUP("Fuel Specific Gravity",'Raw Data'!$A$1:$B$2000,2,FALSE)</f>
        <v>6.4287373860359995</v>
      </c>
      <c r="CA151" s="4">
        <f>BJ151*$BU151*VLOOKUP("Fuel Specific Gravity",'Raw Data'!$A$1:$B$2000,2,FALSE)</f>
        <v>35.595836116511997</v>
      </c>
      <c r="CB151" s="4">
        <f>BM151*$BU151*VLOOKUP("Fuel Specific Gravity",'Raw Data'!$A$1:$B$2000,2,FALSE)</f>
        <v>0.1237998843732</v>
      </c>
    </row>
    <row r="152" spans="1:80" x14ac:dyDescent="0.25">
      <c r="A152" s="4">
        <v>43165</v>
      </c>
      <c r="B152" s="38">
        <v>0.41421599537037035</v>
      </c>
      <c r="C152" s="4">
        <v>5.3949999999999996</v>
      </c>
      <c r="D152" s="4">
        <v>8.0000000000000002E-3</v>
      </c>
      <c r="E152" s="4">
        <v>80</v>
      </c>
      <c r="F152" s="4">
        <v>376.9</v>
      </c>
      <c r="G152" s="4">
        <v>90.4</v>
      </c>
      <c r="H152" s="4">
        <v>0</v>
      </c>
      <c r="J152" s="4">
        <v>13.2</v>
      </c>
      <c r="K152" s="4">
        <v>0.95809999999999995</v>
      </c>
      <c r="L152" s="4">
        <v>5.1694000000000004</v>
      </c>
      <c r="M152" s="4">
        <v>7.7000000000000002E-3</v>
      </c>
      <c r="N152" s="4">
        <v>361.06740000000002</v>
      </c>
      <c r="O152" s="4">
        <v>86.612700000000004</v>
      </c>
      <c r="P152" s="4">
        <v>447.7</v>
      </c>
      <c r="Q152" s="4">
        <v>289.4855</v>
      </c>
      <c r="R152" s="4">
        <v>69.441699999999997</v>
      </c>
      <c r="S152" s="4">
        <v>358.9</v>
      </c>
      <c r="T152" s="4">
        <v>0</v>
      </c>
      <c r="W152" s="4">
        <v>0</v>
      </c>
      <c r="X152" s="4">
        <v>12.647</v>
      </c>
      <c r="Y152" s="4">
        <v>12.3</v>
      </c>
      <c r="Z152" s="4">
        <v>841</v>
      </c>
      <c r="AA152" s="4">
        <v>845</v>
      </c>
      <c r="AB152" s="4">
        <v>881</v>
      </c>
      <c r="AC152" s="4">
        <v>82</v>
      </c>
      <c r="AD152" s="4">
        <v>22.39</v>
      </c>
      <c r="AE152" s="4">
        <v>0.51</v>
      </c>
      <c r="AF152" s="4">
        <v>978</v>
      </c>
      <c r="AG152" s="4">
        <v>0</v>
      </c>
      <c r="AH152" s="4">
        <v>29</v>
      </c>
      <c r="AI152" s="4">
        <v>35</v>
      </c>
      <c r="AJ152" s="4">
        <v>191</v>
      </c>
      <c r="AK152" s="4">
        <v>170</v>
      </c>
      <c r="AL152" s="4">
        <v>4.7</v>
      </c>
      <c r="AM152" s="4">
        <v>175</v>
      </c>
      <c r="AN152" s="4" t="s">
        <v>155</v>
      </c>
      <c r="AO152" s="4">
        <v>2</v>
      </c>
      <c r="AP152" s="4">
        <v>0.62333333333333341</v>
      </c>
      <c r="AQ152" s="4">
        <v>47.163518000000003</v>
      </c>
      <c r="AR152" s="4">
        <v>-88.491378999999995</v>
      </c>
      <c r="AS152" s="4">
        <v>317.8</v>
      </c>
      <c r="AT152" s="4">
        <v>25.7</v>
      </c>
      <c r="AU152" s="4">
        <v>12</v>
      </c>
      <c r="AV152" s="4">
        <v>10</v>
      </c>
      <c r="AW152" s="4" t="s">
        <v>205</v>
      </c>
      <c r="AX152" s="4">
        <v>1.5</v>
      </c>
      <c r="AY152" s="4">
        <v>2.5</v>
      </c>
      <c r="AZ152" s="4">
        <v>2.9</v>
      </c>
      <c r="BA152" s="4">
        <v>14.186999999999999</v>
      </c>
      <c r="BB152" s="4">
        <v>39.450000000000003</v>
      </c>
      <c r="BC152" s="4">
        <v>2.78</v>
      </c>
      <c r="BD152" s="4">
        <v>4.3730000000000002</v>
      </c>
      <c r="BE152" s="4">
        <v>3184.569</v>
      </c>
      <c r="BF152" s="4">
        <v>3.0049999999999999</v>
      </c>
      <c r="BG152" s="4">
        <v>23.294</v>
      </c>
      <c r="BH152" s="4">
        <v>5.5880000000000001</v>
      </c>
      <c r="BI152" s="4">
        <v>28.881</v>
      </c>
      <c r="BJ152" s="4">
        <v>18.675999999999998</v>
      </c>
      <c r="BK152" s="4">
        <v>4.4800000000000004</v>
      </c>
      <c r="BL152" s="4">
        <v>23.155999999999999</v>
      </c>
      <c r="BM152" s="4">
        <v>0</v>
      </c>
      <c r="BQ152" s="4">
        <v>5664.97</v>
      </c>
      <c r="BR152" s="4">
        <v>0.10449600000000001</v>
      </c>
      <c r="BS152" s="4">
        <v>-5</v>
      </c>
      <c r="BT152" s="4">
        <v>7.0000000000000001E-3</v>
      </c>
      <c r="BU152" s="4">
        <v>2.5536210000000001</v>
      </c>
      <c r="BV152" s="4">
        <v>21</v>
      </c>
      <c r="BW152" s="4">
        <f t="shared" si="13"/>
        <v>0.67466666819999999</v>
      </c>
      <c r="BY152" s="4">
        <f>BE152*$BU152*VLOOKUP("Fuel Specific Gravity",'Raw Data'!$A$1:$B$2000,2,FALSE)</f>
        <v>6944.8836622940462</v>
      </c>
      <c r="BZ152" s="4">
        <f>BF152*$BU152*VLOOKUP("Fuel Specific Gravity",'Raw Data'!$A$1:$B$2000,2,FALSE)</f>
        <v>6.5532809636699998</v>
      </c>
      <c r="CA152" s="4">
        <f>BJ152*$BU152*VLOOKUP("Fuel Specific Gravity",'Raw Data'!$A$1:$B$2000,2,FALSE)</f>
        <v>40.728477629783995</v>
      </c>
      <c r="CB152" s="4">
        <f>BM152*$BU152*VLOOKUP("Fuel Specific Gravity",'Raw Data'!$A$1:$B$2000,2,FALSE)</f>
        <v>0</v>
      </c>
    </row>
    <row r="153" spans="1:80" x14ac:dyDescent="0.25">
      <c r="A153" s="4">
        <v>43165</v>
      </c>
      <c r="B153" s="38">
        <v>0.41422756944444444</v>
      </c>
      <c r="C153" s="4">
        <v>5.4539999999999997</v>
      </c>
      <c r="D153" s="4">
        <v>7.7999999999999996E-3</v>
      </c>
      <c r="E153" s="4">
        <v>77.668809999999993</v>
      </c>
      <c r="F153" s="4">
        <v>377.7</v>
      </c>
      <c r="G153" s="4">
        <v>90.4</v>
      </c>
      <c r="H153" s="4">
        <v>-3.2</v>
      </c>
      <c r="J153" s="4">
        <v>13.13</v>
      </c>
      <c r="K153" s="4">
        <v>0.95760000000000001</v>
      </c>
      <c r="L153" s="4">
        <v>5.2225000000000001</v>
      </c>
      <c r="M153" s="4">
        <v>7.4000000000000003E-3</v>
      </c>
      <c r="N153" s="4">
        <v>361.69670000000002</v>
      </c>
      <c r="O153" s="4">
        <v>86.546499999999995</v>
      </c>
      <c r="P153" s="4">
        <v>448.2</v>
      </c>
      <c r="Q153" s="4">
        <v>289.96730000000002</v>
      </c>
      <c r="R153" s="4">
        <v>69.383099999999999</v>
      </c>
      <c r="S153" s="4">
        <v>359.4</v>
      </c>
      <c r="T153" s="4">
        <v>0</v>
      </c>
      <c r="W153" s="4">
        <v>0</v>
      </c>
      <c r="X153" s="4">
        <v>12.570399999999999</v>
      </c>
      <c r="Y153" s="4">
        <v>12.4</v>
      </c>
      <c r="Z153" s="4">
        <v>841</v>
      </c>
      <c r="AA153" s="4">
        <v>845</v>
      </c>
      <c r="AB153" s="4">
        <v>881</v>
      </c>
      <c r="AC153" s="4">
        <v>82</v>
      </c>
      <c r="AD153" s="4">
        <v>22.37</v>
      </c>
      <c r="AE153" s="4">
        <v>0.51</v>
      </c>
      <c r="AF153" s="4">
        <v>979</v>
      </c>
      <c r="AG153" s="4">
        <v>0</v>
      </c>
      <c r="AH153" s="4">
        <v>29</v>
      </c>
      <c r="AI153" s="4">
        <v>35</v>
      </c>
      <c r="AJ153" s="4">
        <v>191</v>
      </c>
      <c r="AK153" s="4">
        <v>170</v>
      </c>
      <c r="AL153" s="4">
        <v>4.5999999999999996</v>
      </c>
      <c r="AM153" s="4">
        <v>175</v>
      </c>
      <c r="AN153" s="4" t="s">
        <v>155</v>
      </c>
      <c r="AO153" s="4">
        <v>2</v>
      </c>
      <c r="AP153" s="4">
        <v>0.62335648148148148</v>
      </c>
      <c r="AQ153" s="4">
        <v>47.163460000000001</v>
      </c>
      <c r="AR153" s="4">
        <v>-88.491561000000004</v>
      </c>
      <c r="AS153" s="4">
        <v>317.10000000000002</v>
      </c>
      <c r="AT153" s="4">
        <v>25.6</v>
      </c>
      <c r="AU153" s="4">
        <v>12</v>
      </c>
      <c r="AV153" s="4">
        <v>10</v>
      </c>
      <c r="AW153" s="4" t="s">
        <v>205</v>
      </c>
      <c r="AX153" s="4">
        <v>1.6368</v>
      </c>
      <c r="AY153" s="4">
        <v>2.7052</v>
      </c>
      <c r="AZ153" s="4">
        <v>3.1736</v>
      </c>
      <c r="BA153" s="4">
        <v>14.186999999999999</v>
      </c>
      <c r="BB153" s="4">
        <v>39.04</v>
      </c>
      <c r="BC153" s="4">
        <v>2.75</v>
      </c>
      <c r="BD153" s="4">
        <v>4.4269999999999996</v>
      </c>
      <c r="BE153" s="4">
        <v>3184.5059999999999</v>
      </c>
      <c r="BF153" s="4">
        <v>2.8860000000000001</v>
      </c>
      <c r="BG153" s="4">
        <v>23.096</v>
      </c>
      <c r="BH153" s="4">
        <v>5.5259999999999998</v>
      </c>
      <c r="BI153" s="4">
        <v>28.623000000000001</v>
      </c>
      <c r="BJ153" s="4">
        <v>18.515999999999998</v>
      </c>
      <c r="BK153" s="4">
        <v>4.43</v>
      </c>
      <c r="BL153" s="4">
        <v>22.946000000000002</v>
      </c>
      <c r="BM153" s="4">
        <v>0</v>
      </c>
      <c r="BQ153" s="4">
        <v>5573.2520000000004</v>
      </c>
      <c r="BR153" s="4">
        <v>0.118684</v>
      </c>
      <c r="BS153" s="4">
        <v>-5</v>
      </c>
      <c r="BT153" s="4">
        <v>6.0939999999999996E-3</v>
      </c>
      <c r="BU153" s="4">
        <v>2.9003399999999999</v>
      </c>
      <c r="BV153" s="4">
        <v>21</v>
      </c>
      <c r="BW153" s="4">
        <f t="shared" si="13"/>
        <v>0.76626982799999999</v>
      </c>
      <c r="BY153" s="4">
        <f>BE153*$BU153*VLOOKUP("Fuel Specific Gravity",'Raw Data'!$A$1:$B$2000,2,FALSE)</f>
        <v>7887.6722127621588</v>
      </c>
      <c r="BZ153" s="4">
        <f>BF153*$BU153*VLOOKUP("Fuel Specific Gravity",'Raw Data'!$A$1:$B$2000,2,FALSE)</f>
        <v>7.1483055789600005</v>
      </c>
      <c r="CA153" s="4">
        <f>BJ153*$BU153*VLOOKUP("Fuel Specific Gravity",'Raw Data'!$A$1:$B$2000,2,FALSE)</f>
        <v>45.862101905759992</v>
      </c>
      <c r="CB153" s="4">
        <f>BM153*$BU153*VLOOKUP("Fuel Specific Gravity",'Raw Data'!$A$1:$B$2000,2,FALSE)</f>
        <v>0</v>
      </c>
    </row>
    <row r="154" spans="1:80" x14ac:dyDescent="0.25">
      <c r="A154" s="4">
        <v>43165</v>
      </c>
      <c r="B154" s="38">
        <v>0.41423914351851848</v>
      </c>
      <c r="C154" s="4">
        <v>5.6449999999999996</v>
      </c>
      <c r="D154" s="4">
        <v>7.1999999999999998E-3</v>
      </c>
      <c r="E154" s="4">
        <v>72.385480000000001</v>
      </c>
      <c r="F154" s="4">
        <v>380</v>
      </c>
      <c r="G154" s="4">
        <v>90.1</v>
      </c>
      <c r="H154" s="4">
        <v>-10</v>
      </c>
      <c r="J154" s="4">
        <v>13.1</v>
      </c>
      <c r="K154" s="4">
        <v>0.95609999999999995</v>
      </c>
      <c r="L154" s="4">
        <v>5.3973000000000004</v>
      </c>
      <c r="M154" s="4">
        <v>6.8999999999999999E-3</v>
      </c>
      <c r="N154" s="4">
        <v>363.31310000000002</v>
      </c>
      <c r="O154" s="4">
        <v>86.105599999999995</v>
      </c>
      <c r="P154" s="4">
        <v>449.4</v>
      </c>
      <c r="Q154" s="4">
        <v>291.28370000000001</v>
      </c>
      <c r="R154" s="4">
        <v>69.034599999999998</v>
      </c>
      <c r="S154" s="4">
        <v>360.3</v>
      </c>
      <c r="T154" s="4">
        <v>0</v>
      </c>
      <c r="W154" s="4">
        <v>0</v>
      </c>
      <c r="X154" s="4">
        <v>12.5253</v>
      </c>
      <c r="Y154" s="4">
        <v>12.3</v>
      </c>
      <c r="Z154" s="4">
        <v>841</v>
      </c>
      <c r="AA154" s="4">
        <v>844</v>
      </c>
      <c r="AB154" s="4">
        <v>881</v>
      </c>
      <c r="AC154" s="4">
        <v>82</v>
      </c>
      <c r="AD154" s="4">
        <v>22.39</v>
      </c>
      <c r="AE154" s="4">
        <v>0.51</v>
      </c>
      <c r="AF154" s="4">
        <v>978</v>
      </c>
      <c r="AG154" s="4">
        <v>0</v>
      </c>
      <c r="AH154" s="4">
        <v>29</v>
      </c>
      <c r="AI154" s="4">
        <v>35</v>
      </c>
      <c r="AJ154" s="4">
        <v>191</v>
      </c>
      <c r="AK154" s="4">
        <v>170</v>
      </c>
      <c r="AL154" s="4">
        <v>4.7</v>
      </c>
      <c r="AM154" s="4">
        <v>175</v>
      </c>
      <c r="AN154" s="4" t="s">
        <v>155</v>
      </c>
      <c r="AO154" s="4">
        <v>2</v>
      </c>
      <c r="AP154" s="4">
        <v>0.62336805555555552</v>
      </c>
      <c r="AQ154" s="4">
        <v>47.163370999999998</v>
      </c>
      <c r="AR154" s="4">
        <v>-88.491663000000003</v>
      </c>
      <c r="AS154" s="4">
        <v>316.5</v>
      </c>
      <c r="AT154" s="4">
        <v>25.4</v>
      </c>
      <c r="AU154" s="4">
        <v>12</v>
      </c>
      <c r="AV154" s="4">
        <v>10</v>
      </c>
      <c r="AW154" s="4" t="s">
        <v>205</v>
      </c>
      <c r="AX154" s="4">
        <v>1.9052</v>
      </c>
      <c r="AY154" s="4">
        <v>1.5688</v>
      </c>
      <c r="AZ154" s="4">
        <v>3.3683999999999998</v>
      </c>
      <c r="BA154" s="4">
        <v>14.186999999999999</v>
      </c>
      <c r="BB154" s="4">
        <v>37.75</v>
      </c>
      <c r="BC154" s="4">
        <v>2.66</v>
      </c>
      <c r="BD154" s="4">
        <v>4.5880000000000001</v>
      </c>
      <c r="BE154" s="4">
        <v>3184.17</v>
      </c>
      <c r="BF154" s="4">
        <v>2.5990000000000002</v>
      </c>
      <c r="BG154" s="4">
        <v>22.446000000000002</v>
      </c>
      <c r="BH154" s="4">
        <v>5.32</v>
      </c>
      <c r="BI154" s="4">
        <v>27.765000000000001</v>
      </c>
      <c r="BJ154" s="4">
        <v>17.995999999999999</v>
      </c>
      <c r="BK154" s="4">
        <v>4.2649999999999997</v>
      </c>
      <c r="BL154" s="4">
        <v>22.260999999999999</v>
      </c>
      <c r="BM154" s="4">
        <v>0</v>
      </c>
      <c r="BQ154" s="4">
        <v>5372.8540000000003</v>
      </c>
      <c r="BR154" s="4">
        <v>0.13087199999999999</v>
      </c>
      <c r="BS154" s="4">
        <v>-5</v>
      </c>
      <c r="BT154" s="4">
        <v>6.9059999999999998E-3</v>
      </c>
      <c r="BU154" s="4">
        <v>3.1981850000000001</v>
      </c>
      <c r="BV154" s="4">
        <v>21</v>
      </c>
      <c r="BW154" s="4">
        <f t="shared" si="13"/>
        <v>0.84496047699999999</v>
      </c>
      <c r="BY154" s="4">
        <f>BE154*$BU154*VLOOKUP("Fuel Specific Gravity",'Raw Data'!$A$1:$B$2000,2,FALSE)</f>
        <v>8696.7642806583008</v>
      </c>
      <c r="BZ154" s="4">
        <f>BF154*$BU154*VLOOKUP("Fuel Specific Gravity",'Raw Data'!$A$1:$B$2000,2,FALSE)</f>
        <v>7.0985187240099998</v>
      </c>
      <c r="CA154" s="4">
        <f>BJ154*$BU154*VLOOKUP("Fuel Specific Gravity",'Raw Data'!$A$1:$B$2000,2,FALSE)</f>
        <v>49.151574820039997</v>
      </c>
      <c r="CB154" s="4">
        <f>BM154*$BU154*VLOOKUP("Fuel Specific Gravity",'Raw Data'!$A$1:$B$2000,2,FALSE)</f>
        <v>0</v>
      </c>
    </row>
    <row r="155" spans="1:80" x14ac:dyDescent="0.25">
      <c r="A155" s="4">
        <v>43165</v>
      </c>
      <c r="B155" s="38">
        <v>0.41425071759259263</v>
      </c>
      <c r="C155" s="4">
        <v>6.1580000000000004</v>
      </c>
      <c r="D155" s="4">
        <v>1.24E-2</v>
      </c>
      <c r="E155" s="4">
        <v>124.243734</v>
      </c>
      <c r="F155" s="4">
        <v>383.8</v>
      </c>
      <c r="G155" s="4">
        <v>89.5</v>
      </c>
      <c r="H155" s="4">
        <v>-6.2</v>
      </c>
      <c r="J155" s="4">
        <v>13.03</v>
      </c>
      <c r="K155" s="4">
        <v>0.95199999999999996</v>
      </c>
      <c r="L155" s="4">
        <v>5.8624000000000001</v>
      </c>
      <c r="M155" s="4">
        <v>1.18E-2</v>
      </c>
      <c r="N155" s="4">
        <v>365.40910000000002</v>
      </c>
      <c r="O155" s="4">
        <v>85.173000000000002</v>
      </c>
      <c r="P155" s="4">
        <v>450.6</v>
      </c>
      <c r="Q155" s="4">
        <v>292.9665</v>
      </c>
      <c r="R155" s="4">
        <v>68.287400000000005</v>
      </c>
      <c r="S155" s="4">
        <v>361.3</v>
      </c>
      <c r="T155" s="4">
        <v>0</v>
      </c>
      <c r="W155" s="4">
        <v>0</v>
      </c>
      <c r="X155" s="4">
        <v>12.404999999999999</v>
      </c>
      <c r="Y155" s="4">
        <v>12.1</v>
      </c>
      <c r="Z155" s="4">
        <v>843</v>
      </c>
      <c r="AA155" s="4">
        <v>844</v>
      </c>
      <c r="AB155" s="4">
        <v>882</v>
      </c>
      <c r="AC155" s="4">
        <v>82</v>
      </c>
      <c r="AD155" s="4">
        <v>22.39</v>
      </c>
      <c r="AE155" s="4">
        <v>0.51</v>
      </c>
      <c r="AF155" s="4">
        <v>978</v>
      </c>
      <c r="AG155" s="4">
        <v>0</v>
      </c>
      <c r="AH155" s="4">
        <v>29</v>
      </c>
      <c r="AI155" s="4">
        <v>35</v>
      </c>
      <c r="AJ155" s="4">
        <v>191</v>
      </c>
      <c r="AK155" s="4">
        <v>170</v>
      </c>
      <c r="AL155" s="4">
        <v>4.5</v>
      </c>
      <c r="AM155" s="4">
        <v>175</v>
      </c>
      <c r="AN155" s="4" t="s">
        <v>155</v>
      </c>
      <c r="AO155" s="4">
        <v>2</v>
      </c>
      <c r="AP155" s="4">
        <v>0.62337962962962956</v>
      </c>
      <c r="AQ155" s="4">
        <v>47.163271000000002</v>
      </c>
      <c r="AR155" s="4">
        <v>-88.491739999999993</v>
      </c>
      <c r="AS155" s="4">
        <v>316.3</v>
      </c>
      <c r="AT155" s="4">
        <v>25.4</v>
      </c>
      <c r="AU155" s="4">
        <v>12</v>
      </c>
      <c r="AV155" s="4">
        <v>9</v>
      </c>
      <c r="AW155" s="4" t="s">
        <v>214</v>
      </c>
      <c r="AX155" s="4">
        <v>2.2052</v>
      </c>
      <c r="AY155" s="4">
        <v>1</v>
      </c>
      <c r="AZ155" s="4">
        <v>3.5367999999999999</v>
      </c>
      <c r="BA155" s="4">
        <v>14.186999999999999</v>
      </c>
      <c r="BB155" s="4">
        <v>34.65</v>
      </c>
      <c r="BC155" s="4">
        <v>2.44</v>
      </c>
      <c r="BD155" s="4">
        <v>5.0439999999999996</v>
      </c>
      <c r="BE155" s="4">
        <v>3179.9459999999999</v>
      </c>
      <c r="BF155" s="4">
        <v>4.0830000000000002</v>
      </c>
      <c r="BG155" s="4">
        <v>20.757000000000001</v>
      </c>
      <c r="BH155" s="4">
        <v>4.8380000000000001</v>
      </c>
      <c r="BI155" s="4">
        <v>25.594999999999999</v>
      </c>
      <c r="BJ155" s="4">
        <v>16.641999999999999</v>
      </c>
      <c r="BK155" s="4">
        <v>3.879</v>
      </c>
      <c r="BL155" s="4">
        <v>20.521000000000001</v>
      </c>
      <c r="BM155" s="4">
        <v>0</v>
      </c>
      <c r="BQ155" s="4">
        <v>4892.5709999999999</v>
      </c>
      <c r="BR155" s="4">
        <v>9.8477999999999996E-2</v>
      </c>
      <c r="BS155" s="4">
        <v>-5</v>
      </c>
      <c r="BT155" s="4">
        <v>7.0000000000000001E-3</v>
      </c>
      <c r="BU155" s="4">
        <v>2.4065569999999998</v>
      </c>
      <c r="BV155" s="4">
        <v>21</v>
      </c>
      <c r="BW155" s="4">
        <f t="shared" si="13"/>
        <v>0.63581235939999992</v>
      </c>
      <c r="BY155" s="4">
        <f>BE155*$BU155*VLOOKUP("Fuel Specific Gravity",'Raw Data'!$A$1:$B$2000,2,FALSE)</f>
        <v>6535.4239952573871</v>
      </c>
      <c r="BZ155" s="4">
        <f>BF155*$BU155*VLOOKUP("Fuel Specific Gravity",'Raw Data'!$A$1:$B$2000,2,FALSE)</f>
        <v>8.3913802852739998</v>
      </c>
      <c r="CA155" s="4">
        <f>BJ155*$BU155*VLOOKUP("Fuel Specific Gravity",'Raw Data'!$A$1:$B$2000,2,FALSE)</f>
        <v>34.202633041275995</v>
      </c>
      <c r="CB155" s="4">
        <f>BM155*$BU155*VLOOKUP("Fuel Specific Gravity",'Raw Data'!$A$1:$B$2000,2,FALSE)</f>
        <v>0</v>
      </c>
    </row>
    <row r="156" spans="1:80" x14ac:dyDescent="0.25">
      <c r="A156" s="4">
        <v>43165</v>
      </c>
      <c r="B156" s="38">
        <v>0.41426229166666667</v>
      </c>
      <c r="C156" s="4">
        <v>6.6879999999999997</v>
      </c>
      <c r="D156" s="4">
        <v>8.6E-3</v>
      </c>
      <c r="E156" s="4">
        <v>85.587011000000004</v>
      </c>
      <c r="F156" s="4">
        <v>386.8</v>
      </c>
      <c r="G156" s="4">
        <v>87.6</v>
      </c>
      <c r="H156" s="4">
        <v>0</v>
      </c>
      <c r="J156" s="4">
        <v>12.88</v>
      </c>
      <c r="K156" s="4">
        <v>0.94789999999999996</v>
      </c>
      <c r="L156" s="4">
        <v>6.3390000000000004</v>
      </c>
      <c r="M156" s="4">
        <v>8.0999999999999996E-3</v>
      </c>
      <c r="N156" s="4">
        <v>366.66649999999998</v>
      </c>
      <c r="O156" s="4">
        <v>83.033699999999996</v>
      </c>
      <c r="P156" s="4">
        <v>449.7</v>
      </c>
      <c r="Q156" s="4">
        <v>293.97460000000001</v>
      </c>
      <c r="R156" s="4">
        <v>66.572199999999995</v>
      </c>
      <c r="S156" s="4">
        <v>360.5</v>
      </c>
      <c r="T156" s="4">
        <v>0</v>
      </c>
      <c r="W156" s="4">
        <v>0</v>
      </c>
      <c r="X156" s="4">
        <v>12.209</v>
      </c>
      <c r="Y156" s="4">
        <v>12.1</v>
      </c>
      <c r="Z156" s="4">
        <v>844</v>
      </c>
      <c r="AA156" s="4">
        <v>844</v>
      </c>
      <c r="AB156" s="4">
        <v>883</v>
      </c>
      <c r="AC156" s="4">
        <v>82</v>
      </c>
      <c r="AD156" s="4">
        <v>22.39</v>
      </c>
      <c r="AE156" s="4">
        <v>0.51</v>
      </c>
      <c r="AF156" s="4">
        <v>978</v>
      </c>
      <c r="AG156" s="4">
        <v>0</v>
      </c>
      <c r="AH156" s="4">
        <v>29</v>
      </c>
      <c r="AI156" s="4">
        <v>35</v>
      </c>
      <c r="AJ156" s="4">
        <v>191</v>
      </c>
      <c r="AK156" s="4">
        <v>170</v>
      </c>
      <c r="AL156" s="4">
        <v>4.5</v>
      </c>
      <c r="AM156" s="4">
        <v>175</v>
      </c>
      <c r="AN156" s="4" t="s">
        <v>155</v>
      </c>
      <c r="AO156" s="4">
        <v>2</v>
      </c>
      <c r="AP156" s="4">
        <v>0.62339120370370371</v>
      </c>
      <c r="AQ156" s="4">
        <v>47.163170000000001</v>
      </c>
      <c r="AR156" s="4">
        <v>-88.491803000000004</v>
      </c>
      <c r="AS156" s="4">
        <v>316</v>
      </c>
      <c r="AT156" s="4">
        <v>25.6</v>
      </c>
      <c r="AU156" s="4">
        <v>12</v>
      </c>
      <c r="AV156" s="4">
        <v>9</v>
      </c>
      <c r="AW156" s="4" t="s">
        <v>214</v>
      </c>
      <c r="AX156" s="4">
        <v>2.4367999999999999</v>
      </c>
      <c r="AY156" s="4">
        <v>1.2736000000000001</v>
      </c>
      <c r="AZ156" s="4">
        <v>3.8052000000000001</v>
      </c>
      <c r="BA156" s="4">
        <v>14.186999999999999</v>
      </c>
      <c r="BB156" s="4">
        <v>32</v>
      </c>
      <c r="BC156" s="4">
        <v>2.2599999999999998</v>
      </c>
      <c r="BD156" s="4">
        <v>5.4989999999999997</v>
      </c>
      <c r="BE156" s="4">
        <v>3180.6729999999998</v>
      </c>
      <c r="BF156" s="4">
        <v>2.5910000000000002</v>
      </c>
      <c r="BG156" s="4">
        <v>19.266999999999999</v>
      </c>
      <c r="BH156" s="4">
        <v>4.3630000000000004</v>
      </c>
      <c r="BI156" s="4">
        <v>23.63</v>
      </c>
      <c r="BJ156" s="4">
        <v>15.446999999999999</v>
      </c>
      <c r="BK156" s="4">
        <v>3.4980000000000002</v>
      </c>
      <c r="BL156" s="4">
        <v>18.945</v>
      </c>
      <c r="BM156" s="4">
        <v>0</v>
      </c>
      <c r="BQ156" s="4">
        <v>4454.2870000000003</v>
      </c>
      <c r="BR156" s="4">
        <v>0.12218</v>
      </c>
      <c r="BS156" s="4">
        <v>-5</v>
      </c>
      <c r="BT156" s="4">
        <v>7.0000000000000001E-3</v>
      </c>
      <c r="BU156" s="4">
        <v>2.9857740000000002</v>
      </c>
      <c r="BV156" s="4">
        <v>21</v>
      </c>
      <c r="BW156" s="4">
        <f t="shared" si="13"/>
        <v>0.78884149079999999</v>
      </c>
      <c r="BY156" s="4">
        <f>BE156*$BU156*VLOOKUP("Fuel Specific Gravity",'Raw Data'!$A$1:$B$2000,2,FALSE)</f>
        <v>8110.2422170003083</v>
      </c>
      <c r="BZ156" s="4">
        <f>BF156*$BU156*VLOOKUP("Fuel Specific Gravity",'Raw Data'!$A$1:$B$2000,2,FALSE)</f>
        <v>6.6066639306360004</v>
      </c>
      <c r="CA156" s="4">
        <f>BJ156*$BU156*VLOOKUP("Fuel Specific Gravity",'Raw Data'!$A$1:$B$2000,2,FALSE)</f>
        <v>39.387548335211996</v>
      </c>
      <c r="CB156" s="4">
        <f>BM156*$BU156*VLOOKUP("Fuel Specific Gravity",'Raw Data'!$A$1:$B$2000,2,FALSE)</f>
        <v>0</v>
      </c>
    </row>
    <row r="157" spans="1:80" x14ac:dyDescent="0.25">
      <c r="A157" s="4">
        <v>43165</v>
      </c>
      <c r="B157" s="38">
        <v>0.41427386574074077</v>
      </c>
      <c r="C157" s="4">
        <v>7.032</v>
      </c>
      <c r="D157" s="4">
        <v>7.6E-3</v>
      </c>
      <c r="E157" s="4">
        <v>75.543915999999996</v>
      </c>
      <c r="F157" s="4">
        <v>391.1</v>
      </c>
      <c r="G157" s="4">
        <v>85</v>
      </c>
      <c r="H157" s="4">
        <v>-9.9</v>
      </c>
      <c r="J157" s="4">
        <v>12.45</v>
      </c>
      <c r="K157" s="4">
        <v>0.94520000000000004</v>
      </c>
      <c r="L157" s="4">
        <v>6.6462000000000003</v>
      </c>
      <c r="M157" s="4">
        <v>7.1000000000000004E-3</v>
      </c>
      <c r="N157" s="4">
        <v>369.6737</v>
      </c>
      <c r="O157" s="4">
        <v>80.357200000000006</v>
      </c>
      <c r="P157" s="4">
        <v>450</v>
      </c>
      <c r="Q157" s="4">
        <v>296.38569999999999</v>
      </c>
      <c r="R157" s="4">
        <v>64.426299999999998</v>
      </c>
      <c r="S157" s="4">
        <v>360.8</v>
      </c>
      <c r="T157" s="4">
        <v>0</v>
      </c>
      <c r="W157" s="4">
        <v>0</v>
      </c>
      <c r="X157" s="4">
        <v>11.771100000000001</v>
      </c>
      <c r="Y157" s="4">
        <v>12</v>
      </c>
      <c r="Z157" s="4">
        <v>845</v>
      </c>
      <c r="AA157" s="4">
        <v>847</v>
      </c>
      <c r="AB157" s="4">
        <v>884</v>
      </c>
      <c r="AC157" s="4">
        <v>82</v>
      </c>
      <c r="AD157" s="4">
        <v>22.39</v>
      </c>
      <c r="AE157" s="4">
        <v>0.51</v>
      </c>
      <c r="AF157" s="4">
        <v>978</v>
      </c>
      <c r="AG157" s="4">
        <v>0</v>
      </c>
      <c r="AH157" s="4">
        <v>29</v>
      </c>
      <c r="AI157" s="4">
        <v>35</v>
      </c>
      <c r="AJ157" s="4">
        <v>191</v>
      </c>
      <c r="AK157" s="4">
        <v>169.1</v>
      </c>
      <c r="AL157" s="4">
        <v>4.4000000000000004</v>
      </c>
      <c r="AM157" s="4">
        <v>175</v>
      </c>
      <c r="AN157" s="4" t="s">
        <v>155</v>
      </c>
      <c r="AO157" s="4">
        <v>2</v>
      </c>
      <c r="AP157" s="4">
        <v>0.62340277777777775</v>
      </c>
      <c r="AQ157" s="4">
        <v>47.163137999999996</v>
      </c>
      <c r="AR157" s="4">
        <v>-88.491821999999999</v>
      </c>
      <c r="AS157" s="4">
        <v>315.89999999999998</v>
      </c>
      <c r="AT157" s="4">
        <v>25.9</v>
      </c>
      <c r="AU157" s="4">
        <v>12</v>
      </c>
      <c r="AV157" s="4">
        <v>10</v>
      </c>
      <c r="AW157" s="4" t="s">
        <v>205</v>
      </c>
      <c r="AX157" s="4">
        <v>2.5</v>
      </c>
      <c r="AY157" s="4">
        <v>1.4</v>
      </c>
      <c r="AZ157" s="4">
        <v>3.9</v>
      </c>
      <c r="BA157" s="4">
        <v>14.186999999999999</v>
      </c>
      <c r="BB157" s="4">
        <v>30.49</v>
      </c>
      <c r="BC157" s="4">
        <v>2.15</v>
      </c>
      <c r="BD157" s="4">
        <v>5.7990000000000004</v>
      </c>
      <c r="BE157" s="4">
        <v>3180.402</v>
      </c>
      <c r="BF157" s="4">
        <v>2.1749999999999998</v>
      </c>
      <c r="BG157" s="4">
        <v>18.524999999999999</v>
      </c>
      <c r="BH157" s="4">
        <v>4.0270000000000001</v>
      </c>
      <c r="BI157" s="4">
        <v>22.552</v>
      </c>
      <c r="BJ157" s="4">
        <v>14.853</v>
      </c>
      <c r="BK157" s="4">
        <v>3.2290000000000001</v>
      </c>
      <c r="BL157" s="4">
        <v>18.081</v>
      </c>
      <c r="BM157" s="4">
        <v>0</v>
      </c>
      <c r="BQ157" s="4">
        <v>4095.6410000000001</v>
      </c>
      <c r="BR157" s="4">
        <v>0.144007</v>
      </c>
      <c r="BS157" s="4">
        <v>-5</v>
      </c>
      <c r="BT157" s="4">
        <v>7.9050000000000006E-3</v>
      </c>
      <c r="BU157" s="4">
        <v>3.519171</v>
      </c>
      <c r="BV157" s="4">
        <v>21</v>
      </c>
      <c r="BW157" s="4">
        <f t="shared" si="13"/>
        <v>0.92976497819999993</v>
      </c>
      <c r="BY157" s="4">
        <f>BE157*$BU157*VLOOKUP("Fuel Specific Gravity",'Raw Data'!$A$1:$B$2000,2,FALSE)</f>
        <v>9558.2912276776678</v>
      </c>
      <c r="BZ157" s="4">
        <f>BF157*$BU157*VLOOKUP("Fuel Specific Gravity",'Raw Data'!$A$1:$B$2000,2,FALSE)</f>
        <v>6.5366841739499995</v>
      </c>
      <c r="CA157" s="4">
        <f>BJ157*$BU157*VLOOKUP("Fuel Specific Gravity",'Raw Data'!$A$1:$B$2000,2,FALSE)</f>
        <v>44.638790821001997</v>
      </c>
      <c r="CB157" s="4">
        <f>BM157*$BU157*VLOOKUP("Fuel Specific Gravity",'Raw Data'!$A$1:$B$2000,2,FALSE)</f>
        <v>0</v>
      </c>
    </row>
    <row r="158" spans="1:80" x14ac:dyDescent="0.25">
      <c r="A158" s="4">
        <v>43165</v>
      </c>
      <c r="B158" s="38">
        <v>0.4142854398148148</v>
      </c>
      <c r="C158" s="4">
        <v>7.2789999999999999</v>
      </c>
      <c r="D158" s="4">
        <v>7.3000000000000001E-3</v>
      </c>
      <c r="E158" s="4">
        <v>72.556202999999996</v>
      </c>
      <c r="F158" s="4">
        <v>393.1</v>
      </c>
      <c r="G158" s="4">
        <v>83.2</v>
      </c>
      <c r="H158" s="4">
        <v>0</v>
      </c>
      <c r="J158" s="4">
        <v>12.07</v>
      </c>
      <c r="K158" s="4">
        <v>0.94330000000000003</v>
      </c>
      <c r="L158" s="4">
        <v>6.8662999999999998</v>
      </c>
      <c r="M158" s="4">
        <v>6.7999999999999996E-3</v>
      </c>
      <c r="N158" s="4">
        <v>370.82190000000003</v>
      </c>
      <c r="O158" s="4">
        <v>78.472499999999997</v>
      </c>
      <c r="P158" s="4">
        <v>449.3</v>
      </c>
      <c r="Q158" s="4">
        <v>297.30619999999999</v>
      </c>
      <c r="R158" s="4">
        <v>62.915300000000002</v>
      </c>
      <c r="S158" s="4">
        <v>360.2</v>
      </c>
      <c r="T158" s="4">
        <v>0</v>
      </c>
      <c r="W158" s="4">
        <v>0</v>
      </c>
      <c r="X158" s="4">
        <v>11.388299999999999</v>
      </c>
      <c r="Y158" s="4">
        <v>12</v>
      </c>
      <c r="Z158" s="4">
        <v>847</v>
      </c>
      <c r="AA158" s="4">
        <v>849</v>
      </c>
      <c r="AB158" s="4">
        <v>884</v>
      </c>
      <c r="AC158" s="4">
        <v>82</v>
      </c>
      <c r="AD158" s="4">
        <v>22.39</v>
      </c>
      <c r="AE158" s="4">
        <v>0.51</v>
      </c>
      <c r="AF158" s="4">
        <v>978</v>
      </c>
      <c r="AG158" s="4">
        <v>0</v>
      </c>
      <c r="AH158" s="4">
        <v>29</v>
      </c>
      <c r="AI158" s="4">
        <v>35</v>
      </c>
      <c r="AJ158" s="4">
        <v>191</v>
      </c>
      <c r="AK158" s="4">
        <v>169</v>
      </c>
      <c r="AL158" s="4">
        <v>4.4000000000000004</v>
      </c>
      <c r="AM158" s="4">
        <v>174.6</v>
      </c>
      <c r="AN158" s="4" t="s">
        <v>155</v>
      </c>
      <c r="AO158" s="4">
        <v>2</v>
      </c>
      <c r="AP158" s="4">
        <v>0.62340277777777775</v>
      </c>
      <c r="AQ158" s="4">
        <v>47.163063000000001</v>
      </c>
      <c r="AR158" s="4">
        <v>-88.491840999999994</v>
      </c>
      <c r="AS158" s="4">
        <v>316</v>
      </c>
      <c r="AT158" s="4">
        <v>26.6</v>
      </c>
      <c r="AU158" s="4">
        <v>12</v>
      </c>
      <c r="AV158" s="4">
        <v>10</v>
      </c>
      <c r="AW158" s="4" t="s">
        <v>205</v>
      </c>
      <c r="AX158" s="4">
        <v>2.2948</v>
      </c>
      <c r="AY158" s="4">
        <v>1.6052</v>
      </c>
      <c r="AZ158" s="4">
        <v>3.9683999999999999</v>
      </c>
      <c r="BA158" s="4">
        <v>14.186999999999999</v>
      </c>
      <c r="BB158" s="4">
        <v>29.48</v>
      </c>
      <c r="BC158" s="4">
        <v>2.08</v>
      </c>
      <c r="BD158" s="4">
        <v>6.0140000000000002</v>
      </c>
      <c r="BE158" s="4">
        <v>3180.0369999999998</v>
      </c>
      <c r="BF158" s="4">
        <v>2.0169999999999999</v>
      </c>
      <c r="BG158" s="4">
        <v>17.984999999999999</v>
      </c>
      <c r="BH158" s="4">
        <v>3.806</v>
      </c>
      <c r="BI158" s="4">
        <v>21.791</v>
      </c>
      <c r="BJ158" s="4">
        <v>14.42</v>
      </c>
      <c r="BK158" s="4">
        <v>3.0510000000000002</v>
      </c>
      <c r="BL158" s="4">
        <v>17.471</v>
      </c>
      <c r="BM158" s="4">
        <v>0</v>
      </c>
      <c r="BQ158" s="4">
        <v>3835.027</v>
      </c>
      <c r="BR158" s="4">
        <v>0.18676599999999999</v>
      </c>
      <c r="BS158" s="4">
        <v>-5</v>
      </c>
      <c r="BT158" s="4">
        <v>8.0000000000000002E-3</v>
      </c>
      <c r="BU158" s="4">
        <v>4.5640879999999999</v>
      </c>
      <c r="BV158" s="4">
        <v>21</v>
      </c>
      <c r="BW158" s="4">
        <f t="shared" si="13"/>
        <v>1.2058320495999999</v>
      </c>
      <c r="BY158" s="4">
        <f>BE158*$BU158*VLOOKUP("Fuel Specific Gravity",'Raw Data'!$A$1:$B$2000,2,FALSE)</f>
        <v>12394.929279412623</v>
      </c>
      <c r="BZ158" s="4">
        <f>BF158*$BU158*VLOOKUP("Fuel Specific Gravity",'Raw Data'!$A$1:$B$2000,2,FALSE)</f>
        <v>7.8617237335839993</v>
      </c>
      <c r="CA158" s="4">
        <f>BJ158*$BU158*VLOOKUP("Fuel Specific Gravity",'Raw Data'!$A$1:$B$2000,2,FALSE)</f>
        <v>56.205283211839998</v>
      </c>
      <c r="CB158" s="4">
        <f>BM158*$BU158*VLOOKUP("Fuel Specific Gravity",'Raw Data'!$A$1:$B$2000,2,FALSE)</f>
        <v>0</v>
      </c>
    </row>
    <row r="159" spans="1:80" x14ac:dyDescent="0.25">
      <c r="A159" s="4">
        <v>43165</v>
      </c>
      <c r="B159" s="38">
        <v>0.4142970138888889</v>
      </c>
      <c r="C159" s="4">
        <v>7.2619999999999996</v>
      </c>
      <c r="D159" s="4">
        <v>6.7999999999999996E-3</v>
      </c>
      <c r="E159" s="4">
        <v>68.2</v>
      </c>
      <c r="F159" s="4">
        <v>391.8</v>
      </c>
      <c r="G159" s="4">
        <v>82.8</v>
      </c>
      <c r="H159" s="4">
        <v>-6.7</v>
      </c>
      <c r="J159" s="4">
        <v>11.63</v>
      </c>
      <c r="K159" s="4">
        <v>0.94340000000000002</v>
      </c>
      <c r="L159" s="4">
        <v>6.8509000000000002</v>
      </c>
      <c r="M159" s="4">
        <v>6.4000000000000003E-3</v>
      </c>
      <c r="N159" s="4">
        <v>369.62610000000001</v>
      </c>
      <c r="O159" s="4">
        <v>78.114500000000007</v>
      </c>
      <c r="P159" s="4">
        <v>447.7</v>
      </c>
      <c r="Q159" s="4">
        <v>296.34750000000003</v>
      </c>
      <c r="R159" s="4">
        <v>62.628300000000003</v>
      </c>
      <c r="S159" s="4">
        <v>359</v>
      </c>
      <c r="T159" s="4">
        <v>0</v>
      </c>
      <c r="W159" s="4">
        <v>0</v>
      </c>
      <c r="X159" s="4">
        <v>10.9716</v>
      </c>
      <c r="Y159" s="4">
        <v>12</v>
      </c>
      <c r="Z159" s="4">
        <v>847</v>
      </c>
      <c r="AA159" s="4">
        <v>850</v>
      </c>
      <c r="AB159" s="4">
        <v>885</v>
      </c>
      <c r="AC159" s="4">
        <v>82</v>
      </c>
      <c r="AD159" s="4">
        <v>22.39</v>
      </c>
      <c r="AE159" s="4">
        <v>0.51</v>
      </c>
      <c r="AF159" s="4">
        <v>978</v>
      </c>
      <c r="AG159" s="4">
        <v>0</v>
      </c>
      <c r="AH159" s="4">
        <v>29</v>
      </c>
      <c r="AI159" s="4">
        <v>35</v>
      </c>
      <c r="AJ159" s="4">
        <v>191</v>
      </c>
      <c r="AK159" s="4">
        <v>169</v>
      </c>
      <c r="AL159" s="4">
        <v>4.4000000000000004</v>
      </c>
      <c r="AM159" s="4">
        <v>174.2</v>
      </c>
      <c r="AN159" s="4" t="s">
        <v>155</v>
      </c>
      <c r="AO159" s="4">
        <v>2</v>
      </c>
      <c r="AP159" s="4">
        <v>0.6234143518518519</v>
      </c>
      <c r="AQ159" s="4">
        <v>47.162948999999998</v>
      </c>
      <c r="AR159" s="4">
        <v>-88.491855000000001</v>
      </c>
      <c r="AS159" s="4">
        <v>316.10000000000002</v>
      </c>
      <c r="AT159" s="4">
        <v>26.9</v>
      </c>
      <c r="AU159" s="4">
        <v>12</v>
      </c>
      <c r="AV159" s="4">
        <v>10</v>
      </c>
      <c r="AW159" s="4" t="s">
        <v>205</v>
      </c>
      <c r="AX159" s="4">
        <v>2.2000000000000002</v>
      </c>
      <c r="AY159" s="4">
        <v>1.7</v>
      </c>
      <c r="AZ159" s="4">
        <v>4</v>
      </c>
      <c r="BA159" s="4">
        <v>14.186999999999999</v>
      </c>
      <c r="BB159" s="4">
        <v>29.55</v>
      </c>
      <c r="BC159" s="4">
        <v>2.08</v>
      </c>
      <c r="BD159" s="4">
        <v>5.9980000000000002</v>
      </c>
      <c r="BE159" s="4">
        <v>3180.2629999999999</v>
      </c>
      <c r="BF159" s="4">
        <v>1.901</v>
      </c>
      <c r="BG159" s="4">
        <v>17.969000000000001</v>
      </c>
      <c r="BH159" s="4">
        <v>3.7970000000000002</v>
      </c>
      <c r="BI159" s="4">
        <v>21.765999999999998</v>
      </c>
      <c r="BJ159" s="4">
        <v>14.406000000000001</v>
      </c>
      <c r="BK159" s="4">
        <v>3.0449999999999999</v>
      </c>
      <c r="BL159" s="4">
        <v>17.451000000000001</v>
      </c>
      <c r="BM159" s="4">
        <v>0</v>
      </c>
      <c r="BQ159" s="4">
        <v>3703.2750000000001</v>
      </c>
      <c r="BR159" s="4">
        <v>0.203684</v>
      </c>
      <c r="BS159" s="4">
        <v>-5</v>
      </c>
      <c r="BT159" s="4">
        <v>8.0000000000000002E-3</v>
      </c>
      <c r="BU159" s="4">
        <v>4.9775280000000004</v>
      </c>
      <c r="BV159" s="4">
        <v>21</v>
      </c>
      <c r="BW159" s="4">
        <f t="shared" si="13"/>
        <v>1.3150628976000001</v>
      </c>
      <c r="BY159" s="4">
        <f>BE159*$BU159*VLOOKUP("Fuel Specific Gravity",'Raw Data'!$A$1:$B$2000,2,FALSE)</f>
        <v>13518.690302903857</v>
      </c>
      <c r="BZ159" s="4">
        <f>BF159*$BU159*VLOOKUP("Fuel Specific Gravity",'Raw Data'!$A$1:$B$2000,2,FALSE)</f>
        <v>8.0807877417120011</v>
      </c>
      <c r="CA159" s="4">
        <f>BJ159*$BU159*VLOOKUP("Fuel Specific Gravity",'Raw Data'!$A$1:$B$2000,2,FALSE)</f>
        <v>61.23715318627201</v>
      </c>
      <c r="CB159" s="4">
        <f>BM159*$BU159*VLOOKUP("Fuel Specific Gravity",'Raw Data'!$A$1:$B$2000,2,FALSE)</f>
        <v>0</v>
      </c>
    </row>
    <row r="160" spans="1:80" x14ac:dyDescent="0.25">
      <c r="A160" s="4">
        <v>43165</v>
      </c>
      <c r="B160" s="38">
        <v>0.41430858796296294</v>
      </c>
      <c r="C160" s="4">
        <v>7.6890000000000001</v>
      </c>
      <c r="D160" s="4">
        <v>9.9000000000000008E-3</v>
      </c>
      <c r="E160" s="4">
        <v>98.804158999999999</v>
      </c>
      <c r="F160" s="4">
        <v>390.3</v>
      </c>
      <c r="G160" s="4">
        <v>82.9</v>
      </c>
      <c r="H160" s="4">
        <v>0</v>
      </c>
      <c r="J160" s="4">
        <v>11.39</v>
      </c>
      <c r="K160" s="4">
        <v>0.94</v>
      </c>
      <c r="L160" s="4">
        <v>7.2281000000000004</v>
      </c>
      <c r="M160" s="4">
        <v>9.2999999999999992E-3</v>
      </c>
      <c r="N160" s="4">
        <v>366.89710000000002</v>
      </c>
      <c r="O160" s="4">
        <v>77.950400000000002</v>
      </c>
      <c r="P160" s="4">
        <v>444.8</v>
      </c>
      <c r="Q160" s="4">
        <v>294.15949999999998</v>
      </c>
      <c r="R160" s="4">
        <v>62.496699999999997</v>
      </c>
      <c r="S160" s="4">
        <v>356.7</v>
      </c>
      <c r="T160" s="4">
        <v>0</v>
      </c>
      <c r="W160" s="4">
        <v>0</v>
      </c>
      <c r="X160" s="4">
        <v>10.704499999999999</v>
      </c>
      <c r="Y160" s="4">
        <v>11.9</v>
      </c>
      <c r="Z160" s="4">
        <v>847</v>
      </c>
      <c r="AA160" s="4">
        <v>851</v>
      </c>
      <c r="AB160" s="4">
        <v>885</v>
      </c>
      <c r="AC160" s="4">
        <v>82</v>
      </c>
      <c r="AD160" s="4">
        <v>22.39</v>
      </c>
      <c r="AE160" s="4">
        <v>0.51</v>
      </c>
      <c r="AF160" s="4">
        <v>978</v>
      </c>
      <c r="AG160" s="4">
        <v>0</v>
      </c>
      <c r="AH160" s="4">
        <v>29</v>
      </c>
      <c r="AI160" s="4">
        <v>35</v>
      </c>
      <c r="AJ160" s="4">
        <v>191</v>
      </c>
      <c r="AK160" s="4">
        <v>169</v>
      </c>
      <c r="AL160" s="4">
        <v>4.2</v>
      </c>
      <c r="AM160" s="4">
        <v>174.3</v>
      </c>
      <c r="AN160" s="4" t="s">
        <v>155</v>
      </c>
      <c r="AO160" s="4">
        <v>2</v>
      </c>
      <c r="AP160" s="4">
        <v>0.62342592592592594</v>
      </c>
      <c r="AQ160" s="4">
        <v>47.162840000000003</v>
      </c>
      <c r="AR160" s="4">
        <v>-88.491876000000005</v>
      </c>
      <c r="AS160" s="4">
        <v>316.10000000000002</v>
      </c>
      <c r="AT160" s="4">
        <v>26.9</v>
      </c>
      <c r="AU160" s="4">
        <v>12</v>
      </c>
      <c r="AV160" s="4">
        <v>10</v>
      </c>
      <c r="AW160" s="4" t="s">
        <v>205</v>
      </c>
      <c r="AX160" s="4">
        <v>2.2000000000000002</v>
      </c>
      <c r="AY160" s="4">
        <v>1.7</v>
      </c>
      <c r="AZ160" s="4">
        <v>4</v>
      </c>
      <c r="BA160" s="4">
        <v>14.186999999999999</v>
      </c>
      <c r="BB160" s="4">
        <v>27.95</v>
      </c>
      <c r="BC160" s="4">
        <v>1.97</v>
      </c>
      <c r="BD160" s="4">
        <v>6.3789999999999996</v>
      </c>
      <c r="BE160" s="4">
        <v>3178.19</v>
      </c>
      <c r="BF160" s="4">
        <v>2.5990000000000002</v>
      </c>
      <c r="BG160" s="4">
        <v>16.893999999999998</v>
      </c>
      <c r="BH160" s="4">
        <v>3.589</v>
      </c>
      <c r="BI160" s="4">
        <v>20.484000000000002</v>
      </c>
      <c r="BJ160" s="4">
        <v>13.545</v>
      </c>
      <c r="BK160" s="4">
        <v>2.8780000000000001</v>
      </c>
      <c r="BL160" s="4">
        <v>16.422999999999998</v>
      </c>
      <c r="BM160" s="4">
        <v>0</v>
      </c>
      <c r="BQ160" s="4">
        <v>3422.317</v>
      </c>
      <c r="BR160" s="4">
        <v>0.19503400000000001</v>
      </c>
      <c r="BS160" s="4">
        <v>-5</v>
      </c>
      <c r="BT160" s="4">
        <v>8.9060000000000007E-3</v>
      </c>
      <c r="BU160" s="4">
        <v>4.7661429999999996</v>
      </c>
      <c r="BV160" s="4">
        <v>21</v>
      </c>
      <c r="BW160" s="4">
        <f t="shared" si="13"/>
        <v>1.2592149805999999</v>
      </c>
      <c r="BY160" s="4">
        <f>BE160*$BU160*VLOOKUP("Fuel Specific Gravity",'Raw Data'!$A$1:$B$2000,2,FALSE)</f>
        <v>12936.142650079179</v>
      </c>
      <c r="BZ160" s="4">
        <f>BF160*$BU160*VLOOKUP("Fuel Specific Gravity",'Raw Data'!$A$1:$B$2000,2,FALSE)</f>
        <v>10.578673631077999</v>
      </c>
      <c r="CA160" s="4">
        <f>BJ160*$BU160*VLOOKUP("Fuel Specific Gravity",'Raw Data'!$A$1:$B$2000,2,FALSE)</f>
        <v>55.13202552248999</v>
      </c>
      <c r="CB160" s="4">
        <f>BM160*$BU160*VLOOKUP("Fuel Specific Gravity",'Raw Data'!$A$1:$B$2000,2,FALSE)</f>
        <v>0</v>
      </c>
    </row>
    <row r="161" spans="1:80" x14ac:dyDescent="0.25">
      <c r="A161" s="4">
        <v>43165</v>
      </c>
      <c r="B161" s="38">
        <v>0.41432016203703709</v>
      </c>
      <c r="C161" s="4">
        <v>7.84</v>
      </c>
      <c r="D161" s="4">
        <v>7.3000000000000001E-3</v>
      </c>
      <c r="E161" s="4">
        <v>72.807625999999999</v>
      </c>
      <c r="F161" s="4">
        <v>391.5</v>
      </c>
      <c r="G161" s="4">
        <v>83.4</v>
      </c>
      <c r="H161" s="4">
        <v>0</v>
      </c>
      <c r="J161" s="4">
        <v>11.16</v>
      </c>
      <c r="K161" s="4">
        <v>0.93899999999999995</v>
      </c>
      <c r="L161" s="4">
        <v>7.3615000000000004</v>
      </c>
      <c r="M161" s="4">
        <v>6.7999999999999996E-3</v>
      </c>
      <c r="N161" s="4">
        <v>367.56580000000002</v>
      </c>
      <c r="O161" s="4">
        <v>78.3001</v>
      </c>
      <c r="P161" s="4">
        <v>445.9</v>
      </c>
      <c r="Q161" s="4">
        <v>294.67250000000001</v>
      </c>
      <c r="R161" s="4">
        <v>62.772100000000002</v>
      </c>
      <c r="S161" s="4">
        <v>357.4</v>
      </c>
      <c r="T161" s="4">
        <v>0</v>
      </c>
      <c r="W161" s="4">
        <v>0</v>
      </c>
      <c r="X161" s="4">
        <v>10.479200000000001</v>
      </c>
      <c r="Y161" s="4">
        <v>12</v>
      </c>
      <c r="Z161" s="4">
        <v>847</v>
      </c>
      <c r="AA161" s="4">
        <v>850</v>
      </c>
      <c r="AB161" s="4">
        <v>885</v>
      </c>
      <c r="AC161" s="4">
        <v>82</v>
      </c>
      <c r="AD161" s="4">
        <v>22.37</v>
      </c>
      <c r="AE161" s="4">
        <v>0.51</v>
      </c>
      <c r="AF161" s="4">
        <v>979</v>
      </c>
      <c r="AG161" s="4">
        <v>0</v>
      </c>
      <c r="AH161" s="4">
        <v>29</v>
      </c>
      <c r="AI161" s="4">
        <v>35</v>
      </c>
      <c r="AJ161" s="4">
        <v>191</v>
      </c>
      <c r="AK161" s="4">
        <v>169</v>
      </c>
      <c r="AL161" s="4">
        <v>4.4000000000000004</v>
      </c>
      <c r="AM161" s="4">
        <v>175</v>
      </c>
      <c r="AN161" s="4" t="s">
        <v>155</v>
      </c>
      <c r="AO161" s="4">
        <v>2</v>
      </c>
      <c r="AP161" s="4">
        <v>0.62343749999999998</v>
      </c>
      <c r="AQ161" s="4">
        <v>47.162661</v>
      </c>
      <c r="AR161" s="4">
        <v>-88.491923999999997</v>
      </c>
      <c r="AS161" s="4">
        <v>316.10000000000002</v>
      </c>
      <c r="AT161" s="4">
        <v>26.9</v>
      </c>
      <c r="AU161" s="4">
        <v>12</v>
      </c>
      <c r="AV161" s="4">
        <v>10</v>
      </c>
      <c r="AW161" s="4" t="s">
        <v>205</v>
      </c>
      <c r="AX161" s="4">
        <v>2.2000000000000002</v>
      </c>
      <c r="AY161" s="4">
        <v>1.7</v>
      </c>
      <c r="AZ161" s="4">
        <v>4</v>
      </c>
      <c r="BA161" s="4">
        <v>14.186999999999999</v>
      </c>
      <c r="BB161" s="4">
        <v>27.44</v>
      </c>
      <c r="BC161" s="4">
        <v>1.93</v>
      </c>
      <c r="BD161" s="4">
        <v>6.5</v>
      </c>
      <c r="BE161" s="4">
        <v>3179.009</v>
      </c>
      <c r="BF161" s="4">
        <v>1.879</v>
      </c>
      <c r="BG161" s="4">
        <v>16.622</v>
      </c>
      <c r="BH161" s="4">
        <v>3.5409999999999999</v>
      </c>
      <c r="BI161" s="4">
        <v>20.163</v>
      </c>
      <c r="BJ161" s="4">
        <v>13.326000000000001</v>
      </c>
      <c r="BK161" s="4">
        <v>2.839</v>
      </c>
      <c r="BL161" s="4">
        <v>16.164999999999999</v>
      </c>
      <c r="BM161" s="4">
        <v>0</v>
      </c>
      <c r="BQ161" s="4">
        <v>3290.4209999999998</v>
      </c>
      <c r="BR161" s="4">
        <v>0.199436</v>
      </c>
      <c r="BS161" s="4">
        <v>-5</v>
      </c>
      <c r="BT161" s="4">
        <v>7.1879999999999999E-3</v>
      </c>
      <c r="BU161" s="4">
        <v>4.8737170000000001</v>
      </c>
      <c r="BV161" s="4">
        <v>21</v>
      </c>
      <c r="BW161" s="4">
        <f t="shared" si="13"/>
        <v>1.2876360313999999</v>
      </c>
      <c r="BY161" s="4">
        <f>BE161*$BU161*VLOOKUP("Fuel Specific Gravity",'Raw Data'!$A$1:$B$2000,2,FALSE)</f>
        <v>13231.526036310861</v>
      </c>
      <c r="BZ161" s="4">
        <f>BF161*$BU161*VLOOKUP("Fuel Specific Gravity",'Raw Data'!$A$1:$B$2000,2,FALSE)</f>
        <v>7.8206879635220004</v>
      </c>
      <c r="CA161" s="4">
        <f>BJ161*$BU161*VLOOKUP("Fuel Specific Gravity",'Raw Data'!$A$1:$B$2000,2,FALSE)</f>
        <v>55.464868441667996</v>
      </c>
      <c r="CB161" s="4">
        <f>BM161*$BU161*VLOOKUP("Fuel Specific Gravity",'Raw Data'!$A$1:$B$2000,2,FALSE)</f>
        <v>0</v>
      </c>
    </row>
    <row r="162" spans="1:80" x14ac:dyDescent="0.25">
      <c r="A162" s="4">
        <v>43165</v>
      </c>
      <c r="B162" s="38">
        <v>0.41433173611111113</v>
      </c>
      <c r="C162" s="4">
        <v>7.7949999999999999</v>
      </c>
      <c r="D162" s="4">
        <v>7.0000000000000001E-3</v>
      </c>
      <c r="E162" s="4">
        <v>70</v>
      </c>
      <c r="F162" s="4">
        <v>392</v>
      </c>
      <c r="G162" s="4">
        <v>84.5</v>
      </c>
      <c r="H162" s="4">
        <v>-10</v>
      </c>
      <c r="J162" s="4">
        <v>10.79</v>
      </c>
      <c r="K162" s="4">
        <v>0.93930000000000002</v>
      </c>
      <c r="L162" s="4">
        <v>7.3220999999999998</v>
      </c>
      <c r="M162" s="4">
        <v>6.6E-3</v>
      </c>
      <c r="N162" s="4">
        <v>368.2319</v>
      </c>
      <c r="O162" s="4">
        <v>79.358999999999995</v>
      </c>
      <c r="P162" s="4">
        <v>447.6</v>
      </c>
      <c r="Q162" s="4">
        <v>295.22730000000001</v>
      </c>
      <c r="R162" s="4">
        <v>63.625500000000002</v>
      </c>
      <c r="S162" s="4">
        <v>358.9</v>
      </c>
      <c r="T162" s="4">
        <v>0</v>
      </c>
      <c r="W162" s="4">
        <v>0</v>
      </c>
      <c r="X162" s="4">
        <v>10.130699999999999</v>
      </c>
      <c r="Y162" s="4">
        <v>11.9</v>
      </c>
      <c r="Z162" s="4">
        <v>847</v>
      </c>
      <c r="AA162" s="4">
        <v>850</v>
      </c>
      <c r="AB162" s="4">
        <v>886</v>
      </c>
      <c r="AC162" s="4">
        <v>82</v>
      </c>
      <c r="AD162" s="4">
        <v>22.39</v>
      </c>
      <c r="AE162" s="4">
        <v>0.51</v>
      </c>
      <c r="AF162" s="4">
        <v>978</v>
      </c>
      <c r="AG162" s="4">
        <v>0</v>
      </c>
      <c r="AH162" s="4">
        <v>28.094000000000001</v>
      </c>
      <c r="AI162" s="4">
        <v>35</v>
      </c>
      <c r="AJ162" s="4">
        <v>191</v>
      </c>
      <c r="AK162" s="4">
        <v>169</v>
      </c>
      <c r="AL162" s="4">
        <v>4.3</v>
      </c>
      <c r="AM162" s="4">
        <v>175.7</v>
      </c>
      <c r="AN162" s="4" t="s">
        <v>155</v>
      </c>
      <c r="AO162" s="4">
        <v>2</v>
      </c>
      <c r="AP162" s="4">
        <v>0.62346064814814817</v>
      </c>
      <c r="AQ162" s="4">
        <v>47.162486999999999</v>
      </c>
      <c r="AR162" s="4">
        <v>-88.491873999999996</v>
      </c>
      <c r="AS162" s="4">
        <v>316.10000000000002</v>
      </c>
      <c r="AT162" s="4">
        <v>28.3</v>
      </c>
      <c r="AU162" s="4">
        <v>12</v>
      </c>
      <c r="AV162" s="4">
        <v>10</v>
      </c>
      <c r="AW162" s="4" t="s">
        <v>205</v>
      </c>
      <c r="AX162" s="4">
        <v>2.2000000000000002</v>
      </c>
      <c r="AY162" s="4">
        <v>1.7</v>
      </c>
      <c r="AZ162" s="4">
        <v>4</v>
      </c>
      <c r="BA162" s="4">
        <v>14.186999999999999</v>
      </c>
      <c r="BB162" s="4">
        <v>27.59</v>
      </c>
      <c r="BC162" s="4">
        <v>1.94</v>
      </c>
      <c r="BD162" s="4">
        <v>6.4640000000000004</v>
      </c>
      <c r="BE162" s="4">
        <v>3179.2</v>
      </c>
      <c r="BF162" s="4">
        <v>1.8169999999999999</v>
      </c>
      <c r="BG162" s="4">
        <v>16.742999999999999</v>
      </c>
      <c r="BH162" s="4">
        <v>3.6080000000000001</v>
      </c>
      <c r="BI162" s="4">
        <v>20.352</v>
      </c>
      <c r="BJ162" s="4">
        <v>13.423999999999999</v>
      </c>
      <c r="BK162" s="4">
        <v>2.8929999999999998</v>
      </c>
      <c r="BL162" s="4">
        <v>16.317</v>
      </c>
      <c r="BM162" s="4">
        <v>0</v>
      </c>
      <c r="BQ162" s="4">
        <v>3198.326</v>
      </c>
      <c r="BR162" s="4">
        <v>0.24258199999999999</v>
      </c>
      <c r="BS162" s="4">
        <v>-5</v>
      </c>
      <c r="BT162" s="4">
        <v>7.9059999999999998E-3</v>
      </c>
      <c r="BU162" s="4">
        <v>5.9280970000000002</v>
      </c>
      <c r="BV162" s="4">
        <v>21</v>
      </c>
      <c r="BW162" s="4">
        <f t="shared" si="13"/>
        <v>1.5662032274</v>
      </c>
      <c r="BY162" s="4">
        <f>BE162*$BU162*VLOOKUP("Fuel Specific Gravity",'Raw Data'!$A$1:$B$2000,2,FALSE)</f>
        <v>16095.001508969601</v>
      </c>
      <c r="BZ162" s="4">
        <f>BF162*$BU162*VLOOKUP("Fuel Specific Gravity",'Raw Data'!$A$1:$B$2000,2,FALSE)</f>
        <v>9.1987348206459991</v>
      </c>
      <c r="CA162" s="4">
        <f>BJ162*$BU162*VLOOKUP("Fuel Specific Gravity",'Raw Data'!$A$1:$B$2000,2,FALSE)</f>
        <v>67.960273105311998</v>
      </c>
      <c r="CB162" s="4">
        <f>BM162*$BU162*VLOOKUP("Fuel Specific Gravity",'Raw Data'!$A$1:$B$2000,2,FALSE)</f>
        <v>0</v>
      </c>
    </row>
    <row r="163" spans="1:80" x14ac:dyDescent="0.25">
      <c r="A163" s="4">
        <v>43165</v>
      </c>
      <c r="B163" s="38">
        <v>0.41434331018518522</v>
      </c>
      <c r="C163" s="4">
        <v>6.9909999999999997</v>
      </c>
      <c r="D163" s="4">
        <v>3.0999999999999999E-3</v>
      </c>
      <c r="E163" s="4">
        <v>30.991064000000001</v>
      </c>
      <c r="F163" s="4">
        <v>388.5</v>
      </c>
      <c r="G163" s="4">
        <v>85.7</v>
      </c>
      <c r="H163" s="4">
        <v>-2.5</v>
      </c>
      <c r="J163" s="4">
        <v>10.6</v>
      </c>
      <c r="K163" s="4">
        <v>0.94550000000000001</v>
      </c>
      <c r="L163" s="4">
        <v>6.6097999999999999</v>
      </c>
      <c r="M163" s="4">
        <v>2.8999999999999998E-3</v>
      </c>
      <c r="N163" s="4">
        <v>367.31330000000003</v>
      </c>
      <c r="O163" s="4">
        <v>81.038399999999996</v>
      </c>
      <c r="P163" s="4">
        <v>448.4</v>
      </c>
      <c r="Q163" s="4">
        <v>294.4932</v>
      </c>
      <c r="R163" s="4">
        <v>64.972499999999997</v>
      </c>
      <c r="S163" s="4">
        <v>359.5</v>
      </c>
      <c r="T163" s="4">
        <v>0</v>
      </c>
      <c r="W163" s="4">
        <v>0</v>
      </c>
      <c r="X163" s="4">
        <v>10.0222</v>
      </c>
      <c r="Y163" s="4">
        <v>12</v>
      </c>
      <c r="Z163" s="4">
        <v>846</v>
      </c>
      <c r="AA163" s="4">
        <v>849</v>
      </c>
      <c r="AB163" s="4">
        <v>886</v>
      </c>
      <c r="AC163" s="4">
        <v>82</v>
      </c>
      <c r="AD163" s="4">
        <v>22.39</v>
      </c>
      <c r="AE163" s="4">
        <v>0.51</v>
      </c>
      <c r="AF163" s="4">
        <v>978</v>
      </c>
      <c r="AG163" s="4">
        <v>0</v>
      </c>
      <c r="AH163" s="4">
        <v>28</v>
      </c>
      <c r="AI163" s="4">
        <v>35</v>
      </c>
      <c r="AJ163" s="4">
        <v>191</v>
      </c>
      <c r="AK163" s="4">
        <v>169</v>
      </c>
      <c r="AL163" s="4">
        <v>4.3</v>
      </c>
      <c r="AM163" s="4">
        <v>175.8</v>
      </c>
      <c r="AN163" s="4" t="s">
        <v>155</v>
      </c>
      <c r="AO163" s="4">
        <v>2</v>
      </c>
      <c r="AP163" s="4">
        <v>0.62347222222222221</v>
      </c>
      <c r="AQ163" s="4">
        <v>47.162329</v>
      </c>
      <c r="AR163" s="4">
        <v>-88.491754</v>
      </c>
      <c r="AS163" s="4">
        <v>315.89999999999998</v>
      </c>
      <c r="AT163" s="4">
        <v>31</v>
      </c>
      <c r="AU163" s="4">
        <v>12</v>
      </c>
      <c r="AV163" s="4">
        <v>10</v>
      </c>
      <c r="AW163" s="4" t="s">
        <v>205</v>
      </c>
      <c r="AX163" s="4">
        <v>2.2000000000000002</v>
      </c>
      <c r="AY163" s="4">
        <v>1.7</v>
      </c>
      <c r="AZ163" s="4">
        <v>4</v>
      </c>
      <c r="BA163" s="4">
        <v>14.186999999999999</v>
      </c>
      <c r="BB163" s="4">
        <v>30.68</v>
      </c>
      <c r="BC163" s="4">
        <v>2.16</v>
      </c>
      <c r="BD163" s="4">
        <v>5.7649999999999997</v>
      </c>
      <c r="BE163" s="4">
        <v>3182.5259999999998</v>
      </c>
      <c r="BF163" s="4">
        <v>0.89800000000000002</v>
      </c>
      <c r="BG163" s="4">
        <v>18.521000000000001</v>
      </c>
      <c r="BH163" s="4">
        <v>4.0860000000000003</v>
      </c>
      <c r="BI163" s="4">
        <v>22.606999999999999</v>
      </c>
      <c r="BJ163" s="4">
        <v>14.849</v>
      </c>
      <c r="BK163" s="4">
        <v>3.2759999999999998</v>
      </c>
      <c r="BL163" s="4">
        <v>18.125</v>
      </c>
      <c r="BM163" s="4">
        <v>0</v>
      </c>
      <c r="BQ163" s="4">
        <v>3508.6750000000002</v>
      </c>
      <c r="BR163" s="4">
        <v>0.23341000000000001</v>
      </c>
      <c r="BS163" s="4">
        <v>-5</v>
      </c>
      <c r="BT163" s="4">
        <v>8.9060000000000007E-3</v>
      </c>
      <c r="BU163" s="4">
        <v>5.7039569999999999</v>
      </c>
      <c r="BV163" s="4">
        <v>21</v>
      </c>
      <c r="BW163" s="4">
        <f t="shared" si="13"/>
        <v>1.5069854394</v>
      </c>
      <c r="BY163" s="4">
        <f>BE163*$BU163*VLOOKUP("Fuel Specific Gravity",'Raw Data'!$A$1:$B$2000,2,FALSE)</f>
        <v>15502.654702896227</v>
      </c>
      <c r="BZ163" s="4">
        <f>BF163*$BU163*VLOOKUP("Fuel Specific Gravity",'Raw Data'!$A$1:$B$2000,2,FALSE)</f>
        <v>4.3743189916439995</v>
      </c>
      <c r="CA163" s="4">
        <f>BJ163*$BU163*VLOOKUP("Fuel Specific Gravity",'Raw Data'!$A$1:$B$2000,2,FALSE)</f>
        <v>72.332141099021996</v>
      </c>
      <c r="CB163" s="4">
        <f>BM163*$BU163*VLOOKUP("Fuel Specific Gravity",'Raw Data'!$A$1:$B$2000,2,FALSE)</f>
        <v>0</v>
      </c>
    </row>
    <row r="164" spans="1:80" x14ac:dyDescent="0.25">
      <c r="A164" s="4">
        <v>43165</v>
      </c>
      <c r="B164" s="38">
        <v>0.41435488425925926</v>
      </c>
      <c r="C164" s="4">
        <v>4.2439999999999998</v>
      </c>
      <c r="D164" s="4">
        <v>1.9E-3</v>
      </c>
      <c r="E164" s="4">
        <v>18.817204</v>
      </c>
      <c r="F164" s="4">
        <v>347.8</v>
      </c>
      <c r="G164" s="4">
        <v>85.4</v>
      </c>
      <c r="H164" s="4">
        <v>0</v>
      </c>
      <c r="J164" s="4">
        <v>10.5</v>
      </c>
      <c r="K164" s="4">
        <v>0.96719999999999995</v>
      </c>
      <c r="L164" s="4">
        <v>4.1047000000000002</v>
      </c>
      <c r="M164" s="4">
        <v>1.8E-3</v>
      </c>
      <c r="N164" s="4">
        <v>336.37920000000003</v>
      </c>
      <c r="O164" s="4">
        <v>82.561999999999998</v>
      </c>
      <c r="P164" s="4">
        <v>418.9</v>
      </c>
      <c r="Q164" s="4">
        <v>269.67070000000001</v>
      </c>
      <c r="R164" s="4">
        <v>66.188800000000001</v>
      </c>
      <c r="S164" s="4">
        <v>335.9</v>
      </c>
      <c r="T164" s="4">
        <v>0</v>
      </c>
      <c r="W164" s="4">
        <v>0</v>
      </c>
      <c r="X164" s="4">
        <v>10.1557</v>
      </c>
      <c r="Y164" s="4">
        <v>12</v>
      </c>
      <c r="Z164" s="4">
        <v>845</v>
      </c>
      <c r="AA164" s="4">
        <v>849</v>
      </c>
      <c r="AB164" s="4">
        <v>885</v>
      </c>
      <c r="AC164" s="4">
        <v>82</v>
      </c>
      <c r="AD164" s="4">
        <v>22.37</v>
      </c>
      <c r="AE164" s="4">
        <v>0.51</v>
      </c>
      <c r="AF164" s="4">
        <v>979</v>
      </c>
      <c r="AG164" s="4">
        <v>0</v>
      </c>
      <c r="AH164" s="4">
        <v>28</v>
      </c>
      <c r="AI164" s="4">
        <v>35</v>
      </c>
      <c r="AJ164" s="4">
        <v>191</v>
      </c>
      <c r="AK164" s="4">
        <v>169</v>
      </c>
      <c r="AL164" s="4">
        <v>4.3</v>
      </c>
      <c r="AM164" s="4">
        <v>175.4</v>
      </c>
      <c r="AN164" s="4" t="s">
        <v>155</v>
      </c>
      <c r="AO164" s="4">
        <v>2</v>
      </c>
      <c r="AP164" s="4">
        <v>0.62348379629629636</v>
      </c>
      <c r="AQ164" s="4">
        <v>47.162179999999999</v>
      </c>
      <c r="AR164" s="4">
        <v>-88.491664999999998</v>
      </c>
      <c r="AS164" s="4">
        <v>315.7</v>
      </c>
      <c r="AT164" s="4">
        <v>33.700000000000003</v>
      </c>
      <c r="AU164" s="4">
        <v>12</v>
      </c>
      <c r="AV164" s="4">
        <v>10</v>
      </c>
      <c r="AW164" s="4" t="s">
        <v>205</v>
      </c>
      <c r="AX164" s="4">
        <v>2.2000000000000002</v>
      </c>
      <c r="AY164" s="4">
        <v>1.7</v>
      </c>
      <c r="AZ164" s="4">
        <v>4</v>
      </c>
      <c r="BA164" s="4">
        <v>14.186999999999999</v>
      </c>
      <c r="BB164" s="4">
        <v>49.96</v>
      </c>
      <c r="BC164" s="4">
        <v>3.52</v>
      </c>
      <c r="BD164" s="4">
        <v>3.39</v>
      </c>
      <c r="BE164" s="4">
        <v>3194.3290000000002</v>
      </c>
      <c r="BF164" s="4">
        <v>0.90100000000000002</v>
      </c>
      <c r="BG164" s="4">
        <v>27.414000000000001</v>
      </c>
      <c r="BH164" s="4">
        <v>6.7279999999999998</v>
      </c>
      <c r="BI164" s="4">
        <v>34.142000000000003</v>
      </c>
      <c r="BJ164" s="4">
        <v>21.977</v>
      </c>
      <c r="BK164" s="4">
        <v>5.3940000000000001</v>
      </c>
      <c r="BL164" s="4">
        <v>27.370999999999999</v>
      </c>
      <c r="BM164" s="4">
        <v>0</v>
      </c>
      <c r="BQ164" s="4">
        <v>5746.5640000000003</v>
      </c>
      <c r="BR164" s="4">
        <v>0.1867</v>
      </c>
      <c r="BS164" s="4">
        <v>-5</v>
      </c>
      <c r="BT164" s="4">
        <v>8.0940000000000005E-3</v>
      </c>
      <c r="BU164" s="4">
        <v>4.562481</v>
      </c>
      <c r="BV164" s="4">
        <v>21</v>
      </c>
      <c r="BW164" s="4">
        <f t="shared" si="13"/>
        <v>1.2054074801999999</v>
      </c>
      <c r="BY164" s="4">
        <f>BE164*$BU164*VLOOKUP("Fuel Specific Gravity",'Raw Data'!$A$1:$B$2000,2,FALSE)</f>
        <v>12446.251826192647</v>
      </c>
      <c r="BZ164" s="4">
        <f>BF164*$BU164*VLOOKUP("Fuel Specific Gravity",'Raw Data'!$A$1:$B$2000,2,FALSE)</f>
        <v>3.5106192553739999</v>
      </c>
      <c r="CA164" s="4">
        <f>BJ164*$BU164*VLOOKUP("Fuel Specific Gravity",'Raw Data'!$A$1:$B$2000,2,FALSE)</f>
        <v>85.630276776197988</v>
      </c>
      <c r="CB164" s="4">
        <f>BM164*$BU164*VLOOKUP("Fuel Specific Gravity",'Raw Data'!$A$1:$B$2000,2,FALSE)</f>
        <v>0</v>
      </c>
    </row>
    <row r="165" spans="1:80" x14ac:dyDescent="0.25">
      <c r="A165" s="4">
        <v>43165</v>
      </c>
      <c r="B165" s="38">
        <v>0.4143664583333333</v>
      </c>
      <c r="C165" s="4">
        <v>3.7010000000000001</v>
      </c>
      <c r="D165" s="4">
        <v>6.0000000000000001E-3</v>
      </c>
      <c r="E165" s="4">
        <v>60.25</v>
      </c>
      <c r="F165" s="4">
        <v>298.39999999999998</v>
      </c>
      <c r="G165" s="4">
        <v>80.5</v>
      </c>
      <c r="H165" s="4">
        <v>0</v>
      </c>
      <c r="J165" s="4">
        <v>11.11</v>
      </c>
      <c r="K165" s="4">
        <v>0.97160000000000002</v>
      </c>
      <c r="L165" s="4">
        <v>3.5956999999999999</v>
      </c>
      <c r="M165" s="4">
        <v>5.8999999999999999E-3</v>
      </c>
      <c r="N165" s="4">
        <v>289.88830000000002</v>
      </c>
      <c r="O165" s="4">
        <v>78.170199999999994</v>
      </c>
      <c r="P165" s="4">
        <v>368.1</v>
      </c>
      <c r="Q165" s="4">
        <v>232.41589999999999</v>
      </c>
      <c r="R165" s="4">
        <v>62.672400000000003</v>
      </c>
      <c r="S165" s="4">
        <v>295.10000000000002</v>
      </c>
      <c r="T165" s="4">
        <v>0</v>
      </c>
      <c r="W165" s="4">
        <v>0</v>
      </c>
      <c r="X165" s="4">
        <v>10.7966</v>
      </c>
      <c r="Y165" s="4">
        <v>11.9</v>
      </c>
      <c r="Z165" s="4">
        <v>845</v>
      </c>
      <c r="AA165" s="4">
        <v>848</v>
      </c>
      <c r="AB165" s="4">
        <v>884</v>
      </c>
      <c r="AC165" s="4">
        <v>82</v>
      </c>
      <c r="AD165" s="4">
        <v>22.39</v>
      </c>
      <c r="AE165" s="4">
        <v>0.51</v>
      </c>
      <c r="AF165" s="4">
        <v>978</v>
      </c>
      <c r="AG165" s="4">
        <v>0</v>
      </c>
      <c r="AH165" s="4">
        <v>28</v>
      </c>
      <c r="AI165" s="4">
        <v>35</v>
      </c>
      <c r="AJ165" s="4">
        <v>191</v>
      </c>
      <c r="AK165" s="4">
        <v>169</v>
      </c>
      <c r="AL165" s="4">
        <v>4.3</v>
      </c>
      <c r="AM165" s="4">
        <v>175</v>
      </c>
      <c r="AN165" s="4" t="s">
        <v>155</v>
      </c>
      <c r="AO165" s="4">
        <v>2</v>
      </c>
      <c r="AP165" s="4">
        <v>0.62349537037037039</v>
      </c>
      <c r="AQ165" s="4">
        <v>47.162039</v>
      </c>
      <c r="AR165" s="4">
        <v>-88.491596999999999</v>
      </c>
      <c r="AS165" s="4">
        <v>315.60000000000002</v>
      </c>
      <c r="AT165" s="4">
        <v>35.1</v>
      </c>
      <c r="AU165" s="4">
        <v>12</v>
      </c>
      <c r="AV165" s="4">
        <v>10</v>
      </c>
      <c r="AW165" s="4" t="s">
        <v>205</v>
      </c>
      <c r="AX165" s="4">
        <v>2.2000000000000002</v>
      </c>
      <c r="AY165" s="4">
        <v>1.7</v>
      </c>
      <c r="AZ165" s="4">
        <v>4</v>
      </c>
      <c r="BA165" s="4">
        <v>14.186999999999999</v>
      </c>
      <c r="BB165" s="4">
        <v>57.09</v>
      </c>
      <c r="BC165" s="4">
        <v>4.0199999999999996</v>
      </c>
      <c r="BD165" s="4">
        <v>2.9239999999999999</v>
      </c>
      <c r="BE165" s="4">
        <v>3194.9340000000002</v>
      </c>
      <c r="BF165" s="4">
        <v>3.3109999999999999</v>
      </c>
      <c r="BG165" s="4">
        <v>26.974</v>
      </c>
      <c r="BH165" s="4">
        <v>7.274</v>
      </c>
      <c r="BI165" s="4">
        <v>34.247999999999998</v>
      </c>
      <c r="BJ165" s="4">
        <v>21.626000000000001</v>
      </c>
      <c r="BK165" s="4">
        <v>5.8319999999999999</v>
      </c>
      <c r="BL165" s="4">
        <v>27.457999999999998</v>
      </c>
      <c r="BM165" s="4">
        <v>0</v>
      </c>
      <c r="BQ165" s="4">
        <v>6975.3549999999996</v>
      </c>
      <c r="BR165" s="4">
        <v>9.3212000000000003E-2</v>
      </c>
      <c r="BS165" s="4">
        <v>-5</v>
      </c>
      <c r="BT165" s="4">
        <v>8.0000000000000002E-3</v>
      </c>
      <c r="BU165" s="4">
        <v>2.2778679999999998</v>
      </c>
      <c r="BV165" s="4">
        <v>21</v>
      </c>
      <c r="BW165" s="4">
        <f t="shared" si="13"/>
        <v>0.60181272559999988</v>
      </c>
      <c r="BY165" s="4">
        <f>BE165*$BU165*VLOOKUP("Fuel Specific Gravity",'Raw Data'!$A$1:$B$2000,2,FALSE)</f>
        <v>6215.1027842880476</v>
      </c>
      <c r="BZ165" s="4">
        <f>BF165*$BU165*VLOOKUP("Fuel Specific Gravity",'Raw Data'!$A$1:$B$2000,2,FALSE)</f>
        <v>6.4408858895919989</v>
      </c>
      <c r="CA165" s="4">
        <f>BJ165*$BU165*VLOOKUP("Fuel Specific Gravity",'Raw Data'!$A$1:$B$2000,2,FALSE)</f>
        <v>42.069042056272004</v>
      </c>
      <c r="CB165" s="4">
        <f>BM165*$BU165*VLOOKUP("Fuel Specific Gravity",'Raw Data'!$A$1:$B$2000,2,FALSE)</f>
        <v>0</v>
      </c>
    </row>
    <row r="166" spans="1:80" x14ac:dyDescent="0.25">
      <c r="A166" s="4">
        <v>43165</v>
      </c>
      <c r="B166" s="38">
        <v>0.41437803240740739</v>
      </c>
      <c r="C166" s="4">
        <v>3.677</v>
      </c>
      <c r="D166" s="4">
        <v>0.01</v>
      </c>
      <c r="E166" s="4">
        <v>100</v>
      </c>
      <c r="F166" s="4">
        <v>286.8</v>
      </c>
      <c r="G166" s="4">
        <v>84.7</v>
      </c>
      <c r="H166" s="4">
        <v>0</v>
      </c>
      <c r="J166" s="4">
        <v>12.66</v>
      </c>
      <c r="K166" s="4">
        <v>0.9718</v>
      </c>
      <c r="L166" s="4">
        <v>3.5733999999999999</v>
      </c>
      <c r="M166" s="4">
        <v>9.7000000000000003E-3</v>
      </c>
      <c r="N166" s="4">
        <v>278.71559999999999</v>
      </c>
      <c r="O166" s="4">
        <v>82.356800000000007</v>
      </c>
      <c r="P166" s="4">
        <v>361.1</v>
      </c>
      <c r="Q166" s="4">
        <v>223.2508</v>
      </c>
      <c r="R166" s="4">
        <v>65.967699999999994</v>
      </c>
      <c r="S166" s="4">
        <v>289.2</v>
      </c>
      <c r="T166" s="4">
        <v>0</v>
      </c>
      <c r="W166" s="4">
        <v>0</v>
      </c>
      <c r="X166" s="4">
        <v>12.3073</v>
      </c>
      <c r="Y166" s="4">
        <v>12</v>
      </c>
      <c r="Z166" s="4">
        <v>844</v>
      </c>
      <c r="AA166" s="4">
        <v>849</v>
      </c>
      <c r="AB166" s="4">
        <v>884</v>
      </c>
      <c r="AC166" s="4">
        <v>81.099999999999994</v>
      </c>
      <c r="AD166" s="4">
        <v>22.14</v>
      </c>
      <c r="AE166" s="4">
        <v>0.51</v>
      </c>
      <c r="AF166" s="4">
        <v>978</v>
      </c>
      <c r="AG166" s="4">
        <v>0</v>
      </c>
      <c r="AH166" s="4">
        <v>28</v>
      </c>
      <c r="AI166" s="4">
        <v>35</v>
      </c>
      <c r="AJ166" s="4">
        <v>191</v>
      </c>
      <c r="AK166" s="4">
        <v>169</v>
      </c>
      <c r="AL166" s="4">
        <v>4.4000000000000004</v>
      </c>
      <c r="AM166" s="4">
        <v>175</v>
      </c>
      <c r="AN166" s="4" t="s">
        <v>155</v>
      </c>
      <c r="AO166" s="4">
        <v>2</v>
      </c>
      <c r="AP166" s="4">
        <v>0.62350694444444443</v>
      </c>
      <c r="AQ166" s="4">
        <v>47.161901</v>
      </c>
      <c r="AR166" s="4">
        <v>-88.491522000000003</v>
      </c>
      <c r="AS166" s="4">
        <v>315.2</v>
      </c>
      <c r="AT166" s="4">
        <v>35.6</v>
      </c>
      <c r="AU166" s="4">
        <v>12</v>
      </c>
      <c r="AV166" s="4">
        <v>10</v>
      </c>
      <c r="AW166" s="4" t="s">
        <v>205</v>
      </c>
      <c r="AX166" s="4">
        <v>2.2000000000000002</v>
      </c>
      <c r="AY166" s="4">
        <v>1.7</v>
      </c>
      <c r="AZ166" s="4">
        <v>4</v>
      </c>
      <c r="BA166" s="4">
        <v>14.186999999999999</v>
      </c>
      <c r="BB166" s="4">
        <v>57.39</v>
      </c>
      <c r="BC166" s="4">
        <v>4.05</v>
      </c>
      <c r="BD166" s="4">
        <v>2.8980000000000001</v>
      </c>
      <c r="BE166" s="4">
        <v>3191.64</v>
      </c>
      <c r="BF166" s="4">
        <v>5.5250000000000004</v>
      </c>
      <c r="BG166" s="4">
        <v>26.068999999999999</v>
      </c>
      <c r="BH166" s="4">
        <v>7.7030000000000003</v>
      </c>
      <c r="BI166" s="4">
        <v>33.771999999999998</v>
      </c>
      <c r="BJ166" s="4">
        <v>20.882000000000001</v>
      </c>
      <c r="BK166" s="4">
        <v>6.17</v>
      </c>
      <c r="BL166" s="4">
        <v>27.052</v>
      </c>
      <c r="BM166" s="4">
        <v>0</v>
      </c>
      <c r="BQ166" s="4">
        <v>7992.6959999999999</v>
      </c>
      <c r="BR166" s="4">
        <v>6.6785999999999998E-2</v>
      </c>
      <c r="BS166" s="4">
        <v>-5</v>
      </c>
      <c r="BT166" s="4">
        <v>8.0000000000000002E-3</v>
      </c>
      <c r="BU166" s="4">
        <v>1.632082</v>
      </c>
      <c r="BV166" s="4">
        <v>21</v>
      </c>
      <c r="BW166" s="4">
        <f t="shared" si="13"/>
        <v>0.43119606439999997</v>
      </c>
      <c r="BY166" s="4">
        <f>BE166*$BU166*VLOOKUP("Fuel Specific Gravity",'Raw Data'!$A$1:$B$2000,2,FALSE)</f>
        <v>4448.5015380859195</v>
      </c>
      <c r="BZ166" s="4">
        <f>BF166*$BU166*VLOOKUP("Fuel Specific Gravity",'Raw Data'!$A$1:$B$2000,2,FALSE)</f>
        <v>7.7007341047000004</v>
      </c>
      <c r="CA166" s="4">
        <f>BJ166*$BU166*VLOOKUP("Fuel Specific Gravity",'Raw Data'!$A$1:$B$2000,2,FALSE)</f>
        <v>29.105290420696004</v>
      </c>
      <c r="CB166" s="4">
        <f>BM166*$BU166*VLOOKUP("Fuel Specific Gravity",'Raw Data'!$A$1:$B$2000,2,FALSE)</f>
        <v>0</v>
      </c>
    </row>
    <row r="167" spans="1:80" x14ac:dyDescent="0.25">
      <c r="A167" s="4">
        <v>43165</v>
      </c>
      <c r="B167" s="38">
        <v>0.41438960648148143</v>
      </c>
      <c r="C167" s="4">
        <v>4.3540000000000001</v>
      </c>
      <c r="D167" s="4">
        <v>0.01</v>
      </c>
      <c r="E167" s="4">
        <v>100</v>
      </c>
      <c r="F167" s="4">
        <v>290.8</v>
      </c>
      <c r="G167" s="4">
        <v>93.4</v>
      </c>
      <c r="H167" s="4">
        <v>0</v>
      </c>
      <c r="J167" s="4">
        <v>13.63</v>
      </c>
      <c r="K167" s="4">
        <v>0.96630000000000005</v>
      </c>
      <c r="L167" s="4">
        <v>4.2077</v>
      </c>
      <c r="M167" s="4">
        <v>9.7000000000000003E-3</v>
      </c>
      <c r="N167" s="4">
        <v>280.95929999999998</v>
      </c>
      <c r="O167" s="4">
        <v>90.234099999999998</v>
      </c>
      <c r="P167" s="4">
        <v>371.2</v>
      </c>
      <c r="Q167" s="4">
        <v>225.00880000000001</v>
      </c>
      <c r="R167" s="4">
        <v>72.264799999999994</v>
      </c>
      <c r="S167" s="4">
        <v>297.3</v>
      </c>
      <c r="T167" s="4">
        <v>0</v>
      </c>
      <c r="W167" s="4">
        <v>0</v>
      </c>
      <c r="X167" s="4">
        <v>13.1721</v>
      </c>
      <c r="Y167" s="4">
        <v>11.9</v>
      </c>
      <c r="Z167" s="4">
        <v>845</v>
      </c>
      <c r="AA167" s="4">
        <v>849</v>
      </c>
      <c r="AB167" s="4">
        <v>883</v>
      </c>
      <c r="AC167" s="4">
        <v>81</v>
      </c>
      <c r="AD167" s="4">
        <v>22.09</v>
      </c>
      <c r="AE167" s="4">
        <v>0.51</v>
      </c>
      <c r="AF167" s="4">
        <v>979</v>
      </c>
      <c r="AG167" s="4">
        <v>0</v>
      </c>
      <c r="AH167" s="4">
        <v>28</v>
      </c>
      <c r="AI167" s="4">
        <v>35</v>
      </c>
      <c r="AJ167" s="4">
        <v>191</v>
      </c>
      <c r="AK167" s="4">
        <v>169</v>
      </c>
      <c r="AL167" s="4">
        <v>4.3</v>
      </c>
      <c r="AM167" s="4">
        <v>175</v>
      </c>
      <c r="AN167" s="4" t="s">
        <v>155</v>
      </c>
      <c r="AO167" s="4">
        <v>2</v>
      </c>
      <c r="AP167" s="4">
        <v>0.62351851851851847</v>
      </c>
      <c r="AQ167" s="4">
        <v>47.161858000000002</v>
      </c>
      <c r="AR167" s="4">
        <v>-88.491498000000007</v>
      </c>
      <c r="AS167" s="4">
        <v>315</v>
      </c>
      <c r="AT167" s="4">
        <v>35.700000000000003</v>
      </c>
      <c r="AU167" s="4">
        <v>12</v>
      </c>
      <c r="AV167" s="4">
        <v>10</v>
      </c>
      <c r="AW167" s="4" t="s">
        <v>205</v>
      </c>
      <c r="AX167" s="4">
        <v>2.2000000000000002</v>
      </c>
      <c r="AY167" s="4">
        <v>1.7</v>
      </c>
      <c r="AZ167" s="4">
        <v>4</v>
      </c>
      <c r="BA167" s="4">
        <v>14.186999999999999</v>
      </c>
      <c r="BB167" s="4">
        <v>48.62</v>
      </c>
      <c r="BC167" s="4">
        <v>3.43</v>
      </c>
      <c r="BD167" s="4">
        <v>3.4860000000000002</v>
      </c>
      <c r="BE167" s="4">
        <v>3187.6039999999998</v>
      </c>
      <c r="BF167" s="4">
        <v>4.6589999999999998</v>
      </c>
      <c r="BG167" s="4">
        <v>22.289000000000001</v>
      </c>
      <c r="BH167" s="4">
        <v>7.1589999999999998</v>
      </c>
      <c r="BI167" s="4">
        <v>29.448</v>
      </c>
      <c r="BJ167" s="4">
        <v>17.850999999999999</v>
      </c>
      <c r="BK167" s="4">
        <v>5.7329999999999997</v>
      </c>
      <c r="BL167" s="4">
        <v>23.584</v>
      </c>
      <c r="BM167" s="4">
        <v>0</v>
      </c>
      <c r="BQ167" s="4">
        <v>7255.5379999999996</v>
      </c>
      <c r="BR167" s="4">
        <v>5.2316000000000001E-2</v>
      </c>
      <c r="BS167" s="4">
        <v>-5</v>
      </c>
      <c r="BT167" s="4">
        <v>8.9060000000000007E-3</v>
      </c>
      <c r="BU167" s="4">
        <v>1.2784720000000001</v>
      </c>
      <c r="BV167" s="4">
        <v>21</v>
      </c>
      <c r="BW167" s="4">
        <f t="shared" si="13"/>
        <v>0.3377723024</v>
      </c>
      <c r="BY167" s="4">
        <f>BE167*$BU167*VLOOKUP("Fuel Specific Gravity",'Raw Data'!$A$1:$B$2000,2,FALSE)</f>
        <v>3480.2741417691518</v>
      </c>
      <c r="BZ167" s="4">
        <f>BF167*$BU167*VLOOKUP("Fuel Specific Gravity",'Raw Data'!$A$1:$B$2000,2,FALSE)</f>
        <v>5.0867664949920002</v>
      </c>
      <c r="CA167" s="4">
        <f>BJ167*$BU167*VLOOKUP("Fuel Specific Gravity",'Raw Data'!$A$1:$B$2000,2,FALSE)</f>
        <v>19.489991135888001</v>
      </c>
      <c r="CB167" s="4">
        <f>BM167*$BU167*VLOOKUP("Fuel Specific Gravity",'Raw Data'!$A$1:$B$2000,2,FALSE)</f>
        <v>0</v>
      </c>
    </row>
    <row r="168" spans="1:80" x14ac:dyDescent="0.25">
      <c r="A168" s="4">
        <v>43165</v>
      </c>
      <c r="B168" s="38">
        <v>0.41440118055555558</v>
      </c>
      <c r="C168" s="4">
        <v>5.0540000000000003</v>
      </c>
      <c r="D168" s="4">
        <v>1.0699999999999999E-2</v>
      </c>
      <c r="E168" s="4">
        <v>107.293103</v>
      </c>
      <c r="F168" s="4">
        <v>316.5</v>
      </c>
      <c r="G168" s="4">
        <v>98.6</v>
      </c>
      <c r="H168" s="4">
        <v>0</v>
      </c>
      <c r="J168" s="4">
        <v>14.01</v>
      </c>
      <c r="K168" s="4">
        <v>0.9607</v>
      </c>
      <c r="L168" s="4">
        <v>4.8551000000000002</v>
      </c>
      <c r="M168" s="4">
        <v>1.03E-2</v>
      </c>
      <c r="N168" s="4">
        <v>304.05360000000002</v>
      </c>
      <c r="O168" s="4">
        <v>94.684100000000001</v>
      </c>
      <c r="P168" s="4">
        <v>398.7</v>
      </c>
      <c r="Q168" s="4">
        <v>243.50210000000001</v>
      </c>
      <c r="R168" s="4">
        <v>75.828000000000003</v>
      </c>
      <c r="S168" s="4">
        <v>319.3</v>
      </c>
      <c r="T168" s="4">
        <v>0</v>
      </c>
      <c r="W168" s="4">
        <v>0</v>
      </c>
      <c r="X168" s="4">
        <v>13.463100000000001</v>
      </c>
      <c r="Y168" s="4">
        <v>12</v>
      </c>
      <c r="Z168" s="4">
        <v>845</v>
      </c>
      <c r="AA168" s="4">
        <v>849</v>
      </c>
      <c r="AB168" s="4">
        <v>883</v>
      </c>
      <c r="AC168" s="4">
        <v>81</v>
      </c>
      <c r="AD168" s="4">
        <v>22.09</v>
      </c>
      <c r="AE168" s="4">
        <v>0.51</v>
      </c>
      <c r="AF168" s="4">
        <v>979</v>
      </c>
      <c r="AG168" s="4">
        <v>0</v>
      </c>
      <c r="AH168" s="4">
        <v>28</v>
      </c>
      <c r="AI168" s="4">
        <v>35</v>
      </c>
      <c r="AJ168" s="4">
        <v>191</v>
      </c>
      <c r="AK168" s="4">
        <v>169</v>
      </c>
      <c r="AL168" s="4">
        <v>4.3</v>
      </c>
      <c r="AM168" s="4">
        <v>175</v>
      </c>
      <c r="AN168" s="4" t="s">
        <v>155</v>
      </c>
      <c r="AO168" s="4">
        <v>2</v>
      </c>
      <c r="AP168" s="4">
        <v>0.62351851851851847</v>
      </c>
      <c r="AQ168" s="4">
        <v>47.161686000000003</v>
      </c>
      <c r="AR168" s="4">
        <v>-88.491405</v>
      </c>
      <c r="AS168" s="4">
        <v>314.89999999999998</v>
      </c>
      <c r="AT168" s="4">
        <v>34.5</v>
      </c>
      <c r="AU168" s="4">
        <v>12</v>
      </c>
      <c r="AV168" s="4">
        <v>10</v>
      </c>
      <c r="AW168" s="4" t="s">
        <v>205</v>
      </c>
      <c r="AX168" s="4">
        <v>2.2684000000000002</v>
      </c>
      <c r="AY168" s="4">
        <v>1.7684</v>
      </c>
      <c r="AZ168" s="4">
        <v>4</v>
      </c>
      <c r="BA168" s="4">
        <v>14.186999999999999</v>
      </c>
      <c r="BB168" s="4">
        <v>42.03</v>
      </c>
      <c r="BC168" s="4">
        <v>2.96</v>
      </c>
      <c r="BD168" s="4">
        <v>4.0919999999999996</v>
      </c>
      <c r="BE168" s="4">
        <v>3184.116</v>
      </c>
      <c r="BF168" s="4">
        <v>4.3029999999999999</v>
      </c>
      <c r="BG168" s="4">
        <v>20.882000000000001</v>
      </c>
      <c r="BH168" s="4">
        <v>6.5030000000000001</v>
      </c>
      <c r="BI168" s="4">
        <v>27.385000000000002</v>
      </c>
      <c r="BJ168" s="4">
        <v>16.724</v>
      </c>
      <c r="BK168" s="4">
        <v>5.2080000000000002</v>
      </c>
      <c r="BL168" s="4">
        <v>21.931000000000001</v>
      </c>
      <c r="BM168" s="4">
        <v>0</v>
      </c>
      <c r="BQ168" s="4">
        <v>6419.982</v>
      </c>
      <c r="BR168" s="4">
        <v>6.0965999999999999E-2</v>
      </c>
      <c r="BS168" s="4">
        <v>-5</v>
      </c>
      <c r="BT168" s="4">
        <v>8.0940000000000005E-3</v>
      </c>
      <c r="BU168" s="4">
        <v>1.489857</v>
      </c>
      <c r="BV168" s="4">
        <v>21</v>
      </c>
      <c r="BW168" s="4">
        <f t="shared" si="13"/>
        <v>0.39362021939999997</v>
      </c>
      <c r="BY168" s="4">
        <f>BE168*$BU168*VLOOKUP("Fuel Specific Gravity",'Raw Data'!$A$1:$B$2000,2,FALSE)</f>
        <v>4051.2713947458478</v>
      </c>
      <c r="BZ168" s="4">
        <f>BF168*$BU168*VLOOKUP("Fuel Specific Gravity",'Raw Data'!$A$1:$B$2000,2,FALSE)</f>
        <v>5.4748698890340002</v>
      </c>
      <c r="CA168" s="4">
        <f>BJ168*$BU168*VLOOKUP("Fuel Specific Gravity",'Raw Data'!$A$1:$B$2000,2,FALSE)</f>
        <v>21.278578671672001</v>
      </c>
      <c r="CB168" s="4">
        <f>BM168*$BU168*VLOOKUP("Fuel Specific Gravity",'Raw Data'!$A$1:$B$2000,2,FALSE)</f>
        <v>0</v>
      </c>
    </row>
    <row r="169" spans="1:80" x14ac:dyDescent="0.25">
      <c r="A169" s="4">
        <v>43165</v>
      </c>
      <c r="B169" s="38">
        <v>0.41441275462962962</v>
      </c>
      <c r="C169" s="4">
        <v>5.3339999999999996</v>
      </c>
      <c r="D169" s="4">
        <v>9.2999999999999992E-3</v>
      </c>
      <c r="E169" s="4">
        <v>93.033799999999999</v>
      </c>
      <c r="F169" s="4">
        <v>348.2</v>
      </c>
      <c r="G169" s="4">
        <v>99.7</v>
      </c>
      <c r="H169" s="4">
        <v>0</v>
      </c>
      <c r="J169" s="4">
        <v>13.93</v>
      </c>
      <c r="K169" s="4">
        <v>0.95850000000000002</v>
      </c>
      <c r="L169" s="4">
        <v>5.1128</v>
      </c>
      <c r="M169" s="4">
        <v>8.8999999999999999E-3</v>
      </c>
      <c r="N169" s="4">
        <v>333.7996</v>
      </c>
      <c r="O169" s="4">
        <v>95.584299999999999</v>
      </c>
      <c r="P169" s="4">
        <v>429.4</v>
      </c>
      <c r="Q169" s="4">
        <v>267.32429999999999</v>
      </c>
      <c r="R169" s="4">
        <v>76.548900000000003</v>
      </c>
      <c r="S169" s="4">
        <v>343.9</v>
      </c>
      <c r="T169" s="4">
        <v>0</v>
      </c>
      <c r="W169" s="4">
        <v>0</v>
      </c>
      <c r="X169" s="4">
        <v>13.352399999999999</v>
      </c>
      <c r="Y169" s="4">
        <v>12</v>
      </c>
      <c r="Z169" s="4">
        <v>844</v>
      </c>
      <c r="AA169" s="4">
        <v>847</v>
      </c>
      <c r="AB169" s="4">
        <v>883</v>
      </c>
      <c r="AC169" s="4">
        <v>81</v>
      </c>
      <c r="AD169" s="4">
        <v>22.09</v>
      </c>
      <c r="AE169" s="4">
        <v>0.51</v>
      </c>
      <c r="AF169" s="4">
        <v>979</v>
      </c>
      <c r="AG169" s="4">
        <v>0</v>
      </c>
      <c r="AH169" s="4">
        <v>28</v>
      </c>
      <c r="AI169" s="4">
        <v>35</v>
      </c>
      <c r="AJ169" s="4">
        <v>191</v>
      </c>
      <c r="AK169" s="4">
        <v>169</v>
      </c>
      <c r="AL169" s="4">
        <v>4.4000000000000004</v>
      </c>
      <c r="AM169" s="4">
        <v>175</v>
      </c>
      <c r="AN169" s="4" t="s">
        <v>155</v>
      </c>
      <c r="AO169" s="4">
        <v>2</v>
      </c>
      <c r="AP169" s="4">
        <v>0.62354166666666666</v>
      </c>
      <c r="AQ169" s="4">
        <v>47.161537000000003</v>
      </c>
      <c r="AR169" s="4">
        <v>-88.491308000000004</v>
      </c>
      <c r="AS169" s="4">
        <v>314.7</v>
      </c>
      <c r="AT169" s="4">
        <v>32.6</v>
      </c>
      <c r="AU169" s="4">
        <v>12</v>
      </c>
      <c r="AV169" s="4">
        <v>9</v>
      </c>
      <c r="AW169" s="4" t="s">
        <v>214</v>
      </c>
      <c r="AX169" s="4">
        <v>2.2999999999999998</v>
      </c>
      <c r="AY169" s="4">
        <v>1.2527999999999999</v>
      </c>
      <c r="AZ169" s="4">
        <v>3.1791999999999998</v>
      </c>
      <c r="BA169" s="4">
        <v>14.186999999999999</v>
      </c>
      <c r="BB169" s="4">
        <v>39.880000000000003</v>
      </c>
      <c r="BC169" s="4">
        <v>2.81</v>
      </c>
      <c r="BD169" s="4">
        <v>4.3289999999999997</v>
      </c>
      <c r="BE169" s="4">
        <v>3184.0059999999999</v>
      </c>
      <c r="BF169" s="4">
        <v>3.5350000000000001</v>
      </c>
      <c r="BG169" s="4">
        <v>21.768999999999998</v>
      </c>
      <c r="BH169" s="4">
        <v>6.234</v>
      </c>
      <c r="BI169" s="4">
        <v>28.003</v>
      </c>
      <c r="BJ169" s="4">
        <v>17.434000000000001</v>
      </c>
      <c r="BK169" s="4">
        <v>4.992</v>
      </c>
      <c r="BL169" s="4">
        <v>22.425999999999998</v>
      </c>
      <c r="BM169" s="4">
        <v>0</v>
      </c>
      <c r="BQ169" s="4">
        <v>6046.06</v>
      </c>
      <c r="BR169" s="4">
        <v>9.1897999999999994E-2</v>
      </c>
      <c r="BS169" s="4">
        <v>-5</v>
      </c>
      <c r="BT169" s="4">
        <v>7.0939999999999996E-3</v>
      </c>
      <c r="BU169" s="4">
        <v>2.2457579999999999</v>
      </c>
      <c r="BV169" s="4">
        <v>21</v>
      </c>
      <c r="BW169" s="4">
        <f t="shared" si="13"/>
        <v>0.59332926359999993</v>
      </c>
      <c r="BY169" s="4">
        <f>BE169*$BU169*VLOOKUP("Fuel Specific Gravity",'Raw Data'!$A$1:$B$2000,2,FALSE)</f>
        <v>6106.5329323519909</v>
      </c>
      <c r="BZ169" s="4">
        <f>BF169*$BU169*VLOOKUP("Fuel Specific Gravity",'Raw Data'!$A$1:$B$2000,2,FALSE)</f>
        <v>6.7796963686199998</v>
      </c>
      <c r="CA169" s="4">
        <f>BJ169*$BU169*VLOOKUP("Fuel Specific Gravity",'Raw Data'!$A$1:$B$2000,2,FALSE)</f>
        <v>33.436273406087999</v>
      </c>
      <c r="CB169" s="4">
        <f>BM169*$BU169*VLOOKUP("Fuel Specific Gravity",'Raw Data'!$A$1:$B$2000,2,FALSE)</f>
        <v>0</v>
      </c>
    </row>
    <row r="170" spans="1:80" x14ac:dyDescent="0.25">
      <c r="A170" s="4">
        <v>43165</v>
      </c>
      <c r="B170" s="38">
        <v>0.41442432870370371</v>
      </c>
      <c r="C170" s="4">
        <v>5.35</v>
      </c>
      <c r="D170" s="4">
        <v>8.0000000000000002E-3</v>
      </c>
      <c r="E170" s="4">
        <v>80</v>
      </c>
      <c r="F170" s="4">
        <v>364.1</v>
      </c>
      <c r="G170" s="4">
        <v>99.8</v>
      </c>
      <c r="H170" s="4">
        <v>0</v>
      </c>
      <c r="J170" s="4">
        <v>13.57</v>
      </c>
      <c r="K170" s="4">
        <v>0.95840000000000003</v>
      </c>
      <c r="L170" s="4">
        <v>5.1273999999999997</v>
      </c>
      <c r="M170" s="4">
        <v>7.7000000000000002E-3</v>
      </c>
      <c r="N170" s="4">
        <v>348.97750000000002</v>
      </c>
      <c r="O170" s="4">
        <v>95.627499999999998</v>
      </c>
      <c r="P170" s="4">
        <v>444.6</v>
      </c>
      <c r="Q170" s="4">
        <v>279.4796</v>
      </c>
      <c r="R170" s="4">
        <v>76.583500000000001</v>
      </c>
      <c r="S170" s="4">
        <v>356.1</v>
      </c>
      <c r="T170" s="4">
        <v>0</v>
      </c>
      <c r="W170" s="4">
        <v>0</v>
      </c>
      <c r="X170" s="4">
        <v>13.010199999999999</v>
      </c>
      <c r="Y170" s="4">
        <v>12</v>
      </c>
      <c r="Z170" s="4">
        <v>844</v>
      </c>
      <c r="AA170" s="4">
        <v>845</v>
      </c>
      <c r="AB170" s="4">
        <v>884</v>
      </c>
      <c r="AC170" s="4">
        <v>81</v>
      </c>
      <c r="AD170" s="4">
        <v>22.09</v>
      </c>
      <c r="AE170" s="4">
        <v>0.51</v>
      </c>
      <c r="AF170" s="4">
        <v>979</v>
      </c>
      <c r="AG170" s="4">
        <v>0</v>
      </c>
      <c r="AH170" s="4">
        <v>28</v>
      </c>
      <c r="AI170" s="4">
        <v>35</v>
      </c>
      <c r="AJ170" s="4">
        <v>191</v>
      </c>
      <c r="AK170" s="4">
        <v>169</v>
      </c>
      <c r="AL170" s="4">
        <v>4.4000000000000004</v>
      </c>
      <c r="AM170" s="4">
        <v>175</v>
      </c>
      <c r="AN170" s="4" t="s">
        <v>155</v>
      </c>
      <c r="AO170" s="4">
        <v>2</v>
      </c>
      <c r="AP170" s="4">
        <v>0.62355324074074081</v>
      </c>
      <c r="AQ170" s="4">
        <v>47.161453999999999</v>
      </c>
      <c r="AR170" s="4">
        <v>-88.491193999999993</v>
      </c>
      <c r="AS170" s="4">
        <v>314.60000000000002</v>
      </c>
      <c r="AT170" s="4">
        <v>30.6</v>
      </c>
      <c r="AU170" s="4">
        <v>12</v>
      </c>
      <c r="AV170" s="4">
        <v>9</v>
      </c>
      <c r="AW170" s="4" t="s">
        <v>214</v>
      </c>
      <c r="AX170" s="4">
        <v>2.2999999999999998</v>
      </c>
      <c r="AY170" s="4">
        <v>1</v>
      </c>
      <c r="AZ170" s="4">
        <v>2.8</v>
      </c>
      <c r="BA170" s="4">
        <v>14.186999999999999</v>
      </c>
      <c r="BB170" s="4">
        <v>39.770000000000003</v>
      </c>
      <c r="BC170" s="4">
        <v>2.8</v>
      </c>
      <c r="BD170" s="4">
        <v>4.3410000000000002</v>
      </c>
      <c r="BE170" s="4">
        <v>3184.732</v>
      </c>
      <c r="BF170" s="4">
        <v>3.0310000000000001</v>
      </c>
      <c r="BG170" s="4">
        <v>22.699000000000002</v>
      </c>
      <c r="BH170" s="4">
        <v>6.22</v>
      </c>
      <c r="BI170" s="4">
        <v>28.919</v>
      </c>
      <c r="BJ170" s="4">
        <v>18.178999999999998</v>
      </c>
      <c r="BK170" s="4">
        <v>4.9809999999999999</v>
      </c>
      <c r="BL170" s="4">
        <v>23.16</v>
      </c>
      <c r="BM170" s="4">
        <v>0</v>
      </c>
      <c r="BQ170" s="4">
        <v>5875.643</v>
      </c>
      <c r="BR170" s="4">
        <v>0.101342</v>
      </c>
      <c r="BS170" s="4">
        <v>-5</v>
      </c>
      <c r="BT170" s="4">
        <v>7.9059999999999998E-3</v>
      </c>
      <c r="BU170" s="4">
        <v>2.4765450000000002</v>
      </c>
      <c r="BV170" s="4">
        <v>21</v>
      </c>
      <c r="BW170" s="4">
        <f t="shared" si="13"/>
        <v>0.65430318900000006</v>
      </c>
      <c r="BY170" s="4">
        <f>BE170*$BU170*VLOOKUP("Fuel Specific Gravity",'Raw Data'!$A$1:$B$2000,2,FALSE)</f>
        <v>6735.6108227427603</v>
      </c>
      <c r="BZ170" s="4">
        <f>BF170*$BU170*VLOOKUP("Fuel Specific Gravity",'Raw Data'!$A$1:$B$2000,2,FALSE)</f>
        <v>6.4104723423300003</v>
      </c>
      <c r="CA170" s="4">
        <f>BJ170*$BU170*VLOOKUP("Fuel Specific Gravity",'Raw Data'!$A$1:$B$2000,2,FALSE)</f>
        <v>38.44802926797</v>
      </c>
      <c r="CB170" s="4">
        <f>BM170*$BU170*VLOOKUP("Fuel Specific Gravity",'Raw Data'!$A$1:$B$2000,2,FALSE)</f>
        <v>0</v>
      </c>
    </row>
    <row r="171" spans="1:80" x14ac:dyDescent="0.25">
      <c r="A171" s="4">
        <v>43165</v>
      </c>
      <c r="B171" s="38">
        <v>0.41443590277777775</v>
      </c>
      <c r="C171" s="4">
        <v>5.35</v>
      </c>
      <c r="D171" s="4">
        <v>8.0000000000000002E-3</v>
      </c>
      <c r="E171" s="4">
        <v>80</v>
      </c>
      <c r="F171" s="4">
        <v>371.5</v>
      </c>
      <c r="G171" s="4">
        <v>99.2</v>
      </c>
      <c r="H171" s="4">
        <v>10</v>
      </c>
      <c r="J171" s="4">
        <v>13.3</v>
      </c>
      <c r="K171" s="4">
        <v>0.95840000000000003</v>
      </c>
      <c r="L171" s="4">
        <v>5.1276000000000002</v>
      </c>
      <c r="M171" s="4">
        <v>7.7000000000000002E-3</v>
      </c>
      <c r="N171" s="4">
        <v>356.03719999999998</v>
      </c>
      <c r="O171" s="4">
        <v>95.043400000000005</v>
      </c>
      <c r="P171" s="4">
        <v>451.1</v>
      </c>
      <c r="Q171" s="4">
        <v>285.13330000000002</v>
      </c>
      <c r="R171" s="4">
        <v>76.115799999999993</v>
      </c>
      <c r="S171" s="4">
        <v>361.2</v>
      </c>
      <c r="T171" s="4">
        <v>10</v>
      </c>
      <c r="W171" s="4">
        <v>0</v>
      </c>
      <c r="X171" s="4">
        <v>12.7471</v>
      </c>
      <c r="Y171" s="4">
        <v>12.1</v>
      </c>
      <c r="Z171" s="4">
        <v>844</v>
      </c>
      <c r="AA171" s="4">
        <v>844</v>
      </c>
      <c r="AB171" s="4">
        <v>884</v>
      </c>
      <c r="AC171" s="4">
        <v>81</v>
      </c>
      <c r="AD171" s="4">
        <v>22.09</v>
      </c>
      <c r="AE171" s="4">
        <v>0.51</v>
      </c>
      <c r="AF171" s="4">
        <v>979</v>
      </c>
      <c r="AG171" s="4">
        <v>0</v>
      </c>
      <c r="AH171" s="4">
        <v>28</v>
      </c>
      <c r="AI171" s="4">
        <v>35</v>
      </c>
      <c r="AJ171" s="4">
        <v>191</v>
      </c>
      <c r="AK171" s="4">
        <v>169</v>
      </c>
      <c r="AL171" s="4">
        <v>4.5</v>
      </c>
      <c r="AM171" s="4">
        <v>175</v>
      </c>
      <c r="AN171" s="4" t="s">
        <v>155</v>
      </c>
      <c r="AO171" s="4">
        <v>2</v>
      </c>
      <c r="AP171" s="4">
        <v>0.62356481481481485</v>
      </c>
      <c r="AQ171" s="4">
        <v>47.161375</v>
      </c>
      <c r="AR171" s="4">
        <v>-88.491067000000001</v>
      </c>
      <c r="AS171" s="4">
        <v>314.5</v>
      </c>
      <c r="AT171" s="4">
        <v>29.5</v>
      </c>
      <c r="AU171" s="4">
        <v>12</v>
      </c>
      <c r="AV171" s="4">
        <v>9</v>
      </c>
      <c r="AW171" s="4" t="s">
        <v>214</v>
      </c>
      <c r="AX171" s="4">
        <v>2.2999999999999998</v>
      </c>
      <c r="AY171" s="4">
        <v>1.2052</v>
      </c>
      <c r="AZ171" s="4">
        <v>2.8683999999999998</v>
      </c>
      <c r="BA171" s="4">
        <v>14.186999999999999</v>
      </c>
      <c r="BB171" s="4">
        <v>39.770000000000003</v>
      </c>
      <c r="BC171" s="4">
        <v>2.8</v>
      </c>
      <c r="BD171" s="4">
        <v>4.3380000000000001</v>
      </c>
      <c r="BE171" s="4">
        <v>3184.107</v>
      </c>
      <c r="BF171" s="4">
        <v>3.03</v>
      </c>
      <c r="BG171" s="4">
        <v>23.152999999999999</v>
      </c>
      <c r="BH171" s="4">
        <v>6.181</v>
      </c>
      <c r="BI171" s="4">
        <v>29.334</v>
      </c>
      <c r="BJ171" s="4">
        <v>18.542000000000002</v>
      </c>
      <c r="BK171" s="4">
        <v>4.95</v>
      </c>
      <c r="BL171" s="4">
        <v>23.492000000000001</v>
      </c>
      <c r="BM171" s="4">
        <v>0.19620000000000001</v>
      </c>
      <c r="BQ171" s="4">
        <v>5755.5140000000001</v>
      </c>
      <c r="BR171" s="4">
        <v>8.4786E-2</v>
      </c>
      <c r="BS171" s="4">
        <v>-5</v>
      </c>
      <c r="BT171" s="4">
        <v>6.1879999999999999E-3</v>
      </c>
      <c r="BU171" s="4">
        <v>2.071958</v>
      </c>
      <c r="BV171" s="4">
        <v>21</v>
      </c>
      <c r="BW171" s="4">
        <f t="shared" si="13"/>
        <v>0.54741130360000001</v>
      </c>
      <c r="BY171" s="4">
        <f>BE171*$BU171*VLOOKUP("Fuel Specific Gravity",'Raw Data'!$A$1:$B$2000,2,FALSE)</f>
        <v>5634.1249196661238</v>
      </c>
      <c r="BZ171" s="4">
        <f>BF171*$BU171*VLOOKUP("Fuel Specific Gravity",'Raw Data'!$A$1:$B$2000,2,FALSE)</f>
        <v>5.3614399599599993</v>
      </c>
      <c r="CA171" s="4">
        <f>BJ171*$BU171*VLOOKUP("Fuel Specific Gravity",'Raw Data'!$A$1:$B$2000,2,FALSE)</f>
        <v>32.809181431544005</v>
      </c>
      <c r="CB171" s="4">
        <f>BM171*$BU171*VLOOKUP("Fuel Specific Gravity",'Raw Data'!$A$1:$B$2000,2,FALSE)</f>
        <v>0.34716650829840001</v>
      </c>
    </row>
    <row r="172" spans="1:80" x14ac:dyDescent="0.25">
      <c r="A172" s="4">
        <v>43165</v>
      </c>
      <c r="B172" s="38">
        <v>0.41444747685185185</v>
      </c>
      <c r="C172" s="4">
        <v>5.4889999999999999</v>
      </c>
      <c r="D172" s="4">
        <v>8.0999999999999996E-3</v>
      </c>
      <c r="E172" s="4">
        <v>81.490468000000007</v>
      </c>
      <c r="F172" s="4">
        <v>376.6</v>
      </c>
      <c r="G172" s="4">
        <v>98.2</v>
      </c>
      <c r="H172" s="4">
        <v>0</v>
      </c>
      <c r="J172" s="4">
        <v>13.2</v>
      </c>
      <c r="K172" s="4">
        <v>0.95730000000000004</v>
      </c>
      <c r="L172" s="4">
        <v>5.2545000000000002</v>
      </c>
      <c r="M172" s="4">
        <v>7.7999999999999996E-3</v>
      </c>
      <c r="N172" s="4">
        <v>360.56470000000002</v>
      </c>
      <c r="O172" s="4">
        <v>94.021500000000003</v>
      </c>
      <c r="P172" s="4">
        <v>454.6</v>
      </c>
      <c r="Q172" s="4">
        <v>288.75920000000002</v>
      </c>
      <c r="R172" s="4">
        <v>75.297300000000007</v>
      </c>
      <c r="S172" s="4">
        <v>364.1</v>
      </c>
      <c r="T172" s="4">
        <v>0</v>
      </c>
      <c r="W172" s="4">
        <v>0</v>
      </c>
      <c r="X172" s="4">
        <v>12.636900000000001</v>
      </c>
      <c r="Y172" s="4">
        <v>12</v>
      </c>
      <c r="Z172" s="4">
        <v>843</v>
      </c>
      <c r="AA172" s="4">
        <v>846</v>
      </c>
      <c r="AB172" s="4">
        <v>884</v>
      </c>
      <c r="AC172" s="4">
        <v>81</v>
      </c>
      <c r="AD172" s="4">
        <v>22.09</v>
      </c>
      <c r="AE172" s="4">
        <v>0.51</v>
      </c>
      <c r="AF172" s="4">
        <v>979</v>
      </c>
      <c r="AG172" s="4">
        <v>0</v>
      </c>
      <c r="AH172" s="4">
        <v>28</v>
      </c>
      <c r="AI172" s="4">
        <v>35</v>
      </c>
      <c r="AJ172" s="4">
        <v>191</v>
      </c>
      <c r="AK172" s="4">
        <v>169</v>
      </c>
      <c r="AL172" s="4">
        <v>4.5</v>
      </c>
      <c r="AM172" s="4">
        <v>175</v>
      </c>
      <c r="AN172" s="4" t="s">
        <v>155</v>
      </c>
      <c r="AO172" s="4">
        <v>2</v>
      </c>
      <c r="AP172" s="4">
        <v>0.62357638888888889</v>
      </c>
      <c r="AQ172" s="4">
        <v>47.161287000000002</v>
      </c>
      <c r="AR172" s="4">
        <v>-88.490954000000002</v>
      </c>
      <c r="AS172" s="4">
        <v>314.2</v>
      </c>
      <c r="AT172" s="4">
        <v>29</v>
      </c>
      <c r="AU172" s="4">
        <v>12</v>
      </c>
      <c r="AV172" s="4">
        <v>9</v>
      </c>
      <c r="AW172" s="4" t="s">
        <v>214</v>
      </c>
      <c r="AX172" s="4">
        <v>1.8211999999999999</v>
      </c>
      <c r="AY172" s="4">
        <v>1.3684000000000001</v>
      </c>
      <c r="AZ172" s="4">
        <v>2.9</v>
      </c>
      <c r="BA172" s="4">
        <v>14.186999999999999</v>
      </c>
      <c r="BB172" s="4">
        <v>38.79</v>
      </c>
      <c r="BC172" s="4">
        <v>2.73</v>
      </c>
      <c r="BD172" s="4">
        <v>4.4560000000000004</v>
      </c>
      <c r="BE172" s="4">
        <v>3184.165</v>
      </c>
      <c r="BF172" s="4">
        <v>3.0089999999999999</v>
      </c>
      <c r="BG172" s="4">
        <v>22.881</v>
      </c>
      <c r="BH172" s="4">
        <v>5.9669999999999996</v>
      </c>
      <c r="BI172" s="4">
        <v>28.847999999999999</v>
      </c>
      <c r="BJ172" s="4">
        <v>18.324999999999999</v>
      </c>
      <c r="BK172" s="4">
        <v>4.7779999999999996</v>
      </c>
      <c r="BL172" s="4">
        <v>23.103000000000002</v>
      </c>
      <c r="BM172" s="4">
        <v>0</v>
      </c>
      <c r="BQ172" s="4">
        <v>5567.99</v>
      </c>
      <c r="BR172" s="4">
        <v>8.7529999999999997E-2</v>
      </c>
      <c r="BS172" s="4">
        <v>-5</v>
      </c>
      <c r="BT172" s="4">
        <v>6.0000000000000001E-3</v>
      </c>
      <c r="BU172" s="4">
        <v>2.139014</v>
      </c>
      <c r="BV172" s="4">
        <v>21</v>
      </c>
      <c r="BW172" s="4">
        <f t="shared" si="13"/>
        <v>0.56512749880000002</v>
      </c>
      <c r="BY172" s="4">
        <f>BE172*$BU172*VLOOKUP("Fuel Specific Gravity",'Raw Data'!$A$1:$B$2000,2,FALSE)</f>
        <v>5816.5713803667404</v>
      </c>
      <c r="BZ172" s="4">
        <f>BF172*$BU172*VLOOKUP("Fuel Specific Gravity",'Raw Data'!$A$1:$B$2000,2,FALSE)</f>
        <v>5.4965943296040001</v>
      </c>
      <c r="CA172" s="4">
        <f>BJ172*$BU172*VLOOKUP("Fuel Specific Gravity",'Raw Data'!$A$1:$B$2000,2,FALSE)</f>
        <v>33.474606543699998</v>
      </c>
      <c r="CB172" s="4">
        <f>BM172*$BU172*VLOOKUP("Fuel Specific Gravity",'Raw Data'!$A$1:$B$2000,2,FALSE)</f>
        <v>0</v>
      </c>
    </row>
    <row r="173" spans="1:80" x14ac:dyDescent="0.25">
      <c r="A173" s="4">
        <v>43165</v>
      </c>
      <c r="B173" s="38">
        <v>0.41445905092592589</v>
      </c>
      <c r="C173" s="4">
        <v>6.1529999999999996</v>
      </c>
      <c r="D173" s="4">
        <v>1.1599999999999999E-2</v>
      </c>
      <c r="E173" s="4">
        <v>116.152513</v>
      </c>
      <c r="F173" s="4">
        <v>384.4</v>
      </c>
      <c r="G173" s="4">
        <v>97.3</v>
      </c>
      <c r="H173" s="4">
        <v>0</v>
      </c>
      <c r="J173" s="4">
        <v>13.2</v>
      </c>
      <c r="K173" s="4">
        <v>0.95209999999999995</v>
      </c>
      <c r="L173" s="4">
        <v>5.8578000000000001</v>
      </c>
      <c r="M173" s="4">
        <v>1.11E-2</v>
      </c>
      <c r="N173" s="4">
        <v>365.96719999999999</v>
      </c>
      <c r="O173" s="4">
        <v>92.618600000000001</v>
      </c>
      <c r="P173" s="4">
        <v>458.6</v>
      </c>
      <c r="Q173" s="4">
        <v>293.08580000000001</v>
      </c>
      <c r="R173" s="4">
        <v>74.1738</v>
      </c>
      <c r="S173" s="4">
        <v>367.3</v>
      </c>
      <c r="T173" s="4">
        <v>0</v>
      </c>
      <c r="W173" s="4">
        <v>0</v>
      </c>
      <c r="X173" s="4">
        <v>12.567500000000001</v>
      </c>
      <c r="Y173" s="4">
        <v>12</v>
      </c>
      <c r="Z173" s="4">
        <v>844</v>
      </c>
      <c r="AA173" s="4">
        <v>846</v>
      </c>
      <c r="AB173" s="4">
        <v>884</v>
      </c>
      <c r="AC173" s="4">
        <v>81</v>
      </c>
      <c r="AD173" s="4">
        <v>22.09</v>
      </c>
      <c r="AE173" s="4">
        <v>0.51</v>
      </c>
      <c r="AF173" s="4">
        <v>979</v>
      </c>
      <c r="AG173" s="4">
        <v>0</v>
      </c>
      <c r="AH173" s="4">
        <v>28</v>
      </c>
      <c r="AI173" s="4">
        <v>35</v>
      </c>
      <c r="AJ173" s="4">
        <v>191</v>
      </c>
      <c r="AK173" s="4">
        <v>169</v>
      </c>
      <c r="AL173" s="4">
        <v>4.5</v>
      </c>
      <c r="AM173" s="4">
        <v>175</v>
      </c>
      <c r="AN173" s="4" t="s">
        <v>155</v>
      </c>
      <c r="AO173" s="4">
        <v>2</v>
      </c>
      <c r="AP173" s="4">
        <v>0.62358796296296293</v>
      </c>
      <c r="AQ173" s="4">
        <v>47.161257999999997</v>
      </c>
      <c r="AR173" s="4">
        <v>-88.490920000000003</v>
      </c>
      <c r="AS173" s="4">
        <v>314.10000000000002</v>
      </c>
      <c r="AT173" s="4">
        <v>28.7</v>
      </c>
      <c r="AU173" s="4">
        <v>12</v>
      </c>
      <c r="AV173" s="4">
        <v>9</v>
      </c>
      <c r="AW173" s="4" t="s">
        <v>214</v>
      </c>
      <c r="AX173" s="4">
        <v>1.6</v>
      </c>
      <c r="AY173" s="4">
        <v>1.4</v>
      </c>
      <c r="AZ173" s="4">
        <v>2.9</v>
      </c>
      <c r="BA173" s="4">
        <v>14.186999999999999</v>
      </c>
      <c r="BB173" s="4">
        <v>34.69</v>
      </c>
      <c r="BC173" s="4">
        <v>2.44</v>
      </c>
      <c r="BD173" s="4">
        <v>5.0330000000000004</v>
      </c>
      <c r="BE173" s="4">
        <v>3180.3789999999999</v>
      </c>
      <c r="BF173" s="4">
        <v>3.8210000000000002</v>
      </c>
      <c r="BG173" s="4">
        <v>20.808</v>
      </c>
      <c r="BH173" s="4">
        <v>5.266</v>
      </c>
      <c r="BI173" s="4">
        <v>26.074000000000002</v>
      </c>
      <c r="BJ173" s="4">
        <v>16.664000000000001</v>
      </c>
      <c r="BK173" s="4">
        <v>4.2169999999999996</v>
      </c>
      <c r="BL173" s="4">
        <v>20.881</v>
      </c>
      <c r="BM173" s="4">
        <v>0</v>
      </c>
      <c r="BQ173" s="4">
        <v>4961.2690000000002</v>
      </c>
      <c r="BR173" s="4">
        <v>8.2569000000000004E-2</v>
      </c>
      <c r="BS173" s="4">
        <v>-5</v>
      </c>
      <c r="BT173" s="4">
        <v>6.9049999999999997E-3</v>
      </c>
      <c r="BU173" s="4">
        <v>2.0177900000000002</v>
      </c>
      <c r="BV173" s="4">
        <v>21</v>
      </c>
      <c r="BW173" s="4">
        <f t="shared" si="13"/>
        <v>0.53310011800000001</v>
      </c>
      <c r="BY173" s="4">
        <f>BE173*$BU173*VLOOKUP("Fuel Specific Gravity",'Raw Data'!$A$1:$B$2000,2,FALSE)</f>
        <v>5480.4057488181397</v>
      </c>
      <c r="BZ173" s="4">
        <f>BF173*$BU173*VLOOKUP("Fuel Specific Gravity",'Raw Data'!$A$1:$B$2000,2,FALSE)</f>
        <v>6.584319153860001</v>
      </c>
      <c r="CA173" s="4">
        <f>BJ173*$BU173*VLOOKUP("Fuel Specific Gravity",'Raw Data'!$A$1:$B$2000,2,FALSE)</f>
        <v>28.715282486240007</v>
      </c>
      <c r="CB173" s="4">
        <f>BM173*$BU173*VLOOKUP("Fuel Specific Gravity",'Raw Data'!$A$1:$B$2000,2,FALSE)</f>
        <v>0</v>
      </c>
    </row>
    <row r="174" spans="1:80" x14ac:dyDescent="0.25">
      <c r="A174" s="4">
        <v>43165</v>
      </c>
      <c r="B174" s="38">
        <v>0.41447062500000004</v>
      </c>
      <c r="C174" s="4">
        <v>6.65</v>
      </c>
      <c r="D174" s="4">
        <v>8.9999999999999993E-3</v>
      </c>
      <c r="E174" s="4">
        <v>90.440565000000007</v>
      </c>
      <c r="F174" s="4">
        <v>393.6</v>
      </c>
      <c r="G174" s="4">
        <v>94.7</v>
      </c>
      <c r="H174" s="4">
        <v>0</v>
      </c>
      <c r="J174" s="4">
        <v>13.06</v>
      </c>
      <c r="K174" s="4">
        <v>0.94820000000000004</v>
      </c>
      <c r="L174" s="4">
        <v>6.3056999999999999</v>
      </c>
      <c r="M174" s="4">
        <v>8.6E-3</v>
      </c>
      <c r="N174" s="4">
        <v>373.24</v>
      </c>
      <c r="O174" s="4">
        <v>89.763499999999993</v>
      </c>
      <c r="P174" s="4">
        <v>463</v>
      </c>
      <c r="Q174" s="4">
        <v>298.91030000000001</v>
      </c>
      <c r="R174" s="4">
        <v>71.887299999999996</v>
      </c>
      <c r="S174" s="4">
        <v>370.8</v>
      </c>
      <c r="T174" s="4">
        <v>0</v>
      </c>
      <c r="W174" s="4">
        <v>0</v>
      </c>
      <c r="X174" s="4">
        <v>12.3847</v>
      </c>
      <c r="Y174" s="4">
        <v>12.1</v>
      </c>
      <c r="Z174" s="4">
        <v>844</v>
      </c>
      <c r="AA174" s="4">
        <v>847</v>
      </c>
      <c r="AB174" s="4">
        <v>884</v>
      </c>
      <c r="AC174" s="4">
        <v>81</v>
      </c>
      <c r="AD174" s="4">
        <v>22.09</v>
      </c>
      <c r="AE174" s="4">
        <v>0.51</v>
      </c>
      <c r="AF174" s="4">
        <v>979</v>
      </c>
      <c r="AG174" s="4">
        <v>0</v>
      </c>
      <c r="AH174" s="4">
        <v>28.905906000000002</v>
      </c>
      <c r="AI174" s="4">
        <v>35</v>
      </c>
      <c r="AJ174" s="4">
        <v>191.9</v>
      </c>
      <c r="AK174" s="4">
        <v>169</v>
      </c>
      <c r="AL174" s="4">
        <v>4.5</v>
      </c>
      <c r="AM174" s="4">
        <v>175</v>
      </c>
      <c r="AN174" s="4" t="s">
        <v>155</v>
      </c>
      <c r="AO174" s="4">
        <v>2</v>
      </c>
      <c r="AP174" s="4">
        <v>0.62358796296296293</v>
      </c>
      <c r="AQ174" s="4">
        <v>47.161257999999997</v>
      </c>
      <c r="AR174" s="4">
        <v>-88.490920000000003</v>
      </c>
      <c r="AS174" s="4">
        <v>314.10000000000002</v>
      </c>
      <c r="AT174" s="4">
        <v>28.4</v>
      </c>
      <c r="AU174" s="4">
        <v>12</v>
      </c>
      <c r="AV174" s="4">
        <v>9</v>
      </c>
      <c r="AW174" s="4" t="s">
        <v>214</v>
      </c>
      <c r="AX174" s="4">
        <v>1.6</v>
      </c>
      <c r="AY174" s="4">
        <v>1.4</v>
      </c>
      <c r="AZ174" s="4">
        <v>2.9</v>
      </c>
      <c r="BA174" s="4">
        <v>14.186999999999999</v>
      </c>
      <c r="BB174" s="4">
        <v>32.18</v>
      </c>
      <c r="BC174" s="4">
        <v>2.27</v>
      </c>
      <c r="BD174" s="4">
        <v>5.4610000000000003</v>
      </c>
      <c r="BE174" s="4">
        <v>3180.5239999999999</v>
      </c>
      <c r="BF174" s="4">
        <v>2.7530000000000001</v>
      </c>
      <c r="BG174" s="4">
        <v>19.715</v>
      </c>
      <c r="BH174" s="4">
        <v>4.7409999999999997</v>
      </c>
      <c r="BI174" s="4">
        <v>24.456</v>
      </c>
      <c r="BJ174" s="4">
        <v>15.789</v>
      </c>
      <c r="BK174" s="4">
        <v>3.7970000000000002</v>
      </c>
      <c r="BL174" s="4">
        <v>19.585999999999999</v>
      </c>
      <c r="BM174" s="4">
        <v>0</v>
      </c>
      <c r="BQ174" s="4">
        <v>4542.0600000000004</v>
      </c>
      <c r="BR174" s="4">
        <v>0.112801</v>
      </c>
      <c r="BS174" s="4">
        <v>-5</v>
      </c>
      <c r="BT174" s="4">
        <v>7.0000000000000001E-3</v>
      </c>
      <c r="BU174" s="4">
        <v>2.75657</v>
      </c>
      <c r="BV174" s="4">
        <v>21</v>
      </c>
      <c r="BW174" s="4">
        <f t="shared" si="13"/>
        <v>0.72828579399999993</v>
      </c>
      <c r="BY174" s="4">
        <f>BE174*$BU174*VLOOKUP("Fuel Specific Gravity",'Raw Data'!$A$1:$B$2000,2,FALSE)</f>
        <v>7487.305834448719</v>
      </c>
      <c r="BZ174" s="4">
        <f>BF174*$BU174*VLOOKUP("Fuel Specific Gravity",'Raw Data'!$A$1:$B$2000,2,FALSE)</f>
        <v>6.4808669773399998</v>
      </c>
      <c r="CA174" s="4">
        <f>BJ174*$BU174*VLOOKUP("Fuel Specific Gravity",'Raw Data'!$A$1:$B$2000,2,FALSE)</f>
        <v>37.169055105419993</v>
      </c>
      <c r="CB174" s="4">
        <f>BM174*$BU174*VLOOKUP("Fuel Specific Gravity",'Raw Data'!$A$1:$B$2000,2,FALSE)</f>
        <v>0</v>
      </c>
    </row>
    <row r="175" spans="1:80" x14ac:dyDescent="0.25">
      <c r="A175" s="4">
        <v>43165</v>
      </c>
      <c r="B175" s="38">
        <v>0.41448219907407408</v>
      </c>
      <c r="C175" s="4">
        <v>6.5049999999999999</v>
      </c>
      <c r="D175" s="4">
        <v>7.4000000000000003E-3</v>
      </c>
      <c r="E175" s="4">
        <v>74.481093999999999</v>
      </c>
      <c r="F175" s="4">
        <v>396.5</v>
      </c>
      <c r="G175" s="4">
        <v>91.7</v>
      </c>
      <c r="H175" s="4">
        <v>0</v>
      </c>
      <c r="J175" s="4">
        <v>12.57</v>
      </c>
      <c r="K175" s="4">
        <v>0.94940000000000002</v>
      </c>
      <c r="L175" s="4">
        <v>6.1757</v>
      </c>
      <c r="M175" s="4">
        <v>7.1000000000000004E-3</v>
      </c>
      <c r="N175" s="4">
        <v>376.4425</v>
      </c>
      <c r="O175" s="4">
        <v>87.037199999999999</v>
      </c>
      <c r="P175" s="4">
        <v>463.5</v>
      </c>
      <c r="Q175" s="4">
        <v>301.47500000000002</v>
      </c>
      <c r="R175" s="4">
        <v>69.703999999999994</v>
      </c>
      <c r="S175" s="4">
        <v>371.2</v>
      </c>
      <c r="T175" s="4">
        <v>0</v>
      </c>
      <c r="W175" s="4">
        <v>0</v>
      </c>
      <c r="X175" s="4">
        <v>11.934799999999999</v>
      </c>
      <c r="Y175" s="4">
        <v>12</v>
      </c>
      <c r="Z175" s="4">
        <v>845</v>
      </c>
      <c r="AA175" s="4">
        <v>848</v>
      </c>
      <c r="AB175" s="4">
        <v>884</v>
      </c>
      <c r="AC175" s="4">
        <v>81</v>
      </c>
      <c r="AD175" s="4">
        <v>22.09</v>
      </c>
      <c r="AE175" s="4">
        <v>0.51</v>
      </c>
      <c r="AF175" s="4">
        <v>979</v>
      </c>
      <c r="AG175" s="4">
        <v>0</v>
      </c>
      <c r="AH175" s="4">
        <v>28.094000000000001</v>
      </c>
      <c r="AI175" s="4">
        <v>35</v>
      </c>
      <c r="AJ175" s="4">
        <v>191.1</v>
      </c>
      <c r="AK175" s="4">
        <v>169</v>
      </c>
      <c r="AL175" s="4">
        <v>4.5</v>
      </c>
      <c r="AM175" s="4">
        <v>175</v>
      </c>
      <c r="AN175" s="4" t="s">
        <v>155</v>
      </c>
      <c r="AO175" s="4">
        <v>2</v>
      </c>
      <c r="AP175" s="4">
        <v>0.62358796296296293</v>
      </c>
      <c r="AQ175" s="4">
        <v>47.161133</v>
      </c>
      <c r="AR175" s="4">
        <v>-88.490782999999993</v>
      </c>
      <c r="AS175" s="4">
        <v>313.8</v>
      </c>
      <c r="AT175" s="4">
        <v>28.3</v>
      </c>
      <c r="AU175" s="4">
        <v>12</v>
      </c>
      <c r="AV175" s="4">
        <v>9</v>
      </c>
      <c r="AW175" s="4" t="s">
        <v>214</v>
      </c>
      <c r="AX175" s="4">
        <v>1.1896</v>
      </c>
      <c r="AY175" s="4">
        <v>1.4</v>
      </c>
      <c r="AZ175" s="4">
        <v>2.1476000000000002</v>
      </c>
      <c r="BA175" s="4">
        <v>14.186999999999999</v>
      </c>
      <c r="BB175" s="4">
        <v>32.880000000000003</v>
      </c>
      <c r="BC175" s="4">
        <v>2.3199999999999998</v>
      </c>
      <c r="BD175" s="4">
        <v>5.3339999999999996</v>
      </c>
      <c r="BE175" s="4">
        <v>3181.636</v>
      </c>
      <c r="BF175" s="4">
        <v>2.319</v>
      </c>
      <c r="BG175" s="4">
        <v>20.309999999999999</v>
      </c>
      <c r="BH175" s="4">
        <v>4.6959999999999997</v>
      </c>
      <c r="BI175" s="4">
        <v>25.004999999999999</v>
      </c>
      <c r="BJ175" s="4">
        <v>16.265000000000001</v>
      </c>
      <c r="BK175" s="4">
        <v>3.7610000000000001</v>
      </c>
      <c r="BL175" s="4">
        <v>20.026</v>
      </c>
      <c r="BM175" s="4">
        <v>0</v>
      </c>
      <c r="BQ175" s="4">
        <v>4470.7560000000003</v>
      </c>
      <c r="BR175" s="4">
        <v>0.12596599999999999</v>
      </c>
      <c r="BS175" s="4">
        <v>-5</v>
      </c>
      <c r="BT175" s="4">
        <v>7.0000000000000001E-3</v>
      </c>
      <c r="BU175" s="4">
        <v>3.0782949999999998</v>
      </c>
      <c r="BV175" s="4">
        <v>21</v>
      </c>
      <c r="BW175" s="4">
        <f t="shared" si="13"/>
        <v>0.81328553899999989</v>
      </c>
      <c r="BY175" s="4">
        <f>BE175*$BU175*VLOOKUP("Fuel Specific Gravity",'Raw Data'!$A$1:$B$2000,2,FALSE)</f>
        <v>8364.0881187894793</v>
      </c>
      <c r="BZ175" s="4">
        <f>BF175*$BU175*VLOOKUP("Fuel Specific Gravity",'Raw Data'!$A$1:$B$2000,2,FALSE)</f>
        <v>6.0963354536700001</v>
      </c>
      <c r="CA175" s="4">
        <f>BJ175*$BU175*VLOOKUP("Fuel Specific Gravity",'Raw Data'!$A$1:$B$2000,2,FALSE)</f>
        <v>42.758471821450001</v>
      </c>
      <c r="CB175" s="4">
        <f>BM175*$BU175*VLOOKUP("Fuel Specific Gravity",'Raw Data'!$A$1:$B$2000,2,FALSE)</f>
        <v>0</v>
      </c>
    </row>
    <row r="176" spans="1:80" x14ac:dyDescent="0.25">
      <c r="A176" s="4">
        <v>43165</v>
      </c>
      <c r="B176" s="38">
        <v>0.41449377314814817</v>
      </c>
      <c r="C176" s="4">
        <v>5.8730000000000002</v>
      </c>
      <c r="D176" s="4">
        <v>5.1999999999999998E-3</v>
      </c>
      <c r="E176" s="4">
        <v>51.526271999999999</v>
      </c>
      <c r="F176" s="4">
        <v>394.3</v>
      </c>
      <c r="G176" s="4">
        <v>90.5</v>
      </c>
      <c r="H176" s="4">
        <v>7.1</v>
      </c>
      <c r="J176" s="4">
        <v>12.18</v>
      </c>
      <c r="K176" s="4">
        <v>0.95430000000000004</v>
      </c>
      <c r="L176" s="4">
        <v>5.6048</v>
      </c>
      <c r="M176" s="4">
        <v>4.8999999999999998E-3</v>
      </c>
      <c r="N176" s="4">
        <v>376.26220000000001</v>
      </c>
      <c r="O176" s="4">
        <v>86.400300000000001</v>
      </c>
      <c r="P176" s="4">
        <v>462.7</v>
      </c>
      <c r="Q176" s="4">
        <v>301.3306</v>
      </c>
      <c r="R176" s="4">
        <v>69.193899999999999</v>
      </c>
      <c r="S176" s="4">
        <v>370.5</v>
      </c>
      <c r="T176" s="4">
        <v>7.0968</v>
      </c>
      <c r="W176" s="4">
        <v>0</v>
      </c>
      <c r="X176" s="4">
        <v>11.622199999999999</v>
      </c>
      <c r="Y176" s="4">
        <v>12.1</v>
      </c>
      <c r="Z176" s="4">
        <v>845</v>
      </c>
      <c r="AA176" s="4">
        <v>849</v>
      </c>
      <c r="AB176" s="4">
        <v>884</v>
      </c>
      <c r="AC176" s="4">
        <v>81</v>
      </c>
      <c r="AD176" s="4">
        <v>22.09</v>
      </c>
      <c r="AE176" s="4">
        <v>0.51</v>
      </c>
      <c r="AF176" s="4">
        <v>979</v>
      </c>
      <c r="AG176" s="4">
        <v>0</v>
      </c>
      <c r="AH176" s="4">
        <v>28</v>
      </c>
      <c r="AI176" s="4">
        <v>35</v>
      </c>
      <c r="AJ176" s="4">
        <v>191.9</v>
      </c>
      <c r="AK176" s="4">
        <v>169</v>
      </c>
      <c r="AL176" s="4">
        <v>4.5</v>
      </c>
      <c r="AM176" s="4">
        <v>175</v>
      </c>
      <c r="AN176" s="4" t="s">
        <v>155</v>
      </c>
      <c r="AO176" s="4">
        <v>2</v>
      </c>
      <c r="AP176" s="4">
        <v>0.62361111111111112</v>
      </c>
      <c r="AQ176" s="4">
        <v>47.160939999999997</v>
      </c>
      <c r="AR176" s="4">
        <v>-88.490600000000001</v>
      </c>
      <c r="AS176" s="4">
        <v>313.8</v>
      </c>
      <c r="AT176" s="4">
        <v>28.3</v>
      </c>
      <c r="AU176" s="4">
        <v>12</v>
      </c>
      <c r="AV176" s="4">
        <v>10</v>
      </c>
      <c r="AW176" s="4" t="s">
        <v>205</v>
      </c>
      <c r="AX176" s="4">
        <v>1.1368</v>
      </c>
      <c r="AY176" s="4">
        <v>1.6052</v>
      </c>
      <c r="AZ176" s="4">
        <v>2.0735999999999999</v>
      </c>
      <c r="BA176" s="4">
        <v>14.186999999999999</v>
      </c>
      <c r="BB176" s="4">
        <v>36.33</v>
      </c>
      <c r="BC176" s="4">
        <v>2.56</v>
      </c>
      <c r="BD176" s="4">
        <v>4.7859999999999996</v>
      </c>
      <c r="BE176" s="4">
        <v>3184.1889999999999</v>
      </c>
      <c r="BF176" s="4">
        <v>1.778</v>
      </c>
      <c r="BG176" s="4">
        <v>22.385000000000002</v>
      </c>
      <c r="BH176" s="4">
        <v>5.14</v>
      </c>
      <c r="BI176" s="4">
        <v>27.526</v>
      </c>
      <c r="BJ176" s="4">
        <v>17.927</v>
      </c>
      <c r="BK176" s="4">
        <v>4.117</v>
      </c>
      <c r="BL176" s="4">
        <v>22.044</v>
      </c>
      <c r="BM176" s="4">
        <v>0.12740000000000001</v>
      </c>
      <c r="BQ176" s="4">
        <v>4800.9409999999998</v>
      </c>
      <c r="BR176" s="4">
        <v>0.14512</v>
      </c>
      <c r="BS176" s="4">
        <v>-5</v>
      </c>
      <c r="BT176" s="4">
        <v>7.0000000000000001E-3</v>
      </c>
      <c r="BU176" s="4">
        <v>3.54637</v>
      </c>
      <c r="BV176" s="4">
        <v>21</v>
      </c>
      <c r="BW176" s="4">
        <f t="shared" si="13"/>
        <v>0.93695095399999995</v>
      </c>
      <c r="BY176" s="4">
        <f>BE176*$BU176*VLOOKUP("Fuel Specific Gravity",'Raw Data'!$A$1:$B$2000,2,FALSE)</f>
        <v>9643.6347417162197</v>
      </c>
      <c r="BZ176" s="4">
        <f>BF176*$BU176*VLOOKUP("Fuel Specific Gravity",'Raw Data'!$A$1:$B$2000,2,FALSE)</f>
        <v>5.3848507644399994</v>
      </c>
      <c r="CA176" s="4">
        <f>BJ176*$BU176*VLOOKUP("Fuel Specific Gravity",'Raw Data'!$A$1:$B$2000,2,FALSE)</f>
        <v>54.293711841459995</v>
      </c>
      <c r="CB176" s="4">
        <f>BM176*$BU176*VLOOKUP("Fuel Specific Gravity",'Raw Data'!$A$1:$B$2000,2,FALSE)</f>
        <v>0.38584363745200007</v>
      </c>
    </row>
    <row r="177" spans="1:80" x14ac:dyDescent="0.25">
      <c r="A177" s="4">
        <v>43165</v>
      </c>
      <c r="B177" s="38">
        <v>0.41450534722222221</v>
      </c>
      <c r="C177" s="4">
        <v>4.8620000000000001</v>
      </c>
      <c r="D177" s="4">
        <v>3.3E-3</v>
      </c>
      <c r="E177" s="4">
        <v>32.609819000000002</v>
      </c>
      <c r="F177" s="4">
        <v>378.8</v>
      </c>
      <c r="G177" s="4">
        <v>90.2</v>
      </c>
      <c r="H177" s="4">
        <v>3.4</v>
      </c>
      <c r="J177" s="4">
        <v>12.1</v>
      </c>
      <c r="K177" s="4">
        <v>0.96240000000000003</v>
      </c>
      <c r="L177" s="4">
        <v>4.6791999999999998</v>
      </c>
      <c r="M177" s="4">
        <v>3.0999999999999999E-3</v>
      </c>
      <c r="N177" s="4">
        <v>364.56970000000001</v>
      </c>
      <c r="O177" s="4">
        <v>86.826300000000003</v>
      </c>
      <c r="P177" s="4">
        <v>451.4</v>
      </c>
      <c r="Q177" s="4">
        <v>291.96660000000003</v>
      </c>
      <c r="R177" s="4">
        <v>69.5351</v>
      </c>
      <c r="S177" s="4">
        <v>361.5</v>
      </c>
      <c r="T177" s="4">
        <v>3.3534999999999999</v>
      </c>
      <c r="W177" s="4">
        <v>0</v>
      </c>
      <c r="X177" s="4">
        <v>11.644600000000001</v>
      </c>
      <c r="Y177" s="4">
        <v>12.1</v>
      </c>
      <c r="Z177" s="4">
        <v>845</v>
      </c>
      <c r="AA177" s="4">
        <v>847</v>
      </c>
      <c r="AB177" s="4">
        <v>884</v>
      </c>
      <c r="AC177" s="4">
        <v>81</v>
      </c>
      <c r="AD177" s="4">
        <v>22.09</v>
      </c>
      <c r="AE177" s="4">
        <v>0.51</v>
      </c>
      <c r="AF177" s="4">
        <v>979</v>
      </c>
      <c r="AG177" s="4">
        <v>0</v>
      </c>
      <c r="AH177" s="4">
        <v>28</v>
      </c>
      <c r="AI177" s="4">
        <v>35</v>
      </c>
      <c r="AJ177" s="4">
        <v>192</v>
      </c>
      <c r="AK177" s="4">
        <v>169</v>
      </c>
      <c r="AL177" s="4">
        <v>4.5</v>
      </c>
      <c r="AM177" s="4">
        <v>175</v>
      </c>
      <c r="AN177" s="4" t="s">
        <v>155</v>
      </c>
      <c r="AO177" s="4">
        <v>2</v>
      </c>
      <c r="AP177" s="4">
        <v>0.6236342592592593</v>
      </c>
      <c r="AQ177" s="4">
        <v>47.160803000000001</v>
      </c>
      <c r="AR177" s="4">
        <v>-88.490523999999994</v>
      </c>
      <c r="AS177" s="4">
        <v>313.7</v>
      </c>
      <c r="AT177" s="4">
        <v>27.6</v>
      </c>
      <c r="AU177" s="4">
        <v>12</v>
      </c>
      <c r="AV177" s="4">
        <v>9</v>
      </c>
      <c r="AW177" s="4" t="s">
        <v>211</v>
      </c>
      <c r="AX177" s="4">
        <v>1.2</v>
      </c>
      <c r="AY177" s="4">
        <v>1.7684</v>
      </c>
      <c r="AZ177" s="4">
        <v>2.2684000000000002</v>
      </c>
      <c r="BA177" s="4">
        <v>14.186999999999999</v>
      </c>
      <c r="BB177" s="4">
        <v>43.71</v>
      </c>
      <c r="BC177" s="4">
        <v>3.08</v>
      </c>
      <c r="BD177" s="4">
        <v>3.911</v>
      </c>
      <c r="BE177" s="4">
        <v>3189.5360000000001</v>
      </c>
      <c r="BF177" s="4">
        <v>1.3620000000000001</v>
      </c>
      <c r="BG177" s="4">
        <v>26.024000000000001</v>
      </c>
      <c r="BH177" s="4">
        <v>6.1980000000000004</v>
      </c>
      <c r="BI177" s="4">
        <v>32.222000000000001</v>
      </c>
      <c r="BJ177" s="4">
        <v>20.841000000000001</v>
      </c>
      <c r="BK177" s="4">
        <v>4.9640000000000004</v>
      </c>
      <c r="BL177" s="4">
        <v>25.805</v>
      </c>
      <c r="BM177" s="4">
        <v>7.22E-2</v>
      </c>
      <c r="BQ177" s="4">
        <v>5771.36</v>
      </c>
      <c r="BR177" s="4">
        <v>0.114384</v>
      </c>
      <c r="BS177" s="4">
        <v>-5</v>
      </c>
      <c r="BT177" s="4">
        <v>6.0939999999999996E-3</v>
      </c>
      <c r="BU177" s="4">
        <v>2.7952590000000002</v>
      </c>
      <c r="BV177" s="4">
        <v>21</v>
      </c>
      <c r="BW177" s="4">
        <f t="shared" si="13"/>
        <v>0.7385074278</v>
      </c>
      <c r="BY177" s="4">
        <f>BE177*$BU177*VLOOKUP("Fuel Specific Gravity",'Raw Data'!$A$1:$B$2000,2,FALSE)</f>
        <v>7613.9046451896957</v>
      </c>
      <c r="BZ177" s="4">
        <f>BF177*$BU177*VLOOKUP("Fuel Specific Gravity",'Raw Data'!$A$1:$B$2000,2,FALSE)</f>
        <v>3.2512999153320004</v>
      </c>
      <c r="CA177" s="4">
        <f>BJ177*$BU177*VLOOKUP("Fuel Specific Gravity",'Raw Data'!$A$1:$B$2000,2,FALSE)</f>
        <v>49.750617867426001</v>
      </c>
      <c r="CB177" s="4">
        <f>BM177*$BU177*VLOOKUP("Fuel Specific Gravity",'Raw Data'!$A$1:$B$2000,2,FALSE)</f>
        <v>0.1723523156292</v>
      </c>
    </row>
    <row r="178" spans="1:80" x14ac:dyDescent="0.25">
      <c r="A178" s="4">
        <v>43165</v>
      </c>
      <c r="B178" s="38">
        <v>0.4145169212962963</v>
      </c>
      <c r="C178" s="4">
        <v>4.4169999999999998</v>
      </c>
      <c r="D178" s="4">
        <v>8.0000000000000002E-3</v>
      </c>
      <c r="E178" s="4">
        <v>80</v>
      </c>
      <c r="F178" s="4">
        <v>357.3</v>
      </c>
      <c r="G178" s="4">
        <v>91.2</v>
      </c>
      <c r="H178" s="4">
        <v>0</v>
      </c>
      <c r="J178" s="4">
        <v>12.44</v>
      </c>
      <c r="K178" s="4">
        <v>0.96589999999999998</v>
      </c>
      <c r="L178" s="4">
        <v>4.2667000000000002</v>
      </c>
      <c r="M178" s="4">
        <v>7.7000000000000002E-3</v>
      </c>
      <c r="N178" s="4">
        <v>345.14949999999999</v>
      </c>
      <c r="O178" s="4">
        <v>88.124399999999994</v>
      </c>
      <c r="P178" s="4">
        <v>433.3</v>
      </c>
      <c r="Q178" s="4">
        <v>276.41390000000001</v>
      </c>
      <c r="R178" s="4">
        <v>70.574600000000004</v>
      </c>
      <c r="S178" s="4">
        <v>347</v>
      </c>
      <c r="T178" s="4">
        <v>0</v>
      </c>
      <c r="W178" s="4">
        <v>0</v>
      </c>
      <c r="X178" s="4">
        <v>12.017099999999999</v>
      </c>
      <c r="Y178" s="4">
        <v>12</v>
      </c>
      <c r="Z178" s="4">
        <v>845</v>
      </c>
      <c r="AA178" s="4">
        <v>846</v>
      </c>
      <c r="AB178" s="4">
        <v>884</v>
      </c>
      <c r="AC178" s="4">
        <v>81</v>
      </c>
      <c r="AD178" s="4">
        <v>22.09</v>
      </c>
      <c r="AE178" s="4">
        <v>0.51</v>
      </c>
      <c r="AF178" s="4">
        <v>979</v>
      </c>
      <c r="AG178" s="4">
        <v>0</v>
      </c>
      <c r="AH178" s="4">
        <v>28</v>
      </c>
      <c r="AI178" s="4">
        <v>35</v>
      </c>
      <c r="AJ178" s="4">
        <v>192</v>
      </c>
      <c r="AK178" s="4">
        <v>169</v>
      </c>
      <c r="AL178" s="4">
        <v>4.4000000000000004</v>
      </c>
      <c r="AM178" s="4">
        <v>175</v>
      </c>
      <c r="AN178" s="4" t="s">
        <v>155</v>
      </c>
      <c r="AO178" s="4">
        <v>2</v>
      </c>
      <c r="AP178" s="4">
        <v>0.62364583333333334</v>
      </c>
      <c r="AQ178" s="4">
        <v>47.160684000000003</v>
      </c>
      <c r="AR178" s="4">
        <v>-88.490503000000004</v>
      </c>
      <c r="AS178" s="4">
        <v>313.2</v>
      </c>
      <c r="AT178" s="4">
        <v>28.3</v>
      </c>
      <c r="AU178" s="4">
        <v>12</v>
      </c>
      <c r="AV178" s="4">
        <v>8</v>
      </c>
      <c r="AW178" s="4" t="s">
        <v>219</v>
      </c>
      <c r="AX178" s="4">
        <v>1.2684</v>
      </c>
      <c r="AY178" s="4">
        <v>1.9368000000000001</v>
      </c>
      <c r="AZ178" s="4">
        <v>2.4367999999999999</v>
      </c>
      <c r="BA178" s="4">
        <v>14.186999999999999</v>
      </c>
      <c r="BB178" s="4">
        <v>47.97</v>
      </c>
      <c r="BC178" s="4">
        <v>3.38</v>
      </c>
      <c r="BD178" s="4">
        <v>3.5339999999999998</v>
      </c>
      <c r="BE178" s="4">
        <v>3188.7440000000001</v>
      </c>
      <c r="BF178" s="4">
        <v>3.6749999999999998</v>
      </c>
      <c r="BG178" s="4">
        <v>27.013000000000002</v>
      </c>
      <c r="BH178" s="4">
        <v>6.8970000000000002</v>
      </c>
      <c r="BI178" s="4">
        <v>33.909999999999997</v>
      </c>
      <c r="BJ178" s="4">
        <v>21.634</v>
      </c>
      <c r="BK178" s="4">
        <v>5.524</v>
      </c>
      <c r="BL178" s="4">
        <v>27.157</v>
      </c>
      <c r="BM178" s="4">
        <v>0</v>
      </c>
      <c r="BQ178" s="4">
        <v>6530.2479999999996</v>
      </c>
      <c r="BR178" s="4">
        <v>0.104658</v>
      </c>
      <c r="BS178" s="4">
        <v>-5</v>
      </c>
      <c r="BT178" s="4">
        <v>7.8120000000000004E-3</v>
      </c>
      <c r="BU178" s="4">
        <v>2.5575800000000002</v>
      </c>
      <c r="BV178" s="4">
        <v>21</v>
      </c>
      <c r="BW178" s="4">
        <f t="shared" si="13"/>
        <v>0.67571263599999998</v>
      </c>
      <c r="BY178" s="4">
        <f>BE178*$BU178*VLOOKUP("Fuel Specific Gravity",'Raw Data'!$A$1:$B$2000,2,FALSE)</f>
        <v>6964.7695691100807</v>
      </c>
      <c r="BZ178" s="4">
        <f>BF178*$BU178*VLOOKUP("Fuel Specific Gravity",'Raw Data'!$A$1:$B$2000,2,FALSE)</f>
        <v>8.0268369509999999</v>
      </c>
      <c r="CA178" s="4">
        <f>BJ178*$BU178*VLOOKUP("Fuel Specific Gravity",'Raw Data'!$A$1:$B$2000,2,FALSE)</f>
        <v>47.252405604880003</v>
      </c>
      <c r="CB178" s="4">
        <f>BM178*$BU178*VLOOKUP("Fuel Specific Gravity",'Raw Data'!$A$1:$B$2000,2,FALSE)</f>
        <v>0</v>
      </c>
    </row>
    <row r="179" spans="1:80" x14ac:dyDescent="0.25">
      <c r="A179" s="4">
        <v>43165</v>
      </c>
      <c r="B179" s="38">
        <v>0.41452849537037034</v>
      </c>
      <c r="C179" s="4">
        <v>4.0789999999999997</v>
      </c>
      <c r="D179" s="4">
        <v>8.0000000000000002E-3</v>
      </c>
      <c r="E179" s="4">
        <v>80</v>
      </c>
      <c r="F179" s="4">
        <v>344.7</v>
      </c>
      <c r="G179" s="4">
        <v>93.8</v>
      </c>
      <c r="H179" s="4">
        <v>10</v>
      </c>
      <c r="J179" s="4">
        <v>13.12</v>
      </c>
      <c r="K179" s="4">
        <v>0.96860000000000002</v>
      </c>
      <c r="L179" s="4">
        <v>3.9512</v>
      </c>
      <c r="M179" s="4">
        <v>7.7000000000000002E-3</v>
      </c>
      <c r="N179" s="4">
        <v>333.84519999999998</v>
      </c>
      <c r="O179" s="4">
        <v>90.873000000000005</v>
      </c>
      <c r="P179" s="4">
        <v>424.7</v>
      </c>
      <c r="Q179" s="4">
        <v>267.36079999999998</v>
      </c>
      <c r="R179" s="4">
        <v>72.775899999999993</v>
      </c>
      <c r="S179" s="4">
        <v>340.1</v>
      </c>
      <c r="T179" s="4">
        <v>10</v>
      </c>
      <c r="W179" s="4">
        <v>0</v>
      </c>
      <c r="X179" s="4">
        <v>12.704499999999999</v>
      </c>
      <c r="Y179" s="4">
        <v>12.1</v>
      </c>
      <c r="Z179" s="4">
        <v>843</v>
      </c>
      <c r="AA179" s="4">
        <v>846</v>
      </c>
      <c r="AB179" s="4">
        <v>883</v>
      </c>
      <c r="AC179" s="4">
        <v>81</v>
      </c>
      <c r="AD179" s="4">
        <v>22.09</v>
      </c>
      <c r="AE179" s="4">
        <v>0.51</v>
      </c>
      <c r="AF179" s="4">
        <v>979</v>
      </c>
      <c r="AG179" s="4">
        <v>0</v>
      </c>
      <c r="AH179" s="4">
        <v>28</v>
      </c>
      <c r="AI179" s="4">
        <v>35</v>
      </c>
      <c r="AJ179" s="4">
        <v>192</v>
      </c>
      <c r="AK179" s="4">
        <v>169</v>
      </c>
      <c r="AL179" s="4">
        <v>4.5</v>
      </c>
      <c r="AM179" s="4">
        <v>175</v>
      </c>
      <c r="AN179" s="4" t="s">
        <v>155</v>
      </c>
      <c r="AO179" s="4">
        <v>2</v>
      </c>
      <c r="AP179" s="4">
        <v>0.62365740740740738</v>
      </c>
      <c r="AQ179" s="4">
        <v>47.160564000000001</v>
      </c>
      <c r="AR179" s="4">
        <v>-88.490499</v>
      </c>
      <c r="AS179" s="4">
        <v>312.7</v>
      </c>
      <c r="AT179" s="4">
        <v>28.7</v>
      </c>
      <c r="AU179" s="4">
        <v>12</v>
      </c>
      <c r="AV179" s="4">
        <v>9</v>
      </c>
      <c r="AW179" s="4" t="s">
        <v>225</v>
      </c>
      <c r="AX179" s="4">
        <v>1.3</v>
      </c>
      <c r="AY179" s="4">
        <v>2</v>
      </c>
      <c r="AZ179" s="4">
        <v>2.5</v>
      </c>
      <c r="BA179" s="4">
        <v>14.186999999999999</v>
      </c>
      <c r="BB179" s="4">
        <v>51.85</v>
      </c>
      <c r="BC179" s="4">
        <v>3.65</v>
      </c>
      <c r="BD179" s="4">
        <v>3.24</v>
      </c>
      <c r="BE179" s="4">
        <v>3189.8409999999999</v>
      </c>
      <c r="BF179" s="4">
        <v>3.9820000000000002</v>
      </c>
      <c r="BG179" s="4">
        <v>28.224</v>
      </c>
      <c r="BH179" s="4">
        <v>7.6829999999999998</v>
      </c>
      <c r="BI179" s="4">
        <v>35.905999999999999</v>
      </c>
      <c r="BJ179" s="4">
        <v>22.603000000000002</v>
      </c>
      <c r="BK179" s="4">
        <v>6.1529999999999996</v>
      </c>
      <c r="BL179" s="4">
        <v>28.756</v>
      </c>
      <c r="BM179" s="4">
        <v>0.255</v>
      </c>
      <c r="BQ179" s="4">
        <v>7457.4840000000004</v>
      </c>
      <c r="BR179" s="4">
        <v>9.6752000000000005E-2</v>
      </c>
      <c r="BS179" s="4">
        <v>-5</v>
      </c>
      <c r="BT179" s="4">
        <v>6.1879999999999999E-3</v>
      </c>
      <c r="BU179" s="4">
        <v>2.3643770000000002</v>
      </c>
      <c r="BV179" s="4">
        <v>21</v>
      </c>
      <c r="BW179" s="4">
        <f t="shared" si="13"/>
        <v>0.62466840340000007</v>
      </c>
      <c r="BY179" s="4">
        <f>BE179*$BU179*VLOOKUP("Fuel Specific Gravity",'Raw Data'!$A$1:$B$2000,2,FALSE)</f>
        <v>6440.8566367246776</v>
      </c>
      <c r="BZ179" s="4">
        <f>BF179*$BU179*VLOOKUP("Fuel Specific Gravity",'Raw Data'!$A$1:$B$2000,2,FALSE)</f>
        <v>8.0403666287560007</v>
      </c>
      <c r="CA179" s="4">
        <f>BJ179*$BU179*VLOOKUP("Fuel Specific Gravity",'Raw Data'!$A$1:$B$2000,2,FALSE)</f>
        <v>45.639479384674004</v>
      </c>
      <c r="CB179" s="4">
        <f>BM179*$BU179*VLOOKUP("Fuel Specific Gravity",'Raw Data'!$A$1:$B$2000,2,FALSE)</f>
        <v>0.51489037929000003</v>
      </c>
    </row>
    <row r="180" spans="1:80" x14ac:dyDescent="0.25">
      <c r="A180" s="4">
        <v>43165</v>
      </c>
      <c r="B180" s="38">
        <v>0.41454006944444449</v>
      </c>
      <c r="C180" s="4">
        <v>3.9889999999999999</v>
      </c>
      <c r="D180" s="4">
        <v>1.0200000000000001E-2</v>
      </c>
      <c r="E180" s="4">
        <v>102.175</v>
      </c>
      <c r="F180" s="4">
        <v>332.7</v>
      </c>
      <c r="G180" s="4">
        <v>95.5</v>
      </c>
      <c r="H180" s="4">
        <v>0</v>
      </c>
      <c r="J180" s="4">
        <v>13.63</v>
      </c>
      <c r="K180" s="4">
        <v>0.96930000000000005</v>
      </c>
      <c r="L180" s="4">
        <v>3.8668</v>
      </c>
      <c r="M180" s="4">
        <v>9.9000000000000008E-3</v>
      </c>
      <c r="N180" s="4">
        <v>322.53769999999997</v>
      </c>
      <c r="O180" s="4">
        <v>92.580600000000004</v>
      </c>
      <c r="P180" s="4">
        <v>415.1</v>
      </c>
      <c r="Q180" s="4">
        <v>258.30520000000001</v>
      </c>
      <c r="R180" s="4">
        <v>74.1434</v>
      </c>
      <c r="S180" s="4">
        <v>332.4</v>
      </c>
      <c r="T180" s="4">
        <v>0</v>
      </c>
      <c r="W180" s="4">
        <v>0</v>
      </c>
      <c r="X180" s="4">
        <v>13.215999999999999</v>
      </c>
      <c r="Y180" s="4">
        <v>12</v>
      </c>
      <c r="Z180" s="4">
        <v>844</v>
      </c>
      <c r="AA180" s="4">
        <v>847</v>
      </c>
      <c r="AB180" s="4">
        <v>883</v>
      </c>
      <c r="AC180" s="4">
        <v>81</v>
      </c>
      <c r="AD180" s="4">
        <v>22.09</v>
      </c>
      <c r="AE180" s="4">
        <v>0.51</v>
      </c>
      <c r="AF180" s="4">
        <v>979</v>
      </c>
      <c r="AG180" s="4">
        <v>0</v>
      </c>
      <c r="AH180" s="4">
        <v>28</v>
      </c>
      <c r="AI180" s="4">
        <v>35</v>
      </c>
      <c r="AJ180" s="4">
        <v>192</v>
      </c>
      <c r="AK180" s="4">
        <v>169</v>
      </c>
      <c r="AL180" s="4">
        <v>4.5</v>
      </c>
      <c r="AM180" s="4">
        <v>174.6</v>
      </c>
      <c r="AN180" s="4" t="s">
        <v>155</v>
      </c>
      <c r="AO180" s="4">
        <v>2</v>
      </c>
      <c r="AP180" s="4">
        <v>0.62366898148148142</v>
      </c>
      <c r="AQ180" s="4">
        <v>47.160451999999999</v>
      </c>
      <c r="AR180" s="4">
        <v>-88.490508000000005</v>
      </c>
      <c r="AS180" s="4">
        <v>312.2</v>
      </c>
      <c r="AT180" s="4">
        <v>28</v>
      </c>
      <c r="AU180" s="4">
        <v>12</v>
      </c>
      <c r="AV180" s="4">
        <v>9</v>
      </c>
      <c r="AW180" s="4" t="s">
        <v>225</v>
      </c>
      <c r="AX180" s="4">
        <v>1.3</v>
      </c>
      <c r="AY180" s="4">
        <v>2</v>
      </c>
      <c r="AZ180" s="4">
        <v>2.5</v>
      </c>
      <c r="BA180" s="4">
        <v>14.186999999999999</v>
      </c>
      <c r="BB180" s="4">
        <v>52.98</v>
      </c>
      <c r="BC180" s="4">
        <v>3.73</v>
      </c>
      <c r="BD180" s="4">
        <v>3.1619999999999999</v>
      </c>
      <c r="BE180" s="4">
        <v>3189.4319999999998</v>
      </c>
      <c r="BF180" s="4">
        <v>5.2</v>
      </c>
      <c r="BG180" s="4">
        <v>27.86</v>
      </c>
      <c r="BH180" s="4">
        <v>7.9969999999999999</v>
      </c>
      <c r="BI180" s="4">
        <v>35.856999999999999</v>
      </c>
      <c r="BJ180" s="4">
        <v>22.312000000000001</v>
      </c>
      <c r="BK180" s="4">
        <v>6.4039999999999999</v>
      </c>
      <c r="BL180" s="4">
        <v>28.716000000000001</v>
      </c>
      <c r="BM180" s="4">
        <v>0</v>
      </c>
      <c r="BQ180" s="4">
        <v>7926.1949999999997</v>
      </c>
      <c r="BR180" s="4">
        <v>6.2477999999999999E-2</v>
      </c>
      <c r="BS180" s="4">
        <v>-5</v>
      </c>
      <c r="BT180" s="4">
        <v>6.9059999999999998E-3</v>
      </c>
      <c r="BU180" s="4">
        <v>1.5268060000000001</v>
      </c>
      <c r="BV180" s="4">
        <v>21</v>
      </c>
      <c r="BW180" s="4">
        <f t="shared" si="13"/>
        <v>0.40338214519999999</v>
      </c>
      <c r="BY180" s="4">
        <f>BE180*$BU180*VLOOKUP("Fuel Specific Gravity",'Raw Data'!$A$1:$B$2000,2,FALSE)</f>
        <v>4158.6759027199678</v>
      </c>
      <c r="BZ180" s="4">
        <f>BF180*$BU180*VLOOKUP("Fuel Specific Gravity",'Raw Data'!$A$1:$B$2000,2,FALSE)</f>
        <v>6.7802400848000008</v>
      </c>
      <c r="CA180" s="4">
        <f>BJ180*$BU180*VLOOKUP("Fuel Specific Gravity",'Raw Data'!$A$1:$B$2000,2,FALSE)</f>
        <v>29.092445533088</v>
      </c>
      <c r="CB180" s="4">
        <f>BM180*$BU180*VLOOKUP("Fuel Specific Gravity",'Raw Data'!$A$1:$B$2000,2,FALSE)</f>
        <v>0</v>
      </c>
    </row>
    <row r="181" spans="1:80" x14ac:dyDescent="0.25">
      <c r="A181" s="4">
        <v>43165</v>
      </c>
      <c r="B181" s="38">
        <v>0.41455164351851853</v>
      </c>
      <c r="C181" s="4">
        <v>4.3769999999999998</v>
      </c>
      <c r="D181" s="4">
        <v>1.0999999999999999E-2</v>
      </c>
      <c r="E181" s="4">
        <v>110</v>
      </c>
      <c r="F181" s="4">
        <v>330.5</v>
      </c>
      <c r="G181" s="4">
        <v>96.1</v>
      </c>
      <c r="H181" s="4">
        <v>0</v>
      </c>
      <c r="J181" s="4">
        <v>14.04</v>
      </c>
      <c r="K181" s="4">
        <v>0.96619999999999995</v>
      </c>
      <c r="L181" s="4">
        <v>4.2294999999999998</v>
      </c>
      <c r="M181" s="4">
        <v>1.06E-2</v>
      </c>
      <c r="N181" s="4">
        <v>319.32400000000001</v>
      </c>
      <c r="O181" s="4">
        <v>92.851500000000001</v>
      </c>
      <c r="P181" s="4">
        <v>412.2</v>
      </c>
      <c r="Q181" s="4">
        <v>255.73140000000001</v>
      </c>
      <c r="R181" s="4">
        <v>74.360399999999998</v>
      </c>
      <c r="S181" s="4">
        <v>330.1</v>
      </c>
      <c r="T181" s="4">
        <v>0</v>
      </c>
      <c r="W181" s="4">
        <v>0</v>
      </c>
      <c r="X181" s="4">
        <v>13.566800000000001</v>
      </c>
      <c r="Y181" s="4">
        <v>12.1</v>
      </c>
      <c r="Z181" s="4">
        <v>844</v>
      </c>
      <c r="AA181" s="4">
        <v>847</v>
      </c>
      <c r="AB181" s="4">
        <v>883</v>
      </c>
      <c r="AC181" s="4">
        <v>81</v>
      </c>
      <c r="AD181" s="4">
        <v>22.09</v>
      </c>
      <c r="AE181" s="4">
        <v>0.51</v>
      </c>
      <c r="AF181" s="4">
        <v>979</v>
      </c>
      <c r="AG181" s="4">
        <v>0</v>
      </c>
      <c r="AH181" s="4">
        <v>28</v>
      </c>
      <c r="AI181" s="4">
        <v>35</v>
      </c>
      <c r="AJ181" s="4">
        <v>192</v>
      </c>
      <c r="AK181" s="4">
        <v>169</v>
      </c>
      <c r="AL181" s="4">
        <v>4.5</v>
      </c>
      <c r="AM181" s="4">
        <v>174.2</v>
      </c>
      <c r="AN181" s="4" t="s">
        <v>155</v>
      </c>
      <c r="AO181" s="4">
        <v>2</v>
      </c>
      <c r="AP181" s="4">
        <v>0.62368055555555557</v>
      </c>
      <c r="AQ181" s="4">
        <v>47.160344000000002</v>
      </c>
      <c r="AR181" s="4">
        <v>-88.490516</v>
      </c>
      <c r="AS181" s="4">
        <v>311.89999999999998</v>
      </c>
      <c r="AT181" s="4">
        <v>27.2</v>
      </c>
      <c r="AU181" s="4">
        <v>12</v>
      </c>
      <c r="AV181" s="4">
        <v>9</v>
      </c>
      <c r="AW181" s="4" t="s">
        <v>225</v>
      </c>
      <c r="AX181" s="4">
        <v>1.3</v>
      </c>
      <c r="AY181" s="4">
        <v>2</v>
      </c>
      <c r="AZ181" s="4">
        <v>2.5</v>
      </c>
      <c r="BA181" s="4">
        <v>14.186999999999999</v>
      </c>
      <c r="BB181" s="4">
        <v>48.36</v>
      </c>
      <c r="BC181" s="4">
        <v>3.41</v>
      </c>
      <c r="BD181" s="4">
        <v>3.4990000000000001</v>
      </c>
      <c r="BE181" s="4">
        <v>3186.7530000000002</v>
      </c>
      <c r="BF181" s="4">
        <v>5.0970000000000004</v>
      </c>
      <c r="BG181" s="4">
        <v>25.196000000000002</v>
      </c>
      <c r="BH181" s="4">
        <v>7.3259999999999996</v>
      </c>
      <c r="BI181" s="4">
        <v>32.521999999999998</v>
      </c>
      <c r="BJ181" s="4">
        <v>20.178000000000001</v>
      </c>
      <c r="BK181" s="4">
        <v>5.867</v>
      </c>
      <c r="BL181" s="4">
        <v>26.045999999999999</v>
      </c>
      <c r="BM181" s="4">
        <v>0</v>
      </c>
      <c r="BQ181" s="4">
        <v>7432.585</v>
      </c>
      <c r="BR181" s="4">
        <v>5.8999999999999997E-2</v>
      </c>
      <c r="BS181" s="4">
        <v>-5</v>
      </c>
      <c r="BT181" s="4">
        <v>7.0000000000000001E-3</v>
      </c>
      <c r="BU181" s="4">
        <v>1.4418120000000001</v>
      </c>
      <c r="BV181" s="4">
        <v>21</v>
      </c>
      <c r="BW181" s="4">
        <f t="shared" si="13"/>
        <v>0.38092673040000002</v>
      </c>
      <c r="BY181" s="4">
        <f>BE181*$BU181*VLOOKUP("Fuel Specific Gravity",'Raw Data'!$A$1:$B$2000,2,FALSE)</f>
        <v>3923.8727038363445</v>
      </c>
      <c r="BZ181" s="4">
        <f>BF181*$BU181*VLOOKUP("Fuel Specific Gravity",'Raw Data'!$A$1:$B$2000,2,FALSE)</f>
        <v>6.275974062456001</v>
      </c>
      <c r="CA181" s="4">
        <f>BJ181*$BU181*VLOOKUP("Fuel Specific Gravity",'Raw Data'!$A$1:$B$2000,2,FALSE)</f>
        <v>24.845321685744004</v>
      </c>
      <c r="CB181" s="4">
        <f>BM181*$BU181*VLOOKUP("Fuel Specific Gravity",'Raw Data'!$A$1:$B$2000,2,FALSE)</f>
        <v>0</v>
      </c>
    </row>
    <row r="182" spans="1:80" x14ac:dyDescent="0.25">
      <c r="A182" s="4">
        <v>43165</v>
      </c>
      <c r="B182" s="38">
        <v>0.41456321759259263</v>
      </c>
      <c r="C182" s="4">
        <v>5.2930000000000001</v>
      </c>
      <c r="D182" s="4">
        <v>1.0999999999999999E-2</v>
      </c>
      <c r="E182" s="4">
        <v>110</v>
      </c>
      <c r="F182" s="4">
        <v>340.8</v>
      </c>
      <c r="G182" s="4">
        <v>96</v>
      </c>
      <c r="H182" s="4">
        <v>0</v>
      </c>
      <c r="J182" s="4">
        <v>14.2</v>
      </c>
      <c r="K182" s="4">
        <v>0.95889999999999997</v>
      </c>
      <c r="L182" s="4">
        <v>5.0753000000000004</v>
      </c>
      <c r="M182" s="4">
        <v>1.0500000000000001E-2</v>
      </c>
      <c r="N182" s="4">
        <v>326.7423</v>
      </c>
      <c r="O182" s="4">
        <v>92.061499999999995</v>
      </c>
      <c r="P182" s="4">
        <v>418.8</v>
      </c>
      <c r="Q182" s="4">
        <v>261.67250000000001</v>
      </c>
      <c r="R182" s="4">
        <v>73.727699999999999</v>
      </c>
      <c r="S182" s="4">
        <v>335.4</v>
      </c>
      <c r="T182" s="4">
        <v>0</v>
      </c>
      <c r="W182" s="4">
        <v>0</v>
      </c>
      <c r="X182" s="4">
        <v>13.6159</v>
      </c>
      <c r="Y182" s="4">
        <v>12.1</v>
      </c>
      <c r="Z182" s="4">
        <v>844</v>
      </c>
      <c r="AA182" s="4">
        <v>848</v>
      </c>
      <c r="AB182" s="4">
        <v>883</v>
      </c>
      <c r="AC182" s="4">
        <v>81</v>
      </c>
      <c r="AD182" s="4">
        <v>22.09</v>
      </c>
      <c r="AE182" s="4">
        <v>0.51</v>
      </c>
      <c r="AF182" s="4">
        <v>979</v>
      </c>
      <c r="AG182" s="4">
        <v>0</v>
      </c>
      <c r="AH182" s="4">
        <v>28</v>
      </c>
      <c r="AI182" s="4">
        <v>35</v>
      </c>
      <c r="AJ182" s="4">
        <v>192</v>
      </c>
      <c r="AK182" s="4">
        <v>169</v>
      </c>
      <c r="AL182" s="4">
        <v>4.5</v>
      </c>
      <c r="AM182" s="4">
        <v>174.1</v>
      </c>
      <c r="AN182" s="4" t="s">
        <v>155</v>
      </c>
      <c r="AO182" s="4">
        <v>2</v>
      </c>
      <c r="AP182" s="4">
        <v>0.62369212962962961</v>
      </c>
      <c r="AQ182" s="4">
        <v>47.160241999999997</v>
      </c>
      <c r="AR182" s="4">
        <v>-88.490516</v>
      </c>
      <c r="AS182" s="4">
        <v>311.60000000000002</v>
      </c>
      <c r="AT182" s="4">
        <v>26.1</v>
      </c>
      <c r="AU182" s="4">
        <v>12</v>
      </c>
      <c r="AV182" s="4">
        <v>9</v>
      </c>
      <c r="AW182" s="4" t="s">
        <v>225</v>
      </c>
      <c r="AX182" s="4">
        <v>1.3</v>
      </c>
      <c r="AY182" s="4">
        <v>2</v>
      </c>
      <c r="AZ182" s="4">
        <v>2.5</v>
      </c>
      <c r="BA182" s="4">
        <v>14.186999999999999</v>
      </c>
      <c r="BB182" s="4">
        <v>40.17</v>
      </c>
      <c r="BC182" s="4">
        <v>2.83</v>
      </c>
      <c r="BD182" s="4">
        <v>4.29</v>
      </c>
      <c r="BE182" s="4">
        <v>3183.12</v>
      </c>
      <c r="BF182" s="4">
        <v>4.21</v>
      </c>
      <c r="BG182" s="4">
        <v>21.46</v>
      </c>
      <c r="BH182" s="4">
        <v>6.0469999999999997</v>
      </c>
      <c r="BI182" s="4">
        <v>27.507000000000001</v>
      </c>
      <c r="BJ182" s="4">
        <v>17.187000000000001</v>
      </c>
      <c r="BK182" s="4">
        <v>4.8419999999999996</v>
      </c>
      <c r="BL182" s="4">
        <v>22.029</v>
      </c>
      <c r="BM182" s="4">
        <v>0</v>
      </c>
      <c r="BQ182" s="4">
        <v>6209.2669999999998</v>
      </c>
      <c r="BR182" s="4">
        <v>5.6281999999999999E-2</v>
      </c>
      <c r="BS182" s="4">
        <v>-5</v>
      </c>
      <c r="BT182" s="4">
        <v>7.9059999999999998E-3</v>
      </c>
      <c r="BU182" s="4">
        <v>1.375391</v>
      </c>
      <c r="BV182" s="4">
        <v>21</v>
      </c>
      <c r="BW182" s="4">
        <f t="shared" ref="BW182:BW191" si="14">BU182*0.2642</f>
        <v>0.3633783022</v>
      </c>
      <c r="BY182" s="4">
        <f>BE182*$BU182*VLOOKUP("Fuel Specific Gravity",'Raw Data'!$A$1:$B$2000,2,FALSE)</f>
        <v>3738.8415483316799</v>
      </c>
      <c r="BZ182" s="4">
        <f>BF182*$BU182*VLOOKUP("Fuel Specific Gravity",'Raw Data'!$A$1:$B$2000,2,FALSE)</f>
        <v>4.9449982779399999</v>
      </c>
      <c r="CA182" s="4">
        <f>BJ182*$BU182*VLOOKUP("Fuel Specific Gravity",'Raw Data'!$A$1:$B$2000,2,FALSE)</f>
        <v>20.187573729918</v>
      </c>
      <c r="CB182" s="4">
        <f>BM182*$BU182*VLOOKUP("Fuel Specific Gravity",'Raw Data'!$A$1:$B$2000,2,FALSE)</f>
        <v>0</v>
      </c>
    </row>
    <row r="183" spans="1:80" x14ac:dyDescent="0.25">
      <c r="A183" s="4">
        <v>43165</v>
      </c>
      <c r="B183" s="38">
        <v>0.41457479166666666</v>
      </c>
      <c r="C183" s="4">
        <v>5.3620000000000001</v>
      </c>
      <c r="D183" s="4">
        <v>1.06E-2</v>
      </c>
      <c r="E183" s="4">
        <v>105.99001699999999</v>
      </c>
      <c r="F183" s="4">
        <v>363</v>
      </c>
      <c r="G183" s="4">
        <v>94.5</v>
      </c>
      <c r="H183" s="4">
        <v>0</v>
      </c>
      <c r="J183" s="4">
        <v>14.13</v>
      </c>
      <c r="K183" s="4">
        <v>0.95830000000000004</v>
      </c>
      <c r="L183" s="4">
        <v>5.1386000000000003</v>
      </c>
      <c r="M183" s="4">
        <v>1.0200000000000001E-2</v>
      </c>
      <c r="N183" s="4">
        <v>347.8648</v>
      </c>
      <c r="O183" s="4">
        <v>90.594399999999993</v>
      </c>
      <c r="P183" s="4">
        <v>438.5</v>
      </c>
      <c r="Q183" s="4">
        <v>278.58850000000001</v>
      </c>
      <c r="R183" s="4">
        <v>72.552800000000005</v>
      </c>
      <c r="S183" s="4">
        <v>351.1</v>
      </c>
      <c r="T183" s="4">
        <v>0</v>
      </c>
      <c r="W183" s="4">
        <v>0</v>
      </c>
      <c r="X183" s="4">
        <v>13.543100000000001</v>
      </c>
      <c r="Y183" s="4">
        <v>12</v>
      </c>
      <c r="Z183" s="4">
        <v>844</v>
      </c>
      <c r="AA183" s="4">
        <v>846</v>
      </c>
      <c r="AB183" s="4">
        <v>883</v>
      </c>
      <c r="AC183" s="4">
        <v>81</v>
      </c>
      <c r="AD183" s="4">
        <v>22.09</v>
      </c>
      <c r="AE183" s="4">
        <v>0.51</v>
      </c>
      <c r="AF183" s="4">
        <v>979</v>
      </c>
      <c r="AG183" s="4">
        <v>0</v>
      </c>
      <c r="AH183" s="4">
        <v>28</v>
      </c>
      <c r="AI183" s="4">
        <v>35</v>
      </c>
      <c r="AJ183" s="4">
        <v>192</v>
      </c>
      <c r="AK183" s="4">
        <v>169</v>
      </c>
      <c r="AL183" s="4">
        <v>4.5</v>
      </c>
      <c r="AM183" s="4">
        <v>174.5</v>
      </c>
      <c r="AN183" s="4" t="s">
        <v>155</v>
      </c>
      <c r="AO183" s="4">
        <v>2</v>
      </c>
      <c r="AP183" s="4">
        <v>0.62370370370370376</v>
      </c>
      <c r="AQ183" s="4">
        <v>47.160147000000002</v>
      </c>
      <c r="AR183" s="4">
        <v>-88.490499999999997</v>
      </c>
      <c r="AS183" s="4">
        <v>311.2</v>
      </c>
      <c r="AT183" s="4">
        <v>24.7</v>
      </c>
      <c r="AU183" s="4">
        <v>12</v>
      </c>
      <c r="AV183" s="4">
        <v>9</v>
      </c>
      <c r="AW183" s="4" t="s">
        <v>225</v>
      </c>
      <c r="AX183" s="4">
        <v>1.436663</v>
      </c>
      <c r="AY183" s="4">
        <v>1.316683</v>
      </c>
      <c r="AZ183" s="4">
        <v>2.5</v>
      </c>
      <c r="BA183" s="4">
        <v>14.186999999999999</v>
      </c>
      <c r="BB183" s="4">
        <v>39.67</v>
      </c>
      <c r="BC183" s="4">
        <v>2.8</v>
      </c>
      <c r="BD183" s="4">
        <v>4.3490000000000002</v>
      </c>
      <c r="BE183" s="4">
        <v>3183.136</v>
      </c>
      <c r="BF183" s="4">
        <v>4.0049999999999999</v>
      </c>
      <c r="BG183" s="4">
        <v>22.565999999999999</v>
      </c>
      <c r="BH183" s="4">
        <v>5.8769999999999998</v>
      </c>
      <c r="BI183" s="4">
        <v>28.443000000000001</v>
      </c>
      <c r="BJ183" s="4">
        <v>18.071999999999999</v>
      </c>
      <c r="BK183" s="4">
        <v>4.7060000000000004</v>
      </c>
      <c r="BL183" s="4">
        <v>22.779</v>
      </c>
      <c r="BM183" s="4">
        <v>0</v>
      </c>
      <c r="BQ183" s="4">
        <v>6099.9260000000004</v>
      </c>
      <c r="BR183" s="4">
        <v>6.3247999999999999E-2</v>
      </c>
      <c r="BS183" s="4">
        <v>-5</v>
      </c>
      <c r="BT183" s="4">
        <v>8.0000000000000002E-3</v>
      </c>
      <c r="BU183" s="4">
        <v>1.545623</v>
      </c>
      <c r="BV183" s="4">
        <v>21</v>
      </c>
      <c r="BW183" s="4">
        <f t="shared" si="14"/>
        <v>0.40835359659999998</v>
      </c>
      <c r="BY183" s="4">
        <f>BE183*$BU183*VLOOKUP("Fuel Specific Gravity",'Raw Data'!$A$1:$B$2000,2,FALSE)</f>
        <v>4201.6186945237114</v>
      </c>
      <c r="BZ183" s="4">
        <f>BF183*$BU183*VLOOKUP("Fuel Specific Gravity",'Raw Data'!$A$1:$B$2000,2,FALSE)</f>
        <v>5.28644797821</v>
      </c>
      <c r="CA183" s="4">
        <f>BJ183*$BU183*VLOOKUP("Fuel Specific Gravity",'Raw Data'!$A$1:$B$2000,2,FALSE)</f>
        <v>23.854354023023998</v>
      </c>
      <c r="CB183" s="4">
        <f>BM183*$BU183*VLOOKUP("Fuel Specific Gravity",'Raw Data'!$A$1:$B$2000,2,FALSE)</f>
        <v>0</v>
      </c>
    </row>
    <row r="184" spans="1:80" x14ac:dyDescent="0.25">
      <c r="A184" s="4">
        <v>43165</v>
      </c>
      <c r="B184" s="38">
        <v>0.41458636574074076</v>
      </c>
      <c r="C184" s="4">
        <v>5.7320000000000002</v>
      </c>
      <c r="D184" s="4">
        <v>8.8999999999999999E-3</v>
      </c>
      <c r="E184" s="4">
        <v>89.324089999999998</v>
      </c>
      <c r="F184" s="4">
        <v>377.7</v>
      </c>
      <c r="G184" s="4">
        <v>91.8</v>
      </c>
      <c r="H184" s="4">
        <v>10</v>
      </c>
      <c r="J184" s="4">
        <v>13.69</v>
      </c>
      <c r="K184" s="4">
        <v>0.95540000000000003</v>
      </c>
      <c r="L184" s="4">
        <v>5.4762000000000004</v>
      </c>
      <c r="M184" s="4">
        <v>8.5000000000000006E-3</v>
      </c>
      <c r="N184" s="4">
        <v>360.86169999999998</v>
      </c>
      <c r="O184" s="4">
        <v>87.699100000000001</v>
      </c>
      <c r="P184" s="4">
        <v>448.6</v>
      </c>
      <c r="Q184" s="4">
        <v>288.99700000000001</v>
      </c>
      <c r="R184" s="4">
        <v>70.234099999999998</v>
      </c>
      <c r="S184" s="4">
        <v>359.2</v>
      </c>
      <c r="T184" s="4">
        <v>10</v>
      </c>
      <c r="W184" s="4">
        <v>0</v>
      </c>
      <c r="X184" s="4">
        <v>13.0785</v>
      </c>
      <c r="Y184" s="4">
        <v>12.1</v>
      </c>
      <c r="Z184" s="4">
        <v>844</v>
      </c>
      <c r="AA184" s="4">
        <v>844</v>
      </c>
      <c r="AB184" s="4">
        <v>883</v>
      </c>
      <c r="AC184" s="4">
        <v>81</v>
      </c>
      <c r="AD184" s="4">
        <v>22.09</v>
      </c>
      <c r="AE184" s="4">
        <v>0.51</v>
      </c>
      <c r="AF184" s="4">
        <v>979</v>
      </c>
      <c r="AG184" s="4">
        <v>0</v>
      </c>
      <c r="AH184" s="4">
        <v>28</v>
      </c>
      <c r="AI184" s="4">
        <v>35</v>
      </c>
      <c r="AJ184" s="4">
        <v>192</v>
      </c>
      <c r="AK184" s="4">
        <v>168.1</v>
      </c>
      <c r="AL184" s="4">
        <v>4.5</v>
      </c>
      <c r="AM184" s="4">
        <v>174.8</v>
      </c>
      <c r="AN184" s="4" t="s">
        <v>155</v>
      </c>
      <c r="AO184" s="4">
        <v>2</v>
      </c>
      <c r="AP184" s="4">
        <v>0.6237152777777778</v>
      </c>
      <c r="AQ184" s="4">
        <v>47.160052999999998</v>
      </c>
      <c r="AR184" s="4">
        <v>-88.490470000000002</v>
      </c>
      <c r="AS184" s="4">
        <v>310.8</v>
      </c>
      <c r="AT184" s="4">
        <v>24.3</v>
      </c>
      <c r="AU184" s="4">
        <v>12</v>
      </c>
      <c r="AV184" s="4">
        <v>9</v>
      </c>
      <c r="AW184" s="4" t="s">
        <v>225</v>
      </c>
      <c r="AX184" s="4">
        <v>1.5</v>
      </c>
      <c r="AY184" s="4">
        <v>1</v>
      </c>
      <c r="AZ184" s="4">
        <v>2.5</v>
      </c>
      <c r="BA184" s="4">
        <v>14.186999999999999</v>
      </c>
      <c r="BB184" s="4">
        <v>37.17</v>
      </c>
      <c r="BC184" s="4">
        <v>2.62</v>
      </c>
      <c r="BD184" s="4">
        <v>4.6680000000000001</v>
      </c>
      <c r="BE184" s="4">
        <v>3182.3629999999998</v>
      </c>
      <c r="BF184" s="4">
        <v>3.1560000000000001</v>
      </c>
      <c r="BG184" s="4">
        <v>21.960999999999999</v>
      </c>
      <c r="BH184" s="4">
        <v>5.3369999999999997</v>
      </c>
      <c r="BI184" s="4">
        <v>27.297999999999998</v>
      </c>
      <c r="BJ184" s="4">
        <v>17.587</v>
      </c>
      <c r="BK184" s="4">
        <v>4.274</v>
      </c>
      <c r="BL184" s="4">
        <v>21.861999999999998</v>
      </c>
      <c r="BM184" s="4">
        <v>0.18360000000000001</v>
      </c>
      <c r="BQ184" s="4">
        <v>5526.2269999999999</v>
      </c>
      <c r="BR184" s="4">
        <v>0.117454</v>
      </c>
      <c r="BS184" s="4">
        <v>-5</v>
      </c>
      <c r="BT184" s="4">
        <v>7.0939999999999996E-3</v>
      </c>
      <c r="BU184" s="4">
        <v>2.870282</v>
      </c>
      <c r="BV184" s="4">
        <v>21</v>
      </c>
      <c r="BW184" s="4">
        <f t="shared" si="14"/>
        <v>0.75832850439999999</v>
      </c>
      <c r="BY184" s="4">
        <f>BE184*$BU184*VLOOKUP("Fuel Specific Gravity",'Raw Data'!$A$1:$B$2000,2,FALSE)</f>
        <v>7800.6744678565628</v>
      </c>
      <c r="BZ184" s="4">
        <f>BF184*$BU184*VLOOKUP("Fuel Specific Gravity",'Raw Data'!$A$1:$B$2000,2,FALSE)</f>
        <v>7.7360529331680006</v>
      </c>
      <c r="CA184" s="4">
        <f>BJ184*$BU184*VLOOKUP("Fuel Specific Gravity",'Raw Data'!$A$1:$B$2000,2,FALSE)</f>
        <v>43.109620702035997</v>
      </c>
      <c r="CB184" s="4">
        <f>BM184*$BU184*VLOOKUP("Fuel Specific Gravity",'Raw Data'!$A$1:$B$2000,2,FALSE)</f>
        <v>0.45004414402080006</v>
      </c>
    </row>
    <row r="185" spans="1:80" x14ac:dyDescent="0.25">
      <c r="A185" s="4">
        <v>43165</v>
      </c>
      <c r="B185" s="38">
        <v>0.4145979398148148</v>
      </c>
      <c r="C185" s="4">
        <v>6.2130000000000001</v>
      </c>
      <c r="D185" s="4">
        <v>7.1999999999999998E-3</v>
      </c>
      <c r="E185" s="4">
        <v>71.993067999999994</v>
      </c>
      <c r="F185" s="4">
        <v>386.4</v>
      </c>
      <c r="G185" s="4">
        <v>89.2</v>
      </c>
      <c r="H185" s="4">
        <v>2.5</v>
      </c>
      <c r="J185" s="4">
        <v>13.43</v>
      </c>
      <c r="K185" s="4">
        <v>0.9516</v>
      </c>
      <c r="L185" s="4">
        <v>5.9122000000000003</v>
      </c>
      <c r="M185" s="4">
        <v>6.8999999999999999E-3</v>
      </c>
      <c r="N185" s="4">
        <v>367.71390000000002</v>
      </c>
      <c r="O185" s="4">
        <v>84.921899999999994</v>
      </c>
      <c r="P185" s="4">
        <v>452.6</v>
      </c>
      <c r="Q185" s="4">
        <v>294.4846</v>
      </c>
      <c r="R185" s="4">
        <v>68.010000000000005</v>
      </c>
      <c r="S185" s="4">
        <v>362.5</v>
      </c>
      <c r="T185" s="4">
        <v>2.4866000000000001</v>
      </c>
      <c r="W185" s="4">
        <v>0</v>
      </c>
      <c r="X185" s="4">
        <v>12.782400000000001</v>
      </c>
      <c r="Y185" s="4">
        <v>12.1</v>
      </c>
      <c r="Z185" s="4">
        <v>844</v>
      </c>
      <c r="AA185" s="4">
        <v>844</v>
      </c>
      <c r="AB185" s="4">
        <v>883</v>
      </c>
      <c r="AC185" s="4">
        <v>81</v>
      </c>
      <c r="AD185" s="4">
        <v>22.09</v>
      </c>
      <c r="AE185" s="4">
        <v>0.51</v>
      </c>
      <c r="AF185" s="4">
        <v>979</v>
      </c>
      <c r="AG185" s="4">
        <v>0</v>
      </c>
      <c r="AH185" s="4">
        <v>28</v>
      </c>
      <c r="AI185" s="4">
        <v>35</v>
      </c>
      <c r="AJ185" s="4">
        <v>192</v>
      </c>
      <c r="AK185" s="4">
        <v>168.9</v>
      </c>
      <c r="AL185" s="4">
        <v>4.5</v>
      </c>
      <c r="AM185" s="4">
        <v>175</v>
      </c>
      <c r="AN185" s="4" t="s">
        <v>155</v>
      </c>
      <c r="AO185" s="4">
        <v>2</v>
      </c>
      <c r="AP185" s="4">
        <v>0.62372685185185184</v>
      </c>
      <c r="AQ185" s="4">
        <v>47.159958000000003</v>
      </c>
      <c r="AR185" s="4">
        <v>-88.490418000000005</v>
      </c>
      <c r="AS185" s="4">
        <v>310.5</v>
      </c>
      <c r="AT185" s="4">
        <v>24.6</v>
      </c>
      <c r="AU185" s="4">
        <v>12</v>
      </c>
      <c r="AV185" s="4">
        <v>9</v>
      </c>
      <c r="AW185" s="4" t="s">
        <v>225</v>
      </c>
      <c r="AX185" s="4">
        <v>1.5684</v>
      </c>
      <c r="AY185" s="4">
        <v>1</v>
      </c>
      <c r="AZ185" s="4">
        <v>2.5684</v>
      </c>
      <c r="BA185" s="4">
        <v>14.186999999999999</v>
      </c>
      <c r="BB185" s="4">
        <v>34.380000000000003</v>
      </c>
      <c r="BC185" s="4">
        <v>2.42</v>
      </c>
      <c r="BD185" s="4">
        <v>5.0810000000000004</v>
      </c>
      <c r="BE185" s="4">
        <v>3182.3760000000002</v>
      </c>
      <c r="BF185" s="4">
        <v>2.347</v>
      </c>
      <c r="BG185" s="4">
        <v>20.728000000000002</v>
      </c>
      <c r="BH185" s="4">
        <v>4.7869999999999999</v>
      </c>
      <c r="BI185" s="4">
        <v>25.513999999999999</v>
      </c>
      <c r="BJ185" s="4">
        <v>16.600000000000001</v>
      </c>
      <c r="BK185" s="4">
        <v>3.8340000000000001</v>
      </c>
      <c r="BL185" s="4">
        <v>20.433</v>
      </c>
      <c r="BM185" s="4">
        <v>4.2299999999999997E-2</v>
      </c>
      <c r="BQ185" s="4">
        <v>5002.7939999999999</v>
      </c>
      <c r="BR185" s="4">
        <v>0.106692</v>
      </c>
      <c r="BS185" s="4">
        <v>-5</v>
      </c>
      <c r="BT185" s="4">
        <v>7.9059999999999998E-3</v>
      </c>
      <c r="BU185" s="4">
        <v>2.6072860000000002</v>
      </c>
      <c r="BV185" s="4">
        <v>21</v>
      </c>
      <c r="BW185" s="4">
        <f t="shared" si="14"/>
        <v>0.68884496120000005</v>
      </c>
      <c r="BY185" s="4">
        <f>BE185*$BU185*VLOOKUP("Fuel Specific Gravity",'Raw Data'!$A$1:$B$2000,2,FALSE)</f>
        <v>7085.9491903717444</v>
      </c>
      <c r="BZ185" s="4">
        <f>BF185*$BU185*VLOOKUP("Fuel Specific Gravity",'Raw Data'!$A$1:$B$2000,2,FALSE)</f>
        <v>5.2258824066680001</v>
      </c>
      <c r="CA185" s="4">
        <f>BJ185*$BU185*VLOOKUP("Fuel Specific Gravity",'Raw Data'!$A$1:$B$2000,2,FALSE)</f>
        <v>36.961929250400004</v>
      </c>
      <c r="CB185" s="4">
        <f>BM185*$BU185*VLOOKUP("Fuel Specific Gravity",'Raw Data'!$A$1:$B$2000,2,FALSE)</f>
        <v>9.4186120921200003E-2</v>
      </c>
    </row>
    <row r="186" spans="1:80" x14ac:dyDescent="0.25">
      <c r="A186" s="4">
        <v>43165</v>
      </c>
      <c r="B186" s="38">
        <v>0.41460951388888884</v>
      </c>
      <c r="C186" s="4">
        <v>6.4340000000000002</v>
      </c>
      <c r="D186" s="4">
        <v>6.3E-3</v>
      </c>
      <c r="E186" s="4">
        <v>62.618848999999997</v>
      </c>
      <c r="F186" s="4">
        <v>392.3</v>
      </c>
      <c r="G186" s="4">
        <v>85.8</v>
      </c>
      <c r="H186" s="4">
        <v>0</v>
      </c>
      <c r="J186" s="4">
        <v>13.06</v>
      </c>
      <c r="K186" s="4">
        <v>0.94989999999999997</v>
      </c>
      <c r="L186" s="4">
        <v>6.1116999999999999</v>
      </c>
      <c r="M186" s="4">
        <v>5.8999999999999999E-3</v>
      </c>
      <c r="N186" s="4">
        <v>372.6499</v>
      </c>
      <c r="O186" s="4">
        <v>81.502099999999999</v>
      </c>
      <c r="P186" s="4">
        <v>454.2</v>
      </c>
      <c r="Q186" s="4">
        <v>298.43770000000001</v>
      </c>
      <c r="R186" s="4">
        <v>65.271199999999993</v>
      </c>
      <c r="S186" s="4">
        <v>363.7</v>
      </c>
      <c r="T186" s="4">
        <v>0</v>
      </c>
      <c r="W186" s="4">
        <v>0</v>
      </c>
      <c r="X186" s="4">
        <v>12.405099999999999</v>
      </c>
      <c r="Y186" s="4">
        <v>12</v>
      </c>
      <c r="Z186" s="4">
        <v>845</v>
      </c>
      <c r="AA186" s="4">
        <v>848</v>
      </c>
      <c r="AB186" s="4">
        <v>884</v>
      </c>
      <c r="AC186" s="4">
        <v>81</v>
      </c>
      <c r="AD186" s="4">
        <v>22.09</v>
      </c>
      <c r="AE186" s="4">
        <v>0.51</v>
      </c>
      <c r="AF186" s="4">
        <v>979</v>
      </c>
      <c r="AG186" s="4">
        <v>0</v>
      </c>
      <c r="AH186" s="4">
        <v>28</v>
      </c>
      <c r="AI186" s="4">
        <v>35</v>
      </c>
      <c r="AJ186" s="4">
        <v>192</v>
      </c>
      <c r="AK186" s="4">
        <v>169</v>
      </c>
      <c r="AL186" s="4">
        <v>4.5</v>
      </c>
      <c r="AM186" s="4">
        <v>175</v>
      </c>
      <c r="AN186" s="4" t="s">
        <v>155</v>
      </c>
      <c r="AO186" s="4">
        <v>2</v>
      </c>
      <c r="AP186" s="4">
        <v>0.62373842592592588</v>
      </c>
      <c r="AQ186" s="4">
        <v>47.159865000000003</v>
      </c>
      <c r="AR186" s="4">
        <v>-88.490353999999996</v>
      </c>
      <c r="AS186" s="4">
        <v>310.2</v>
      </c>
      <c r="AT186" s="4">
        <v>24.8</v>
      </c>
      <c r="AU186" s="4">
        <v>12</v>
      </c>
      <c r="AV186" s="4">
        <v>10</v>
      </c>
      <c r="AW186" s="4" t="s">
        <v>226</v>
      </c>
      <c r="AX186" s="4">
        <v>1.6</v>
      </c>
      <c r="AY186" s="4">
        <v>1.0684</v>
      </c>
      <c r="AZ186" s="4">
        <v>2.6</v>
      </c>
      <c r="BA186" s="4">
        <v>14.186999999999999</v>
      </c>
      <c r="BB186" s="4">
        <v>33.24</v>
      </c>
      <c r="BC186" s="4">
        <v>2.34</v>
      </c>
      <c r="BD186" s="4">
        <v>5.2709999999999999</v>
      </c>
      <c r="BE186" s="4">
        <v>3182.4009999999998</v>
      </c>
      <c r="BF186" s="4">
        <v>1.9710000000000001</v>
      </c>
      <c r="BG186" s="4">
        <v>20.32</v>
      </c>
      <c r="BH186" s="4">
        <v>4.444</v>
      </c>
      <c r="BI186" s="4">
        <v>24.763999999999999</v>
      </c>
      <c r="BJ186" s="4">
        <v>16.273</v>
      </c>
      <c r="BK186" s="4">
        <v>3.5590000000000002</v>
      </c>
      <c r="BL186" s="4">
        <v>19.832999999999998</v>
      </c>
      <c r="BM186" s="4">
        <v>0</v>
      </c>
      <c r="BQ186" s="4">
        <v>4696.652</v>
      </c>
      <c r="BR186" s="4">
        <v>0.139428</v>
      </c>
      <c r="BS186" s="4">
        <v>-5</v>
      </c>
      <c r="BT186" s="4">
        <v>7.0939999999999996E-3</v>
      </c>
      <c r="BU186" s="4">
        <v>3.4072710000000002</v>
      </c>
      <c r="BV186" s="4">
        <v>21</v>
      </c>
      <c r="BW186" s="4">
        <f t="shared" si="14"/>
        <v>0.90020099819999999</v>
      </c>
      <c r="BY186" s="4">
        <f>BE186*$BU186*VLOOKUP("Fuel Specific Gravity",'Raw Data'!$A$1:$B$2000,2,FALSE)</f>
        <v>9260.180452571034</v>
      </c>
      <c r="BZ186" s="4">
        <f>BF186*$BU186*VLOOKUP("Fuel Specific Gravity",'Raw Data'!$A$1:$B$2000,2,FALSE)</f>
        <v>5.7352343944140003</v>
      </c>
      <c r="CA186" s="4">
        <f>BJ186*$BU186*VLOOKUP("Fuel Specific Gravity",'Raw Data'!$A$1:$B$2000,2,FALSE)</f>
        <v>47.351328919482</v>
      </c>
      <c r="CB186" s="4">
        <f>BM186*$BU186*VLOOKUP("Fuel Specific Gravity",'Raw Data'!$A$1:$B$2000,2,FALSE)</f>
        <v>0</v>
      </c>
    </row>
    <row r="187" spans="1:80" x14ac:dyDescent="0.25">
      <c r="A187" s="4">
        <v>43165</v>
      </c>
      <c r="B187" s="38">
        <v>0.41462108796296299</v>
      </c>
      <c r="C187" s="4">
        <v>6.274</v>
      </c>
      <c r="D187" s="4">
        <v>6.6E-3</v>
      </c>
      <c r="E187" s="4">
        <v>65.501203000000004</v>
      </c>
      <c r="F187" s="4">
        <v>393.1</v>
      </c>
      <c r="G187" s="4">
        <v>84.4</v>
      </c>
      <c r="H187" s="4">
        <v>9.6999999999999993</v>
      </c>
      <c r="J187" s="4">
        <v>12.64</v>
      </c>
      <c r="K187" s="4">
        <v>0.95120000000000005</v>
      </c>
      <c r="L187" s="4">
        <v>5.9676</v>
      </c>
      <c r="M187" s="4">
        <v>6.1999999999999998E-3</v>
      </c>
      <c r="N187" s="4">
        <v>373.90230000000003</v>
      </c>
      <c r="O187" s="4">
        <v>80.257400000000004</v>
      </c>
      <c r="P187" s="4">
        <v>454.2</v>
      </c>
      <c r="Q187" s="4">
        <v>299.44060000000002</v>
      </c>
      <c r="R187" s="4">
        <v>64.2744</v>
      </c>
      <c r="S187" s="4">
        <v>363.7</v>
      </c>
      <c r="T187" s="4">
        <v>9.7248999999999999</v>
      </c>
      <c r="W187" s="4">
        <v>0</v>
      </c>
      <c r="X187" s="4">
        <v>12.0205</v>
      </c>
      <c r="Y187" s="4">
        <v>12.1</v>
      </c>
      <c r="Z187" s="4">
        <v>845</v>
      </c>
      <c r="AA187" s="4">
        <v>849</v>
      </c>
      <c r="AB187" s="4">
        <v>884</v>
      </c>
      <c r="AC187" s="4">
        <v>81</v>
      </c>
      <c r="AD187" s="4">
        <v>22.09</v>
      </c>
      <c r="AE187" s="4">
        <v>0.51</v>
      </c>
      <c r="AF187" s="4">
        <v>979</v>
      </c>
      <c r="AG187" s="4">
        <v>0</v>
      </c>
      <c r="AH187" s="4">
        <v>28</v>
      </c>
      <c r="AI187" s="4">
        <v>35</v>
      </c>
      <c r="AJ187" s="4">
        <v>192</v>
      </c>
      <c r="AK187" s="4">
        <v>169</v>
      </c>
      <c r="AL187" s="4">
        <v>4.5</v>
      </c>
      <c r="AM187" s="4">
        <v>175</v>
      </c>
      <c r="AN187" s="4" t="s">
        <v>155</v>
      </c>
      <c r="AO187" s="4">
        <v>2</v>
      </c>
      <c r="AP187" s="4">
        <v>0.62373842592592588</v>
      </c>
      <c r="AQ187" s="4">
        <v>47.159773999999999</v>
      </c>
      <c r="AR187" s="4">
        <v>-88.490290000000002</v>
      </c>
      <c r="AS187" s="4">
        <v>310</v>
      </c>
      <c r="AT187" s="4">
        <v>25</v>
      </c>
      <c r="AU187" s="4">
        <v>12</v>
      </c>
      <c r="AV187" s="4">
        <v>10</v>
      </c>
      <c r="AW187" s="4" t="s">
        <v>226</v>
      </c>
      <c r="AX187" s="4">
        <v>1.6</v>
      </c>
      <c r="AY187" s="4">
        <v>1.1684000000000001</v>
      </c>
      <c r="AZ187" s="4">
        <v>2.6</v>
      </c>
      <c r="BA187" s="4">
        <v>14.186999999999999</v>
      </c>
      <c r="BB187" s="4">
        <v>34.06</v>
      </c>
      <c r="BC187" s="4">
        <v>2.4</v>
      </c>
      <c r="BD187" s="4">
        <v>5.1340000000000003</v>
      </c>
      <c r="BE187" s="4">
        <v>3182.1570000000002</v>
      </c>
      <c r="BF187" s="4">
        <v>2.1139999999999999</v>
      </c>
      <c r="BG187" s="4">
        <v>20.879000000000001</v>
      </c>
      <c r="BH187" s="4">
        <v>4.4820000000000002</v>
      </c>
      <c r="BI187" s="4">
        <v>25.361000000000001</v>
      </c>
      <c r="BJ187" s="4">
        <v>16.721</v>
      </c>
      <c r="BK187" s="4">
        <v>3.589</v>
      </c>
      <c r="BL187" s="4">
        <v>20.309999999999999</v>
      </c>
      <c r="BM187" s="4">
        <v>0.1638</v>
      </c>
      <c r="BQ187" s="4">
        <v>4660.5780000000004</v>
      </c>
      <c r="BR187" s="4">
        <v>0.15296599999999999</v>
      </c>
      <c r="BS187" s="4">
        <v>-5</v>
      </c>
      <c r="BT187" s="4">
        <v>7.0000000000000001E-3</v>
      </c>
      <c r="BU187" s="4">
        <v>3.7381069999999998</v>
      </c>
      <c r="BV187" s="4">
        <v>21</v>
      </c>
      <c r="BW187" s="4">
        <f t="shared" si="14"/>
        <v>0.98760786939999989</v>
      </c>
      <c r="BY187" s="4">
        <f>BE187*$BU187*VLOOKUP("Fuel Specific Gravity",'Raw Data'!$A$1:$B$2000,2,FALSE)</f>
        <v>10158.537826706344</v>
      </c>
      <c r="BZ187" s="4">
        <f>BF187*$BU187*VLOOKUP("Fuel Specific Gravity",'Raw Data'!$A$1:$B$2000,2,FALSE)</f>
        <v>6.748613901091999</v>
      </c>
      <c r="CA187" s="4">
        <f>BJ187*$BU187*VLOOKUP("Fuel Specific Gravity",'Raw Data'!$A$1:$B$2000,2,FALSE)</f>
        <v>53.379173623537994</v>
      </c>
      <c r="CB187" s="4">
        <f>BM187*$BU187*VLOOKUP("Fuel Specific Gravity",'Raw Data'!$A$1:$B$2000,2,FALSE)</f>
        <v>0.52290584531639994</v>
      </c>
    </row>
    <row r="188" spans="1:80" x14ac:dyDescent="0.25">
      <c r="A188" s="4">
        <v>43165</v>
      </c>
      <c r="B188" s="38">
        <v>0.41463266203703703</v>
      </c>
      <c r="C188" s="4">
        <v>6.0839999999999996</v>
      </c>
      <c r="D188" s="4">
        <v>7.7000000000000002E-3</v>
      </c>
      <c r="E188" s="4">
        <v>77.384356999999994</v>
      </c>
      <c r="F188" s="4">
        <v>392</v>
      </c>
      <c r="G188" s="4">
        <v>84.2</v>
      </c>
      <c r="H188" s="4">
        <v>0</v>
      </c>
      <c r="J188" s="4">
        <v>12.4</v>
      </c>
      <c r="K188" s="4">
        <v>0.95269999999999999</v>
      </c>
      <c r="L188" s="4">
        <v>5.7957999999999998</v>
      </c>
      <c r="M188" s="4">
        <v>7.4000000000000003E-3</v>
      </c>
      <c r="N188" s="4">
        <v>373.40559999999999</v>
      </c>
      <c r="O188" s="4">
        <v>80.233999999999995</v>
      </c>
      <c r="P188" s="4">
        <v>453.6</v>
      </c>
      <c r="Q188" s="4">
        <v>299.0428</v>
      </c>
      <c r="R188" s="4">
        <v>64.255600000000001</v>
      </c>
      <c r="S188" s="4">
        <v>363.3</v>
      </c>
      <c r="T188" s="4">
        <v>0</v>
      </c>
      <c r="W188" s="4">
        <v>0</v>
      </c>
      <c r="X188" s="4">
        <v>11.812900000000001</v>
      </c>
      <c r="Y188" s="4">
        <v>12</v>
      </c>
      <c r="Z188" s="4">
        <v>846</v>
      </c>
      <c r="AA188" s="4">
        <v>848</v>
      </c>
      <c r="AB188" s="4">
        <v>885</v>
      </c>
      <c r="AC188" s="4">
        <v>81</v>
      </c>
      <c r="AD188" s="4">
        <v>22.09</v>
      </c>
      <c r="AE188" s="4">
        <v>0.51</v>
      </c>
      <c r="AF188" s="4">
        <v>979</v>
      </c>
      <c r="AG188" s="4">
        <v>0</v>
      </c>
      <c r="AH188" s="4">
        <v>28</v>
      </c>
      <c r="AI188" s="4">
        <v>35</v>
      </c>
      <c r="AJ188" s="4">
        <v>191.1</v>
      </c>
      <c r="AK188" s="4">
        <v>169</v>
      </c>
      <c r="AL188" s="4">
        <v>4.5</v>
      </c>
      <c r="AM188" s="4">
        <v>175</v>
      </c>
      <c r="AN188" s="4" t="s">
        <v>155</v>
      </c>
      <c r="AO188" s="4">
        <v>2</v>
      </c>
      <c r="AP188" s="4">
        <v>0.62376157407407407</v>
      </c>
      <c r="AQ188" s="4">
        <v>47.159692</v>
      </c>
      <c r="AR188" s="4">
        <v>-88.490205000000003</v>
      </c>
      <c r="AS188" s="4">
        <v>309.8</v>
      </c>
      <c r="AT188" s="4">
        <v>24.8</v>
      </c>
      <c r="AU188" s="4">
        <v>12</v>
      </c>
      <c r="AV188" s="4">
        <v>10</v>
      </c>
      <c r="AW188" s="4" t="s">
        <v>226</v>
      </c>
      <c r="AX188" s="4">
        <v>1.7367999999999999</v>
      </c>
      <c r="AY188" s="4">
        <v>1.542</v>
      </c>
      <c r="AZ188" s="4">
        <v>2.9420000000000002</v>
      </c>
      <c r="BA188" s="4">
        <v>14.186999999999999</v>
      </c>
      <c r="BB188" s="4">
        <v>35.090000000000003</v>
      </c>
      <c r="BC188" s="4">
        <v>2.4700000000000002</v>
      </c>
      <c r="BD188" s="4">
        <v>4.97</v>
      </c>
      <c r="BE188" s="4">
        <v>3182.5810000000001</v>
      </c>
      <c r="BF188" s="4">
        <v>2.577</v>
      </c>
      <c r="BG188" s="4">
        <v>21.472999999999999</v>
      </c>
      <c r="BH188" s="4">
        <v>4.6139999999999999</v>
      </c>
      <c r="BI188" s="4">
        <v>26.087</v>
      </c>
      <c r="BJ188" s="4">
        <v>17.196000000000002</v>
      </c>
      <c r="BK188" s="4">
        <v>3.6949999999999998</v>
      </c>
      <c r="BL188" s="4">
        <v>20.890999999999998</v>
      </c>
      <c r="BM188" s="4">
        <v>0</v>
      </c>
      <c r="BQ188" s="4">
        <v>4716.5429999999997</v>
      </c>
      <c r="BR188" s="4">
        <v>0.14675199999999999</v>
      </c>
      <c r="BS188" s="4">
        <v>-5</v>
      </c>
      <c r="BT188" s="4">
        <v>7.9059999999999998E-3</v>
      </c>
      <c r="BU188" s="4">
        <v>3.586252</v>
      </c>
      <c r="BV188" s="4">
        <v>21</v>
      </c>
      <c r="BW188" s="4">
        <f t="shared" si="14"/>
        <v>0.94748777839999998</v>
      </c>
      <c r="BY188" s="4">
        <f>BE188*$BU188*VLOOKUP("Fuel Specific Gravity",'Raw Data'!$A$1:$B$2000,2,FALSE)</f>
        <v>9747.1610048558487</v>
      </c>
      <c r="BZ188" s="4">
        <f>BF188*$BU188*VLOOKUP("Fuel Specific Gravity",'Raw Data'!$A$1:$B$2000,2,FALSE)</f>
        <v>7.8924727790159999</v>
      </c>
      <c r="CA188" s="4">
        <f>BJ188*$BU188*VLOOKUP("Fuel Specific Gravity",'Raw Data'!$A$1:$B$2000,2,FALSE)</f>
        <v>52.665487740768008</v>
      </c>
      <c r="CB188" s="4">
        <f>BM188*$BU188*VLOOKUP("Fuel Specific Gravity",'Raw Data'!$A$1:$B$2000,2,FALSE)</f>
        <v>0</v>
      </c>
    </row>
    <row r="189" spans="1:80" x14ac:dyDescent="0.25">
      <c r="A189" s="4">
        <v>43165</v>
      </c>
      <c r="B189" s="38">
        <v>0.41464423611111112</v>
      </c>
      <c r="C189" s="4">
        <v>5.9249999999999998</v>
      </c>
      <c r="D189" s="4">
        <v>9.1999999999999998E-3</v>
      </c>
      <c r="E189" s="4">
        <v>92.062706000000006</v>
      </c>
      <c r="F189" s="4">
        <v>387.8</v>
      </c>
      <c r="G189" s="4">
        <v>84.5</v>
      </c>
      <c r="H189" s="4">
        <v>6.9</v>
      </c>
      <c r="J189" s="4">
        <v>12.34</v>
      </c>
      <c r="K189" s="4">
        <v>0.95389999999999997</v>
      </c>
      <c r="L189" s="4">
        <v>5.6519000000000004</v>
      </c>
      <c r="M189" s="4">
        <v>8.8000000000000005E-3</v>
      </c>
      <c r="N189" s="4">
        <v>369.88130000000001</v>
      </c>
      <c r="O189" s="4">
        <v>80.631799999999998</v>
      </c>
      <c r="P189" s="4">
        <v>450.5</v>
      </c>
      <c r="Q189" s="4">
        <v>296.22039999999998</v>
      </c>
      <c r="R189" s="4">
        <v>64.574200000000005</v>
      </c>
      <c r="S189" s="4">
        <v>360.8</v>
      </c>
      <c r="T189" s="4">
        <v>6.9367999999999999</v>
      </c>
      <c r="W189" s="4">
        <v>0</v>
      </c>
      <c r="X189" s="4">
        <v>11.7698</v>
      </c>
      <c r="Y189" s="4">
        <v>12.1</v>
      </c>
      <c r="Z189" s="4">
        <v>846</v>
      </c>
      <c r="AA189" s="4">
        <v>846</v>
      </c>
      <c r="AB189" s="4">
        <v>884</v>
      </c>
      <c r="AC189" s="4">
        <v>81</v>
      </c>
      <c r="AD189" s="4">
        <v>22.09</v>
      </c>
      <c r="AE189" s="4">
        <v>0.51</v>
      </c>
      <c r="AF189" s="4">
        <v>979</v>
      </c>
      <c r="AG189" s="4">
        <v>0</v>
      </c>
      <c r="AH189" s="4">
        <v>28</v>
      </c>
      <c r="AI189" s="4">
        <v>35</v>
      </c>
      <c r="AJ189" s="4">
        <v>191</v>
      </c>
      <c r="AK189" s="4">
        <v>169</v>
      </c>
      <c r="AL189" s="4">
        <v>4.5</v>
      </c>
      <c r="AM189" s="4">
        <v>175</v>
      </c>
      <c r="AN189" s="4" t="s">
        <v>155</v>
      </c>
      <c r="AO189" s="4">
        <v>2</v>
      </c>
      <c r="AP189" s="4">
        <v>0.62377314814814822</v>
      </c>
      <c r="AQ189" s="4">
        <v>47.159610999999998</v>
      </c>
      <c r="AR189" s="4">
        <v>-88.490103000000005</v>
      </c>
      <c r="AS189" s="4">
        <v>310.2</v>
      </c>
      <c r="AT189" s="4">
        <v>25.5</v>
      </c>
      <c r="AU189" s="4">
        <v>12</v>
      </c>
      <c r="AV189" s="4">
        <v>10</v>
      </c>
      <c r="AW189" s="4" t="s">
        <v>226</v>
      </c>
      <c r="AX189" s="4">
        <v>2.0051999999999999</v>
      </c>
      <c r="AY189" s="4">
        <v>2.0419999999999998</v>
      </c>
      <c r="AZ189" s="4">
        <v>3.4420000000000002</v>
      </c>
      <c r="BA189" s="4">
        <v>14.186999999999999</v>
      </c>
      <c r="BB189" s="4">
        <v>35.99</v>
      </c>
      <c r="BC189" s="4">
        <v>2.54</v>
      </c>
      <c r="BD189" s="4">
        <v>4.835</v>
      </c>
      <c r="BE189" s="4">
        <v>3181.846</v>
      </c>
      <c r="BF189" s="4">
        <v>3.1469999999999998</v>
      </c>
      <c r="BG189" s="4">
        <v>21.806000000000001</v>
      </c>
      <c r="BH189" s="4">
        <v>4.7539999999999996</v>
      </c>
      <c r="BI189" s="4">
        <v>26.56</v>
      </c>
      <c r="BJ189" s="4">
        <v>17.463999999999999</v>
      </c>
      <c r="BK189" s="4">
        <v>3.8069999999999999</v>
      </c>
      <c r="BL189" s="4">
        <v>21.271000000000001</v>
      </c>
      <c r="BM189" s="4">
        <v>0.1234</v>
      </c>
      <c r="BQ189" s="4">
        <v>4817.8029999999999</v>
      </c>
      <c r="BR189" s="4">
        <v>0.16500699999999999</v>
      </c>
      <c r="BS189" s="4">
        <v>-5</v>
      </c>
      <c r="BT189" s="4">
        <v>7.0949999999999997E-3</v>
      </c>
      <c r="BU189" s="4">
        <v>4.0323580000000003</v>
      </c>
      <c r="BV189" s="4">
        <v>21</v>
      </c>
      <c r="BW189" s="4">
        <f t="shared" si="14"/>
        <v>1.0653489836000001</v>
      </c>
      <c r="BY189" s="4">
        <f>BE189*$BU189*VLOOKUP("Fuel Specific Gravity",'Raw Data'!$A$1:$B$2000,2,FALSE)</f>
        <v>10957.112215629271</v>
      </c>
      <c r="BZ189" s="4">
        <f>BF189*$BU189*VLOOKUP("Fuel Specific Gravity",'Raw Data'!$A$1:$B$2000,2,FALSE)</f>
        <v>10.837115354604</v>
      </c>
      <c r="CA189" s="4">
        <f>BJ189*$BU189*VLOOKUP("Fuel Specific Gravity",'Raw Data'!$A$1:$B$2000,2,FALSE)</f>
        <v>60.139619495648006</v>
      </c>
      <c r="CB189" s="4">
        <f>BM189*$BU189*VLOOKUP("Fuel Specific Gravity",'Raw Data'!$A$1:$B$2000,2,FALSE)</f>
        <v>0.4249444025288</v>
      </c>
    </row>
    <row r="190" spans="1:80" x14ac:dyDescent="0.25">
      <c r="A190" s="4">
        <v>43165</v>
      </c>
      <c r="B190" s="38">
        <v>0.41465581018518516</v>
      </c>
      <c r="C190" s="4">
        <v>5.7249999999999996</v>
      </c>
      <c r="D190" s="4">
        <v>9.7999999999999997E-3</v>
      </c>
      <c r="E190" s="4">
        <v>98.363479999999996</v>
      </c>
      <c r="F190" s="4">
        <v>385.2</v>
      </c>
      <c r="G190" s="4">
        <v>86.1</v>
      </c>
      <c r="H190" s="4">
        <v>0</v>
      </c>
      <c r="J190" s="4">
        <v>12.31</v>
      </c>
      <c r="K190" s="4">
        <v>0.95550000000000002</v>
      </c>
      <c r="L190" s="4">
        <v>5.4702000000000002</v>
      </c>
      <c r="M190" s="4">
        <v>9.4000000000000004E-3</v>
      </c>
      <c r="N190" s="4">
        <v>368.07459999999998</v>
      </c>
      <c r="O190" s="4">
        <v>82.301500000000004</v>
      </c>
      <c r="P190" s="4">
        <v>450.4</v>
      </c>
      <c r="Q190" s="4">
        <v>294.77350000000001</v>
      </c>
      <c r="R190" s="4">
        <v>65.9114</v>
      </c>
      <c r="S190" s="4">
        <v>360.7</v>
      </c>
      <c r="T190" s="4">
        <v>0</v>
      </c>
      <c r="W190" s="4">
        <v>0</v>
      </c>
      <c r="X190" s="4">
        <v>11.7624</v>
      </c>
      <c r="Y190" s="4">
        <v>12</v>
      </c>
      <c r="Z190" s="4">
        <v>845</v>
      </c>
      <c r="AA190" s="4">
        <v>846</v>
      </c>
      <c r="AB190" s="4">
        <v>884</v>
      </c>
      <c r="AC190" s="4">
        <v>81</v>
      </c>
      <c r="AD190" s="4">
        <v>22.09</v>
      </c>
      <c r="AE190" s="4">
        <v>0.51</v>
      </c>
      <c r="AF190" s="4">
        <v>979</v>
      </c>
      <c r="AG190" s="4">
        <v>0</v>
      </c>
      <c r="AH190" s="4">
        <v>28</v>
      </c>
      <c r="AI190" s="4">
        <v>35</v>
      </c>
      <c r="AJ190" s="4">
        <v>191</v>
      </c>
      <c r="AK190" s="4">
        <v>169</v>
      </c>
      <c r="AL190" s="4">
        <v>4.5</v>
      </c>
      <c r="AM190" s="4">
        <v>175</v>
      </c>
      <c r="AN190" s="4" t="s">
        <v>155</v>
      </c>
      <c r="AO190" s="4">
        <v>2</v>
      </c>
      <c r="AP190" s="4">
        <v>0.62378472222222225</v>
      </c>
      <c r="AQ190" s="4">
        <v>47.159531999999999</v>
      </c>
      <c r="AR190" s="4">
        <v>-88.489991000000003</v>
      </c>
      <c r="AS190" s="4">
        <v>310.3</v>
      </c>
      <c r="AT190" s="4">
        <v>26.8</v>
      </c>
      <c r="AU190" s="4">
        <v>12</v>
      </c>
      <c r="AV190" s="4">
        <v>10</v>
      </c>
      <c r="AW190" s="4" t="s">
        <v>226</v>
      </c>
      <c r="AX190" s="4">
        <v>2.1</v>
      </c>
      <c r="AY190" s="4">
        <v>1.3792</v>
      </c>
      <c r="AZ190" s="4">
        <v>3.1896</v>
      </c>
      <c r="BA190" s="4">
        <v>14.186999999999999</v>
      </c>
      <c r="BB190" s="4">
        <v>37.22</v>
      </c>
      <c r="BC190" s="4">
        <v>2.62</v>
      </c>
      <c r="BD190" s="4">
        <v>4.6619999999999999</v>
      </c>
      <c r="BE190" s="4">
        <v>3182.4609999999998</v>
      </c>
      <c r="BF190" s="4">
        <v>3.48</v>
      </c>
      <c r="BG190" s="4">
        <v>22.425000000000001</v>
      </c>
      <c r="BH190" s="4">
        <v>5.0140000000000002</v>
      </c>
      <c r="BI190" s="4">
        <v>27.439</v>
      </c>
      <c r="BJ190" s="4">
        <v>17.959</v>
      </c>
      <c r="BK190" s="4">
        <v>4.016</v>
      </c>
      <c r="BL190" s="4">
        <v>21.975000000000001</v>
      </c>
      <c r="BM190" s="4">
        <v>0</v>
      </c>
      <c r="BQ190" s="4">
        <v>4975.6940000000004</v>
      </c>
      <c r="BR190" s="4">
        <v>0.15160000000000001</v>
      </c>
      <c r="BS190" s="4">
        <v>-5</v>
      </c>
      <c r="BT190" s="4">
        <v>7.9059999999999998E-3</v>
      </c>
      <c r="BU190" s="4">
        <v>3.7047150000000002</v>
      </c>
      <c r="BV190" s="4">
        <v>21</v>
      </c>
      <c r="BW190" s="4">
        <f t="shared" si="14"/>
        <v>0.97878570300000001</v>
      </c>
      <c r="BY190" s="4">
        <f>BE190*$BU190*VLOOKUP("Fuel Specific Gravity",'Raw Data'!$A$1:$B$2000,2,FALSE)</f>
        <v>10068.754797087209</v>
      </c>
      <c r="BZ190" s="4">
        <f>BF190*$BU190*VLOOKUP("Fuel Specific Gravity",'Raw Data'!$A$1:$B$2000,2,FALSE)</f>
        <v>11.0101166028</v>
      </c>
      <c r="CA190" s="4">
        <f>BJ190*$BU190*VLOOKUP("Fuel Specific Gravity",'Raw Data'!$A$1:$B$2000,2,FALSE)</f>
        <v>56.819162088990005</v>
      </c>
      <c r="CB190" s="4">
        <f>BM190*$BU190*VLOOKUP("Fuel Specific Gravity",'Raw Data'!$A$1:$B$2000,2,FALSE)</f>
        <v>0</v>
      </c>
    </row>
    <row r="191" spans="1:80" x14ac:dyDescent="0.25">
      <c r="A191" s="4">
        <v>43165</v>
      </c>
      <c r="B191" s="38">
        <v>0.41466738425925925</v>
      </c>
      <c r="C191" s="4">
        <v>5.6029999999999998</v>
      </c>
      <c r="D191" s="4">
        <v>5.4999999999999997E-3</v>
      </c>
      <c r="E191" s="4">
        <v>55.297158000000003</v>
      </c>
      <c r="F191" s="4">
        <v>384.7</v>
      </c>
      <c r="G191" s="4">
        <v>88.9</v>
      </c>
      <c r="H191" s="4">
        <v>0</v>
      </c>
      <c r="J191" s="4">
        <v>12.4</v>
      </c>
      <c r="K191" s="4">
        <v>0.95650000000000002</v>
      </c>
      <c r="L191" s="4">
        <v>5.3589000000000002</v>
      </c>
      <c r="M191" s="4">
        <v>5.3E-3</v>
      </c>
      <c r="N191" s="4">
        <v>367.94200000000001</v>
      </c>
      <c r="O191" s="4">
        <v>84.988699999999994</v>
      </c>
      <c r="P191" s="4">
        <v>452.9</v>
      </c>
      <c r="Q191" s="4">
        <v>294.66739999999999</v>
      </c>
      <c r="R191" s="4">
        <v>68.063400000000001</v>
      </c>
      <c r="S191" s="4">
        <v>362.7</v>
      </c>
      <c r="T191" s="4">
        <v>0</v>
      </c>
      <c r="W191" s="4">
        <v>0</v>
      </c>
      <c r="X191" s="4">
        <v>11.860099999999999</v>
      </c>
      <c r="Y191" s="4">
        <v>12</v>
      </c>
      <c r="Z191" s="4">
        <v>846</v>
      </c>
      <c r="AA191" s="4">
        <v>848</v>
      </c>
      <c r="AB191" s="4">
        <v>884</v>
      </c>
      <c r="AC191" s="4">
        <v>81</v>
      </c>
      <c r="AD191" s="4">
        <v>22.09</v>
      </c>
      <c r="AE191" s="4">
        <v>0.51</v>
      </c>
      <c r="AF191" s="4">
        <v>979</v>
      </c>
      <c r="AG191" s="4">
        <v>0</v>
      </c>
      <c r="AH191" s="4">
        <v>28</v>
      </c>
      <c r="AI191" s="4">
        <v>35</v>
      </c>
      <c r="AJ191" s="4">
        <v>191</v>
      </c>
      <c r="AK191" s="4">
        <v>169</v>
      </c>
      <c r="AL191" s="4">
        <v>4.5</v>
      </c>
      <c r="AM191" s="4">
        <v>175</v>
      </c>
      <c r="AN191" s="4" t="s">
        <v>155</v>
      </c>
      <c r="AO191" s="4">
        <v>2</v>
      </c>
      <c r="AP191" s="4">
        <v>0.62379629629629629</v>
      </c>
      <c r="AQ191" s="4">
        <v>47.159419</v>
      </c>
      <c r="AR191" s="4">
        <v>-88.489889000000005</v>
      </c>
      <c r="AS191" s="4">
        <v>310</v>
      </c>
      <c r="AT191" s="4">
        <v>33.4</v>
      </c>
      <c r="AU191" s="4">
        <v>12</v>
      </c>
      <c r="AV191" s="4">
        <v>9</v>
      </c>
      <c r="AW191" s="4" t="s">
        <v>218</v>
      </c>
      <c r="AX191" s="4">
        <v>1.5528</v>
      </c>
      <c r="AY191" s="4">
        <v>1.0684</v>
      </c>
      <c r="AZ191" s="4">
        <v>2.6579999999999999</v>
      </c>
      <c r="BA191" s="4">
        <v>14.186999999999999</v>
      </c>
      <c r="BB191" s="4">
        <v>38.04</v>
      </c>
      <c r="BC191" s="4">
        <v>2.68</v>
      </c>
      <c r="BD191" s="4">
        <v>4.5519999999999996</v>
      </c>
      <c r="BE191" s="4">
        <v>3185.288</v>
      </c>
      <c r="BF191" s="4">
        <v>2.0009999999999999</v>
      </c>
      <c r="BG191" s="4">
        <v>22.902999999999999</v>
      </c>
      <c r="BH191" s="4">
        <v>5.29</v>
      </c>
      <c r="BI191" s="4">
        <v>28.193000000000001</v>
      </c>
      <c r="BJ191" s="4">
        <v>18.341999999999999</v>
      </c>
      <c r="BK191" s="4">
        <v>4.2370000000000001</v>
      </c>
      <c r="BL191" s="4">
        <v>22.579000000000001</v>
      </c>
      <c r="BM191" s="4">
        <v>0</v>
      </c>
      <c r="BQ191" s="4">
        <v>5125.7950000000001</v>
      </c>
      <c r="BR191" s="4">
        <v>0.11829000000000001</v>
      </c>
      <c r="BS191" s="4">
        <v>-5</v>
      </c>
      <c r="BT191" s="4">
        <v>8.0000000000000002E-3</v>
      </c>
      <c r="BU191" s="4">
        <v>2.8907120000000002</v>
      </c>
      <c r="BV191" s="4">
        <v>21</v>
      </c>
      <c r="BW191" s="4">
        <f t="shared" si="14"/>
        <v>0.76372611040000005</v>
      </c>
      <c r="BY191" s="4">
        <f>BE191*$BU191*VLOOKUP("Fuel Specific Gravity",'Raw Data'!$A$1:$B$2000,2,FALSE)</f>
        <v>7863.4187092778238</v>
      </c>
      <c r="BZ191" s="4">
        <f>BF191*$BU191*VLOOKUP("Fuel Specific Gravity",'Raw Data'!$A$1:$B$2000,2,FALSE)</f>
        <v>4.9398047640479996</v>
      </c>
      <c r="CA191" s="4">
        <f>BJ191*$BU191*VLOOKUP("Fuel Specific Gravity",'Raw Data'!$A$1:$B$2000,2,FALSE)</f>
        <v>45.280309336415996</v>
      </c>
      <c r="CB191" s="4">
        <f>BM191*$BU191*VLOOKUP("Fuel Specific Gravity",'Raw Data'!$A$1:$B$2000,2,FALSE)</f>
        <v>0</v>
      </c>
    </row>
    <row r="193" spans="2:2" x14ac:dyDescent="0.25">
      <c r="B193" s="38"/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15</vt:i4>
      </vt:variant>
    </vt:vector>
  </HeadingPairs>
  <TitlesOfParts>
    <vt:vector size="21" baseType="lpstr">
      <vt:lpstr>Raw Data</vt:lpstr>
      <vt:lpstr>Summary</vt:lpstr>
      <vt:lpstr>Lap 1 data</vt:lpstr>
      <vt:lpstr>Lap 2 data</vt:lpstr>
      <vt:lpstr>Lap 3 data</vt:lpstr>
      <vt:lpstr>Lap 4 data</vt:lpstr>
      <vt:lpstr>Lap_chart</vt:lpstr>
      <vt:lpstr>Speed</vt:lpstr>
      <vt:lpstr>Lambda</vt:lpstr>
      <vt:lpstr>CO2 &amp; CO Phasing</vt:lpstr>
      <vt:lpstr>Fuel Flow&amp;Lambda&amp;CO</vt:lpstr>
      <vt:lpstr>CO2 %</vt:lpstr>
      <vt:lpstr>CO %</vt:lpstr>
      <vt:lpstr>NO ppm</vt:lpstr>
      <vt:lpstr>THC ppm</vt:lpstr>
      <vt:lpstr>O2 %</vt:lpstr>
      <vt:lpstr>Fuel Flow L per hr</vt:lpstr>
      <vt:lpstr>CO2 g per hr</vt:lpstr>
      <vt:lpstr>CO g per hr</vt:lpstr>
      <vt:lpstr>NO g per hr</vt:lpstr>
      <vt:lpstr>THC g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E15_Project</cp:lastModifiedBy>
  <dcterms:created xsi:type="dcterms:W3CDTF">2011-03-22T01:53:18Z</dcterms:created>
  <dcterms:modified xsi:type="dcterms:W3CDTF">2018-03-09T21:29:42Z</dcterms:modified>
</cp:coreProperties>
</file>