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Kendall\Downloads\"/>
    </mc:Choice>
  </mc:AlternateContent>
  <xr:revisionPtr revIDLastSave="0" documentId="8_{0A1A9EDF-5048-45F2-9CE0-BF8E3E013E5C}" xr6:coauthVersionLast="40" xr6:coauthVersionMax="40" xr10:uidLastSave="{00000000-0000-0000-0000-000000000000}"/>
  <bookViews>
    <workbookView xWindow="-98" yWindow="-98" windowWidth="20715" windowHeight="13276" xr2:uid="{00000000-000D-0000-FFFF-FFFF00000000}"/>
  </bookViews>
  <sheets>
    <sheet name="MSRP_spreadsheet" sheetId="1" r:id="rId1"/>
    <sheet name="Supporting_Calculations" sheetId="2" r:id="rId2"/>
    <sheet name="Reciepts-Documentation" sheetId="4" r:id="rId3"/>
  </sheets>
  <definedNames>
    <definedName name="_xlnm.Print_Titles" localSheetId="0">MSRP_spreadsheet!$1:$1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23" i="1" l="1"/>
  <c r="F123" i="2"/>
  <c r="G53" i="1" l="1"/>
  <c r="G7" i="1"/>
  <c r="G8" i="1"/>
  <c r="G9" i="1"/>
  <c r="G10" i="1"/>
  <c r="G11" i="1"/>
  <c r="G12" i="1"/>
  <c r="G13" i="1"/>
  <c r="G14" i="1"/>
  <c r="G15" i="1"/>
  <c r="G18" i="1"/>
  <c r="G19" i="1"/>
  <c r="G20" i="1"/>
  <c r="G21" i="1"/>
  <c r="G22" i="1"/>
  <c r="G23" i="1"/>
  <c r="G24" i="1"/>
  <c r="G25" i="1"/>
  <c r="G26" i="1"/>
  <c r="G29" i="1"/>
  <c r="G30" i="1"/>
  <c r="G31" i="1"/>
  <c r="G33" i="1"/>
  <c r="G34" i="1"/>
  <c r="G35" i="1"/>
  <c r="G36" i="1"/>
  <c r="G37" i="1"/>
  <c r="G38" i="1"/>
  <c r="G41" i="1"/>
  <c r="G42" i="1"/>
  <c r="G43" i="1"/>
  <c r="G44" i="1"/>
  <c r="G45" i="1"/>
  <c r="G46" i="1"/>
  <c r="G47" i="1"/>
  <c r="G48" i="1"/>
  <c r="G49" i="1"/>
  <c r="G52" i="1"/>
  <c r="G54" i="1"/>
  <c r="G55" i="1"/>
  <c r="G56" i="1"/>
  <c r="G57" i="1"/>
  <c r="G58" i="1"/>
  <c r="G59" i="1"/>
  <c r="G60" i="1"/>
  <c r="G61" i="1"/>
  <c r="G64" i="1"/>
  <c r="G65" i="1"/>
  <c r="G66" i="1"/>
  <c r="G67" i="1"/>
  <c r="G68" i="1"/>
  <c r="G69" i="1"/>
  <c r="G70" i="1"/>
  <c r="G73" i="1"/>
  <c r="G74" i="1"/>
  <c r="G75" i="1"/>
  <c r="G76" i="1"/>
  <c r="G77" i="1"/>
  <c r="G78" i="1"/>
  <c r="G82" i="1"/>
  <c r="G83" i="1"/>
  <c r="G84" i="1"/>
  <c r="G85" i="1"/>
  <c r="G86" i="1"/>
  <c r="G87" i="1"/>
  <c r="G88" i="1"/>
  <c r="G89" i="1"/>
  <c r="G90" i="1"/>
  <c r="G91" i="1"/>
  <c r="G92" i="1"/>
  <c r="G152" i="1"/>
  <c r="G96" i="1"/>
  <c r="G97" i="1"/>
  <c r="G99" i="1"/>
  <c r="G100" i="1"/>
  <c r="G101" i="1"/>
  <c r="G102" i="1"/>
  <c r="G106" i="1"/>
  <c r="G107" i="1"/>
  <c r="G108" i="1"/>
  <c r="G109" i="1"/>
  <c r="G112" i="1"/>
  <c r="G113" i="1"/>
  <c r="G114" i="1"/>
  <c r="G115" i="1"/>
  <c r="G116" i="1"/>
  <c r="G117" i="1"/>
  <c r="G118" i="1"/>
  <c r="G119" i="1"/>
  <c r="G120" i="1"/>
  <c r="G121" i="1"/>
  <c r="G122" i="1"/>
  <c r="G124" i="1"/>
  <c r="G125" i="1"/>
  <c r="G126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7" i="1"/>
  <c r="G148" i="1"/>
  <c r="G149" i="1"/>
  <c r="G150" i="1"/>
  <c r="A46" i="2"/>
  <c r="F18" i="2"/>
  <c r="A105" i="2"/>
  <c r="A4" i="2"/>
  <c r="B1" i="2"/>
  <c r="C2" i="2"/>
  <c r="D2" i="2"/>
  <c r="E2" i="2"/>
  <c r="F2" i="2"/>
  <c r="B2" i="2"/>
  <c r="A1" i="2"/>
  <c r="E152" i="1"/>
  <c r="A15" i="2"/>
  <c r="A6" i="2"/>
  <c r="A7" i="2"/>
  <c r="A8" i="2"/>
  <c r="A9" i="2"/>
  <c r="A10" i="2"/>
  <c r="A11" i="2"/>
  <c r="A12" i="2"/>
  <c r="A13" i="2"/>
  <c r="A14" i="2"/>
  <c r="A17" i="2"/>
  <c r="A18" i="2"/>
  <c r="A19" i="2"/>
  <c r="A20" i="2"/>
  <c r="A21" i="2"/>
  <c r="A22" i="2"/>
  <c r="A23" i="2"/>
  <c r="A24" i="2"/>
  <c r="A25" i="2"/>
  <c r="A26" i="2"/>
  <c r="A28" i="2"/>
  <c r="A29" i="2"/>
  <c r="A30" i="2"/>
  <c r="A31" i="2"/>
  <c r="A32" i="2"/>
  <c r="A33" i="2"/>
  <c r="A34" i="2"/>
  <c r="A35" i="2"/>
  <c r="A36" i="2"/>
  <c r="A37" i="2"/>
  <c r="A38" i="2"/>
  <c r="A40" i="2"/>
  <c r="A41" i="2"/>
  <c r="A42" i="2"/>
  <c r="A43" i="2"/>
  <c r="A44" i="2"/>
  <c r="A45" i="2"/>
  <c r="A47" i="2"/>
  <c r="A48" i="2"/>
  <c r="A49" i="2"/>
  <c r="A51" i="2"/>
  <c r="A52" i="2"/>
  <c r="A53" i="2"/>
  <c r="A54" i="2"/>
  <c r="A55" i="2"/>
  <c r="A56" i="2"/>
  <c r="A57" i="2"/>
  <c r="A58" i="2"/>
  <c r="A59" i="2"/>
  <c r="A60" i="2"/>
  <c r="A61" i="2"/>
  <c r="A63" i="2"/>
  <c r="A64" i="2"/>
  <c r="A65" i="2"/>
  <c r="A66" i="2"/>
  <c r="A67" i="2"/>
  <c r="A68" i="2"/>
  <c r="A69" i="2"/>
  <c r="A70" i="2"/>
  <c r="A72" i="2"/>
  <c r="A73" i="2"/>
  <c r="A74" i="2"/>
  <c r="A75" i="2"/>
  <c r="A76" i="2"/>
  <c r="A77" i="2"/>
  <c r="A78" i="2"/>
  <c r="A79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5" i="2"/>
  <c r="A96" i="2"/>
  <c r="A97" i="2"/>
  <c r="A98" i="2"/>
  <c r="A99" i="2"/>
  <c r="A100" i="2"/>
  <c r="A101" i="2"/>
  <c r="A102" i="2"/>
  <c r="A104" i="2"/>
  <c r="A106" i="2"/>
  <c r="A107" i="2"/>
  <c r="A108" i="2"/>
  <c r="A109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F152" i="1"/>
  <c r="D152" i="1"/>
  <c r="C152" i="1"/>
  <c r="C154" i="1" l="1"/>
  <c r="C156" i="1" s="1"/>
</calcChain>
</file>

<file path=xl/sharedStrings.xml><?xml version="1.0" encoding="utf-8"?>
<sst xmlns="http://schemas.openxmlformats.org/spreadsheetml/2006/main" count="348" uniqueCount="216">
  <si>
    <t>Component</t>
  </si>
  <si>
    <t>Description/Details</t>
  </si>
  <si>
    <t>Per Item MSRP</t>
  </si>
  <si>
    <t>Mfg. quote + 50%</t>
  </si>
  <si>
    <t>Whls. + 50%</t>
  </si>
  <si>
    <t>Retail cost of added component</t>
  </si>
  <si>
    <t>Retail of most expensive part +50% for substituted component</t>
  </si>
  <si>
    <t>Sled MSRP or Highest Value of modified components</t>
  </si>
  <si>
    <t>2019 model year base sled (reflects engine choice)</t>
  </si>
  <si>
    <t>Arctic Cat Norseman 3000 ES</t>
  </si>
  <si>
    <t>Factory options utilized on competition sled</t>
  </si>
  <si>
    <t>tow hitch/rack</t>
  </si>
  <si>
    <t>N/A</t>
  </si>
  <si>
    <t>12 VDC outlet</t>
  </si>
  <si>
    <t>handle bar hooks</t>
  </si>
  <si>
    <t>mirrors</t>
  </si>
  <si>
    <t>tachometer</t>
  </si>
  <si>
    <t>electric start</t>
  </si>
  <si>
    <t>Stock</t>
  </si>
  <si>
    <t>reverse</t>
  </si>
  <si>
    <t>shocks</t>
  </si>
  <si>
    <t>other</t>
  </si>
  <si>
    <t>Engine/Motor</t>
  </si>
  <si>
    <t>spark-ignition/compression-ignition</t>
  </si>
  <si>
    <t>Kubota D902</t>
  </si>
  <si>
    <t>internal parts coating</t>
  </si>
  <si>
    <t>head</t>
  </si>
  <si>
    <t>cylinder</t>
  </si>
  <si>
    <t>pistons/rings/connecting rods</t>
  </si>
  <si>
    <t>electric motor</t>
  </si>
  <si>
    <t>auxiliary energy sources</t>
  </si>
  <si>
    <t>fabrication</t>
  </si>
  <si>
    <t>Air Management/Intake System</t>
  </si>
  <si>
    <t>turbocharger</t>
  </si>
  <si>
    <t>TurboKits.com</t>
  </si>
  <si>
    <t>supercharger</t>
  </si>
  <si>
    <t>turbocharger/supercharger plumbing</t>
  </si>
  <si>
    <t>air box/air filter</t>
  </si>
  <si>
    <t>intercooler</t>
  </si>
  <si>
    <t>reed valve</t>
  </si>
  <si>
    <t>rotary valve</t>
  </si>
  <si>
    <t>boost bottle</t>
  </si>
  <si>
    <t>Fuel Management</t>
  </si>
  <si>
    <t>fuel injector (PFI, SDI, DI)</t>
  </si>
  <si>
    <t>IDI</t>
  </si>
  <si>
    <t>throttle body</t>
  </si>
  <si>
    <t>carburetor</t>
  </si>
  <si>
    <t>fuel pump</t>
  </si>
  <si>
    <t>Stock-Motor</t>
  </si>
  <si>
    <t>fuel pressure regulator</t>
  </si>
  <si>
    <t>fuel filter</t>
  </si>
  <si>
    <t>fuel line</t>
  </si>
  <si>
    <t>Exhaust System</t>
  </si>
  <si>
    <t>muffler</t>
  </si>
  <si>
    <t>pipes/tubes</t>
  </si>
  <si>
    <t>3-way exhaust catalyst</t>
  </si>
  <si>
    <t>diesel particulate filter</t>
  </si>
  <si>
    <t>BlackThorn</t>
  </si>
  <si>
    <t>oxidation catalyst</t>
  </si>
  <si>
    <t>secondary air pump</t>
  </si>
  <si>
    <t>air pump plumbing</t>
  </si>
  <si>
    <t>heat management</t>
  </si>
  <si>
    <t>Front Suspension</t>
  </si>
  <si>
    <t>skis</t>
  </si>
  <si>
    <t xml:space="preserve">XF7000 </t>
  </si>
  <si>
    <t>springs</t>
  </si>
  <si>
    <t>trailing arms/A-arms</t>
  </si>
  <si>
    <t>steering components</t>
  </si>
  <si>
    <t>Modified(would be used in production version)</t>
  </si>
  <si>
    <t>Rear Suspension</t>
  </si>
  <si>
    <t>wheels</t>
  </si>
  <si>
    <t>Big Wheel Kit-Made in House</t>
  </si>
  <si>
    <t xml:space="preserve"> </t>
  </si>
  <si>
    <t>hyfax/sliders</t>
  </si>
  <si>
    <t>Graphite Slides</t>
  </si>
  <si>
    <t>mount points</t>
  </si>
  <si>
    <t>Drivetrain</t>
  </si>
  <si>
    <t>track</t>
  </si>
  <si>
    <t>Camso Custom Track</t>
  </si>
  <si>
    <t>studs</t>
  </si>
  <si>
    <t>driveshaft/drive sprockets</t>
  </si>
  <si>
    <t xml:space="preserve">Modified (Arctic Cat Drivers Introvert) </t>
  </si>
  <si>
    <t>jackshaft</t>
  </si>
  <si>
    <t>ZR8000</t>
  </si>
  <si>
    <t>chaincase/gear box</t>
  </si>
  <si>
    <t>C3 gears</t>
  </si>
  <si>
    <t>drive clutch</t>
  </si>
  <si>
    <t>Modified</t>
  </si>
  <si>
    <t>driven clutch</t>
  </si>
  <si>
    <t>drive belt</t>
  </si>
  <si>
    <t>cvt guarding/cover</t>
  </si>
  <si>
    <t>Modified(Stock in Production)</t>
  </si>
  <si>
    <t>clutch adaptor</t>
  </si>
  <si>
    <t xml:space="preserve">Badger Machining </t>
  </si>
  <si>
    <t>Cooling System</t>
  </si>
  <si>
    <t>radiator</t>
  </si>
  <si>
    <t>coolant pump</t>
  </si>
  <si>
    <t>fan</t>
  </si>
  <si>
    <t>N/a</t>
  </si>
  <si>
    <t>heat exchanger</t>
  </si>
  <si>
    <t>thermostat</t>
  </si>
  <si>
    <t>Noise/Vibration/Harshness</t>
  </si>
  <si>
    <t>skirting</t>
  </si>
  <si>
    <t>Monroe Mud Flap</t>
  </si>
  <si>
    <t>hood lining</t>
  </si>
  <si>
    <t>tunnel lining</t>
  </si>
  <si>
    <t>Dupli-Color Undercoating</t>
  </si>
  <si>
    <t>fiberglass packing</t>
  </si>
  <si>
    <t>Chassis</t>
  </si>
  <si>
    <t>bulkhead modification</t>
  </si>
  <si>
    <t>tunnel modification</t>
  </si>
  <si>
    <t>seat</t>
  </si>
  <si>
    <t>hood</t>
  </si>
  <si>
    <t>windshield</t>
  </si>
  <si>
    <t>motor mount</t>
  </si>
  <si>
    <t>fuel tank</t>
  </si>
  <si>
    <t>battery box</t>
  </si>
  <si>
    <t>Stock in Production</t>
  </si>
  <si>
    <t>handlebars/hooks/risers</t>
  </si>
  <si>
    <t>hand guards</t>
  </si>
  <si>
    <t>throttle</t>
  </si>
  <si>
    <t>brake system</t>
  </si>
  <si>
    <t>heated grips</t>
  </si>
  <si>
    <t>Electrical</t>
  </si>
  <si>
    <t>battery(s)</t>
  </si>
  <si>
    <t>AntiGravity YTX12 Lithium Ion Gravity </t>
  </si>
  <si>
    <t>switches</t>
  </si>
  <si>
    <t>Key Switch(Stock in Production)</t>
  </si>
  <si>
    <t>connectors</t>
  </si>
  <si>
    <t>fuses</t>
  </si>
  <si>
    <t>wire/cable</t>
  </si>
  <si>
    <t>Modified(would be used in production version) Gauges 10,12,4</t>
  </si>
  <si>
    <t>lighting</t>
  </si>
  <si>
    <t>Modified (Stock in Production)</t>
  </si>
  <si>
    <t>motor charger</t>
  </si>
  <si>
    <t>contactor</t>
  </si>
  <si>
    <t>motor controller</t>
  </si>
  <si>
    <t>injector controller</t>
  </si>
  <si>
    <t>Mechanical</t>
  </si>
  <si>
    <t>boost controller</t>
  </si>
  <si>
    <t>exhaust gas temperature (EGT) sensor</t>
  </si>
  <si>
    <t>general sensor(s)</t>
  </si>
  <si>
    <t>RacePack (Research Development)</t>
  </si>
  <si>
    <t>engine calibration hardware</t>
  </si>
  <si>
    <t>engine calibration software</t>
  </si>
  <si>
    <t>pulley</t>
  </si>
  <si>
    <t>belts</t>
  </si>
  <si>
    <t>Subtotals:</t>
  </si>
  <si>
    <t>Total</t>
  </si>
  <si>
    <t>Cost above Stock</t>
  </si>
  <si>
    <t>Notes:</t>
  </si>
  <si>
    <t>1. Add additional rows under appropriate heading to include non-listed components/modifications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</si>
  <si>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</si>
  <si>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</si>
  <si>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</si>
  <si>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</si>
  <si>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6. Diesel, hybrid electric, and full electric base sled MSRP: reduce chassis cost by 40% i.e., complete base snowmobile with factory engine is $8,000, base MSRP would equal $8,000 x 0.6 = $4800</t>
  </si>
  <si>
    <t>10,199*0.6= $6,119.40</t>
  </si>
  <si>
    <t>Full Sled Price*0.6 gives the price deduction for bare chassis allowed for Diesel class</t>
  </si>
  <si>
    <t>2250*1.5</t>
  </si>
  <si>
    <t>(Mfg. quote of 5,000 units (13,000,000/5,000)*1.5= Price)</t>
  </si>
  <si>
    <t>987.56*1.5</t>
  </si>
  <si>
    <t>(Whls. quote of 5,000 units (4,937,800/5,000)*1.5= Price)</t>
  </si>
  <si>
    <t>(750*1.5)</t>
  </si>
  <si>
    <t xml:space="preserve">Blackthorn </t>
  </si>
  <si>
    <t>(Mfg. quote + 50%; Price was for 5000 units) 5,000 units= 3,750,000</t>
  </si>
  <si>
    <t>(100*1.5)</t>
  </si>
  <si>
    <t>(Mfg. quote + 50%; Price was for 5000 units) 5,000 units=500,000</t>
  </si>
  <si>
    <t>XF7000 Ski's</t>
  </si>
  <si>
    <t>Substituted during production(would add no cost)</t>
  </si>
  <si>
    <t>Steering Knuckles (Used 2)</t>
  </si>
  <si>
    <t>(100.29*1.5)-50.8</t>
  </si>
  <si>
    <t>Big Wheel Kit- Made In House</t>
  </si>
  <si>
    <t>(Substituted for Stock; MSRP Value= (Most Exp. Part*1.5) - Stock Price))</t>
  </si>
  <si>
    <t xml:space="preserve">  </t>
  </si>
  <si>
    <t>(39.5*1.5)-28.8</t>
  </si>
  <si>
    <t>Graphite Slides set of 2 ($19.75 each)</t>
  </si>
  <si>
    <t>(442*1.5)</t>
  </si>
  <si>
    <t>(Mfg. quote + 50%; Price was for 5000 units)</t>
  </si>
  <si>
    <t>Arctic Cat Introvert drivers</t>
  </si>
  <si>
    <t>ZR 8000 Jackshaft</t>
  </si>
  <si>
    <t>(99.29+168.02)*1.5</t>
  </si>
  <si>
    <t>C3 Top and Bottom gear</t>
  </si>
  <si>
    <t>(Wholesale + 50%; MSRP Value= (gear prices*1.5)</t>
  </si>
  <si>
    <t>Team Clutch</t>
  </si>
  <si>
    <t>(225*1.5)</t>
  </si>
  <si>
    <t>Adapter Plate</t>
  </si>
  <si>
    <t>(Added Compentant; MSRP Value= Retail Cost of Component)</t>
  </si>
  <si>
    <t>Monroe Truck Flap</t>
  </si>
  <si>
    <t>Substituted for comp. (Stock in production)</t>
  </si>
  <si>
    <t>(351.99*1.5)-77.44</t>
  </si>
  <si>
    <t>RacePaK</t>
  </si>
  <si>
    <t>Substituted (Stock during production) (Stock Dash for production)</t>
  </si>
  <si>
    <t>Belts</t>
  </si>
  <si>
    <t>Stock Hyfax</t>
  </si>
  <si>
    <t>Turbo Kit</t>
  </si>
  <si>
    <t>Base Snowmobile</t>
  </si>
  <si>
    <t>Added Components</t>
  </si>
  <si>
    <t>DPF &amp; Catalyst</t>
  </si>
  <si>
    <t>Undercoating</t>
  </si>
  <si>
    <t>Anti-Stab Kit</t>
  </si>
  <si>
    <t>Mfg. + 50%</t>
  </si>
  <si>
    <t>Wholesale + 50%</t>
  </si>
  <si>
    <t>Substituted Components</t>
  </si>
  <si>
    <t>Material for Big Wheel Kit ($100.29)</t>
  </si>
  <si>
    <t>Stock Idler Wheels (x2)</t>
  </si>
  <si>
    <t>Track</t>
  </si>
  <si>
    <t>C3 Gears</t>
  </si>
  <si>
    <t>Clutch Adapter</t>
  </si>
  <si>
    <t>Antigravity Battery</t>
  </si>
  <si>
    <t>Stock Battery</t>
  </si>
  <si>
    <t>Machining</t>
  </si>
  <si>
    <t>Black Diamond Prolite Brake Rotor</t>
  </si>
  <si>
    <t>(109.95*1.5)-136.08</t>
  </si>
  <si>
    <t>Prolite Brake Rotor</t>
  </si>
  <si>
    <t xml:space="preserve">Stock Brake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</si>
</sst>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[$$-409]* #,##0.00_);_([$$-409]* \(#,##0.00\);_([$$-409]* &quot;-&quot;??_);_(@_)"/>
    <numFmt numFmtId="165" formatCode="&quot;$&quot;#,##0.00"/>
  </numFmts>
  <fonts count="9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b/>
      <sz val="10"/>
      <name val="Arial"/>
    </font>
    <font>
      <b/>
      <sz val="16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E36C09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0">
    <xf numFmtId="0" fontId="0" fillId="0" borderId="0" xfId="0"/>
    <xf numFmtId="0" fontId="2" fillId="0" borderId="1" xfId="0" applyFont="1" applyBorder="1"/>
    <xf numFmtId="0" fontId="0" fillId="0" borderId="1" xfId="0" applyBorder="1"/>
    <xf numFmtId="0" fontId="5" fillId="0" borderId="0" xfId="0" applyFont="1" applyAlignment="1">
      <alignment horizontal="center"/>
    </xf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6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3" borderId="0" xfId="0" applyFill="1"/>
    <xf numFmtId="0" fontId="0" fillId="4" borderId="1" xfId="0" applyFill="1" applyBorder="1"/>
    <xf numFmtId="0" fontId="0" fillId="4" borderId="0" xfId="0" applyFill="1"/>
    <xf numFmtId="8" fontId="0" fillId="4" borderId="1" xfId="0" applyNumberFormat="1" applyFill="1" applyBorder="1"/>
    <xf numFmtId="0" fontId="2" fillId="4" borderId="1" xfId="0" applyFont="1" applyFill="1" applyBorder="1"/>
    <xf numFmtId="0" fontId="0" fillId="4" borderId="1" xfId="0" applyFill="1" applyBorder="1" applyAlignment="1">
      <alignment vertical="center"/>
    </xf>
    <xf numFmtId="0" fontId="0" fillId="4" borderId="1" xfId="0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6" fontId="3" fillId="4" borderId="1" xfId="0" applyNumberFormat="1" applyFont="1" applyFill="1" applyBorder="1" applyAlignment="1">
      <alignment horizontal="center" vertical="center"/>
    </xf>
    <xf numFmtId="8" fontId="3" fillId="4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4" borderId="1" xfId="1" applyNumberFormat="1" applyFont="1" applyFill="1" applyBorder="1" applyAlignment="1">
      <alignment horizontal="left" vertical="center"/>
    </xf>
    <xf numFmtId="0" fontId="0" fillId="5" borderId="1" xfId="0" applyFill="1" applyBorder="1"/>
    <xf numFmtId="0" fontId="3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vertical="center"/>
    </xf>
    <xf numFmtId="0" fontId="3" fillId="5" borderId="1" xfId="0" applyFont="1" applyFill="1" applyBorder="1" applyAlignment="1">
      <alignment horizontal="center" vertical="center" wrapText="1"/>
    </xf>
    <xf numFmtId="6" fontId="3" fillId="5" borderId="1" xfId="0" applyNumberFormat="1" applyFont="1" applyFill="1" applyBorder="1" applyAlignment="1">
      <alignment horizontal="center" vertical="center"/>
    </xf>
    <xf numFmtId="0" fontId="0" fillId="5" borderId="0" xfId="0" applyFill="1"/>
    <xf numFmtId="0" fontId="3" fillId="4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3" fillId="0" borderId="15" xfId="0" applyFont="1" applyBorder="1" applyAlignment="1">
      <alignment horizontal="center" vertical="center" wrapText="1"/>
    </xf>
    <xf numFmtId="0" fontId="3" fillId="4" borderId="1" xfId="0" applyFont="1" applyFill="1" applyBorder="1"/>
    <xf numFmtId="0" fontId="3" fillId="4" borderId="0" xfId="0" applyFont="1" applyFill="1"/>
    <xf numFmtId="8" fontId="3" fillId="0" borderId="1" xfId="0" applyNumberFormat="1" applyFont="1" applyBorder="1" applyAlignment="1">
      <alignment horizontal="center" vertical="center"/>
    </xf>
    <xf numFmtId="0" fontId="0" fillId="6" borderId="0" xfId="0" applyFill="1"/>
    <xf numFmtId="0" fontId="0" fillId="6" borderId="1" xfId="0" applyFill="1" applyBorder="1"/>
    <xf numFmtId="8" fontId="0" fillId="6" borderId="1" xfId="0" applyNumberFormat="1" applyFill="1" applyBorder="1"/>
    <xf numFmtId="0" fontId="3" fillId="4" borderId="1" xfId="0" applyFont="1" applyFill="1" applyBorder="1" applyAlignment="1">
      <alignment horizontal="center" vertical="center" wrapText="1"/>
    </xf>
    <xf numFmtId="0" fontId="2" fillId="6" borderId="0" xfId="0" applyFont="1" applyFill="1" applyAlignment="1">
      <alignment horizontal="center"/>
    </xf>
    <xf numFmtId="0" fontId="7" fillId="5" borderId="0" xfId="0" applyFont="1" applyFill="1"/>
    <xf numFmtId="164" fontId="7" fillId="5" borderId="0" xfId="0" applyNumberFormat="1" applyFont="1" applyFill="1"/>
    <xf numFmtId="164" fontId="2" fillId="6" borderId="1" xfId="0" applyNumberFormat="1" applyFont="1" applyFill="1" applyBorder="1" applyAlignment="1">
      <alignment horizontal="center"/>
    </xf>
    <xf numFmtId="164" fontId="2" fillId="6" borderId="0" xfId="0" applyNumberFormat="1" applyFont="1" applyFill="1" applyAlignment="1">
      <alignment horizontal="center"/>
    </xf>
    <xf numFmtId="0" fontId="3" fillId="0" borderId="0" xfId="0" applyFont="1"/>
    <xf numFmtId="0" fontId="0" fillId="0" borderId="16" xfId="0" applyBorder="1"/>
    <xf numFmtId="6" fontId="0" fillId="0" borderId="1" xfId="0" applyNumberFormat="1" applyBorder="1"/>
    <xf numFmtId="8" fontId="0" fillId="0" borderId="1" xfId="0" applyNumberFormat="1" applyBorder="1"/>
    <xf numFmtId="164" fontId="0" fillId="4" borderId="1" xfId="0" applyNumberFormat="1" applyFill="1" applyBorder="1"/>
    <xf numFmtId="0" fontId="3" fillId="3" borderId="0" xfId="0" applyFont="1" applyFill="1"/>
    <xf numFmtId="0" fontId="0" fillId="0" borderId="1" xfId="0" applyBorder="1" applyAlignment="1">
      <alignment horizontal="center"/>
    </xf>
    <xf numFmtId="8" fontId="3" fillId="4" borderId="1" xfId="2" applyNumberFormat="1" applyFont="1" applyFill="1" applyBorder="1" applyAlignment="1">
      <alignment horizontal="center" vertical="center"/>
    </xf>
    <xf numFmtId="0" fontId="3" fillId="6" borderId="0" xfId="0" applyFont="1" applyFill="1"/>
    <xf numFmtId="6" fontId="0" fillId="4" borderId="1" xfId="0" applyNumberFormat="1" applyFill="1" applyBorder="1"/>
    <xf numFmtId="0" fontId="0" fillId="0" borderId="1" xfId="0" applyBorder="1" applyAlignment="1">
      <alignment horizontal="left" vertical="center"/>
    </xf>
    <xf numFmtId="165" fontId="0" fillId="4" borderId="1" xfId="2" applyNumberFormat="1" applyFont="1" applyFill="1" applyBorder="1"/>
    <xf numFmtId="165" fontId="3" fillId="4" borderId="1" xfId="0" applyNumberFormat="1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8" fontId="3" fillId="7" borderId="1" xfId="0" applyNumberFormat="1" applyFont="1" applyFill="1" applyBorder="1" applyAlignment="1">
      <alignment horizontal="center" vertical="center"/>
    </xf>
    <xf numFmtId="165" fontId="3" fillId="7" borderId="1" xfId="0" applyNumberFormat="1" applyFont="1" applyFill="1" applyBorder="1" applyAlignment="1">
      <alignment horizontal="center" vertical="center"/>
    </xf>
    <xf numFmtId="0" fontId="3" fillId="7" borderId="1" xfId="0" applyFont="1" applyFill="1" applyBorder="1"/>
    <xf numFmtId="0" fontId="0" fillId="8" borderId="1" xfId="0" applyFill="1" applyBorder="1" applyAlignment="1">
      <alignment vertical="center"/>
    </xf>
    <xf numFmtId="0" fontId="3" fillId="8" borderId="1" xfId="0" applyFont="1" applyFill="1" applyBorder="1" applyAlignment="1">
      <alignment horizontal="center" vertical="center"/>
    </xf>
    <xf numFmtId="8" fontId="3" fillId="8" borderId="1" xfId="0" applyNumberFormat="1" applyFont="1" applyFill="1" applyBorder="1" applyAlignment="1">
      <alignment horizontal="center" vertical="center"/>
    </xf>
    <xf numFmtId="165" fontId="3" fillId="8" borderId="1" xfId="0" applyNumberFormat="1" applyFont="1" applyFill="1" applyBorder="1" applyAlignment="1">
      <alignment horizontal="center" vertical="center"/>
    </xf>
    <xf numFmtId="0" fontId="0" fillId="8" borderId="1" xfId="0" applyFill="1" applyBorder="1"/>
    <xf numFmtId="8" fontId="3" fillId="8" borderId="1" xfId="0" applyNumberFormat="1" applyFont="1" applyFill="1" applyBorder="1"/>
    <xf numFmtId="8" fontId="0" fillId="8" borderId="1" xfId="0" applyNumberFormat="1" applyFill="1" applyBorder="1"/>
    <xf numFmtId="0" fontId="3" fillId="8" borderId="0" xfId="0" applyFont="1" applyFill="1"/>
    <xf numFmtId="0" fontId="0" fillId="8" borderId="0" xfId="0" applyFill="1"/>
    <xf numFmtId="0" fontId="0" fillId="8" borderId="1" xfId="0" applyFill="1" applyBorder="1" applyAlignment="1">
      <alignment horizontal="center" vertical="center"/>
    </xf>
    <xf numFmtId="0" fontId="3" fillId="8" borderId="1" xfId="0" applyFont="1" applyFill="1" applyBorder="1" applyAlignment="1">
      <alignment vertical="center"/>
    </xf>
    <xf numFmtId="0" fontId="0" fillId="9" borderId="1" xfId="0" applyFill="1" applyBorder="1" applyAlignment="1">
      <alignment vertical="center"/>
    </xf>
    <xf numFmtId="0" fontId="0" fillId="9" borderId="1" xfId="0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/>
    </xf>
    <xf numFmtId="8" fontId="3" fillId="9" borderId="1" xfId="0" applyNumberFormat="1" applyFont="1" applyFill="1" applyBorder="1" applyAlignment="1">
      <alignment horizontal="center" vertical="center"/>
    </xf>
    <xf numFmtId="165" fontId="3" fillId="9" borderId="1" xfId="0" applyNumberFormat="1" applyFont="1" applyFill="1" applyBorder="1" applyAlignment="1">
      <alignment horizontal="center" vertical="center"/>
    </xf>
    <xf numFmtId="0" fontId="4" fillId="0" borderId="4" xfId="0" applyFont="1" applyBorder="1"/>
    <xf numFmtId="0" fontId="0" fillId="0" borderId="0" xfId="0"/>
    <xf numFmtId="0" fontId="0" fillId="0" borderId="5" xfId="0" applyBorder="1"/>
    <xf numFmtId="0" fontId="4" fillId="0" borderId="6" xfId="0" applyFont="1" applyBorder="1"/>
    <xf numFmtId="0" fontId="0" fillId="0" borderId="7" xfId="0" applyBorder="1"/>
    <xf numFmtId="0" fontId="0" fillId="0" borderId="8" xfId="0" applyBorder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4" fillId="0" borderId="12" xfId="0" applyFont="1" applyBorder="1"/>
    <xf numFmtId="0" fontId="0" fillId="0" borderId="13" xfId="0" applyBorder="1"/>
    <xf numFmtId="0" fontId="0" fillId="0" borderId="14" xfId="0" applyBorder="1"/>
    <xf numFmtId="0" fontId="5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3" borderId="0" xfId="0" applyFill="1" applyAlignment="1">
      <alignment horizontal="center"/>
    </xf>
    <xf numFmtId="0" fontId="8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8" fontId="0" fillId="3" borderId="0" xfId="0" applyNumberFormat="1" applyFill="1" applyAlignment="1">
      <alignment horizont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220861</xdr:colOff>
      <xdr:row>19</xdr:row>
      <xdr:rowOff>122833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E2D7F8-AF59-460F-8EA4-63099FA78E9A}"/>
            </a:ext>
            <a:ext uri="{147F2762-F138-4A5C-976F-8EAC2B608ADB}">
              <a16:predDERef xmlns:a16="http://schemas.microsoft.com/office/drawing/2014/main" pred="{8BE89D69-D799-466A-A7FC-249918AD0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"/>
          <a:ext cx="6697861" cy="2875558"/>
        </a:xfrm>
        <a:prstGeom prst="rect">
          <a:avLst/>
        </a:prstGeom>
      </xdr:spPr>
    </xdr:pic>
    <xdr:clientData/>
  </xdr:twoCellAnchor>
  <xdr:twoCellAnchor editAs="oneCell">
    <xdr:from>
      <xdr:col>40</xdr:col>
      <xdr:colOff>165102</xdr:colOff>
      <xdr:row>3</xdr:row>
      <xdr:rowOff>111083</xdr:rowOff>
    </xdr:from>
    <xdr:to>
      <xdr:col>50</xdr:col>
      <xdr:colOff>390357</xdr:colOff>
      <xdr:row>35</xdr:row>
      <xdr:rowOff>106691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9089CF-ED99-4A0D-968B-416371E53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200102" y="587333"/>
          <a:ext cx="6734005" cy="5075608"/>
        </a:xfrm>
        <a:prstGeom prst="rect">
          <a:avLst/>
        </a:prstGeom>
      </xdr:spPr>
    </xdr:pic>
    <xdr:clientData/>
  </xdr:twoCellAnchor>
  <xdr:twoCellAnchor editAs="oneCell">
    <xdr:from>
      <xdr:col>27</xdr:col>
      <xdr:colOff>158752</xdr:colOff>
      <xdr:row>3</xdr:row>
      <xdr:rowOff>111126</xdr:rowOff>
    </xdr:from>
    <xdr:to>
      <xdr:col>39</xdr:col>
      <xdr:colOff>196383</xdr:colOff>
      <xdr:row>17</xdr:row>
      <xdr:rowOff>2768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2183028-A621-4D08-AA0F-44AFD92DB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732377" y="587376"/>
          <a:ext cx="7848131" cy="2114142"/>
        </a:xfrm>
        <a:prstGeom prst="rect">
          <a:avLst/>
        </a:prstGeom>
      </xdr:spPr>
    </xdr:pic>
    <xdr:clientData/>
  </xdr:twoCellAnchor>
  <xdr:twoCellAnchor editAs="oneCell">
    <xdr:from>
      <xdr:col>27</xdr:col>
      <xdr:colOff>85724</xdr:colOff>
      <xdr:row>17</xdr:row>
      <xdr:rowOff>9038</xdr:rowOff>
    </xdr:from>
    <xdr:to>
      <xdr:col>39</xdr:col>
      <xdr:colOff>27781</xdr:colOff>
      <xdr:row>37</xdr:row>
      <xdr:rowOff>131738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53E0CA7-0609-487B-BE2E-D1D2F3C1F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659349" y="2707788"/>
          <a:ext cx="7752557" cy="3297700"/>
        </a:xfrm>
        <a:prstGeom prst="rect">
          <a:avLst/>
        </a:prstGeom>
      </xdr:spPr>
    </xdr:pic>
    <xdr:clientData/>
  </xdr:twoCellAnchor>
  <xdr:twoCellAnchor editAs="oneCell">
    <xdr:from>
      <xdr:col>10</xdr:col>
      <xdr:colOff>646113</xdr:colOff>
      <xdr:row>34</xdr:row>
      <xdr:rowOff>95250</xdr:rowOff>
    </xdr:from>
    <xdr:to>
      <xdr:col>23</xdr:col>
      <xdr:colOff>5572</xdr:colOff>
      <xdr:row>64</xdr:row>
      <xdr:rowOff>62795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6AB3BA4-08F7-4390-9279-423B72B3927C}"/>
            </a:ext>
            <a:ext uri="{147F2762-F138-4A5C-976F-8EAC2B608ADB}">
              <a16:predDERef xmlns:a16="http://schemas.microsoft.com/office/drawing/2014/main" pred="{6220FDE6-A0C1-4FF8-88C6-01D857503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54863" y="5492750"/>
          <a:ext cx="7820834" cy="4730045"/>
        </a:xfrm>
        <a:prstGeom prst="rect">
          <a:avLst/>
        </a:prstGeom>
      </xdr:spPr>
    </xdr:pic>
    <xdr:clientData/>
  </xdr:twoCellAnchor>
  <xdr:twoCellAnchor editAs="oneCell">
    <xdr:from>
      <xdr:col>11</xdr:col>
      <xdr:colOff>119063</xdr:colOff>
      <xdr:row>5</xdr:row>
      <xdr:rowOff>31749</xdr:rowOff>
    </xdr:from>
    <xdr:to>
      <xdr:col>22</xdr:col>
      <xdr:colOff>544128</xdr:colOff>
      <xdr:row>31</xdr:row>
      <xdr:rowOff>22162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ECCD1ED-8791-4C7B-9C26-7FB433AE7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78688" y="825499"/>
          <a:ext cx="7584690" cy="4117913"/>
        </a:xfrm>
        <a:prstGeom prst="rect">
          <a:avLst/>
        </a:prstGeom>
      </xdr:spPr>
    </xdr:pic>
    <xdr:clientData/>
  </xdr:twoCellAnchor>
  <xdr:twoCellAnchor editAs="oneCell">
    <xdr:from>
      <xdr:col>40</xdr:col>
      <xdr:colOff>39754</xdr:colOff>
      <xdr:row>39</xdr:row>
      <xdr:rowOff>1</xdr:rowOff>
    </xdr:from>
    <xdr:to>
      <xdr:col>52</xdr:col>
      <xdr:colOff>4360</xdr:colOff>
      <xdr:row>96</xdr:row>
      <xdr:rowOff>101128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95371B7-E1B1-42A1-B31D-71165D6DAF9C}"/>
            </a:ext>
            <a:ext uri="{147F2762-F138-4A5C-976F-8EAC2B608ADB}">
              <a16:predDERef xmlns:a16="http://schemas.microsoft.com/office/drawing/2014/main" pre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074754" y="6191251"/>
          <a:ext cx="7775106" cy="9149877"/>
        </a:xfrm>
        <a:prstGeom prst="rect">
          <a:avLst/>
        </a:prstGeom>
      </xdr:spPr>
    </xdr:pic>
    <xdr:clientData/>
  </xdr:twoCellAnchor>
  <xdr:twoCellAnchor editAs="oneCell">
    <xdr:from>
      <xdr:col>53</xdr:col>
      <xdr:colOff>71438</xdr:colOff>
      <xdr:row>4</xdr:row>
      <xdr:rowOff>87313</xdr:rowOff>
    </xdr:from>
    <xdr:to>
      <xdr:col>59</xdr:col>
      <xdr:colOff>598067</xdr:colOff>
      <xdr:row>24</xdr:row>
      <xdr:rowOff>60349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B62F945-F160-4F5C-8ACA-94F4E69BA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67813" y="722313"/>
          <a:ext cx="4431879" cy="3148036"/>
        </a:xfrm>
        <a:prstGeom prst="rect">
          <a:avLst/>
        </a:prstGeom>
      </xdr:spPr>
    </xdr:pic>
    <xdr:clientData/>
  </xdr:twoCellAnchor>
  <xdr:twoCellAnchor editAs="oneCell">
    <xdr:from>
      <xdr:col>61</xdr:col>
      <xdr:colOff>47625</xdr:colOff>
      <xdr:row>4</xdr:row>
      <xdr:rowOff>47625</xdr:rowOff>
    </xdr:from>
    <xdr:to>
      <xdr:col>69</xdr:col>
      <xdr:colOff>466287</xdr:colOff>
      <xdr:row>8</xdr:row>
      <xdr:rowOff>10063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8E681E2-3BA8-45CC-9DA3-8F39E91A4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751000" y="682625"/>
          <a:ext cx="5625662" cy="597438"/>
        </a:xfrm>
        <a:prstGeom prst="rect">
          <a:avLst/>
        </a:prstGeom>
      </xdr:spPr>
    </xdr:pic>
    <xdr:clientData/>
  </xdr:twoCellAnchor>
  <xdr:twoCellAnchor editAs="oneCell">
    <xdr:from>
      <xdr:col>53</xdr:col>
      <xdr:colOff>0</xdr:colOff>
      <xdr:row>25</xdr:row>
      <xdr:rowOff>0</xdr:rowOff>
    </xdr:from>
    <xdr:to>
      <xdr:col>59</xdr:col>
      <xdr:colOff>642938</xdr:colOff>
      <xdr:row>40</xdr:row>
      <xdr:rowOff>54843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63D4431-A132-4545-8643-7E8FCDC5A54B}"/>
            </a:ext>
            <a:ext uri="{147F2762-F138-4A5C-976F-8EAC2B608ADB}">
              <a16:predDERef xmlns:a16="http://schemas.microsoft.com/office/drawing/2014/main" pred="{8D7BD7D0-96B5-4E4F-A494-BD2FA67BF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496375" y="3968750"/>
          <a:ext cx="4548188" cy="2436093"/>
        </a:xfrm>
        <a:prstGeom prst="rect">
          <a:avLst/>
        </a:prstGeom>
      </xdr:spPr>
    </xdr:pic>
    <xdr:clientData/>
  </xdr:twoCellAnchor>
  <xdr:twoCellAnchor editAs="oneCell">
    <xdr:from>
      <xdr:col>62</xdr:col>
      <xdr:colOff>73525</xdr:colOff>
      <xdr:row>43</xdr:row>
      <xdr:rowOff>55563</xdr:rowOff>
    </xdr:from>
    <xdr:to>
      <xdr:col>69</xdr:col>
      <xdr:colOff>159071</xdr:colOff>
      <xdr:row>46</xdr:row>
      <xdr:rowOff>49664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FD9E9EF-1FE9-4FC1-94F9-49C3AE886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0427775" y="6881813"/>
          <a:ext cx="4641671" cy="470351"/>
        </a:xfrm>
        <a:prstGeom prst="rect">
          <a:avLst/>
        </a:prstGeom>
      </xdr:spPr>
    </xdr:pic>
    <xdr:clientData/>
  </xdr:twoCellAnchor>
  <xdr:twoCellAnchor editAs="oneCell">
    <xdr:from>
      <xdr:col>53</xdr:col>
      <xdr:colOff>7937</xdr:colOff>
      <xdr:row>43</xdr:row>
      <xdr:rowOff>57467</xdr:rowOff>
    </xdr:from>
    <xdr:to>
      <xdr:col>61</xdr:col>
      <xdr:colOff>385940</xdr:colOff>
      <xdr:row>85</xdr:row>
      <xdr:rowOff>126592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B4849B2-9D61-4ADA-A320-B90A2F36B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4504312" y="6883717"/>
          <a:ext cx="5585003" cy="6736625"/>
        </a:xfrm>
        <a:prstGeom prst="rect">
          <a:avLst/>
        </a:prstGeom>
      </xdr:spPr>
    </xdr:pic>
    <xdr:clientData/>
  </xdr:twoCellAnchor>
  <xdr:twoCellAnchor editAs="oneCell">
    <xdr:from>
      <xdr:col>27</xdr:col>
      <xdr:colOff>15875</xdr:colOff>
      <xdr:row>40</xdr:row>
      <xdr:rowOff>134938</xdr:rowOff>
    </xdr:from>
    <xdr:to>
      <xdr:col>39</xdr:col>
      <xdr:colOff>378965</xdr:colOff>
      <xdr:row>62</xdr:row>
      <xdr:rowOff>122465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A84A98-7B1F-4A74-AE7A-6DBDE639C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89500" y="6484938"/>
          <a:ext cx="8173590" cy="3480027"/>
        </a:xfrm>
        <a:prstGeom prst="rect">
          <a:avLst/>
        </a:prstGeom>
      </xdr:spPr>
    </xdr:pic>
    <xdr:clientData/>
  </xdr:twoCellAnchor>
  <xdr:twoCellAnchor editAs="oneCell">
    <xdr:from>
      <xdr:col>40</xdr:col>
      <xdr:colOff>119062</xdr:colOff>
      <xdr:row>100</xdr:row>
      <xdr:rowOff>0</xdr:rowOff>
    </xdr:from>
    <xdr:to>
      <xdr:col>52</xdr:col>
      <xdr:colOff>148517</xdr:colOff>
      <xdr:row>116</xdr:row>
      <xdr:rowOff>45760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5AEE3BE-7E7B-425D-816C-798A5F09F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6154062" y="15875000"/>
          <a:ext cx="7839955" cy="2585760"/>
        </a:xfrm>
        <a:prstGeom prst="rect">
          <a:avLst/>
        </a:prstGeom>
      </xdr:spPr>
    </xdr:pic>
    <xdr:clientData/>
  </xdr:twoCellAnchor>
  <xdr:twoCellAnchor editAs="oneCell">
    <xdr:from>
      <xdr:col>27</xdr:col>
      <xdr:colOff>103187</xdr:colOff>
      <xdr:row>65</xdr:row>
      <xdr:rowOff>103187</xdr:rowOff>
    </xdr:from>
    <xdr:to>
      <xdr:col>34</xdr:col>
      <xdr:colOff>585983</xdr:colOff>
      <xdr:row>100</xdr:row>
      <xdr:rowOff>139738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F71151D-D2E7-45BB-B8C4-3B0A4FDF09E4}"/>
            </a:ext>
            <a:ext uri="{147F2762-F138-4A5C-976F-8EAC2B608ADB}">
              <a16:predDERef xmlns:a16="http://schemas.microsoft.com/office/drawing/2014/main" pre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676812" y="10421937"/>
          <a:ext cx="5038921" cy="5592801"/>
        </a:xfrm>
        <a:prstGeom prst="rect">
          <a:avLst/>
        </a:prstGeom>
      </xdr:spPr>
    </xdr:pic>
    <xdr:clientData/>
  </xdr:twoCellAnchor>
  <xdr:twoCellAnchor editAs="oneCell">
    <xdr:from>
      <xdr:col>63</xdr:col>
      <xdr:colOff>260722</xdr:colOff>
      <xdr:row>88</xdr:row>
      <xdr:rowOff>119063</xdr:rowOff>
    </xdr:from>
    <xdr:to>
      <xdr:col>72</xdr:col>
      <xdr:colOff>189720</xdr:colOff>
      <xdr:row>92</xdr:row>
      <xdr:rowOff>126079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466BB33-9D27-4849-ABF4-616051344BC0}"/>
            </a:ext>
            <a:ext uri="{147F2762-F138-4A5C-976F-8EAC2B608ADB}">
              <a16:predDERef xmlns:a16="http://schemas.microsoft.com/office/drawing/2014/main" pred="{22CE0426-8EDA-4CB1-A0D6-9C5130C70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1265847" y="14089063"/>
          <a:ext cx="5786873" cy="642016"/>
        </a:xfrm>
        <a:prstGeom prst="rect">
          <a:avLst/>
        </a:prstGeom>
      </xdr:spPr>
    </xdr:pic>
    <xdr:clientData/>
  </xdr:twoCellAnchor>
  <xdr:twoCellAnchor editAs="oneCell">
    <xdr:from>
      <xdr:col>53</xdr:col>
      <xdr:colOff>87312</xdr:colOff>
      <xdr:row>88</xdr:row>
      <xdr:rowOff>151137</xdr:rowOff>
    </xdr:from>
    <xdr:to>
      <xdr:col>62</xdr:col>
      <xdr:colOff>402437</xdr:colOff>
      <xdr:row>102</xdr:row>
      <xdr:rowOff>7938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7EDA29B-4432-477A-890C-46E2DB34FDD2}"/>
            </a:ext>
            <a:ext uri="{147F2762-F138-4A5C-976F-8EAC2B608ADB}">
              <a16:predDERef xmlns:a16="http://schemas.microsoft.com/office/drawing/2014/main" pred="{3EF0D753-9435-4ECE-9D6A-FF96065E8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4583687" y="14121137"/>
          <a:ext cx="6173000" cy="2079301"/>
        </a:xfrm>
        <a:prstGeom prst="rect">
          <a:avLst/>
        </a:prstGeom>
      </xdr:spPr>
    </xdr:pic>
    <xdr:clientData/>
  </xdr:twoCellAnchor>
  <xdr:twoCellAnchor editAs="oneCell">
    <xdr:from>
      <xdr:col>71</xdr:col>
      <xdr:colOff>182566</xdr:colOff>
      <xdr:row>2</xdr:row>
      <xdr:rowOff>142875</xdr:rowOff>
    </xdr:from>
    <xdr:to>
      <xdr:col>78</xdr:col>
      <xdr:colOff>336293</xdr:colOff>
      <xdr:row>41</xdr:row>
      <xdr:rowOff>142875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37A4525-AA9B-46B8-9E87-D6AF73FF4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16200000">
          <a:off x="45653992" y="1201074"/>
          <a:ext cx="6191250" cy="4709852"/>
        </a:xfrm>
        <a:prstGeom prst="rect">
          <a:avLst/>
        </a:prstGeom>
      </xdr:spPr>
    </xdr:pic>
    <xdr:clientData/>
  </xdr:twoCellAnchor>
  <xdr:twoCellAnchor editAs="oneCell">
    <xdr:from>
      <xdr:col>52</xdr:col>
      <xdr:colOff>603251</xdr:colOff>
      <xdr:row>105</xdr:row>
      <xdr:rowOff>31749</xdr:rowOff>
    </xdr:from>
    <xdr:to>
      <xdr:col>62</xdr:col>
      <xdr:colOff>444500</xdr:colOff>
      <xdr:row>124</xdr:row>
      <xdr:rowOff>24332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4F27D92-1B12-430C-BC7F-C0AF757DA8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r="7027"/>
        <a:stretch/>
      </xdr:blipFill>
      <xdr:spPr>
        <a:xfrm>
          <a:off x="34448751" y="16700499"/>
          <a:ext cx="6349999" cy="3008833"/>
        </a:xfrm>
        <a:prstGeom prst="rect">
          <a:avLst/>
        </a:prstGeom>
      </xdr:spPr>
    </xdr:pic>
    <xdr:clientData/>
  </xdr:twoCellAnchor>
  <xdr:twoCellAnchor editAs="oneCell">
    <xdr:from>
      <xdr:col>63</xdr:col>
      <xdr:colOff>71439</xdr:colOff>
      <xdr:row>104</xdr:row>
      <xdr:rowOff>111125</xdr:rowOff>
    </xdr:from>
    <xdr:to>
      <xdr:col>72</xdr:col>
      <xdr:colOff>185258</xdr:colOff>
      <xdr:row>109</xdr:row>
      <xdr:rowOff>71438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3074B27-6C81-47E2-BDE0-042C46056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1076564" y="16621125"/>
          <a:ext cx="5971694" cy="754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65"/>
  <sheetViews>
    <sheetView tabSelected="1"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D157" sqref="D157"/>
    </sheetView>
  </sheetViews>
  <sheetFormatPr defaultColWidth="8.73046875" defaultRowHeight="12.75" x14ac:dyDescent="0.35"/>
  <cols>
    <col min="1" max="1" width="46.73046875" customWidth="1"/>
    <col min="2" max="2" width="33.73046875" customWidth="1"/>
    <col min="3" max="7" width="16.73046875" customWidth="1"/>
  </cols>
  <sheetData>
    <row r="1" spans="1:7" ht="13.5" thickBot="1" x14ac:dyDescent="0.45">
      <c r="A1" s="5" t="s">
        <v>0</v>
      </c>
      <c r="B1" s="5" t="s">
        <v>1</v>
      </c>
      <c r="C1" s="87" t="s">
        <v>2</v>
      </c>
      <c r="D1" s="88"/>
      <c r="E1" s="88"/>
      <c r="F1" s="88"/>
      <c r="G1" s="89"/>
    </row>
    <row r="2" spans="1:7" ht="64.150000000000006" thickTop="1" x14ac:dyDescent="0.35">
      <c r="A2" s="4"/>
      <c r="B2" s="4"/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</row>
    <row r="3" spans="1:7" x14ac:dyDescent="0.35">
      <c r="A3" s="27"/>
      <c r="B3" s="28"/>
      <c r="C3" s="28"/>
      <c r="D3" s="28"/>
      <c r="E3" s="28"/>
      <c r="F3" s="28"/>
      <c r="G3" s="28"/>
    </row>
    <row r="4" spans="1:7" ht="13.15" x14ac:dyDescent="0.4">
      <c r="A4" s="19" t="s">
        <v>8</v>
      </c>
      <c r="B4" s="21" t="s">
        <v>9</v>
      </c>
      <c r="C4" s="22"/>
      <c r="D4" s="22"/>
      <c r="E4" s="22"/>
      <c r="F4" s="22"/>
      <c r="G4" s="22">
        <v>6119.4</v>
      </c>
    </row>
    <row r="5" spans="1:7" x14ac:dyDescent="0.35">
      <c r="A5" s="29"/>
      <c r="B5" s="30"/>
      <c r="C5" s="28"/>
      <c r="D5" s="28"/>
      <c r="E5" s="28"/>
      <c r="F5" s="31"/>
      <c r="G5" s="28"/>
    </row>
    <row r="6" spans="1:7" ht="13.15" x14ac:dyDescent="0.35">
      <c r="A6" s="10" t="s">
        <v>10</v>
      </c>
      <c r="B6" s="30"/>
      <c r="C6" s="28"/>
      <c r="D6" s="28"/>
      <c r="E6" s="28"/>
      <c r="F6" s="28"/>
      <c r="G6" s="28"/>
    </row>
    <row r="7" spans="1:7" x14ac:dyDescent="0.35">
      <c r="A7" s="9" t="s">
        <v>11</v>
      </c>
      <c r="B7" s="14" t="s">
        <v>12</v>
      </c>
      <c r="C7" s="6"/>
      <c r="D7" s="6"/>
      <c r="E7" s="6"/>
      <c r="F7" s="6"/>
      <c r="G7" s="6">
        <f t="shared" ref="G7:G67" si="0">MAX(C7:F7)</f>
        <v>0</v>
      </c>
    </row>
    <row r="8" spans="1:7" x14ac:dyDescent="0.35">
      <c r="A8" s="9" t="s">
        <v>13</v>
      </c>
      <c r="B8" s="7" t="s">
        <v>12</v>
      </c>
      <c r="C8" s="6"/>
      <c r="D8" s="6"/>
      <c r="E8" s="6"/>
      <c r="F8" s="6"/>
      <c r="G8" s="6">
        <f t="shared" si="0"/>
        <v>0</v>
      </c>
    </row>
    <row r="9" spans="1:7" x14ac:dyDescent="0.35">
      <c r="A9" s="9" t="s">
        <v>14</v>
      </c>
      <c r="B9" s="14" t="s">
        <v>12</v>
      </c>
      <c r="C9" s="6"/>
      <c r="D9" s="6"/>
      <c r="E9" s="6"/>
      <c r="F9" s="6"/>
      <c r="G9" s="6">
        <f t="shared" si="0"/>
        <v>0</v>
      </c>
    </row>
    <row r="10" spans="1:7" x14ac:dyDescent="0.35">
      <c r="A10" s="9" t="s">
        <v>15</v>
      </c>
      <c r="B10" s="14" t="s">
        <v>12</v>
      </c>
      <c r="C10" s="6"/>
      <c r="D10" s="6"/>
      <c r="E10" s="6"/>
      <c r="F10" s="6"/>
      <c r="G10" s="6">
        <f t="shared" si="0"/>
        <v>0</v>
      </c>
    </row>
    <row r="11" spans="1:7" x14ac:dyDescent="0.35">
      <c r="A11" s="9" t="s">
        <v>16</v>
      </c>
      <c r="B11" s="7" t="s">
        <v>12</v>
      </c>
      <c r="C11" s="6"/>
      <c r="D11" s="6"/>
      <c r="E11" s="6"/>
      <c r="F11" s="6"/>
      <c r="G11" s="6">
        <f t="shared" si="0"/>
        <v>0</v>
      </c>
    </row>
    <row r="12" spans="1:7" x14ac:dyDescent="0.35">
      <c r="A12" s="9" t="s">
        <v>17</v>
      </c>
      <c r="B12" s="14" t="s">
        <v>18</v>
      </c>
      <c r="C12" s="6"/>
      <c r="D12" s="6"/>
      <c r="E12" s="6"/>
      <c r="F12" s="6"/>
      <c r="G12" s="6">
        <f t="shared" si="0"/>
        <v>0</v>
      </c>
    </row>
    <row r="13" spans="1:7" x14ac:dyDescent="0.35">
      <c r="A13" s="9" t="s">
        <v>19</v>
      </c>
      <c r="B13" s="7" t="s">
        <v>12</v>
      </c>
      <c r="C13" s="6"/>
      <c r="D13" s="6"/>
      <c r="E13" s="6"/>
      <c r="F13" s="6"/>
      <c r="G13" s="6">
        <f t="shared" si="0"/>
        <v>0</v>
      </c>
    </row>
    <row r="14" spans="1:7" x14ac:dyDescent="0.35">
      <c r="A14" s="11" t="s">
        <v>20</v>
      </c>
      <c r="B14" s="14" t="s">
        <v>18</v>
      </c>
      <c r="C14" s="6"/>
      <c r="D14" s="6"/>
      <c r="E14" s="6"/>
      <c r="F14" s="6"/>
      <c r="G14" s="6">
        <f t="shared" si="0"/>
        <v>0</v>
      </c>
    </row>
    <row r="15" spans="1:7" x14ac:dyDescent="0.35">
      <c r="A15" s="11" t="s">
        <v>21</v>
      </c>
      <c r="B15" s="14" t="s">
        <v>12</v>
      </c>
      <c r="C15" s="6"/>
      <c r="D15" s="6"/>
      <c r="E15" s="6"/>
      <c r="F15" s="6"/>
      <c r="G15" s="6">
        <f t="shared" si="0"/>
        <v>0</v>
      </c>
    </row>
    <row r="16" spans="1:7" x14ac:dyDescent="0.35">
      <c r="A16" s="29"/>
      <c r="B16" s="30"/>
      <c r="C16" s="28"/>
      <c r="D16" s="28"/>
      <c r="E16" s="28"/>
      <c r="F16" s="28"/>
      <c r="G16" s="28"/>
    </row>
    <row r="17" spans="1:7" ht="13.15" x14ac:dyDescent="0.35">
      <c r="A17" s="10" t="s">
        <v>22</v>
      </c>
      <c r="B17" s="32"/>
      <c r="C17" s="28"/>
      <c r="D17" s="28"/>
      <c r="E17" s="28"/>
      <c r="F17" s="28"/>
      <c r="G17" s="28"/>
    </row>
    <row r="18" spans="1:7" x14ac:dyDescent="0.35">
      <c r="A18" s="20" t="s">
        <v>23</v>
      </c>
      <c r="B18" s="21" t="s">
        <v>24</v>
      </c>
      <c r="C18" s="17"/>
      <c r="D18" s="23">
        <v>3375</v>
      </c>
      <c r="E18" s="22"/>
      <c r="F18" s="22"/>
      <c r="G18" s="23">
        <f>MAX(D18:F18)</f>
        <v>3375</v>
      </c>
    </row>
    <row r="19" spans="1:7" x14ac:dyDescent="0.35">
      <c r="A19" s="11" t="s">
        <v>25</v>
      </c>
      <c r="B19" s="7" t="s">
        <v>12</v>
      </c>
      <c r="C19" s="8"/>
      <c r="D19" s="6"/>
      <c r="E19" s="6"/>
      <c r="F19" s="6"/>
      <c r="G19" s="6">
        <f t="shared" si="0"/>
        <v>0</v>
      </c>
    </row>
    <row r="20" spans="1:7" x14ac:dyDescent="0.35">
      <c r="A20" s="11" t="s">
        <v>26</v>
      </c>
      <c r="B20" s="7" t="s">
        <v>18</v>
      </c>
      <c r="C20" s="6"/>
      <c r="D20" s="6"/>
      <c r="E20" s="6"/>
      <c r="F20" s="6"/>
      <c r="G20" s="6">
        <f t="shared" si="0"/>
        <v>0</v>
      </c>
    </row>
    <row r="21" spans="1:7" x14ac:dyDescent="0.35">
      <c r="A21" s="11" t="s">
        <v>27</v>
      </c>
      <c r="B21" s="7" t="s">
        <v>18</v>
      </c>
      <c r="C21" s="6"/>
      <c r="D21" s="6"/>
      <c r="E21" s="6"/>
      <c r="F21" s="6"/>
      <c r="G21" s="6">
        <f t="shared" si="0"/>
        <v>0</v>
      </c>
    </row>
    <row r="22" spans="1:7" x14ac:dyDescent="0.35">
      <c r="A22" s="11" t="s">
        <v>28</v>
      </c>
      <c r="B22" s="7" t="s">
        <v>18</v>
      </c>
      <c r="C22" s="6"/>
      <c r="D22" s="6"/>
      <c r="E22" s="6"/>
      <c r="F22" s="6"/>
      <c r="G22" s="6">
        <f t="shared" si="0"/>
        <v>0</v>
      </c>
    </row>
    <row r="23" spans="1:7" x14ac:dyDescent="0.35">
      <c r="A23" s="11" t="s">
        <v>29</v>
      </c>
      <c r="B23" s="7" t="s">
        <v>12</v>
      </c>
      <c r="C23" s="6"/>
      <c r="D23" s="6"/>
      <c r="E23" s="6"/>
      <c r="F23" s="6"/>
      <c r="G23" s="6">
        <f t="shared" si="0"/>
        <v>0</v>
      </c>
    </row>
    <row r="24" spans="1:7" x14ac:dyDescent="0.35">
      <c r="A24" s="11" t="s">
        <v>30</v>
      </c>
      <c r="B24" s="7" t="s">
        <v>12</v>
      </c>
      <c r="C24" s="6"/>
      <c r="D24" s="6"/>
      <c r="E24" s="6"/>
      <c r="F24" s="6"/>
      <c r="G24" s="6">
        <f t="shared" si="0"/>
        <v>0</v>
      </c>
    </row>
    <row r="25" spans="1:7" x14ac:dyDescent="0.35">
      <c r="A25" s="9" t="s">
        <v>31</v>
      </c>
      <c r="B25" s="7" t="s">
        <v>12</v>
      </c>
      <c r="C25" s="6"/>
      <c r="D25" s="6"/>
      <c r="E25" s="6"/>
      <c r="F25" s="6"/>
      <c r="G25" s="6">
        <f t="shared" si="0"/>
        <v>0</v>
      </c>
    </row>
    <row r="26" spans="1:7" x14ac:dyDescent="0.35">
      <c r="A26" s="9" t="s">
        <v>21</v>
      </c>
      <c r="B26" s="7" t="s">
        <v>12</v>
      </c>
      <c r="C26" s="6"/>
      <c r="D26" s="6"/>
      <c r="E26" s="6"/>
      <c r="F26" s="6"/>
      <c r="G26" s="6">
        <f t="shared" si="0"/>
        <v>0</v>
      </c>
    </row>
    <row r="27" spans="1:7" x14ac:dyDescent="0.35">
      <c r="A27" s="34"/>
      <c r="B27" s="30"/>
      <c r="C27" s="28"/>
      <c r="D27" s="28"/>
      <c r="E27" s="28"/>
      <c r="F27" s="28"/>
      <c r="G27" s="28"/>
    </row>
    <row r="28" spans="1:7" ht="13.15" x14ac:dyDescent="0.35">
      <c r="A28" s="10" t="s">
        <v>32</v>
      </c>
      <c r="B28" s="30"/>
      <c r="C28" s="28"/>
      <c r="D28" s="28"/>
      <c r="E28" s="28"/>
      <c r="F28" s="28"/>
      <c r="G28" s="28"/>
    </row>
    <row r="29" spans="1:7" x14ac:dyDescent="0.35">
      <c r="A29" s="33" t="s">
        <v>33</v>
      </c>
      <c r="B29" s="21" t="s">
        <v>34</v>
      </c>
      <c r="C29" s="22"/>
      <c r="D29" s="55">
        <v>1481.34</v>
      </c>
      <c r="E29" s="22"/>
      <c r="F29" s="22"/>
      <c r="G29" s="60">
        <f t="shared" si="0"/>
        <v>1481.34</v>
      </c>
    </row>
    <row r="30" spans="1:7" x14ac:dyDescent="0.35">
      <c r="A30" s="11" t="s">
        <v>35</v>
      </c>
      <c r="B30" s="14" t="s">
        <v>12</v>
      </c>
      <c r="C30" s="6"/>
      <c r="D30" s="6"/>
      <c r="E30" s="6"/>
      <c r="F30" s="6"/>
      <c r="G30" s="6">
        <f t="shared" si="0"/>
        <v>0</v>
      </c>
    </row>
    <row r="31" spans="1:7" x14ac:dyDescent="0.35">
      <c r="A31" s="11" t="s">
        <v>36</v>
      </c>
      <c r="B31" s="14" t="s">
        <v>12</v>
      </c>
      <c r="C31" s="6"/>
      <c r="D31" s="6"/>
      <c r="E31" s="6"/>
      <c r="F31" s="6"/>
      <c r="G31" s="6">
        <f t="shared" si="0"/>
        <v>0</v>
      </c>
    </row>
    <row r="32" spans="1:7" s="73" customFormat="1" x14ac:dyDescent="0.35">
      <c r="A32" s="75" t="s">
        <v>37</v>
      </c>
      <c r="B32" s="14" t="s">
        <v>12</v>
      </c>
      <c r="C32" s="66"/>
      <c r="D32" s="66"/>
      <c r="E32" s="67"/>
      <c r="F32" s="66"/>
      <c r="G32" s="68">
        <v>0</v>
      </c>
    </row>
    <row r="33" spans="1:7" x14ac:dyDescent="0.35">
      <c r="A33" s="11" t="s">
        <v>38</v>
      </c>
      <c r="B33" s="14" t="s">
        <v>12</v>
      </c>
      <c r="C33" s="6"/>
      <c r="D33" s="6"/>
      <c r="E33" s="6"/>
      <c r="F33" s="6"/>
      <c r="G33" s="6">
        <f t="shared" si="0"/>
        <v>0</v>
      </c>
    </row>
    <row r="34" spans="1:7" x14ac:dyDescent="0.35">
      <c r="A34" s="11" t="s">
        <v>39</v>
      </c>
      <c r="B34" s="14" t="s">
        <v>12</v>
      </c>
      <c r="C34" s="6"/>
      <c r="D34" s="6"/>
      <c r="E34" s="6"/>
      <c r="F34" s="6"/>
      <c r="G34" s="6">
        <f t="shared" si="0"/>
        <v>0</v>
      </c>
    </row>
    <row r="35" spans="1:7" x14ac:dyDescent="0.35">
      <c r="A35" s="11" t="s">
        <v>40</v>
      </c>
      <c r="B35" s="14" t="s">
        <v>12</v>
      </c>
      <c r="C35" s="6"/>
      <c r="D35" s="6"/>
      <c r="E35" s="6"/>
      <c r="F35" s="6"/>
      <c r="G35" s="6">
        <f t="shared" si="0"/>
        <v>0</v>
      </c>
    </row>
    <row r="36" spans="1:7" x14ac:dyDescent="0.35">
      <c r="A36" s="9" t="s">
        <v>41</v>
      </c>
      <c r="B36" s="14" t="s">
        <v>12</v>
      </c>
      <c r="C36" s="6"/>
      <c r="D36" s="6"/>
      <c r="E36" s="6"/>
      <c r="F36" s="6"/>
      <c r="G36" s="6">
        <f t="shared" si="0"/>
        <v>0</v>
      </c>
    </row>
    <row r="37" spans="1:7" x14ac:dyDescent="0.35">
      <c r="A37" s="9" t="s">
        <v>31</v>
      </c>
      <c r="B37" s="7" t="s">
        <v>12</v>
      </c>
      <c r="D37" s="6"/>
      <c r="E37" s="6"/>
      <c r="F37" s="6"/>
      <c r="G37" s="6">
        <f>MAX(C37:F37)</f>
        <v>0</v>
      </c>
    </row>
    <row r="38" spans="1:7" x14ac:dyDescent="0.35">
      <c r="A38" s="9" t="s">
        <v>21</v>
      </c>
      <c r="B38" s="14" t="s">
        <v>12</v>
      </c>
      <c r="C38" s="6"/>
      <c r="D38" s="6"/>
      <c r="E38" s="6"/>
      <c r="F38" s="6"/>
      <c r="G38" s="6">
        <f t="shared" si="0"/>
        <v>0</v>
      </c>
    </row>
    <row r="39" spans="1:7" x14ac:dyDescent="0.35">
      <c r="A39" s="34"/>
      <c r="B39" s="30"/>
      <c r="C39" s="28"/>
      <c r="D39" s="28"/>
      <c r="E39" s="28"/>
      <c r="F39" s="28"/>
      <c r="G39" s="28"/>
    </row>
    <row r="40" spans="1:7" ht="13.15" x14ac:dyDescent="0.35">
      <c r="A40" s="10" t="s">
        <v>42</v>
      </c>
      <c r="B40" s="30"/>
      <c r="C40" s="28"/>
      <c r="D40" s="28"/>
      <c r="E40" s="28"/>
      <c r="F40" s="28"/>
      <c r="G40" s="28"/>
    </row>
    <row r="41" spans="1:7" x14ac:dyDescent="0.35">
      <c r="A41" s="33" t="s">
        <v>43</v>
      </c>
      <c r="B41" s="21" t="s">
        <v>44</v>
      </c>
      <c r="C41" s="23"/>
      <c r="D41" s="22"/>
      <c r="E41" s="22"/>
      <c r="F41" s="22"/>
      <c r="G41" s="22">
        <f t="shared" si="0"/>
        <v>0</v>
      </c>
    </row>
    <row r="42" spans="1:7" x14ac:dyDescent="0.35">
      <c r="A42" s="11" t="s">
        <v>45</v>
      </c>
      <c r="B42" s="7" t="s">
        <v>12</v>
      </c>
      <c r="C42" s="6"/>
      <c r="D42" s="6"/>
      <c r="E42" s="6"/>
      <c r="F42" s="6"/>
      <c r="G42" s="6">
        <f t="shared" si="0"/>
        <v>0</v>
      </c>
    </row>
    <row r="43" spans="1:7" x14ac:dyDescent="0.35">
      <c r="A43" s="11" t="s">
        <v>46</v>
      </c>
      <c r="B43" s="7" t="s">
        <v>12</v>
      </c>
      <c r="C43" s="6"/>
      <c r="D43" s="6"/>
      <c r="E43" s="6"/>
      <c r="F43" s="6"/>
      <c r="G43" s="6">
        <f t="shared" si="0"/>
        <v>0</v>
      </c>
    </row>
    <row r="44" spans="1:7" x14ac:dyDescent="0.35">
      <c r="A44" s="11" t="s">
        <v>47</v>
      </c>
      <c r="B44" s="7" t="s">
        <v>48</v>
      </c>
      <c r="C44" s="6"/>
      <c r="D44" s="6"/>
      <c r="E44" s="6"/>
      <c r="F44" s="6"/>
      <c r="G44" s="6">
        <f t="shared" si="0"/>
        <v>0</v>
      </c>
    </row>
    <row r="45" spans="1:7" x14ac:dyDescent="0.35">
      <c r="A45" s="11" t="s">
        <v>49</v>
      </c>
      <c r="B45" s="7" t="s">
        <v>12</v>
      </c>
      <c r="C45" s="6"/>
      <c r="D45" s="6"/>
      <c r="E45" s="6"/>
      <c r="F45" s="6"/>
      <c r="G45" s="6">
        <f t="shared" si="0"/>
        <v>0</v>
      </c>
    </row>
    <row r="46" spans="1:7" x14ac:dyDescent="0.35">
      <c r="A46" s="11" t="s">
        <v>50</v>
      </c>
      <c r="B46" s="14" t="s">
        <v>12</v>
      </c>
      <c r="C46" s="6"/>
      <c r="D46" s="6"/>
      <c r="E46" s="38"/>
      <c r="F46" s="6"/>
      <c r="G46" s="6">
        <f t="shared" si="0"/>
        <v>0</v>
      </c>
    </row>
    <row r="47" spans="1:7" x14ac:dyDescent="0.35">
      <c r="A47" s="11" t="s">
        <v>51</v>
      </c>
      <c r="B47" s="7" t="s">
        <v>18</v>
      </c>
      <c r="C47" s="6"/>
      <c r="D47" s="6"/>
      <c r="E47" s="6"/>
      <c r="F47" s="6"/>
      <c r="G47" s="6">
        <f t="shared" si="0"/>
        <v>0</v>
      </c>
    </row>
    <row r="48" spans="1:7" x14ac:dyDescent="0.35">
      <c r="A48" s="11" t="s">
        <v>31</v>
      </c>
      <c r="B48" s="7" t="s">
        <v>12</v>
      </c>
      <c r="C48" s="6"/>
      <c r="D48" s="6"/>
      <c r="E48" s="6"/>
      <c r="F48" s="6"/>
      <c r="G48" s="6">
        <f t="shared" si="0"/>
        <v>0</v>
      </c>
    </row>
    <row r="49" spans="1:7" x14ac:dyDescent="0.35">
      <c r="A49" s="11" t="s">
        <v>21</v>
      </c>
      <c r="B49" s="7" t="s">
        <v>12</v>
      </c>
      <c r="C49" s="6"/>
      <c r="D49" s="6"/>
      <c r="E49" s="6"/>
      <c r="F49" s="6"/>
      <c r="G49" s="6">
        <f t="shared" si="0"/>
        <v>0</v>
      </c>
    </row>
    <row r="50" spans="1:7" x14ac:dyDescent="0.35">
      <c r="A50" s="29"/>
      <c r="B50" s="30"/>
      <c r="C50" s="28"/>
      <c r="D50" s="28"/>
      <c r="E50" s="28"/>
      <c r="F50" s="28"/>
      <c r="G50" s="28"/>
    </row>
    <row r="51" spans="1:7" ht="13.15" x14ac:dyDescent="0.35">
      <c r="A51" s="10" t="s">
        <v>52</v>
      </c>
      <c r="B51" s="30"/>
      <c r="C51" s="28"/>
      <c r="D51" s="28"/>
      <c r="E51" s="28"/>
      <c r="F51" s="28"/>
      <c r="G51" s="28"/>
    </row>
    <row r="52" spans="1:7" x14ac:dyDescent="0.35">
      <c r="A52" s="9" t="s">
        <v>53</v>
      </c>
      <c r="B52" s="7" t="s">
        <v>12</v>
      </c>
      <c r="C52" s="6"/>
      <c r="D52" s="6"/>
      <c r="E52" s="6"/>
      <c r="F52" s="6"/>
      <c r="G52" s="6">
        <f t="shared" si="0"/>
        <v>0</v>
      </c>
    </row>
    <row r="53" spans="1:7" s="73" customFormat="1" x14ac:dyDescent="0.35">
      <c r="A53" s="65" t="s">
        <v>54</v>
      </c>
      <c r="B53" s="74" t="s">
        <v>12</v>
      </c>
      <c r="C53" s="66"/>
      <c r="D53" s="66"/>
      <c r="E53" s="67"/>
      <c r="F53" s="66"/>
      <c r="G53" s="6">
        <f t="shared" si="0"/>
        <v>0</v>
      </c>
    </row>
    <row r="54" spans="1:7" x14ac:dyDescent="0.35">
      <c r="A54" s="9" t="s">
        <v>55</v>
      </c>
      <c r="B54" s="7" t="s">
        <v>12</v>
      </c>
      <c r="C54" s="6"/>
      <c r="D54" s="6"/>
      <c r="E54" s="6"/>
      <c r="F54" s="6"/>
      <c r="G54" s="6">
        <f t="shared" si="0"/>
        <v>0</v>
      </c>
    </row>
    <row r="55" spans="1:7" x14ac:dyDescent="0.35">
      <c r="A55" s="20" t="s">
        <v>56</v>
      </c>
      <c r="B55" s="21" t="s">
        <v>57</v>
      </c>
      <c r="C55" s="23">
        <v>1125</v>
      </c>
      <c r="D55" s="22"/>
      <c r="E55" s="23"/>
      <c r="F55" s="22"/>
      <c r="G55" s="60">
        <f t="shared" si="0"/>
        <v>1125</v>
      </c>
    </row>
    <row r="56" spans="1:7" x14ac:dyDescent="0.35">
      <c r="A56" s="20" t="s">
        <v>58</v>
      </c>
      <c r="B56" s="21" t="s">
        <v>57</v>
      </c>
      <c r="C56" s="23">
        <v>150</v>
      </c>
      <c r="D56" s="22"/>
      <c r="E56" s="23"/>
      <c r="F56" s="22"/>
      <c r="G56" s="60">
        <f t="shared" si="0"/>
        <v>150</v>
      </c>
    </row>
    <row r="57" spans="1:7" x14ac:dyDescent="0.35">
      <c r="A57" s="9" t="s">
        <v>59</v>
      </c>
      <c r="B57" s="14" t="s">
        <v>12</v>
      </c>
      <c r="C57" s="6"/>
      <c r="D57" s="6"/>
      <c r="E57" s="6"/>
      <c r="F57" s="6"/>
      <c r="G57" s="6">
        <f t="shared" si="0"/>
        <v>0</v>
      </c>
    </row>
    <row r="58" spans="1:7" x14ac:dyDescent="0.35">
      <c r="A58" s="9" t="s">
        <v>60</v>
      </c>
      <c r="B58" s="14" t="s">
        <v>12</v>
      </c>
      <c r="C58" s="6"/>
      <c r="D58" s="6"/>
      <c r="E58" s="6"/>
      <c r="F58" s="6"/>
      <c r="G58" s="6">
        <f t="shared" si="0"/>
        <v>0</v>
      </c>
    </row>
    <row r="59" spans="1:7" x14ac:dyDescent="0.35">
      <c r="A59" s="9" t="s">
        <v>61</v>
      </c>
      <c r="B59" s="7" t="s">
        <v>12</v>
      </c>
      <c r="C59" s="6"/>
      <c r="D59" s="6"/>
      <c r="E59" s="6"/>
      <c r="F59" s="6"/>
      <c r="G59" s="6">
        <f t="shared" si="0"/>
        <v>0</v>
      </c>
    </row>
    <row r="60" spans="1:7" x14ac:dyDescent="0.35">
      <c r="A60" s="9" t="s">
        <v>31</v>
      </c>
      <c r="B60" s="7" t="s">
        <v>12</v>
      </c>
      <c r="C60" s="8"/>
      <c r="D60" s="6"/>
      <c r="E60" s="6"/>
      <c r="F60" s="6"/>
      <c r="G60" s="6">
        <f t="shared" si="0"/>
        <v>0</v>
      </c>
    </row>
    <row r="61" spans="1:7" x14ac:dyDescent="0.35">
      <c r="A61" s="9" t="s">
        <v>21</v>
      </c>
      <c r="B61" s="7" t="s">
        <v>12</v>
      </c>
      <c r="C61" s="6"/>
      <c r="D61" s="6"/>
      <c r="E61" s="6"/>
      <c r="F61" s="6"/>
      <c r="G61" s="6">
        <f t="shared" si="0"/>
        <v>0</v>
      </c>
    </row>
    <row r="62" spans="1:7" x14ac:dyDescent="0.35">
      <c r="A62" s="29"/>
      <c r="B62" s="30"/>
      <c r="C62" s="28"/>
      <c r="D62" s="28"/>
      <c r="E62" s="28"/>
      <c r="F62" s="28"/>
      <c r="G62" s="28"/>
    </row>
    <row r="63" spans="1:7" ht="13.15" x14ac:dyDescent="0.35">
      <c r="A63" s="10" t="s">
        <v>62</v>
      </c>
      <c r="B63" s="30"/>
      <c r="C63" s="28"/>
      <c r="D63" s="28"/>
      <c r="E63" s="28"/>
      <c r="F63" s="28"/>
      <c r="G63" s="28"/>
    </row>
    <row r="64" spans="1:7" x14ac:dyDescent="0.35">
      <c r="A64" s="33" t="s">
        <v>63</v>
      </c>
      <c r="B64" s="42" t="s">
        <v>64</v>
      </c>
      <c r="C64" s="22"/>
      <c r="D64" s="22"/>
      <c r="E64" s="22"/>
      <c r="F64" s="22"/>
      <c r="G64" s="22">
        <f t="shared" si="0"/>
        <v>0</v>
      </c>
    </row>
    <row r="65" spans="1:10" x14ac:dyDescent="0.35">
      <c r="A65" s="11" t="s">
        <v>20</v>
      </c>
      <c r="B65" s="14" t="s">
        <v>18</v>
      </c>
      <c r="C65" s="6"/>
      <c r="D65" s="6"/>
      <c r="E65" s="6"/>
      <c r="F65" s="6"/>
      <c r="G65" s="6">
        <f t="shared" si="0"/>
        <v>0</v>
      </c>
    </row>
    <row r="66" spans="1:10" x14ac:dyDescent="0.35">
      <c r="A66" s="11" t="s">
        <v>65</v>
      </c>
      <c r="B66" s="14" t="s">
        <v>18</v>
      </c>
      <c r="C66" s="6"/>
      <c r="D66" s="6"/>
      <c r="E66" s="6"/>
      <c r="F66" s="6"/>
      <c r="G66" s="6">
        <f t="shared" si="0"/>
        <v>0</v>
      </c>
    </row>
    <row r="67" spans="1:10" x14ac:dyDescent="0.35">
      <c r="A67" s="11" t="s">
        <v>66</v>
      </c>
      <c r="B67" s="14" t="s">
        <v>18</v>
      </c>
      <c r="C67" s="6"/>
      <c r="D67" s="6"/>
      <c r="E67" s="6"/>
      <c r="F67" s="6"/>
      <c r="G67" s="6">
        <f t="shared" si="0"/>
        <v>0</v>
      </c>
    </row>
    <row r="68" spans="1:10" ht="25.5" x14ac:dyDescent="0.35">
      <c r="A68" s="11" t="s">
        <v>67</v>
      </c>
      <c r="B68" s="14" t="s">
        <v>68</v>
      </c>
      <c r="C68" s="6"/>
      <c r="D68" s="6"/>
      <c r="E68" s="38"/>
      <c r="F68" s="6"/>
      <c r="G68" s="6">
        <f t="shared" ref="G68:G131" si="1">MAX(C68:F68)</f>
        <v>0</v>
      </c>
    </row>
    <row r="69" spans="1:10" x14ac:dyDescent="0.35">
      <c r="A69" s="11" t="s">
        <v>31</v>
      </c>
      <c r="B69" s="14" t="s">
        <v>12</v>
      </c>
      <c r="C69" s="38"/>
      <c r="D69" s="6"/>
      <c r="E69" s="6"/>
      <c r="F69" s="6"/>
      <c r="G69" s="6">
        <f t="shared" si="1"/>
        <v>0</v>
      </c>
    </row>
    <row r="70" spans="1:10" x14ac:dyDescent="0.35">
      <c r="A70" s="11" t="s">
        <v>21</v>
      </c>
      <c r="B70" s="14" t="s">
        <v>12</v>
      </c>
      <c r="C70" s="6"/>
      <c r="D70" s="6"/>
      <c r="E70" s="6"/>
      <c r="F70" s="6"/>
      <c r="G70" s="6">
        <f t="shared" si="1"/>
        <v>0</v>
      </c>
    </row>
    <row r="71" spans="1:10" x14ac:dyDescent="0.35">
      <c r="A71" s="29"/>
      <c r="B71" s="30"/>
      <c r="C71" s="28"/>
      <c r="D71" s="28"/>
      <c r="E71" s="28"/>
      <c r="F71" s="28"/>
      <c r="G71" s="28"/>
    </row>
    <row r="72" spans="1:10" ht="13.15" x14ac:dyDescent="0.35">
      <c r="A72" s="10" t="s">
        <v>69</v>
      </c>
      <c r="B72" s="30"/>
      <c r="C72" s="28"/>
      <c r="D72" s="28"/>
      <c r="E72" s="28"/>
      <c r="F72" s="28"/>
      <c r="G72" s="28"/>
    </row>
    <row r="73" spans="1:10" x14ac:dyDescent="0.35">
      <c r="A73" s="20" t="s">
        <v>70</v>
      </c>
      <c r="B73" s="42" t="s">
        <v>71</v>
      </c>
      <c r="C73" s="22"/>
      <c r="D73" s="22"/>
      <c r="E73" s="22"/>
      <c r="F73" s="24">
        <v>99.63</v>
      </c>
      <c r="G73" s="60">
        <f t="shared" si="1"/>
        <v>99.63</v>
      </c>
    </row>
    <row r="74" spans="1:10" x14ac:dyDescent="0.35">
      <c r="A74" s="11" t="s">
        <v>20</v>
      </c>
      <c r="B74" s="7" t="s">
        <v>18</v>
      </c>
      <c r="C74" s="6"/>
      <c r="D74" s="6"/>
      <c r="E74" s="6"/>
      <c r="F74" s="6"/>
      <c r="G74" s="6">
        <f t="shared" si="1"/>
        <v>0</v>
      </c>
      <c r="J74" t="s">
        <v>72</v>
      </c>
    </row>
    <row r="75" spans="1:10" x14ac:dyDescent="0.35">
      <c r="A75" s="9" t="s">
        <v>65</v>
      </c>
      <c r="B75" s="7" t="s">
        <v>18</v>
      </c>
      <c r="C75" s="6"/>
      <c r="D75" s="6"/>
      <c r="E75" s="6"/>
      <c r="F75" s="6"/>
      <c r="G75" s="6">
        <f t="shared" si="1"/>
        <v>0</v>
      </c>
    </row>
    <row r="76" spans="1:10" x14ac:dyDescent="0.35">
      <c r="A76" s="20" t="s">
        <v>73</v>
      </c>
      <c r="B76" s="21" t="s">
        <v>74</v>
      </c>
      <c r="C76" s="22"/>
      <c r="D76" s="22"/>
      <c r="E76" s="22"/>
      <c r="F76" s="24">
        <v>30.45</v>
      </c>
      <c r="G76" s="60">
        <f>MAX(C76:F76)</f>
        <v>30.45</v>
      </c>
    </row>
    <row r="77" spans="1:10" x14ac:dyDescent="0.35">
      <c r="A77" s="9" t="s">
        <v>75</v>
      </c>
      <c r="B77" s="7" t="s">
        <v>18</v>
      </c>
      <c r="C77" s="6"/>
      <c r="D77" s="6"/>
      <c r="E77" s="6"/>
      <c r="F77" s="6"/>
      <c r="G77" s="6">
        <f t="shared" si="1"/>
        <v>0</v>
      </c>
    </row>
    <row r="78" spans="1:10" x14ac:dyDescent="0.35">
      <c r="A78" s="9" t="s">
        <v>31</v>
      </c>
      <c r="B78" s="7" t="s">
        <v>12</v>
      </c>
      <c r="C78" s="8"/>
      <c r="D78" s="6"/>
      <c r="E78" s="6"/>
      <c r="F78" s="6"/>
      <c r="G78" s="6">
        <f>MAX(C78:F78)</f>
        <v>0</v>
      </c>
    </row>
    <row r="79" spans="1:10" x14ac:dyDescent="0.35">
      <c r="A79" s="9" t="s">
        <v>21</v>
      </c>
      <c r="B79" s="54" t="s">
        <v>12</v>
      </c>
      <c r="C79" s="2"/>
      <c r="D79" s="2"/>
      <c r="E79" s="2"/>
      <c r="F79" s="2"/>
      <c r="G79" s="2"/>
    </row>
    <row r="80" spans="1:10" x14ac:dyDescent="0.35">
      <c r="A80" s="29"/>
      <c r="B80" s="30"/>
      <c r="C80" s="28"/>
      <c r="D80" s="28"/>
      <c r="E80" s="28"/>
      <c r="F80" s="28"/>
      <c r="G80" s="28"/>
    </row>
    <row r="81" spans="1:7" ht="13.15" x14ac:dyDescent="0.35">
      <c r="A81" s="10" t="s">
        <v>76</v>
      </c>
      <c r="B81" s="30"/>
      <c r="C81" s="28"/>
      <c r="D81" s="28"/>
      <c r="E81" s="28"/>
      <c r="F81" s="28"/>
      <c r="G81" s="28"/>
    </row>
    <row r="82" spans="1:7" x14ac:dyDescent="0.35">
      <c r="A82" s="20" t="s">
        <v>77</v>
      </c>
      <c r="B82" s="21" t="s">
        <v>78</v>
      </c>
      <c r="C82" s="23">
        <v>663</v>
      </c>
      <c r="D82" s="22"/>
      <c r="E82" s="22"/>
      <c r="F82" s="22"/>
      <c r="G82" s="60">
        <f t="shared" si="1"/>
        <v>663</v>
      </c>
    </row>
    <row r="83" spans="1:7" x14ac:dyDescent="0.35">
      <c r="A83" s="9" t="s">
        <v>79</v>
      </c>
      <c r="B83" s="7" t="s">
        <v>12</v>
      </c>
      <c r="C83" s="6"/>
      <c r="D83" s="6"/>
      <c r="E83" s="6"/>
      <c r="F83" s="6"/>
      <c r="G83" s="6">
        <f t="shared" si="1"/>
        <v>0</v>
      </c>
    </row>
    <row r="84" spans="1:7" x14ac:dyDescent="0.35">
      <c r="A84" s="9" t="s">
        <v>80</v>
      </c>
      <c r="B84" s="7" t="s">
        <v>81</v>
      </c>
      <c r="C84" s="6"/>
      <c r="D84" s="6"/>
      <c r="E84" s="6"/>
      <c r="F84" s="6"/>
      <c r="G84" s="6">
        <f t="shared" si="1"/>
        <v>0</v>
      </c>
    </row>
    <row r="85" spans="1:7" x14ac:dyDescent="0.35">
      <c r="A85" s="20" t="s">
        <v>82</v>
      </c>
      <c r="B85" s="22" t="s">
        <v>83</v>
      </c>
      <c r="C85" s="22"/>
      <c r="D85" s="22"/>
      <c r="E85" s="22"/>
      <c r="F85" s="24"/>
      <c r="G85" s="22">
        <f t="shared" si="1"/>
        <v>0</v>
      </c>
    </row>
    <row r="86" spans="1:7" x14ac:dyDescent="0.35">
      <c r="A86" s="20" t="s">
        <v>84</v>
      </c>
      <c r="B86" s="21" t="s">
        <v>85</v>
      </c>
      <c r="C86" s="22"/>
      <c r="D86" s="24">
        <v>400.96</v>
      </c>
      <c r="E86" s="22"/>
      <c r="F86" s="22"/>
      <c r="G86" s="60">
        <f t="shared" si="1"/>
        <v>400.96</v>
      </c>
    </row>
    <row r="87" spans="1:7" x14ac:dyDescent="0.35">
      <c r="A87" s="9" t="s">
        <v>86</v>
      </c>
      <c r="B87" s="7" t="s">
        <v>87</v>
      </c>
      <c r="C87" s="6"/>
      <c r="D87" s="6"/>
      <c r="E87" s="6"/>
      <c r="F87" s="38"/>
      <c r="G87" s="6">
        <f t="shared" si="1"/>
        <v>0</v>
      </c>
    </row>
    <row r="88" spans="1:7" x14ac:dyDescent="0.35">
      <c r="A88" s="9" t="s">
        <v>88</v>
      </c>
      <c r="B88" s="7" t="s">
        <v>87</v>
      </c>
      <c r="C88" s="6"/>
      <c r="D88" s="6"/>
      <c r="E88" s="6"/>
      <c r="F88" s="6"/>
      <c r="G88" s="6">
        <f t="shared" si="1"/>
        <v>0</v>
      </c>
    </row>
    <row r="89" spans="1:7" x14ac:dyDescent="0.35">
      <c r="A89" s="9" t="s">
        <v>89</v>
      </c>
      <c r="B89" s="35" t="s">
        <v>18</v>
      </c>
      <c r="C89" s="6"/>
      <c r="D89" s="6"/>
      <c r="E89" s="6"/>
      <c r="F89" s="6"/>
      <c r="G89" s="6">
        <f t="shared" si="1"/>
        <v>0</v>
      </c>
    </row>
    <row r="90" spans="1:7" x14ac:dyDescent="0.35">
      <c r="A90" s="9" t="s">
        <v>90</v>
      </c>
      <c r="B90" s="7" t="s">
        <v>91</v>
      </c>
      <c r="C90" s="6"/>
      <c r="D90" s="6"/>
      <c r="E90" s="6"/>
      <c r="F90" s="6"/>
      <c r="G90" s="6">
        <f t="shared" si="1"/>
        <v>0</v>
      </c>
    </row>
    <row r="91" spans="1:7" x14ac:dyDescent="0.35">
      <c r="A91" s="26" t="s">
        <v>92</v>
      </c>
      <c r="B91" s="21" t="s">
        <v>93</v>
      </c>
      <c r="C91" s="24">
        <v>337.5</v>
      </c>
      <c r="D91" s="22"/>
      <c r="E91" s="22"/>
      <c r="F91" s="22"/>
      <c r="G91" s="60">
        <f t="shared" si="1"/>
        <v>337.5</v>
      </c>
    </row>
    <row r="92" spans="1:7" x14ac:dyDescent="0.35">
      <c r="A92" s="9" t="s">
        <v>31</v>
      </c>
      <c r="B92" s="7" t="s">
        <v>12</v>
      </c>
      <c r="C92" s="6"/>
      <c r="D92" s="6"/>
      <c r="E92" s="6"/>
      <c r="F92" s="6"/>
      <c r="G92" s="6">
        <f t="shared" si="1"/>
        <v>0</v>
      </c>
    </row>
    <row r="93" spans="1:7" x14ac:dyDescent="0.35">
      <c r="A93" s="26" t="s">
        <v>21</v>
      </c>
      <c r="B93" s="21" t="s">
        <v>200</v>
      </c>
      <c r="C93" s="24"/>
      <c r="D93" s="22"/>
      <c r="E93" s="24">
        <v>79.95</v>
      </c>
      <c r="F93" s="22"/>
      <c r="G93" s="60">
        <v>79.95</v>
      </c>
    </row>
    <row r="94" spans="1:7" x14ac:dyDescent="0.35">
      <c r="A94" s="29"/>
      <c r="B94" s="30"/>
      <c r="C94" s="28"/>
      <c r="D94" s="28"/>
      <c r="E94" s="28"/>
      <c r="F94" s="28"/>
      <c r="G94" s="28"/>
    </row>
    <row r="95" spans="1:7" ht="13.15" x14ac:dyDescent="0.35">
      <c r="A95" s="10" t="s">
        <v>94</v>
      </c>
      <c r="B95" s="30"/>
      <c r="C95" s="28"/>
      <c r="D95" s="28"/>
      <c r="E95" s="28"/>
      <c r="F95" s="28"/>
      <c r="G95" s="28"/>
    </row>
    <row r="96" spans="1:7" x14ac:dyDescent="0.35">
      <c r="A96" s="9" t="s">
        <v>95</v>
      </c>
      <c r="B96" s="14" t="s">
        <v>12</v>
      </c>
      <c r="C96" s="6"/>
      <c r="D96" s="6"/>
      <c r="E96" s="6"/>
      <c r="F96" s="6"/>
      <c r="G96" s="6">
        <f t="shared" si="1"/>
        <v>0</v>
      </c>
    </row>
    <row r="97" spans="1:7" x14ac:dyDescent="0.35">
      <c r="A97" s="9" t="s">
        <v>96</v>
      </c>
      <c r="B97" s="7" t="s">
        <v>48</v>
      </c>
      <c r="C97" s="6"/>
      <c r="D97" s="6"/>
      <c r="E97" s="6"/>
      <c r="F97" s="6"/>
      <c r="G97" s="6">
        <f t="shared" si="1"/>
        <v>0</v>
      </c>
    </row>
    <row r="98" spans="1:7" x14ac:dyDescent="0.35">
      <c r="A98" s="9" t="s">
        <v>97</v>
      </c>
      <c r="B98" s="14" t="s">
        <v>98</v>
      </c>
      <c r="C98" s="6"/>
      <c r="D98" s="6"/>
      <c r="E98" s="6"/>
      <c r="F98" s="6"/>
      <c r="G98" s="6">
        <v>0</v>
      </c>
    </row>
    <row r="99" spans="1:7" x14ac:dyDescent="0.35">
      <c r="A99" s="9" t="s">
        <v>99</v>
      </c>
      <c r="B99" s="14" t="s">
        <v>18</v>
      </c>
      <c r="C99" s="6"/>
      <c r="D99" s="6"/>
      <c r="E99" s="6"/>
      <c r="F99" s="6"/>
      <c r="G99" s="6">
        <f t="shared" si="1"/>
        <v>0</v>
      </c>
    </row>
    <row r="100" spans="1:7" x14ac:dyDescent="0.35">
      <c r="A100" s="9" t="s">
        <v>100</v>
      </c>
      <c r="B100" s="14" t="s">
        <v>48</v>
      </c>
      <c r="C100" s="6"/>
      <c r="D100" s="6"/>
      <c r="E100" s="6"/>
      <c r="F100" s="6"/>
      <c r="G100" s="6">
        <f t="shared" si="1"/>
        <v>0</v>
      </c>
    </row>
    <row r="101" spans="1:7" x14ac:dyDescent="0.35">
      <c r="A101" s="9" t="s">
        <v>31</v>
      </c>
      <c r="B101" s="14" t="s">
        <v>12</v>
      </c>
      <c r="C101" s="6"/>
      <c r="D101" s="6"/>
      <c r="E101" s="6"/>
      <c r="F101" s="6"/>
      <c r="G101" s="6">
        <f t="shared" si="1"/>
        <v>0</v>
      </c>
    </row>
    <row r="102" spans="1:7" x14ac:dyDescent="0.35">
      <c r="A102" s="9" t="s">
        <v>21</v>
      </c>
      <c r="B102" s="14" t="s">
        <v>12</v>
      </c>
      <c r="C102" s="6"/>
      <c r="D102" s="6"/>
      <c r="E102" s="6"/>
      <c r="F102" s="6"/>
      <c r="G102" s="6">
        <f t="shared" si="1"/>
        <v>0</v>
      </c>
    </row>
    <row r="103" spans="1:7" x14ac:dyDescent="0.35">
      <c r="A103" s="29"/>
      <c r="B103" s="30"/>
      <c r="C103" s="28"/>
      <c r="D103" s="28"/>
      <c r="E103" s="28"/>
      <c r="F103" s="28"/>
      <c r="G103" s="28"/>
    </row>
    <row r="104" spans="1:7" ht="13.15" x14ac:dyDescent="0.35">
      <c r="A104" s="10" t="s">
        <v>101</v>
      </c>
      <c r="B104" s="30"/>
      <c r="C104" s="28"/>
      <c r="D104" s="28"/>
      <c r="E104" s="28"/>
      <c r="F104" s="28"/>
      <c r="G104" s="28"/>
    </row>
    <row r="105" spans="1:7" x14ac:dyDescent="0.35">
      <c r="A105" s="9" t="s">
        <v>102</v>
      </c>
      <c r="B105" s="7" t="s">
        <v>103</v>
      </c>
      <c r="C105" s="6"/>
      <c r="D105" s="6"/>
      <c r="E105" s="6"/>
      <c r="F105" s="38"/>
      <c r="G105" s="6">
        <v>0</v>
      </c>
    </row>
    <row r="106" spans="1:7" x14ac:dyDescent="0.35">
      <c r="A106" s="76" t="s">
        <v>104</v>
      </c>
      <c r="B106" s="77" t="s">
        <v>12</v>
      </c>
      <c r="C106" s="78"/>
      <c r="D106" s="78"/>
      <c r="E106" s="79"/>
      <c r="F106" s="78"/>
      <c r="G106" s="80">
        <f t="shared" si="1"/>
        <v>0</v>
      </c>
    </row>
    <row r="107" spans="1:7" x14ac:dyDescent="0.35">
      <c r="A107" s="20" t="s">
        <v>105</v>
      </c>
      <c r="B107" s="42" t="s">
        <v>106</v>
      </c>
      <c r="C107" s="22"/>
      <c r="D107" s="22"/>
      <c r="E107" s="24">
        <v>7.97</v>
      </c>
      <c r="F107" s="22"/>
      <c r="G107" s="60">
        <f t="shared" si="1"/>
        <v>7.97</v>
      </c>
    </row>
    <row r="108" spans="1:7" x14ac:dyDescent="0.35">
      <c r="A108" s="9" t="s">
        <v>107</v>
      </c>
      <c r="B108" s="7" t="s">
        <v>12</v>
      </c>
      <c r="C108" s="6"/>
      <c r="D108" s="6"/>
      <c r="E108" s="6"/>
      <c r="F108" s="6"/>
      <c r="G108" s="6">
        <f t="shared" si="1"/>
        <v>0</v>
      </c>
    </row>
    <row r="109" spans="1:7" x14ac:dyDescent="0.35">
      <c r="A109" s="9" t="s">
        <v>21</v>
      </c>
      <c r="B109" s="7" t="s">
        <v>12</v>
      </c>
      <c r="C109" s="6"/>
      <c r="D109" s="6"/>
      <c r="E109" s="6"/>
      <c r="F109" s="6"/>
      <c r="G109" s="6">
        <f t="shared" si="1"/>
        <v>0</v>
      </c>
    </row>
    <row r="110" spans="1:7" x14ac:dyDescent="0.35">
      <c r="A110" s="29"/>
      <c r="B110" s="30"/>
      <c r="C110" s="28"/>
      <c r="D110" s="28"/>
      <c r="E110" s="28"/>
      <c r="F110" s="28"/>
      <c r="G110" s="28"/>
    </row>
    <row r="111" spans="1:7" ht="13.15" x14ac:dyDescent="0.35">
      <c r="A111" s="10" t="s">
        <v>108</v>
      </c>
      <c r="B111" s="30"/>
      <c r="C111" s="28"/>
      <c r="D111" s="28"/>
      <c r="E111" s="28"/>
      <c r="F111" s="28"/>
      <c r="G111" s="28"/>
    </row>
    <row r="112" spans="1:7" x14ac:dyDescent="0.35">
      <c r="A112" s="9" t="s">
        <v>109</v>
      </c>
      <c r="B112" s="14" t="s">
        <v>12</v>
      </c>
      <c r="C112" s="6"/>
      <c r="D112" s="6"/>
      <c r="E112" s="6"/>
      <c r="F112" s="6"/>
      <c r="G112" s="6">
        <f t="shared" si="1"/>
        <v>0</v>
      </c>
    </row>
    <row r="113" spans="1:7" x14ac:dyDescent="0.35">
      <c r="A113" s="9" t="s">
        <v>110</v>
      </c>
      <c r="B113" s="14" t="s">
        <v>12</v>
      </c>
      <c r="C113" s="6"/>
      <c r="D113" s="6"/>
      <c r="E113" s="6"/>
      <c r="F113" s="6"/>
      <c r="G113" s="6">
        <f t="shared" si="1"/>
        <v>0</v>
      </c>
    </row>
    <row r="114" spans="1:7" x14ac:dyDescent="0.35">
      <c r="A114" s="9" t="s">
        <v>111</v>
      </c>
      <c r="B114" s="14" t="s">
        <v>18</v>
      </c>
      <c r="C114" s="6"/>
      <c r="D114" s="6"/>
      <c r="E114" s="6"/>
      <c r="F114" s="6"/>
      <c r="G114" s="6">
        <f t="shared" si="1"/>
        <v>0</v>
      </c>
    </row>
    <row r="115" spans="1:7" x14ac:dyDescent="0.35">
      <c r="A115" s="9" t="s">
        <v>112</v>
      </c>
      <c r="B115" s="14" t="s">
        <v>18</v>
      </c>
      <c r="C115" s="6"/>
      <c r="D115" s="6"/>
      <c r="E115" s="6"/>
      <c r="F115" s="6"/>
      <c r="G115" s="6">
        <f t="shared" si="1"/>
        <v>0</v>
      </c>
    </row>
    <row r="116" spans="1:7" x14ac:dyDescent="0.35">
      <c r="A116" s="9" t="s">
        <v>113</v>
      </c>
      <c r="B116" s="14" t="s">
        <v>18</v>
      </c>
      <c r="C116" s="6"/>
      <c r="D116" s="6"/>
      <c r="E116" s="6"/>
      <c r="F116" s="6"/>
      <c r="G116" s="6">
        <f t="shared" si="1"/>
        <v>0</v>
      </c>
    </row>
    <row r="117" spans="1:7" x14ac:dyDescent="0.35">
      <c r="A117" s="9" t="s">
        <v>114</v>
      </c>
      <c r="B117" s="14" t="s">
        <v>87</v>
      </c>
      <c r="C117" s="8"/>
      <c r="D117" s="6"/>
      <c r="E117" s="6"/>
      <c r="F117" s="6"/>
      <c r="G117" s="6">
        <f t="shared" si="1"/>
        <v>0</v>
      </c>
    </row>
    <row r="118" spans="1:7" x14ac:dyDescent="0.35">
      <c r="A118" s="9" t="s">
        <v>115</v>
      </c>
      <c r="B118" s="14" t="s">
        <v>18</v>
      </c>
      <c r="C118" s="6"/>
      <c r="D118" s="6"/>
      <c r="E118" s="6"/>
      <c r="F118" s="6"/>
      <c r="G118" s="6">
        <f t="shared" si="1"/>
        <v>0</v>
      </c>
    </row>
    <row r="119" spans="1:7" x14ac:dyDescent="0.35">
      <c r="A119" s="9" t="s">
        <v>116</v>
      </c>
      <c r="B119" s="14" t="s">
        <v>117</v>
      </c>
      <c r="C119" s="6"/>
      <c r="D119" s="6"/>
      <c r="E119" s="38"/>
      <c r="F119" s="6"/>
      <c r="G119" s="6">
        <f t="shared" si="1"/>
        <v>0</v>
      </c>
    </row>
    <row r="120" spans="1:7" x14ac:dyDescent="0.35">
      <c r="A120" s="9" t="s">
        <v>118</v>
      </c>
      <c r="B120" s="14" t="s">
        <v>18</v>
      </c>
      <c r="C120" s="6"/>
      <c r="D120" s="6"/>
      <c r="E120" s="6"/>
      <c r="F120" s="6"/>
      <c r="G120" s="6">
        <f t="shared" si="1"/>
        <v>0</v>
      </c>
    </row>
    <row r="121" spans="1:7" x14ac:dyDescent="0.35">
      <c r="A121" s="9" t="s">
        <v>119</v>
      </c>
      <c r="B121" s="7" t="s">
        <v>12</v>
      </c>
      <c r="C121" s="6"/>
      <c r="D121" s="6"/>
      <c r="E121" s="6"/>
      <c r="F121" s="6"/>
      <c r="G121" s="6">
        <f t="shared" si="1"/>
        <v>0</v>
      </c>
    </row>
    <row r="122" spans="1:7" x14ac:dyDescent="0.35">
      <c r="A122" s="9" t="s">
        <v>120</v>
      </c>
      <c r="B122" s="14" t="s">
        <v>18</v>
      </c>
      <c r="C122" s="6"/>
      <c r="D122" s="6"/>
      <c r="E122" s="6"/>
      <c r="F122" s="6"/>
      <c r="G122" s="6">
        <f t="shared" si="1"/>
        <v>0</v>
      </c>
    </row>
    <row r="123" spans="1:7" x14ac:dyDescent="0.35">
      <c r="A123" s="20" t="s">
        <v>121</v>
      </c>
      <c r="B123" s="42" t="s">
        <v>214</v>
      </c>
      <c r="C123" s="22"/>
      <c r="D123" s="22"/>
      <c r="E123" s="24"/>
      <c r="F123" s="22"/>
      <c r="G123" s="60">
        <f>(109.95*1.5)-136.08</f>
        <v>28.844999999999999</v>
      </c>
    </row>
    <row r="124" spans="1:7" x14ac:dyDescent="0.35">
      <c r="A124" s="9" t="s">
        <v>122</v>
      </c>
      <c r="B124" s="14" t="s">
        <v>18</v>
      </c>
      <c r="C124" s="6"/>
      <c r="D124" s="6"/>
      <c r="E124" s="6"/>
      <c r="F124" s="6"/>
      <c r="G124" s="6">
        <f t="shared" si="1"/>
        <v>0</v>
      </c>
    </row>
    <row r="125" spans="1:7" x14ac:dyDescent="0.35">
      <c r="A125" s="9" t="s">
        <v>31</v>
      </c>
      <c r="B125" s="14" t="s">
        <v>12</v>
      </c>
      <c r="C125" s="6"/>
      <c r="D125" s="6"/>
      <c r="E125" s="6"/>
      <c r="F125" s="6"/>
      <c r="G125" s="6">
        <f t="shared" si="1"/>
        <v>0</v>
      </c>
    </row>
    <row r="126" spans="1:7" x14ac:dyDescent="0.35">
      <c r="A126" s="9" t="s">
        <v>21</v>
      </c>
      <c r="B126" s="14" t="s">
        <v>12</v>
      </c>
      <c r="C126" s="6"/>
      <c r="D126" s="6"/>
      <c r="E126" s="6"/>
      <c r="F126" s="6"/>
      <c r="G126" s="6">
        <f t="shared" si="1"/>
        <v>0</v>
      </c>
    </row>
    <row r="127" spans="1:7" x14ac:dyDescent="0.35">
      <c r="A127" s="29"/>
      <c r="B127" s="30"/>
      <c r="C127" s="28"/>
      <c r="D127" s="28"/>
      <c r="E127" s="28"/>
      <c r="F127" s="28"/>
      <c r="G127" s="28"/>
    </row>
    <row r="128" spans="1:7" ht="13.15" x14ac:dyDescent="0.35">
      <c r="A128" s="10" t="s">
        <v>123</v>
      </c>
      <c r="B128" s="30"/>
      <c r="C128" s="28"/>
      <c r="D128" s="28"/>
      <c r="E128" s="28"/>
      <c r="F128" s="28"/>
      <c r="G128" s="28"/>
    </row>
    <row r="129" spans="1:7" x14ac:dyDescent="0.35">
      <c r="A129" s="20" t="s">
        <v>124</v>
      </c>
      <c r="B129" s="17" t="s">
        <v>125</v>
      </c>
      <c r="C129" s="61"/>
      <c r="D129" s="61"/>
      <c r="E129" s="61"/>
      <c r="F129" s="62">
        <v>450.54</v>
      </c>
      <c r="G129" s="63">
        <f t="shared" si="1"/>
        <v>450.54</v>
      </c>
    </row>
    <row r="130" spans="1:7" x14ac:dyDescent="0.35">
      <c r="A130" s="9" t="s">
        <v>126</v>
      </c>
      <c r="B130" s="7" t="s">
        <v>127</v>
      </c>
      <c r="C130" s="6"/>
      <c r="D130" s="6"/>
      <c r="E130" s="6"/>
      <c r="F130" s="6"/>
      <c r="G130" s="6">
        <f t="shared" si="1"/>
        <v>0</v>
      </c>
    </row>
    <row r="131" spans="1:7" x14ac:dyDescent="0.35">
      <c r="A131" s="9" t="s">
        <v>128</v>
      </c>
      <c r="B131" s="7" t="s">
        <v>18</v>
      </c>
      <c r="C131" s="6"/>
      <c r="D131" s="6"/>
      <c r="E131" s="6"/>
      <c r="F131" s="6"/>
      <c r="G131" s="6">
        <f t="shared" si="1"/>
        <v>0</v>
      </c>
    </row>
    <row r="132" spans="1:7" x14ac:dyDescent="0.35">
      <c r="A132" s="9" t="s">
        <v>129</v>
      </c>
      <c r="B132" s="14" t="s">
        <v>18</v>
      </c>
      <c r="C132" s="6"/>
      <c r="D132" s="6"/>
      <c r="E132" s="6"/>
      <c r="F132" s="6"/>
      <c r="G132" s="6">
        <f t="shared" ref="G132:G150" si="2">MAX(C132:F132)</f>
        <v>0</v>
      </c>
    </row>
    <row r="133" spans="1:7" ht="25.5" x14ac:dyDescent="0.35">
      <c r="A133" s="9" t="s">
        <v>130</v>
      </c>
      <c r="B133" s="14" t="s">
        <v>131</v>
      </c>
      <c r="C133" s="6"/>
      <c r="D133" s="6"/>
      <c r="E133" s="6"/>
      <c r="F133" s="6"/>
      <c r="G133" s="6">
        <f t="shared" si="2"/>
        <v>0</v>
      </c>
    </row>
    <row r="134" spans="1:7" x14ac:dyDescent="0.35">
      <c r="A134" s="9" t="s">
        <v>132</v>
      </c>
      <c r="B134" s="14" t="s">
        <v>133</v>
      </c>
      <c r="C134" s="6"/>
      <c r="D134" s="6"/>
      <c r="E134" s="6"/>
      <c r="F134" s="6"/>
      <c r="G134" s="6">
        <f t="shared" si="2"/>
        <v>0</v>
      </c>
    </row>
    <row r="135" spans="1:7" x14ac:dyDescent="0.35">
      <c r="A135" s="9" t="s">
        <v>134</v>
      </c>
      <c r="B135" s="25" t="s">
        <v>12</v>
      </c>
      <c r="C135" s="6"/>
      <c r="D135" s="6"/>
      <c r="E135" s="6"/>
      <c r="F135" s="6"/>
      <c r="G135" s="6">
        <f t="shared" si="2"/>
        <v>0</v>
      </c>
    </row>
    <row r="136" spans="1:7" x14ac:dyDescent="0.35">
      <c r="A136" s="9" t="s">
        <v>135</v>
      </c>
      <c r="B136" s="7" t="s">
        <v>12</v>
      </c>
      <c r="C136" s="6"/>
      <c r="D136" s="6"/>
      <c r="E136" s="6"/>
      <c r="F136" s="6"/>
      <c r="G136" s="6">
        <f t="shared" si="2"/>
        <v>0</v>
      </c>
    </row>
    <row r="137" spans="1:7" x14ac:dyDescent="0.35">
      <c r="A137" s="58" t="s">
        <v>136</v>
      </c>
      <c r="B137" s="35" t="s">
        <v>12</v>
      </c>
      <c r="C137" s="6"/>
      <c r="D137" s="6"/>
      <c r="E137" s="6"/>
      <c r="F137" s="6"/>
      <c r="G137" s="6">
        <f t="shared" si="2"/>
        <v>0</v>
      </c>
    </row>
    <row r="138" spans="1:7" x14ac:dyDescent="0.35">
      <c r="A138" s="9" t="s">
        <v>137</v>
      </c>
      <c r="B138" s="14" t="s">
        <v>138</v>
      </c>
      <c r="C138" s="6"/>
      <c r="D138" s="6"/>
      <c r="E138" s="6"/>
      <c r="F138" s="6"/>
      <c r="G138" s="6">
        <f t="shared" si="2"/>
        <v>0</v>
      </c>
    </row>
    <row r="139" spans="1:7" x14ac:dyDescent="0.35">
      <c r="A139" s="9" t="s">
        <v>139</v>
      </c>
      <c r="B139" s="14" t="s">
        <v>138</v>
      </c>
      <c r="C139" s="6"/>
      <c r="D139" s="6"/>
      <c r="E139" s="6"/>
      <c r="F139" s="6"/>
      <c r="G139" s="6">
        <f t="shared" si="2"/>
        <v>0</v>
      </c>
    </row>
    <row r="140" spans="1:7" x14ac:dyDescent="0.35">
      <c r="A140" s="9" t="s">
        <v>140</v>
      </c>
      <c r="B140" s="7" t="s">
        <v>12</v>
      </c>
      <c r="C140" s="6"/>
      <c r="D140" s="6"/>
      <c r="E140" s="6"/>
      <c r="F140" s="6"/>
      <c r="G140" s="6">
        <f t="shared" si="2"/>
        <v>0</v>
      </c>
    </row>
    <row r="141" spans="1:7" x14ac:dyDescent="0.35">
      <c r="A141" s="9" t="s">
        <v>141</v>
      </c>
      <c r="B141" s="14" t="s">
        <v>142</v>
      </c>
      <c r="C141" s="6"/>
      <c r="D141" s="6"/>
      <c r="E141" s="6"/>
      <c r="F141" s="6"/>
      <c r="G141" s="6">
        <f t="shared" si="2"/>
        <v>0</v>
      </c>
    </row>
    <row r="142" spans="1:7" x14ac:dyDescent="0.35">
      <c r="A142" s="9" t="s">
        <v>143</v>
      </c>
      <c r="B142" s="7" t="s">
        <v>12</v>
      </c>
      <c r="C142" s="6"/>
      <c r="D142" s="6"/>
      <c r="E142" s="6"/>
      <c r="F142" s="6"/>
      <c r="G142" s="6">
        <f t="shared" si="2"/>
        <v>0</v>
      </c>
    </row>
    <row r="143" spans="1:7" x14ac:dyDescent="0.35">
      <c r="A143" s="9" t="s">
        <v>144</v>
      </c>
      <c r="B143" s="7" t="s">
        <v>12</v>
      </c>
      <c r="C143" s="6"/>
      <c r="D143" s="6"/>
      <c r="E143" s="6"/>
      <c r="F143" s="6"/>
      <c r="G143" s="6">
        <f t="shared" si="2"/>
        <v>0</v>
      </c>
    </row>
    <row r="144" spans="1:7" x14ac:dyDescent="0.35">
      <c r="A144" s="9" t="s">
        <v>31</v>
      </c>
      <c r="B144" s="7" t="s">
        <v>12</v>
      </c>
      <c r="C144" s="6"/>
      <c r="D144" s="6"/>
      <c r="E144" s="6"/>
      <c r="F144" s="6"/>
      <c r="G144" s="6">
        <f t="shared" si="2"/>
        <v>0</v>
      </c>
    </row>
    <row r="145" spans="1:7" x14ac:dyDescent="0.35">
      <c r="A145" s="9" t="s">
        <v>145</v>
      </c>
      <c r="B145" s="14" t="s">
        <v>12</v>
      </c>
      <c r="C145" s="6"/>
      <c r="D145" s="6"/>
      <c r="E145" s="6"/>
      <c r="F145" s="6"/>
      <c r="G145" s="6">
        <f t="shared" si="2"/>
        <v>0</v>
      </c>
    </row>
    <row r="146" spans="1:7" x14ac:dyDescent="0.35">
      <c r="A146" s="9" t="s">
        <v>146</v>
      </c>
      <c r="B146" s="14" t="s">
        <v>12</v>
      </c>
      <c r="C146" s="6"/>
      <c r="D146" s="6"/>
      <c r="E146" s="38"/>
      <c r="F146" s="6"/>
      <c r="G146" s="6"/>
    </row>
    <row r="147" spans="1:7" x14ac:dyDescent="0.35">
      <c r="A147" s="9" t="s">
        <v>128</v>
      </c>
      <c r="B147" s="14" t="s">
        <v>12</v>
      </c>
      <c r="C147" s="6"/>
      <c r="D147" s="6"/>
      <c r="E147" s="6"/>
      <c r="F147" s="6"/>
      <c r="G147" s="6">
        <f t="shared" si="2"/>
        <v>0</v>
      </c>
    </row>
    <row r="148" spans="1:7" x14ac:dyDescent="0.35">
      <c r="A148" s="9"/>
      <c r="B148" s="7"/>
      <c r="C148" s="6"/>
      <c r="D148" s="6"/>
      <c r="E148" s="6"/>
      <c r="F148" s="6"/>
      <c r="G148" s="6">
        <f t="shared" si="2"/>
        <v>0</v>
      </c>
    </row>
    <row r="149" spans="1:7" x14ac:dyDescent="0.35">
      <c r="A149" s="9"/>
      <c r="B149" s="7"/>
      <c r="C149" s="6"/>
      <c r="D149" s="6"/>
      <c r="E149" s="6"/>
      <c r="F149" s="6"/>
      <c r="G149" s="6">
        <f t="shared" si="2"/>
        <v>0</v>
      </c>
    </row>
    <row r="150" spans="1:7" x14ac:dyDescent="0.35">
      <c r="A150" s="9"/>
      <c r="B150" s="7"/>
      <c r="C150" s="6"/>
      <c r="D150" s="6"/>
      <c r="E150" s="6"/>
      <c r="F150" s="6"/>
      <c r="G150" s="6">
        <f t="shared" si="2"/>
        <v>0</v>
      </c>
    </row>
    <row r="151" spans="1:7" x14ac:dyDescent="0.35">
      <c r="A151" s="9"/>
      <c r="B151" s="7"/>
      <c r="C151" s="6"/>
      <c r="D151" s="6"/>
      <c r="E151" s="6"/>
      <c r="F151" s="6"/>
      <c r="G151" s="6"/>
    </row>
    <row r="152" spans="1:7" ht="13.15" x14ac:dyDescent="0.4">
      <c r="B152" s="43" t="s">
        <v>147</v>
      </c>
      <c r="C152" s="47">
        <f>SUM(C4:C151)</f>
        <v>2275.5</v>
      </c>
      <c r="D152" s="47">
        <f>SUM(D4:D151)</f>
        <v>5257.3</v>
      </c>
      <c r="E152" s="47">
        <f>SUM(E4:E151)</f>
        <v>87.92</v>
      </c>
      <c r="F152" s="47">
        <f>SUM(F4:F151)</f>
        <v>580.62</v>
      </c>
      <c r="G152" s="47">
        <f>SUM(G4:G151)</f>
        <v>14349.584999999999</v>
      </c>
    </row>
    <row r="154" spans="1:7" ht="13.15" x14ac:dyDescent="0.4">
      <c r="B154" s="43" t="s">
        <v>148</v>
      </c>
      <c r="C154" s="46">
        <f>SUM(G4:G151)</f>
        <v>14349.584999999999</v>
      </c>
    </row>
    <row r="156" spans="1:7" ht="13.15" x14ac:dyDescent="0.4">
      <c r="B156" s="44" t="s">
        <v>149</v>
      </c>
      <c r="C156" s="45">
        <f>C154-10199</f>
        <v>4150.5849999999991</v>
      </c>
    </row>
    <row r="158" spans="1:7" x14ac:dyDescent="0.35">
      <c r="A158" s="3"/>
    </row>
    <row r="159" spans="1:7" x14ac:dyDescent="0.35">
      <c r="A159" s="93" t="s">
        <v>150</v>
      </c>
      <c r="B159" s="94"/>
      <c r="C159" s="94"/>
      <c r="D159" s="94"/>
      <c r="E159" s="94"/>
      <c r="F159" s="94"/>
      <c r="G159" s="94"/>
    </row>
    <row r="160" spans="1:7" x14ac:dyDescent="0.35">
      <c r="A160" s="90" t="s">
        <v>151</v>
      </c>
      <c r="B160" s="91"/>
      <c r="C160" s="91"/>
      <c r="D160" s="91"/>
      <c r="E160" s="91"/>
      <c r="F160" s="91"/>
      <c r="G160" s="92"/>
    </row>
    <row r="161" spans="1:7" x14ac:dyDescent="0.35">
      <c r="A161" s="81" t="s">
        <v>152</v>
      </c>
      <c r="B161" s="82"/>
      <c r="C161" s="82"/>
      <c r="D161" s="82"/>
      <c r="E161" s="82"/>
      <c r="F161" s="82"/>
      <c r="G161" s="83"/>
    </row>
    <row r="162" spans="1:7" x14ac:dyDescent="0.35">
      <c r="A162" s="81" t="s">
        <v>153</v>
      </c>
      <c r="B162" s="82"/>
      <c r="C162" s="82"/>
      <c r="D162" s="82"/>
      <c r="E162" s="82"/>
      <c r="F162" s="82"/>
      <c r="G162" s="83"/>
    </row>
    <row r="163" spans="1:7" x14ac:dyDescent="0.35">
      <c r="A163" s="81" t="s">
        <v>154</v>
      </c>
      <c r="B163" s="82"/>
      <c r="C163" s="82"/>
      <c r="D163" s="82"/>
      <c r="E163" s="82"/>
      <c r="F163" s="82"/>
      <c r="G163" s="83"/>
    </row>
    <row r="164" spans="1:7" x14ac:dyDescent="0.35">
      <c r="A164" s="81" t="s">
        <v>155</v>
      </c>
      <c r="B164" s="82"/>
      <c r="C164" s="82"/>
      <c r="D164" s="82"/>
      <c r="E164" s="82"/>
      <c r="F164" s="82"/>
      <c r="G164" s="83"/>
    </row>
    <row r="165" spans="1:7" x14ac:dyDescent="0.35">
      <c r="A165" s="84" t="s">
        <v>156</v>
      </c>
      <c r="B165" s="85"/>
      <c r="C165" s="85"/>
      <c r="D165" s="85"/>
      <c r="E165" s="85"/>
      <c r="F165" s="85"/>
      <c r="G165" s="86"/>
    </row>
  </sheetData>
  <mergeCells count="8">
    <mergeCell ref="A164:G164"/>
    <mergeCell ref="A165:G165"/>
    <mergeCell ref="C1:G1"/>
    <mergeCell ref="A160:G160"/>
    <mergeCell ref="A161:G161"/>
    <mergeCell ref="A159:G159"/>
    <mergeCell ref="A162:G162"/>
    <mergeCell ref="A163:G163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48"/>
  <sheetViews>
    <sheetView topLeftCell="B1" zoomScale="85" workbookViewId="0">
      <selection activeCell="F123" sqref="F123"/>
    </sheetView>
  </sheetViews>
  <sheetFormatPr defaultColWidth="8.73046875" defaultRowHeight="12.75" x14ac:dyDescent="0.35"/>
  <cols>
    <col min="1" max="1" width="48" bestFit="1" customWidth="1"/>
    <col min="2" max="3" width="22.265625" customWidth="1"/>
    <col min="4" max="4" width="21.73046875" customWidth="1"/>
    <col min="5" max="5" width="22.265625" customWidth="1"/>
    <col min="6" max="6" width="24.1328125" customWidth="1"/>
    <col min="7" max="7" width="38" bestFit="1" customWidth="1"/>
    <col min="8" max="8" width="72.59765625" bestFit="1" customWidth="1"/>
  </cols>
  <sheetData>
    <row r="1" spans="1:8" ht="13.5" thickBot="1" x14ac:dyDescent="0.45">
      <c r="A1" s="5" t="str">
        <f>MSRP_spreadsheet!A1</f>
        <v>Component</v>
      </c>
      <c r="B1" s="87" t="str">
        <f>MSRP_spreadsheet!C1</f>
        <v>Per Item MSRP</v>
      </c>
      <c r="C1" s="88"/>
      <c r="D1" s="88"/>
      <c r="E1" s="88"/>
      <c r="F1" s="89"/>
    </row>
    <row r="2" spans="1:8" ht="46.5" customHeight="1" thickTop="1" thickBot="1" x14ac:dyDescent="0.45">
      <c r="A2" s="13"/>
      <c r="B2" s="12" t="str">
        <f>MSRP_spreadsheet!C2</f>
        <v>Mfg. quote + 50%</v>
      </c>
      <c r="C2" s="12" t="str">
        <f>MSRP_spreadsheet!D2</f>
        <v>Whls. + 50%</v>
      </c>
      <c r="D2" s="12" t="str">
        <f>MSRP_spreadsheet!E2</f>
        <v>Retail cost of added component</v>
      </c>
      <c r="E2" s="12" t="str">
        <f>MSRP_spreadsheet!F2</f>
        <v>Retail of most expensive part +50% for substituted component</v>
      </c>
      <c r="F2" s="12" t="str">
        <f>MSRP_spreadsheet!G2</f>
        <v>Sled MSRP or Highest Value of modified components</v>
      </c>
    </row>
    <row r="3" spans="1:8" ht="13.15" thickTop="1" x14ac:dyDescent="0.35">
      <c r="A3" s="27"/>
      <c r="B3" s="27"/>
      <c r="C3" s="27"/>
      <c r="D3" s="27"/>
      <c r="E3" s="27"/>
      <c r="F3" s="27"/>
    </row>
    <row r="4" spans="1:8" ht="13.15" x14ac:dyDescent="0.4">
      <c r="A4" s="19" t="str">
        <f>MSRP_spreadsheet!A4</f>
        <v>2019 model year base sled (reflects engine choice)</v>
      </c>
      <c r="B4" s="16"/>
      <c r="C4" s="16"/>
      <c r="D4" s="16"/>
      <c r="E4" s="16"/>
      <c r="F4" s="18">
        <v>6119.4</v>
      </c>
      <c r="G4" s="17" t="s">
        <v>157</v>
      </c>
      <c r="H4" s="17" t="s">
        <v>158</v>
      </c>
    </row>
    <row r="5" spans="1:8" x14ac:dyDescent="0.35">
      <c r="A5" s="27"/>
      <c r="B5" s="27"/>
      <c r="C5" s="27"/>
      <c r="D5" s="27"/>
      <c r="E5" s="27"/>
      <c r="F5" s="27"/>
    </row>
    <row r="6" spans="1:8" ht="13.15" x14ac:dyDescent="0.4">
      <c r="A6" s="1" t="str">
        <f>MSRP_spreadsheet!A6</f>
        <v>Factory options utilized on competition sled</v>
      </c>
      <c r="B6" s="27"/>
      <c r="C6" s="27"/>
      <c r="D6" s="27"/>
      <c r="E6" s="27"/>
      <c r="F6" s="27"/>
    </row>
    <row r="7" spans="1:8" x14ac:dyDescent="0.35">
      <c r="A7" s="2" t="str">
        <f>MSRP_spreadsheet!A7</f>
        <v>tow hitch/rack</v>
      </c>
      <c r="B7" s="2"/>
      <c r="C7" s="2"/>
      <c r="D7" s="2"/>
      <c r="E7" s="2"/>
      <c r="F7" s="2"/>
    </row>
    <row r="8" spans="1:8" x14ac:dyDescent="0.35">
      <c r="A8" s="2" t="str">
        <f>MSRP_spreadsheet!A8</f>
        <v>12 VDC outlet</v>
      </c>
      <c r="B8" s="2"/>
      <c r="C8" s="2"/>
      <c r="D8" s="2"/>
      <c r="E8" s="2"/>
      <c r="F8" s="2"/>
    </row>
    <row r="9" spans="1:8" x14ac:dyDescent="0.35">
      <c r="A9" s="2" t="str">
        <f>MSRP_spreadsheet!A9</f>
        <v>handle bar hooks</v>
      </c>
      <c r="B9" s="2"/>
      <c r="C9" s="2"/>
      <c r="D9" s="2"/>
      <c r="E9" s="2"/>
      <c r="F9" s="2"/>
    </row>
    <row r="10" spans="1:8" x14ac:dyDescent="0.35">
      <c r="A10" s="2" t="str">
        <f>MSRP_spreadsheet!A10</f>
        <v>mirrors</v>
      </c>
      <c r="B10" s="2"/>
      <c r="C10" s="2"/>
      <c r="D10" s="2"/>
      <c r="E10" s="2"/>
      <c r="F10" s="2"/>
    </row>
    <row r="11" spans="1:8" x14ac:dyDescent="0.35">
      <c r="A11" s="2" t="str">
        <f>MSRP_spreadsheet!A11</f>
        <v>tachometer</v>
      </c>
      <c r="B11" s="2"/>
      <c r="C11" s="2"/>
      <c r="D11" s="2"/>
      <c r="E11" s="2"/>
      <c r="F11" s="2"/>
    </row>
    <row r="12" spans="1:8" x14ac:dyDescent="0.35">
      <c r="A12" s="2" t="str">
        <f>MSRP_spreadsheet!A12</f>
        <v>electric start</v>
      </c>
      <c r="B12" s="2"/>
      <c r="C12" s="2"/>
      <c r="D12" s="2"/>
      <c r="E12" s="2"/>
      <c r="F12" s="2"/>
    </row>
    <row r="13" spans="1:8" x14ac:dyDescent="0.35">
      <c r="A13" s="2" t="str">
        <f>MSRP_spreadsheet!A13</f>
        <v>reverse</v>
      </c>
      <c r="B13" s="2"/>
      <c r="C13" s="2"/>
      <c r="D13" s="2"/>
      <c r="E13" s="2"/>
      <c r="F13" s="2"/>
    </row>
    <row r="14" spans="1:8" x14ac:dyDescent="0.35">
      <c r="A14" s="2" t="str">
        <f>MSRP_spreadsheet!A14</f>
        <v>shocks</v>
      </c>
      <c r="B14" s="2"/>
      <c r="C14" s="2"/>
      <c r="D14" s="2"/>
      <c r="E14" s="2"/>
      <c r="F14" s="2"/>
    </row>
    <row r="15" spans="1:8" x14ac:dyDescent="0.35">
      <c r="A15" s="2" t="str">
        <f>MSRP_spreadsheet!A15</f>
        <v>other</v>
      </c>
      <c r="B15" s="2"/>
      <c r="C15" s="2"/>
      <c r="D15" s="2"/>
      <c r="E15" s="2"/>
      <c r="F15" s="2"/>
    </row>
    <row r="16" spans="1:8" x14ac:dyDescent="0.35">
      <c r="A16" s="27"/>
      <c r="B16" s="27"/>
      <c r="C16" s="27"/>
      <c r="D16" s="27"/>
      <c r="E16" s="27"/>
      <c r="F16" s="27"/>
    </row>
    <row r="17" spans="1:8" ht="13.15" x14ac:dyDescent="0.4">
      <c r="A17" s="1" t="str">
        <f>MSRP_spreadsheet!A17</f>
        <v>Engine/Motor</v>
      </c>
      <c r="B17" s="27"/>
      <c r="C17" s="27"/>
      <c r="D17" s="27"/>
      <c r="E17" s="27"/>
      <c r="F17" s="27"/>
    </row>
    <row r="18" spans="1:8" x14ac:dyDescent="0.35">
      <c r="A18" s="16" t="str">
        <f>MSRP_spreadsheet!A18</f>
        <v>spark-ignition/compression-ignition</v>
      </c>
      <c r="B18" s="36"/>
      <c r="C18" s="16" t="s">
        <v>159</v>
      </c>
      <c r="D18" s="16"/>
      <c r="E18" s="16"/>
      <c r="F18" s="59">
        <f>2250*1.5</f>
        <v>3375</v>
      </c>
      <c r="G18" s="37" t="s">
        <v>24</v>
      </c>
      <c r="H18" s="37" t="s">
        <v>160</v>
      </c>
    </row>
    <row r="19" spans="1:8" x14ac:dyDescent="0.35">
      <c r="A19" s="2" t="str">
        <f>MSRP_spreadsheet!A19</f>
        <v>internal parts coating</v>
      </c>
      <c r="B19" s="2"/>
      <c r="C19" s="2"/>
      <c r="D19" s="2"/>
      <c r="E19" s="2"/>
      <c r="F19" s="2"/>
    </row>
    <row r="20" spans="1:8" x14ac:dyDescent="0.35">
      <c r="A20" s="2" t="str">
        <f>MSRP_spreadsheet!A20</f>
        <v>head</v>
      </c>
      <c r="B20" s="2"/>
      <c r="C20" s="2"/>
      <c r="D20" s="2"/>
      <c r="E20" s="2"/>
      <c r="F20" s="2"/>
    </row>
    <row r="21" spans="1:8" x14ac:dyDescent="0.35">
      <c r="A21" s="2" t="str">
        <f>MSRP_spreadsheet!A21</f>
        <v>cylinder</v>
      </c>
      <c r="B21" s="2"/>
      <c r="C21" s="2"/>
      <c r="D21" s="2"/>
      <c r="E21" s="2"/>
      <c r="F21" s="2"/>
    </row>
    <row r="22" spans="1:8" x14ac:dyDescent="0.35">
      <c r="A22" s="2" t="str">
        <f>MSRP_spreadsheet!A22</f>
        <v>pistons/rings/connecting rods</v>
      </c>
      <c r="B22" s="2"/>
      <c r="C22" s="2"/>
      <c r="D22" s="2"/>
      <c r="E22" s="2"/>
      <c r="F22" s="2"/>
    </row>
    <row r="23" spans="1:8" x14ac:dyDescent="0.35">
      <c r="A23" s="2" t="str">
        <f>MSRP_spreadsheet!A23</f>
        <v>electric motor</v>
      </c>
      <c r="B23" s="2"/>
      <c r="C23" s="2"/>
      <c r="D23" s="2"/>
      <c r="E23" s="2"/>
      <c r="F23" s="2"/>
    </row>
    <row r="24" spans="1:8" x14ac:dyDescent="0.35">
      <c r="A24" s="49" t="str">
        <f>MSRP_spreadsheet!A24</f>
        <v>auxiliary energy sources</v>
      </c>
      <c r="B24" s="49"/>
      <c r="C24" s="49"/>
      <c r="D24" s="49"/>
      <c r="E24" s="49"/>
      <c r="F24" s="49"/>
    </row>
    <row r="25" spans="1:8" x14ac:dyDescent="0.35">
      <c r="A25" s="2" t="str">
        <f>MSRP_spreadsheet!A25</f>
        <v>fabrication</v>
      </c>
      <c r="B25" s="2"/>
      <c r="C25" s="2"/>
      <c r="D25" s="2"/>
      <c r="E25" s="2"/>
      <c r="F25" s="2"/>
    </row>
    <row r="26" spans="1:8" x14ac:dyDescent="0.35">
      <c r="A26" s="4" t="str">
        <f>MSRP_spreadsheet!A26</f>
        <v>other</v>
      </c>
      <c r="B26" s="4"/>
      <c r="C26" s="4"/>
      <c r="D26" s="4"/>
      <c r="E26" s="4"/>
      <c r="F26" s="4"/>
    </row>
    <row r="27" spans="1:8" x14ac:dyDescent="0.35">
      <c r="A27" s="27"/>
      <c r="B27" s="27"/>
      <c r="C27" s="27"/>
      <c r="D27" s="27"/>
      <c r="E27" s="27"/>
      <c r="F27" s="27"/>
    </row>
    <row r="28" spans="1:8" ht="13.15" x14ac:dyDescent="0.4">
      <c r="A28" s="1" t="str">
        <f>MSRP_spreadsheet!A28</f>
        <v>Air Management/Intake System</v>
      </c>
      <c r="B28" s="27"/>
      <c r="C28" s="27"/>
      <c r="D28" s="27"/>
      <c r="E28" s="27"/>
      <c r="F28" s="27"/>
    </row>
    <row r="29" spans="1:8" x14ac:dyDescent="0.35">
      <c r="A29" s="16" t="str">
        <f>MSRP_spreadsheet!A29</f>
        <v>turbocharger</v>
      </c>
      <c r="B29" s="16"/>
      <c r="C29" s="16" t="s">
        <v>161</v>
      </c>
      <c r="D29" s="16"/>
      <c r="E29" s="16"/>
      <c r="F29" s="59">
        <v>1481.34</v>
      </c>
      <c r="G29" s="17" t="s">
        <v>34</v>
      </c>
      <c r="H29" s="17" t="s">
        <v>162</v>
      </c>
    </row>
    <row r="30" spans="1:8" x14ac:dyDescent="0.35">
      <c r="A30" s="2" t="str">
        <f>MSRP_spreadsheet!A30</f>
        <v>supercharger</v>
      </c>
      <c r="B30" s="2"/>
      <c r="C30" s="2"/>
      <c r="D30" s="2"/>
      <c r="E30" s="2"/>
      <c r="F30" s="2"/>
    </row>
    <row r="31" spans="1:8" x14ac:dyDescent="0.35">
      <c r="A31" s="2" t="str">
        <f>MSRP_spreadsheet!A31</f>
        <v>turbocharger/supercharger plumbing</v>
      </c>
      <c r="B31" s="2"/>
      <c r="C31" s="2"/>
      <c r="D31" s="2"/>
      <c r="E31" s="2"/>
      <c r="F31" s="2"/>
    </row>
    <row r="32" spans="1:8" s="73" customFormat="1" x14ac:dyDescent="0.35">
      <c r="A32" s="69" t="str">
        <f>MSRP_spreadsheet!A32</f>
        <v>air box/air filter</v>
      </c>
      <c r="B32" s="69"/>
      <c r="C32" s="69"/>
      <c r="D32" s="71"/>
      <c r="E32" s="69"/>
      <c r="F32" s="71"/>
      <c r="H32" s="72"/>
    </row>
    <row r="33" spans="1:8" x14ac:dyDescent="0.35">
      <c r="A33" s="2" t="str">
        <f>MSRP_spreadsheet!A33</f>
        <v>intercooler</v>
      </c>
      <c r="B33" s="2"/>
      <c r="C33" s="2"/>
      <c r="D33" s="2"/>
      <c r="E33" s="2"/>
      <c r="F33" s="2"/>
    </row>
    <row r="34" spans="1:8" x14ac:dyDescent="0.35">
      <c r="A34" s="2" t="str">
        <f>MSRP_spreadsheet!A34</f>
        <v>reed valve</v>
      </c>
      <c r="B34" s="2"/>
      <c r="C34" s="2"/>
      <c r="D34" s="2"/>
      <c r="E34" s="2"/>
      <c r="F34" s="2"/>
    </row>
    <row r="35" spans="1:8" x14ac:dyDescent="0.35">
      <c r="A35" s="2" t="str">
        <f>MSRP_spreadsheet!A35</f>
        <v>rotary valve</v>
      </c>
      <c r="B35" s="2"/>
      <c r="C35" s="2"/>
      <c r="D35" s="2"/>
      <c r="E35" s="2"/>
      <c r="F35" s="2"/>
    </row>
    <row r="36" spans="1:8" x14ac:dyDescent="0.35">
      <c r="A36" s="2" t="str">
        <f>MSRP_spreadsheet!A36</f>
        <v>boost bottle</v>
      </c>
      <c r="B36" s="2"/>
      <c r="C36" s="2"/>
      <c r="D36" s="2"/>
      <c r="E36" s="2"/>
      <c r="F36" s="2"/>
    </row>
    <row r="37" spans="1:8" x14ac:dyDescent="0.35">
      <c r="A37" s="2" t="str">
        <f>MSRP_spreadsheet!A37</f>
        <v>fabrication</v>
      </c>
      <c r="B37" s="2"/>
      <c r="C37" s="2"/>
      <c r="D37" s="2"/>
      <c r="E37" s="2"/>
      <c r="F37" s="2"/>
    </row>
    <row r="38" spans="1:8" x14ac:dyDescent="0.35">
      <c r="A38" s="2" t="str">
        <f>MSRP_spreadsheet!A38</f>
        <v>other</v>
      </c>
      <c r="B38" s="2"/>
      <c r="C38" s="2"/>
      <c r="D38" s="2"/>
      <c r="E38" s="2"/>
      <c r="F38" s="2"/>
    </row>
    <row r="39" spans="1:8" x14ac:dyDescent="0.35">
      <c r="A39" s="27"/>
      <c r="B39" s="27"/>
      <c r="C39" s="27"/>
      <c r="D39" s="27"/>
      <c r="E39" s="27"/>
      <c r="F39" s="27"/>
    </row>
    <row r="40" spans="1:8" ht="13.15" x14ac:dyDescent="0.4">
      <c r="A40" s="1" t="str">
        <f>MSRP_spreadsheet!A40</f>
        <v>Fuel Management</v>
      </c>
      <c r="B40" s="27"/>
      <c r="C40" s="27"/>
      <c r="D40" s="27"/>
      <c r="E40" s="27"/>
      <c r="F40" s="27"/>
    </row>
    <row r="41" spans="1:8" x14ac:dyDescent="0.35">
      <c r="A41" s="2" t="str">
        <f>MSRP_spreadsheet!A41</f>
        <v>fuel injector (PFI, SDI, DI)</v>
      </c>
      <c r="B41" s="2"/>
      <c r="C41" s="2"/>
      <c r="D41" s="2"/>
      <c r="E41" s="2"/>
      <c r="F41" s="2"/>
    </row>
    <row r="42" spans="1:8" x14ac:dyDescent="0.35">
      <c r="A42" s="2" t="str">
        <f>MSRP_spreadsheet!A42</f>
        <v>throttle body</v>
      </c>
      <c r="B42" s="2"/>
      <c r="C42" s="2"/>
      <c r="D42" s="2"/>
      <c r="E42" s="2"/>
      <c r="F42" s="2"/>
    </row>
    <row r="43" spans="1:8" x14ac:dyDescent="0.35">
      <c r="A43" s="2" t="str">
        <f>MSRP_spreadsheet!A43</f>
        <v>carburetor</v>
      </c>
      <c r="B43" s="2"/>
      <c r="C43" s="2"/>
      <c r="D43" s="2"/>
      <c r="E43" s="2"/>
      <c r="F43" s="2"/>
    </row>
    <row r="44" spans="1:8" x14ac:dyDescent="0.35">
      <c r="A44" s="2" t="str">
        <f>MSRP_spreadsheet!A44</f>
        <v>fuel pump</v>
      </c>
      <c r="B44" s="2"/>
      <c r="C44" s="2"/>
      <c r="D44" s="2"/>
      <c r="E44" s="2"/>
      <c r="F44" s="2"/>
    </row>
    <row r="45" spans="1:8" x14ac:dyDescent="0.35">
      <c r="A45" s="2" t="str">
        <f>MSRP_spreadsheet!A45</f>
        <v>fuel pressure regulator</v>
      </c>
      <c r="B45" s="2"/>
      <c r="C45" s="2"/>
      <c r="D45" s="2"/>
      <c r="E45" s="2"/>
      <c r="F45" s="2"/>
    </row>
    <row r="46" spans="1:8" x14ac:dyDescent="0.35">
      <c r="A46" s="2" t="str">
        <f>MSRP_spreadsheet!A46</f>
        <v>fuel filter</v>
      </c>
      <c r="B46" s="2"/>
      <c r="C46" s="2"/>
      <c r="D46" s="51"/>
      <c r="E46" s="2"/>
      <c r="F46" s="51"/>
      <c r="G46" s="48"/>
      <c r="H46" s="48"/>
    </row>
    <row r="47" spans="1:8" x14ac:dyDescent="0.35">
      <c r="A47" s="2" t="str">
        <f>MSRP_spreadsheet!A47</f>
        <v>fuel line</v>
      </c>
      <c r="B47" s="2"/>
      <c r="C47" s="2"/>
      <c r="D47" s="2"/>
      <c r="E47" s="2"/>
      <c r="F47" s="2"/>
    </row>
    <row r="48" spans="1:8" x14ac:dyDescent="0.35">
      <c r="A48" s="2" t="str">
        <f>MSRP_spreadsheet!A48</f>
        <v>fabrication</v>
      </c>
      <c r="B48" s="2"/>
      <c r="C48" s="2"/>
      <c r="D48" s="2"/>
      <c r="E48" s="2"/>
      <c r="F48" s="2"/>
    </row>
    <row r="49" spans="1:8" x14ac:dyDescent="0.35">
      <c r="A49" s="2" t="str">
        <f>MSRP_spreadsheet!A49</f>
        <v>other</v>
      </c>
      <c r="B49" s="2"/>
      <c r="C49" s="2"/>
      <c r="D49" s="2"/>
      <c r="E49" s="2"/>
      <c r="F49" s="2"/>
    </row>
    <row r="50" spans="1:8" x14ac:dyDescent="0.35">
      <c r="A50" s="27"/>
      <c r="B50" s="27"/>
      <c r="C50" s="27"/>
      <c r="D50" s="27"/>
      <c r="E50" s="27"/>
      <c r="F50" s="27"/>
    </row>
    <row r="51" spans="1:8" ht="13.15" x14ac:dyDescent="0.4">
      <c r="A51" s="1" t="str">
        <f>MSRP_spreadsheet!A51</f>
        <v>Exhaust System</v>
      </c>
      <c r="B51" s="27"/>
      <c r="C51" s="27"/>
      <c r="D51" s="27"/>
      <c r="E51" s="27"/>
      <c r="F51" s="27"/>
    </row>
    <row r="52" spans="1:8" x14ac:dyDescent="0.35">
      <c r="A52" s="2" t="str">
        <f>MSRP_spreadsheet!A52</f>
        <v>muffler</v>
      </c>
      <c r="B52" s="2"/>
      <c r="C52" s="2"/>
      <c r="D52" s="2"/>
      <c r="E52" s="2"/>
      <c r="F52" s="2"/>
    </row>
    <row r="53" spans="1:8" s="73" customFormat="1" x14ac:dyDescent="0.35">
      <c r="A53" s="69" t="str">
        <f>MSRP_spreadsheet!A53</f>
        <v>pipes/tubes</v>
      </c>
      <c r="B53" s="69"/>
      <c r="C53" s="69"/>
      <c r="D53" s="70"/>
      <c r="E53" s="69"/>
      <c r="F53" s="71"/>
      <c r="G53" s="72"/>
      <c r="H53" s="72"/>
    </row>
    <row r="54" spans="1:8" x14ac:dyDescent="0.35">
      <c r="A54" s="2" t="str">
        <f>MSRP_spreadsheet!A54</f>
        <v>3-way exhaust catalyst</v>
      </c>
      <c r="B54" s="2"/>
      <c r="C54" s="2"/>
      <c r="D54" s="2"/>
      <c r="E54" s="2"/>
      <c r="F54" s="2"/>
    </row>
    <row r="55" spans="1:8" x14ac:dyDescent="0.35">
      <c r="A55" s="16" t="str">
        <f>MSRP_spreadsheet!A55</f>
        <v>diesel particulate filter</v>
      </c>
      <c r="B55" s="16" t="s">
        <v>163</v>
      </c>
      <c r="C55" s="16"/>
      <c r="D55" s="16"/>
      <c r="E55" s="16"/>
      <c r="F55" s="57">
        <v>1125</v>
      </c>
      <c r="G55" s="17" t="s">
        <v>164</v>
      </c>
      <c r="H55" s="17" t="s">
        <v>165</v>
      </c>
    </row>
    <row r="56" spans="1:8" x14ac:dyDescent="0.35">
      <c r="A56" s="16" t="str">
        <f>MSRP_spreadsheet!A56</f>
        <v>oxidation catalyst</v>
      </c>
      <c r="B56" s="16" t="s">
        <v>166</v>
      </c>
      <c r="C56" s="16"/>
      <c r="D56" s="57"/>
      <c r="E56" s="17"/>
      <c r="F56" s="57">
        <v>150</v>
      </c>
      <c r="G56" s="17" t="s">
        <v>164</v>
      </c>
      <c r="H56" s="37" t="s">
        <v>167</v>
      </c>
    </row>
    <row r="57" spans="1:8" x14ac:dyDescent="0.35">
      <c r="A57" s="2" t="str">
        <f>MSRP_spreadsheet!A57</f>
        <v>secondary air pump</v>
      </c>
      <c r="B57" s="2"/>
      <c r="C57" s="2"/>
      <c r="D57" s="2"/>
      <c r="E57" s="2"/>
      <c r="F57" s="2"/>
    </row>
    <row r="58" spans="1:8" x14ac:dyDescent="0.35">
      <c r="A58" s="2" t="str">
        <f>MSRP_spreadsheet!A58</f>
        <v>air pump plumbing</v>
      </c>
      <c r="B58" s="2"/>
      <c r="C58" s="2"/>
      <c r="D58" s="2"/>
      <c r="E58" s="2"/>
      <c r="F58" s="2"/>
    </row>
    <row r="59" spans="1:8" x14ac:dyDescent="0.35">
      <c r="A59" s="2" t="str">
        <f>MSRP_spreadsheet!A59</f>
        <v>heat management</v>
      </c>
      <c r="B59" s="2"/>
      <c r="C59" s="2"/>
      <c r="D59" s="2"/>
      <c r="E59" s="2"/>
      <c r="F59" s="2"/>
    </row>
    <row r="60" spans="1:8" x14ac:dyDescent="0.35">
      <c r="A60" s="2" t="str">
        <f>MSRP_spreadsheet!A60</f>
        <v>fabrication</v>
      </c>
      <c r="B60" s="2"/>
      <c r="C60" s="2"/>
      <c r="D60" s="2"/>
      <c r="E60" s="2"/>
      <c r="F60" s="2"/>
      <c r="G60" s="48"/>
      <c r="H60" s="48"/>
    </row>
    <row r="61" spans="1:8" x14ac:dyDescent="0.35">
      <c r="A61" s="2" t="str">
        <f>MSRP_spreadsheet!A61</f>
        <v>other</v>
      </c>
      <c r="B61" s="2"/>
      <c r="C61" s="2"/>
      <c r="D61" s="2"/>
      <c r="E61" s="2"/>
      <c r="F61" s="2"/>
    </row>
    <row r="62" spans="1:8" x14ac:dyDescent="0.35">
      <c r="A62" s="27"/>
      <c r="B62" s="27"/>
      <c r="C62" s="27"/>
      <c r="D62" s="27"/>
      <c r="E62" s="27"/>
      <c r="F62" s="27"/>
    </row>
    <row r="63" spans="1:8" ht="13.15" x14ac:dyDescent="0.4">
      <c r="A63" s="1" t="str">
        <f>MSRP_spreadsheet!A63</f>
        <v>Front Suspension</v>
      </c>
      <c r="B63" s="27"/>
      <c r="C63" s="27"/>
      <c r="D63" s="27"/>
      <c r="E63" s="27"/>
      <c r="F63" s="27"/>
    </row>
    <row r="64" spans="1:8" x14ac:dyDescent="0.35">
      <c r="A64" s="16" t="str">
        <f>MSRP_spreadsheet!A64</f>
        <v>skis</v>
      </c>
      <c r="B64" s="16"/>
      <c r="C64" s="16"/>
      <c r="D64" s="16"/>
      <c r="E64" s="16"/>
      <c r="F64" s="16"/>
      <c r="G64" s="37" t="s">
        <v>168</v>
      </c>
      <c r="H64" s="37" t="s">
        <v>169</v>
      </c>
    </row>
    <row r="65" spans="1:8" x14ac:dyDescent="0.35">
      <c r="A65" s="2" t="str">
        <f>MSRP_spreadsheet!A65</f>
        <v>shocks</v>
      </c>
      <c r="B65" s="2"/>
      <c r="C65" s="2"/>
      <c r="D65" s="2"/>
      <c r="E65" s="2"/>
      <c r="F65" s="2"/>
    </row>
    <row r="66" spans="1:8" x14ac:dyDescent="0.35">
      <c r="A66" s="2" t="str">
        <f>MSRP_spreadsheet!A66</f>
        <v>springs</v>
      </c>
      <c r="B66" s="2"/>
      <c r="C66" s="2"/>
      <c r="D66" s="2"/>
      <c r="E66" s="2"/>
      <c r="F66" s="2"/>
    </row>
    <row r="67" spans="1:8" x14ac:dyDescent="0.35">
      <c r="A67" s="2" t="str">
        <f>MSRP_spreadsheet!A67</f>
        <v>trailing arms/A-arms</v>
      </c>
      <c r="B67" s="2"/>
      <c r="C67" s="2"/>
      <c r="D67" s="2"/>
      <c r="E67" s="2"/>
      <c r="F67" s="2"/>
    </row>
    <row r="68" spans="1:8" x14ac:dyDescent="0.35">
      <c r="A68" s="16" t="str">
        <f>MSRP_spreadsheet!A68</f>
        <v>steering components</v>
      </c>
      <c r="B68" s="16"/>
      <c r="C68" s="16"/>
      <c r="D68" s="18"/>
      <c r="E68" s="16"/>
      <c r="F68" s="18"/>
      <c r="G68" s="37" t="s">
        <v>170</v>
      </c>
      <c r="H68" s="17" t="s">
        <v>169</v>
      </c>
    </row>
    <row r="69" spans="1:8" x14ac:dyDescent="0.35">
      <c r="A69" s="2" t="str">
        <f>MSRP_spreadsheet!A69</f>
        <v>fabrication</v>
      </c>
      <c r="B69" s="2"/>
      <c r="C69" s="2"/>
      <c r="D69" s="2"/>
      <c r="E69" s="2"/>
      <c r="F69" s="51"/>
      <c r="H69" s="48"/>
    </row>
    <row r="70" spans="1:8" x14ac:dyDescent="0.35">
      <c r="A70" s="2" t="str">
        <f>MSRP_spreadsheet!A70</f>
        <v>other</v>
      </c>
      <c r="B70" s="2"/>
      <c r="C70" s="2"/>
      <c r="D70" s="2"/>
      <c r="E70" s="2"/>
      <c r="F70" s="2"/>
    </row>
    <row r="71" spans="1:8" x14ac:dyDescent="0.35">
      <c r="A71" s="27"/>
      <c r="B71" s="27"/>
      <c r="C71" s="27"/>
      <c r="D71" s="27"/>
      <c r="E71" s="27"/>
      <c r="F71" s="27"/>
    </row>
    <row r="72" spans="1:8" ht="13.15" x14ac:dyDescent="0.4">
      <c r="A72" s="1" t="str">
        <f>MSRP_spreadsheet!A72</f>
        <v>Rear Suspension</v>
      </c>
      <c r="B72" s="27"/>
      <c r="C72" s="27"/>
      <c r="D72" s="27"/>
      <c r="E72" s="27"/>
      <c r="F72" s="27"/>
    </row>
    <row r="73" spans="1:8" x14ac:dyDescent="0.35">
      <c r="A73" s="16" t="str">
        <f>MSRP_spreadsheet!A73</f>
        <v>wheels</v>
      </c>
      <c r="B73" s="16"/>
      <c r="C73" s="16"/>
      <c r="D73" s="16"/>
      <c r="E73" s="16" t="s">
        <v>171</v>
      </c>
      <c r="F73" s="18">
        <v>99.64</v>
      </c>
      <c r="G73" s="17" t="s">
        <v>172</v>
      </c>
      <c r="H73" s="17" t="s">
        <v>173</v>
      </c>
    </row>
    <row r="74" spans="1:8" x14ac:dyDescent="0.35">
      <c r="A74" s="2" t="str">
        <f>MSRP_spreadsheet!A74</f>
        <v>shocks</v>
      </c>
      <c r="B74" s="2"/>
      <c r="C74" s="2"/>
      <c r="D74" s="2"/>
      <c r="E74" s="2"/>
      <c r="F74" s="2"/>
    </row>
    <row r="75" spans="1:8" x14ac:dyDescent="0.35">
      <c r="A75" s="2" t="str">
        <f>MSRP_spreadsheet!A75</f>
        <v>springs</v>
      </c>
      <c r="B75" s="2"/>
      <c r="C75" s="2"/>
      <c r="D75" s="2"/>
      <c r="E75" s="2"/>
      <c r="F75" s="2"/>
    </row>
    <row r="76" spans="1:8" x14ac:dyDescent="0.35">
      <c r="A76" s="16" t="str">
        <f>MSRP_spreadsheet!A76</f>
        <v>hyfax/sliders</v>
      </c>
      <c r="B76" s="16" t="s">
        <v>174</v>
      </c>
      <c r="C76" s="16"/>
      <c r="D76" s="16"/>
      <c r="E76" s="56" t="s">
        <v>175</v>
      </c>
      <c r="F76" s="18">
        <v>30.45</v>
      </c>
      <c r="G76" s="37" t="s">
        <v>176</v>
      </c>
      <c r="H76" s="37" t="s">
        <v>173</v>
      </c>
    </row>
    <row r="77" spans="1:8" x14ac:dyDescent="0.35">
      <c r="A77" s="2" t="str">
        <f>MSRP_spreadsheet!A77</f>
        <v>mount points</v>
      </c>
      <c r="B77" s="2"/>
      <c r="C77" s="2"/>
      <c r="D77" s="2"/>
      <c r="E77" s="2"/>
      <c r="F77" s="2"/>
    </row>
    <row r="78" spans="1:8" x14ac:dyDescent="0.35">
      <c r="A78" s="2" t="str">
        <f>MSRP_spreadsheet!A78</f>
        <v>fabrication</v>
      </c>
      <c r="B78" s="2"/>
      <c r="C78" s="2"/>
      <c r="D78" s="2"/>
      <c r="E78" s="2"/>
      <c r="F78" s="50"/>
      <c r="H78" s="48"/>
    </row>
    <row r="79" spans="1:8" x14ac:dyDescent="0.35">
      <c r="A79" s="2" t="str">
        <f>MSRP_spreadsheet!A79</f>
        <v>other</v>
      </c>
      <c r="B79" s="2"/>
      <c r="C79" s="2"/>
      <c r="D79" s="2"/>
      <c r="E79" s="2"/>
      <c r="F79" s="2"/>
    </row>
    <row r="80" spans="1:8" x14ac:dyDescent="0.35">
      <c r="A80" s="27"/>
      <c r="B80" s="27"/>
      <c r="C80" s="27"/>
      <c r="D80" s="27"/>
      <c r="E80" s="27"/>
      <c r="F80" s="27"/>
    </row>
    <row r="81" spans="1:8" ht="13.15" x14ac:dyDescent="0.4">
      <c r="A81" s="1" t="str">
        <f>MSRP_spreadsheet!A81</f>
        <v>Drivetrain</v>
      </c>
      <c r="B81" s="27"/>
      <c r="C81" s="27"/>
      <c r="D81" s="27"/>
      <c r="E81" s="27"/>
      <c r="F81" s="27"/>
    </row>
    <row r="82" spans="1:8" x14ac:dyDescent="0.35">
      <c r="A82" s="16" t="str">
        <f>MSRP_spreadsheet!A82</f>
        <v>track</v>
      </c>
      <c r="B82" s="36" t="s">
        <v>177</v>
      </c>
      <c r="C82" s="16"/>
      <c r="D82" s="16"/>
      <c r="E82" s="16"/>
      <c r="F82" s="57">
        <v>663</v>
      </c>
      <c r="G82" s="37" t="s">
        <v>78</v>
      </c>
      <c r="H82" s="17" t="s">
        <v>178</v>
      </c>
    </row>
    <row r="83" spans="1:8" x14ac:dyDescent="0.35">
      <c r="A83" s="2" t="str">
        <f>MSRP_spreadsheet!A83</f>
        <v>studs</v>
      </c>
      <c r="B83" s="2"/>
      <c r="C83" s="2"/>
      <c r="D83" s="2"/>
      <c r="E83" s="2"/>
      <c r="F83" s="2"/>
    </row>
    <row r="84" spans="1:8" x14ac:dyDescent="0.35">
      <c r="A84" s="16" t="str">
        <f>MSRP_spreadsheet!A84</f>
        <v>driveshaft/drive sprockets</v>
      </c>
      <c r="B84" s="16"/>
      <c r="C84" s="16"/>
      <c r="D84" s="16"/>
      <c r="E84" s="16"/>
      <c r="F84" s="16"/>
      <c r="G84" s="17" t="s">
        <v>179</v>
      </c>
      <c r="H84" s="17" t="s">
        <v>169</v>
      </c>
    </row>
    <row r="85" spans="1:8" x14ac:dyDescent="0.35">
      <c r="A85" s="40" t="str">
        <f>MSRP_spreadsheet!A85</f>
        <v>jackshaft</v>
      </c>
      <c r="B85" s="40"/>
      <c r="C85" s="40"/>
      <c r="D85" s="40"/>
      <c r="E85" s="40"/>
      <c r="F85" s="41"/>
      <c r="G85" s="39" t="s">
        <v>180</v>
      </c>
      <c r="H85" s="37" t="s">
        <v>169</v>
      </c>
    </row>
    <row r="86" spans="1:8" x14ac:dyDescent="0.35">
      <c r="A86" s="16" t="str">
        <f>MSRP_spreadsheet!A86</f>
        <v>chaincase/gear box</v>
      </c>
      <c r="B86" s="17"/>
      <c r="C86" s="16" t="s">
        <v>181</v>
      </c>
      <c r="D86" s="16"/>
      <c r="E86" s="16"/>
      <c r="F86" s="18">
        <v>400.97</v>
      </c>
      <c r="G86" s="17" t="s">
        <v>182</v>
      </c>
      <c r="H86" s="17" t="s">
        <v>183</v>
      </c>
    </row>
    <row r="87" spans="1:8" x14ac:dyDescent="0.35">
      <c r="A87" s="16" t="str">
        <f>MSRP_spreadsheet!A87</f>
        <v>drive clutch</v>
      </c>
      <c r="B87" s="16"/>
      <c r="C87" s="16"/>
      <c r="D87" s="16"/>
      <c r="E87" s="16"/>
      <c r="F87" s="52"/>
      <c r="G87" s="17" t="s">
        <v>184</v>
      </c>
      <c r="H87" s="17" t="s">
        <v>169</v>
      </c>
    </row>
    <row r="88" spans="1:8" x14ac:dyDescent="0.35">
      <c r="A88" s="2" t="str">
        <f>MSRP_spreadsheet!A88</f>
        <v>driven clutch</v>
      </c>
      <c r="B88" s="2"/>
      <c r="C88" s="2"/>
      <c r="D88" s="2"/>
      <c r="E88" s="2"/>
      <c r="F88" s="2"/>
    </row>
    <row r="89" spans="1:8" x14ac:dyDescent="0.35">
      <c r="A89" s="2" t="str">
        <f>MSRP_spreadsheet!A89</f>
        <v>drive belt</v>
      </c>
      <c r="B89" s="2"/>
      <c r="C89" s="2"/>
      <c r="D89" s="2"/>
      <c r="E89" s="2"/>
      <c r="F89" s="2"/>
    </row>
    <row r="90" spans="1:8" x14ac:dyDescent="0.35">
      <c r="A90" s="2" t="str">
        <f>MSRP_spreadsheet!A90</f>
        <v>cvt guarding/cover</v>
      </c>
      <c r="B90" s="2"/>
      <c r="C90" s="2"/>
      <c r="D90" s="2"/>
      <c r="E90" s="2"/>
      <c r="F90" s="2"/>
    </row>
    <row r="91" spans="1:8" x14ac:dyDescent="0.35">
      <c r="A91" s="16" t="str">
        <f>MSRP_spreadsheet!A91</f>
        <v>clutch adaptor</v>
      </c>
      <c r="B91" s="37" t="s">
        <v>185</v>
      </c>
      <c r="C91" s="16"/>
      <c r="D91" s="16"/>
      <c r="E91" s="16"/>
      <c r="F91" s="18">
        <v>337.5</v>
      </c>
      <c r="G91" s="17" t="s">
        <v>186</v>
      </c>
      <c r="H91" s="17" t="s">
        <v>178</v>
      </c>
    </row>
    <row r="92" spans="1:8" x14ac:dyDescent="0.35">
      <c r="A92" s="2" t="str">
        <f>MSRP_spreadsheet!A92</f>
        <v>fabrication</v>
      </c>
      <c r="B92" s="2"/>
      <c r="C92" s="2"/>
      <c r="D92" s="2"/>
      <c r="E92" s="2"/>
      <c r="F92" s="2"/>
    </row>
    <row r="93" spans="1:8" x14ac:dyDescent="0.35">
      <c r="A93" s="16" t="str">
        <f>MSRP_spreadsheet!A93</f>
        <v>other</v>
      </c>
      <c r="B93" s="16"/>
      <c r="C93" s="16"/>
      <c r="D93" s="16">
        <v>79.95</v>
      </c>
      <c r="E93" s="16"/>
      <c r="F93" s="18">
        <v>79.95</v>
      </c>
      <c r="G93" s="37" t="s">
        <v>200</v>
      </c>
      <c r="H93" s="37" t="s">
        <v>187</v>
      </c>
    </row>
    <row r="94" spans="1:8" x14ac:dyDescent="0.35">
      <c r="A94" s="27"/>
      <c r="B94" s="27"/>
      <c r="C94" s="27"/>
      <c r="D94" s="27"/>
      <c r="E94" s="27"/>
      <c r="F94" s="27"/>
    </row>
    <row r="95" spans="1:8" ht="13.15" x14ac:dyDescent="0.4">
      <c r="A95" s="1" t="str">
        <f>MSRP_spreadsheet!A95</f>
        <v>Cooling System</v>
      </c>
      <c r="B95" s="27"/>
      <c r="C95" s="27"/>
      <c r="D95" s="27"/>
      <c r="E95" s="27"/>
      <c r="F95" s="27"/>
    </row>
    <row r="96" spans="1:8" x14ac:dyDescent="0.35">
      <c r="A96" s="2" t="str">
        <f>MSRP_spreadsheet!A96</f>
        <v>radiator</v>
      </c>
      <c r="B96" s="2"/>
      <c r="C96" s="2"/>
      <c r="D96" s="2"/>
      <c r="E96" s="2"/>
      <c r="F96" s="2"/>
    </row>
    <row r="97" spans="1:8" x14ac:dyDescent="0.35">
      <c r="A97" s="2" t="str">
        <f>MSRP_spreadsheet!A97</f>
        <v>coolant pump</v>
      </c>
      <c r="B97" s="2"/>
      <c r="C97" s="2"/>
      <c r="D97" s="2"/>
      <c r="E97" s="2"/>
      <c r="F97" s="2"/>
    </row>
    <row r="98" spans="1:8" x14ac:dyDescent="0.35">
      <c r="A98" s="2" t="str">
        <f>MSRP_spreadsheet!A98</f>
        <v>fan</v>
      </c>
      <c r="B98" s="2"/>
      <c r="C98" s="2"/>
      <c r="D98" s="2"/>
      <c r="E98" s="2"/>
      <c r="F98" s="2"/>
    </row>
    <row r="99" spans="1:8" x14ac:dyDescent="0.35">
      <c r="A99" s="2" t="str">
        <f>MSRP_spreadsheet!A99</f>
        <v>heat exchanger</v>
      </c>
      <c r="B99" s="2"/>
      <c r="C99" s="2"/>
      <c r="D99" s="2"/>
      <c r="E99" s="2"/>
      <c r="F99" s="2"/>
    </row>
    <row r="100" spans="1:8" x14ac:dyDescent="0.35">
      <c r="A100" s="2" t="str">
        <f>MSRP_spreadsheet!A100</f>
        <v>thermostat</v>
      </c>
      <c r="B100" s="2"/>
      <c r="C100" s="2"/>
      <c r="D100" s="2"/>
      <c r="E100" s="2"/>
      <c r="F100" s="2"/>
    </row>
    <row r="101" spans="1:8" x14ac:dyDescent="0.35">
      <c r="A101" s="2" t="str">
        <f>MSRP_spreadsheet!A101</f>
        <v>fabrication</v>
      </c>
      <c r="B101" s="2"/>
      <c r="C101" s="2"/>
      <c r="D101" s="2"/>
      <c r="E101" s="2"/>
      <c r="F101" s="2"/>
    </row>
    <row r="102" spans="1:8" x14ac:dyDescent="0.35">
      <c r="A102" s="2" t="str">
        <f>MSRP_spreadsheet!A102</f>
        <v>other</v>
      </c>
      <c r="B102" s="2"/>
      <c r="C102" s="2"/>
      <c r="D102" s="2"/>
      <c r="E102" s="2"/>
      <c r="F102" s="2"/>
    </row>
    <row r="103" spans="1:8" x14ac:dyDescent="0.35">
      <c r="A103" s="27"/>
      <c r="B103" s="27"/>
      <c r="C103" s="27"/>
      <c r="D103" s="27"/>
      <c r="E103" s="27"/>
      <c r="F103" s="27"/>
    </row>
    <row r="104" spans="1:8" ht="13.15" x14ac:dyDescent="0.4">
      <c r="A104" s="1" t="str">
        <f>MSRP_spreadsheet!A104</f>
        <v>Noise/Vibration/Harshness</v>
      </c>
      <c r="B104" s="27"/>
      <c r="C104" s="27"/>
      <c r="D104" s="27"/>
      <c r="E104" s="27"/>
      <c r="F104" s="27"/>
    </row>
    <row r="105" spans="1:8" x14ac:dyDescent="0.35">
      <c r="A105" s="16" t="str">
        <f>MSRP_spreadsheet!A105</f>
        <v>skirting</v>
      </c>
      <c r="B105" s="16"/>
      <c r="C105" s="16"/>
      <c r="D105" s="16"/>
      <c r="E105" s="16"/>
      <c r="F105" s="52"/>
      <c r="G105" s="17" t="s">
        <v>188</v>
      </c>
      <c r="H105" s="37" t="s">
        <v>189</v>
      </c>
    </row>
    <row r="106" spans="1:8" x14ac:dyDescent="0.35">
      <c r="A106" s="2" t="str">
        <f>MSRP_spreadsheet!A106</f>
        <v>hood lining</v>
      </c>
      <c r="B106" s="2"/>
      <c r="C106" s="2"/>
      <c r="D106" s="2"/>
      <c r="E106" s="2"/>
      <c r="F106" s="2"/>
    </row>
    <row r="107" spans="1:8" x14ac:dyDescent="0.35">
      <c r="A107" s="16" t="str">
        <f>MSRP_spreadsheet!A107</f>
        <v>tunnel lining</v>
      </c>
      <c r="B107" s="16"/>
      <c r="C107" s="16"/>
      <c r="D107" s="16">
        <v>7.97</v>
      </c>
      <c r="E107" s="16"/>
      <c r="F107" s="18">
        <v>7.97</v>
      </c>
      <c r="G107" s="17" t="s">
        <v>106</v>
      </c>
      <c r="H107" s="37" t="s">
        <v>187</v>
      </c>
    </row>
    <row r="108" spans="1:8" x14ac:dyDescent="0.35">
      <c r="A108" s="2" t="str">
        <f>MSRP_spreadsheet!A108</f>
        <v>fiberglass packing</v>
      </c>
      <c r="B108" s="2"/>
      <c r="C108" s="2"/>
      <c r="D108" s="2"/>
      <c r="E108" s="2"/>
      <c r="F108" s="2"/>
    </row>
    <row r="109" spans="1:8" x14ac:dyDescent="0.35">
      <c r="A109" s="2" t="str">
        <f>MSRP_spreadsheet!A109</f>
        <v>other</v>
      </c>
      <c r="B109" s="2"/>
      <c r="C109" s="2"/>
      <c r="D109" s="2"/>
      <c r="E109" s="2"/>
      <c r="F109" s="2"/>
    </row>
    <row r="110" spans="1:8" x14ac:dyDescent="0.35">
      <c r="A110" s="27"/>
      <c r="B110" s="27"/>
      <c r="C110" s="27"/>
      <c r="D110" s="27"/>
      <c r="E110" s="27"/>
      <c r="F110" s="27"/>
    </row>
    <row r="111" spans="1:8" ht="13.15" x14ac:dyDescent="0.4">
      <c r="A111" s="1" t="str">
        <f>MSRP_spreadsheet!A111</f>
        <v>Chassis</v>
      </c>
      <c r="B111" s="27"/>
      <c r="C111" s="27"/>
      <c r="D111" s="27"/>
      <c r="E111" s="27"/>
      <c r="F111" s="27"/>
    </row>
    <row r="112" spans="1:8" x14ac:dyDescent="0.35">
      <c r="A112" s="2" t="str">
        <f>MSRP_spreadsheet!A112</f>
        <v>bulkhead modification</v>
      </c>
      <c r="B112" s="2"/>
      <c r="C112" s="2"/>
      <c r="D112" s="2"/>
      <c r="E112" s="2"/>
      <c r="F112" s="2"/>
    </row>
    <row r="113" spans="1:8" x14ac:dyDescent="0.35">
      <c r="A113" s="2" t="str">
        <f>MSRP_spreadsheet!A113</f>
        <v>tunnel modification</v>
      </c>
      <c r="B113" s="2"/>
      <c r="C113" s="2"/>
      <c r="D113" s="2"/>
      <c r="E113" s="2"/>
      <c r="F113" s="2"/>
    </row>
    <row r="114" spans="1:8" x14ac:dyDescent="0.35">
      <c r="A114" s="2" t="str">
        <f>MSRP_spreadsheet!A114</f>
        <v>seat</v>
      </c>
      <c r="B114" s="2"/>
      <c r="C114" s="2"/>
      <c r="D114" s="2"/>
      <c r="E114" s="2"/>
      <c r="F114" s="2"/>
    </row>
    <row r="115" spans="1:8" x14ac:dyDescent="0.35">
      <c r="A115" s="2" t="str">
        <f>MSRP_spreadsheet!A115</f>
        <v>hood</v>
      </c>
      <c r="B115" s="2"/>
      <c r="C115" s="2"/>
      <c r="D115" s="2"/>
      <c r="E115" s="2"/>
      <c r="F115" s="2"/>
    </row>
    <row r="116" spans="1:8" x14ac:dyDescent="0.35">
      <c r="A116" s="2" t="str">
        <f>MSRP_spreadsheet!A116</f>
        <v>windshield</v>
      </c>
      <c r="B116" s="2"/>
      <c r="C116" s="2"/>
      <c r="D116" s="2"/>
      <c r="E116" s="2"/>
      <c r="F116" s="2"/>
    </row>
    <row r="117" spans="1:8" x14ac:dyDescent="0.35">
      <c r="A117" s="2" t="str">
        <f>MSRP_spreadsheet!A117</f>
        <v>motor mount</v>
      </c>
      <c r="B117" s="2"/>
      <c r="C117" s="2"/>
      <c r="D117" s="2"/>
      <c r="E117" s="2"/>
      <c r="F117" s="50"/>
      <c r="H117" s="48"/>
    </row>
    <row r="118" spans="1:8" x14ac:dyDescent="0.35">
      <c r="A118" s="2" t="str">
        <f>MSRP_spreadsheet!A118</f>
        <v>fuel tank</v>
      </c>
      <c r="B118" s="2"/>
      <c r="C118" s="2"/>
      <c r="D118" s="2"/>
      <c r="E118" s="2"/>
      <c r="F118" s="2"/>
    </row>
    <row r="119" spans="1:8" x14ac:dyDescent="0.35">
      <c r="A119" s="2" t="str">
        <f>MSRP_spreadsheet!A119</f>
        <v>battery box</v>
      </c>
      <c r="B119" s="2"/>
      <c r="C119" s="2"/>
      <c r="D119" s="2"/>
      <c r="E119" s="2"/>
      <c r="F119" s="51"/>
      <c r="H119" s="48"/>
    </row>
    <row r="120" spans="1:8" x14ac:dyDescent="0.35">
      <c r="A120" s="2" t="str">
        <f>MSRP_spreadsheet!A120</f>
        <v>handlebars/hooks/risers</v>
      </c>
      <c r="B120" s="2"/>
      <c r="C120" s="2"/>
      <c r="D120" s="2"/>
      <c r="E120" s="2"/>
      <c r="F120" s="2"/>
    </row>
    <row r="121" spans="1:8" x14ac:dyDescent="0.35">
      <c r="A121" s="2" t="str">
        <f>MSRP_spreadsheet!A121</f>
        <v>hand guards</v>
      </c>
      <c r="B121" s="2"/>
      <c r="C121" s="2"/>
      <c r="D121" s="2"/>
      <c r="E121" s="2"/>
      <c r="F121" s="2"/>
    </row>
    <row r="122" spans="1:8" x14ac:dyDescent="0.35">
      <c r="A122" s="2" t="str">
        <f>MSRP_spreadsheet!A122</f>
        <v>throttle</v>
      </c>
      <c r="B122" s="2"/>
      <c r="C122" s="2"/>
      <c r="D122" s="2"/>
      <c r="E122" s="2"/>
      <c r="F122" s="2"/>
    </row>
    <row r="123" spans="1:8" x14ac:dyDescent="0.35">
      <c r="A123" s="16" t="str">
        <f>MSRP_spreadsheet!A123</f>
        <v>brake system</v>
      </c>
      <c r="B123" s="16"/>
      <c r="C123" s="16"/>
      <c r="D123" s="16"/>
      <c r="E123" s="64" t="s">
        <v>213</v>
      </c>
      <c r="F123" s="18">
        <f>(109.95*1.5)-136.08</f>
        <v>28.844999999999999</v>
      </c>
      <c r="G123" s="17" t="s">
        <v>212</v>
      </c>
      <c r="H123" s="37" t="s">
        <v>173</v>
      </c>
    </row>
    <row r="124" spans="1:8" x14ac:dyDescent="0.35">
      <c r="A124" s="2" t="str">
        <f>MSRP_spreadsheet!A124</f>
        <v>heated grips</v>
      </c>
      <c r="B124" s="2"/>
      <c r="C124" s="2"/>
      <c r="D124" s="2"/>
      <c r="E124" s="2"/>
      <c r="F124" s="2"/>
    </row>
    <row r="125" spans="1:8" x14ac:dyDescent="0.35">
      <c r="A125" s="2" t="str">
        <f>MSRP_spreadsheet!A125</f>
        <v>fabrication</v>
      </c>
      <c r="B125" s="2"/>
      <c r="C125" s="2"/>
      <c r="D125" s="2"/>
      <c r="E125" s="2"/>
      <c r="F125" s="2"/>
    </row>
    <row r="126" spans="1:8" x14ac:dyDescent="0.35">
      <c r="A126" s="2" t="str">
        <f>MSRP_spreadsheet!A126</f>
        <v>other</v>
      </c>
      <c r="B126" s="2"/>
      <c r="C126" s="2"/>
      <c r="D126" s="2"/>
      <c r="E126" s="2"/>
      <c r="F126" s="2"/>
    </row>
    <row r="127" spans="1:8" x14ac:dyDescent="0.35">
      <c r="A127" s="27"/>
      <c r="B127" s="27"/>
      <c r="C127" s="27"/>
      <c r="D127" s="27"/>
      <c r="E127" s="27"/>
      <c r="F127" s="27"/>
    </row>
    <row r="128" spans="1:8" ht="13.15" x14ac:dyDescent="0.4">
      <c r="A128" s="1" t="str">
        <f>MSRP_spreadsheet!A128</f>
        <v>Electrical</v>
      </c>
      <c r="B128" s="27"/>
      <c r="C128" s="27"/>
      <c r="D128" s="27"/>
      <c r="E128" s="27"/>
      <c r="F128" s="27"/>
    </row>
    <row r="129" spans="1:8" x14ac:dyDescent="0.35">
      <c r="A129" s="16" t="str">
        <f>MSRP_spreadsheet!A129</f>
        <v>battery(s)</v>
      </c>
      <c r="B129" s="16"/>
      <c r="C129" s="16"/>
      <c r="D129" s="16"/>
      <c r="E129" s="64" t="s">
        <v>190</v>
      </c>
      <c r="F129" s="18">
        <v>450.54</v>
      </c>
      <c r="G129" s="17" t="s">
        <v>125</v>
      </c>
      <c r="H129" s="37" t="s">
        <v>173</v>
      </c>
    </row>
    <row r="130" spans="1:8" x14ac:dyDescent="0.35">
      <c r="A130" s="2" t="str">
        <f>MSRP_spreadsheet!A130</f>
        <v>switches</v>
      </c>
      <c r="B130" s="2"/>
      <c r="C130" s="2"/>
      <c r="D130" s="2"/>
      <c r="E130" s="2"/>
      <c r="F130" s="2"/>
    </row>
    <row r="131" spans="1:8" x14ac:dyDescent="0.35">
      <c r="A131" s="2" t="str">
        <f>MSRP_spreadsheet!A131</f>
        <v>connectors</v>
      </c>
      <c r="B131" s="2"/>
      <c r="C131" s="2"/>
      <c r="D131" s="2"/>
      <c r="E131" s="2"/>
      <c r="F131" s="2"/>
    </row>
    <row r="132" spans="1:8" x14ac:dyDescent="0.35">
      <c r="A132" s="2" t="str">
        <f>MSRP_spreadsheet!A132</f>
        <v>fuses</v>
      </c>
      <c r="B132" s="2"/>
      <c r="C132" s="2"/>
      <c r="D132" s="2"/>
      <c r="E132" s="2"/>
      <c r="F132" s="2"/>
    </row>
    <row r="133" spans="1:8" x14ac:dyDescent="0.35">
      <c r="A133" s="2" t="str">
        <f>MSRP_spreadsheet!A133</f>
        <v>wire/cable</v>
      </c>
      <c r="B133" s="2"/>
      <c r="C133" s="2"/>
      <c r="D133" s="2"/>
      <c r="E133" s="2"/>
      <c r="F133" s="2"/>
      <c r="H133" s="48"/>
    </row>
    <row r="134" spans="1:8" x14ac:dyDescent="0.35">
      <c r="A134" s="2" t="str">
        <f>MSRP_spreadsheet!A134</f>
        <v>lighting</v>
      </c>
      <c r="B134" s="2"/>
      <c r="C134" s="2"/>
      <c r="D134" s="2"/>
      <c r="E134" s="2"/>
      <c r="F134" s="2"/>
    </row>
    <row r="135" spans="1:8" x14ac:dyDescent="0.35">
      <c r="A135" s="2" t="str">
        <f>MSRP_spreadsheet!A135</f>
        <v>motor charger</v>
      </c>
      <c r="B135" s="2"/>
      <c r="C135" s="2"/>
      <c r="D135" s="2"/>
      <c r="E135" s="2"/>
      <c r="F135" s="2"/>
    </row>
    <row r="136" spans="1:8" x14ac:dyDescent="0.35">
      <c r="A136" s="2" t="str">
        <f>MSRP_spreadsheet!A136</f>
        <v>contactor</v>
      </c>
      <c r="B136" s="2"/>
      <c r="C136" s="2"/>
      <c r="D136" s="2"/>
      <c r="E136" s="2"/>
      <c r="F136" s="2"/>
    </row>
    <row r="137" spans="1:8" x14ac:dyDescent="0.35">
      <c r="A137" s="2" t="str">
        <f>MSRP_spreadsheet!A137</f>
        <v>motor controller</v>
      </c>
      <c r="B137" s="2"/>
      <c r="C137" s="2"/>
      <c r="D137" s="2"/>
      <c r="E137" s="2"/>
      <c r="F137" s="2"/>
    </row>
    <row r="138" spans="1:8" x14ac:dyDescent="0.35">
      <c r="A138" s="2" t="str">
        <f>MSRP_spreadsheet!A138</f>
        <v>injector controller</v>
      </c>
      <c r="B138" s="2"/>
      <c r="C138" s="2"/>
      <c r="D138" s="2"/>
      <c r="E138" s="2"/>
      <c r="F138" s="2"/>
    </row>
    <row r="139" spans="1:8" x14ac:dyDescent="0.35">
      <c r="A139" s="2" t="str">
        <f>MSRP_spreadsheet!A139</f>
        <v>boost controller</v>
      </c>
      <c r="B139" s="2"/>
      <c r="C139" s="2"/>
      <c r="D139" s="2"/>
      <c r="E139" s="2"/>
      <c r="F139" s="2"/>
    </row>
    <row r="140" spans="1:8" x14ac:dyDescent="0.35">
      <c r="A140" s="2" t="str">
        <f>MSRP_spreadsheet!A140</f>
        <v>exhaust gas temperature (EGT) sensor</v>
      </c>
      <c r="B140" s="2"/>
      <c r="C140" s="2"/>
      <c r="D140" s="2"/>
      <c r="E140" s="2"/>
      <c r="F140" s="2"/>
    </row>
    <row r="141" spans="1:8" x14ac:dyDescent="0.35">
      <c r="A141" s="16" t="str">
        <f>MSRP_spreadsheet!A141</f>
        <v>general sensor(s)</v>
      </c>
      <c r="B141" s="16"/>
      <c r="C141" s="16"/>
      <c r="D141" s="16"/>
      <c r="E141" s="16"/>
      <c r="F141" s="16"/>
      <c r="G141" s="17" t="s">
        <v>191</v>
      </c>
      <c r="H141" s="17" t="s">
        <v>192</v>
      </c>
    </row>
    <row r="142" spans="1:8" x14ac:dyDescent="0.35">
      <c r="A142" s="2" t="str">
        <f>MSRP_spreadsheet!A142</f>
        <v>engine calibration hardware</v>
      </c>
      <c r="B142" s="2"/>
      <c r="C142" s="2"/>
      <c r="D142" s="2"/>
      <c r="E142" s="2"/>
      <c r="F142" s="2"/>
    </row>
    <row r="143" spans="1:8" x14ac:dyDescent="0.35">
      <c r="A143" s="2" t="str">
        <f>MSRP_spreadsheet!A143</f>
        <v>engine calibration software</v>
      </c>
      <c r="B143" s="2"/>
      <c r="C143" s="2"/>
      <c r="D143" s="2"/>
      <c r="E143" s="2"/>
      <c r="F143" s="2"/>
    </row>
    <row r="144" spans="1:8" x14ac:dyDescent="0.35">
      <c r="A144" s="2" t="str">
        <f>MSRP_spreadsheet!A144</f>
        <v>fabrication</v>
      </c>
      <c r="B144" s="2"/>
      <c r="C144" s="2"/>
      <c r="D144" s="2"/>
      <c r="E144" s="2"/>
      <c r="F144" s="2"/>
    </row>
    <row r="145" spans="1:6" x14ac:dyDescent="0.35">
      <c r="A145" s="2" t="str">
        <f>MSRP_spreadsheet!A145</f>
        <v>pulley</v>
      </c>
      <c r="B145" s="2"/>
      <c r="C145" s="2"/>
      <c r="D145" s="2"/>
      <c r="E145" s="2"/>
      <c r="F145" s="2"/>
    </row>
    <row r="146" spans="1:6" x14ac:dyDescent="0.35">
      <c r="A146" s="2" t="s">
        <v>193</v>
      </c>
      <c r="B146" s="2"/>
      <c r="C146" s="2"/>
      <c r="D146" s="2"/>
      <c r="E146" s="2"/>
      <c r="F146" s="2"/>
    </row>
    <row r="147" spans="1:6" x14ac:dyDescent="0.35">
      <c r="A147" s="2"/>
      <c r="B147" s="2"/>
      <c r="C147" s="2"/>
      <c r="D147" s="2"/>
      <c r="E147" s="2"/>
      <c r="F147" s="2"/>
    </row>
    <row r="148" spans="1:6" x14ac:dyDescent="0.35">
      <c r="A148" s="2"/>
      <c r="B148" s="2"/>
      <c r="C148" s="2"/>
      <c r="D148" s="2"/>
      <c r="E148" s="2"/>
      <c r="F148" s="2"/>
    </row>
  </sheetData>
  <mergeCells count="1">
    <mergeCell ref="B1:F1"/>
  </mergeCells>
  <phoneticPr fontId="4" type="noConversion"/>
  <pageMargins left="0.25" right="0.25" top="1" bottom="0.5" header="0.5" footer="0"/>
  <pageSetup orientation="landscape"/>
  <headerFooter alignWithMargins="0">
    <oddHeader>&amp;C&amp;"Arial,Bold"&amp;12[Insert School Name]
SAE 2008 Clean Snowmobile Challenge MSRP - Supporting Calculations</oddHeader>
    <oddFooter>&amp;CPage &amp;P of 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CB8B0-229D-4AC2-AE35-786460209438}">
  <dimension ref="A1:BW110"/>
  <sheetViews>
    <sheetView zoomScale="60" zoomScaleNormal="60" workbookViewId="0">
      <selection activeCell="BL104" sqref="BL104:BN104"/>
    </sheetView>
  </sheetViews>
  <sheetFormatPr defaultRowHeight="12.75" x14ac:dyDescent="0.35"/>
  <sheetData>
    <row r="1" spans="1:75" x14ac:dyDescent="0.35">
      <c r="A1" s="96" t="s">
        <v>196</v>
      </c>
      <c r="B1" s="96"/>
      <c r="C1" s="96"/>
      <c r="D1" s="96"/>
      <c r="L1" s="96" t="s">
        <v>197</v>
      </c>
      <c r="M1" s="96"/>
      <c r="N1" s="96"/>
      <c r="O1" s="96"/>
      <c r="AB1" s="96" t="s">
        <v>201</v>
      </c>
      <c r="AC1" s="96"/>
      <c r="AD1" s="96"/>
      <c r="AE1" s="96"/>
      <c r="AO1" s="96" t="s">
        <v>202</v>
      </c>
      <c r="AP1" s="96"/>
      <c r="AQ1" s="96"/>
      <c r="AR1" s="96"/>
      <c r="BB1" s="96" t="s">
        <v>203</v>
      </c>
      <c r="BC1" s="96"/>
      <c r="BD1" s="96"/>
      <c r="BE1" s="96"/>
      <c r="BT1" s="96" t="s">
        <v>211</v>
      </c>
      <c r="BU1" s="96"/>
      <c r="BV1" s="96"/>
      <c r="BW1" s="96"/>
    </row>
    <row r="2" spans="1:75" ht="12.75" customHeight="1" x14ac:dyDescent="0.35">
      <c r="A2" s="96"/>
      <c r="B2" s="96"/>
      <c r="C2" s="96"/>
      <c r="D2" s="96"/>
      <c r="L2" s="96"/>
      <c r="M2" s="96"/>
      <c r="N2" s="96"/>
      <c r="O2" s="96"/>
      <c r="AB2" s="96"/>
      <c r="AC2" s="96"/>
      <c r="AD2" s="96"/>
      <c r="AE2" s="96"/>
      <c r="AO2" s="96"/>
      <c r="AP2" s="96"/>
      <c r="AQ2" s="96"/>
      <c r="AR2" s="96"/>
      <c r="BB2" s="96"/>
      <c r="BC2" s="96"/>
      <c r="BD2" s="96"/>
      <c r="BE2" s="96"/>
      <c r="BT2" s="96"/>
      <c r="BU2" s="96"/>
      <c r="BV2" s="96"/>
      <c r="BW2" s="96"/>
    </row>
    <row r="3" spans="1:75" x14ac:dyDescent="0.35">
      <c r="AB3" s="97" t="s">
        <v>198</v>
      </c>
      <c r="AC3" s="97"/>
      <c r="AO3" s="53" t="s">
        <v>195</v>
      </c>
    </row>
    <row r="4" spans="1:75" x14ac:dyDescent="0.35">
      <c r="L4" s="97" t="s">
        <v>200</v>
      </c>
      <c r="M4" s="97"/>
      <c r="BB4" s="99" t="s">
        <v>204</v>
      </c>
      <c r="BC4" s="99"/>
      <c r="BD4" s="99"/>
      <c r="BE4" s="99"/>
      <c r="BJ4" s="95" t="s">
        <v>205</v>
      </c>
      <c r="BK4" s="95"/>
      <c r="BL4" s="95"/>
    </row>
    <row r="34" spans="12:65" x14ac:dyDescent="0.35">
      <c r="L34" s="97" t="s">
        <v>199</v>
      </c>
      <c r="M34" s="97"/>
    </row>
    <row r="38" spans="12:65" x14ac:dyDescent="0.35">
      <c r="AO38" s="95" t="s">
        <v>24</v>
      </c>
      <c r="AP38" s="95"/>
    </row>
    <row r="40" spans="12:65" x14ac:dyDescent="0.35">
      <c r="L40" s="98"/>
      <c r="M40" s="98"/>
      <c r="AB40" s="97" t="s">
        <v>206</v>
      </c>
      <c r="AC40" s="97"/>
    </row>
    <row r="43" spans="12:65" x14ac:dyDescent="0.35">
      <c r="BB43" s="95" t="s">
        <v>74</v>
      </c>
      <c r="BC43" s="95"/>
      <c r="BD43" s="95"/>
      <c r="BK43" s="95" t="s">
        <v>194</v>
      </c>
      <c r="BL43" s="95"/>
      <c r="BM43" s="95"/>
    </row>
    <row r="65" spans="12:29" x14ac:dyDescent="0.35">
      <c r="AB65" s="97" t="s">
        <v>208</v>
      </c>
      <c r="AC65" s="97"/>
    </row>
    <row r="77" spans="12:29" x14ac:dyDescent="0.35">
      <c r="L77" s="98"/>
      <c r="M77" s="98"/>
    </row>
    <row r="88" spans="54:66" x14ac:dyDescent="0.35">
      <c r="BB88" s="95" t="s">
        <v>209</v>
      </c>
      <c r="BC88" s="95"/>
      <c r="BD88" s="95"/>
      <c r="BL88" s="95" t="s">
        <v>210</v>
      </c>
      <c r="BM88" s="95"/>
      <c r="BN88" s="95"/>
    </row>
    <row r="99" spans="12:66" x14ac:dyDescent="0.35">
      <c r="AO99" s="15" t="s">
        <v>207</v>
      </c>
    </row>
    <row r="104" spans="12:66" x14ac:dyDescent="0.35">
      <c r="BB104" s="95" t="s">
        <v>214</v>
      </c>
      <c r="BC104" s="95"/>
      <c r="BD104" s="95"/>
      <c r="BL104" s="95" t="s">
        <v>215</v>
      </c>
      <c r="BM104" s="95"/>
      <c r="BN104" s="95"/>
    </row>
    <row r="110" spans="12:66" x14ac:dyDescent="0.35">
      <c r="L110" s="48"/>
      <c r="M110" s="48"/>
    </row>
  </sheetData>
  <mergeCells count="22">
    <mergeCell ref="BB88:BD88"/>
    <mergeCell ref="BL88:BN88"/>
    <mergeCell ref="BT1:BW2"/>
    <mergeCell ref="BB104:BD104"/>
    <mergeCell ref="BL104:BN104"/>
    <mergeCell ref="BB43:BD43"/>
    <mergeCell ref="BK43:BM43"/>
    <mergeCell ref="AB40:AC40"/>
    <mergeCell ref="AB65:AC65"/>
    <mergeCell ref="AO1:AR2"/>
    <mergeCell ref="AO38:AP38"/>
    <mergeCell ref="BB1:BE2"/>
    <mergeCell ref="BB4:BE4"/>
    <mergeCell ref="BJ4:BL4"/>
    <mergeCell ref="A1:D2"/>
    <mergeCell ref="L1:O2"/>
    <mergeCell ref="L40:M40"/>
    <mergeCell ref="L77:M77"/>
    <mergeCell ref="AB3:AC3"/>
    <mergeCell ref="L34:M34"/>
    <mergeCell ref="L4:M4"/>
    <mergeCell ref="AB1:AE2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8B95EED0402E841883E7BD9ED8D36CD" ma:contentTypeVersion="8" ma:contentTypeDescription="Create a new document." ma:contentTypeScope="" ma:versionID="7423822290baa6ba56b5a13b7f971b7d">
  <xsd:schema xmlns:xsd="http://www.w3.org/2001/XMLSchema" xmlns:xs="http://www.w3.org/2001/XMLSchema" xmlns:p="http://schemas.microsoft.com/office/2006/metadata/properties" xmlns:ns2="dd28e6b1-12fe-451a-b75e-d6ffa09a17ca" xmlns:ns3="82271731-74f1-4a5e-a8dc-e9ceb5a304c6" targetNamespace="http://schemas.microsoft.com/office/2006/metadata/properties" ma:root="true" ma:fieldsID="79d26c7ed4cd5e77363a68346319840b" ns2:_="" ns3:_="">
    <xsd:import namespace="dd28e6b1-12fe-451a-b75e-d6ffa09a17ca"/>
    <xsd:import namespace="82271731-74f1-4a5e-a8dc-e9ceb5a304c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28e6b1-12fe-451a-b75e-d6ffa09a17c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271731-74f1-4a5e-a8dc-e9ceb5a304c6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4C64976-637A-4AA4-BD00-ED4CBFEB399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B3C9265-36B3-479E-8135-51A8F82AB0C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d28e6b1-12fe-451a-b75e-d6ffa09a17ca"/>
    <ds:schemaRef ds:uri="82271731-74f1-4a5e-a8dc-e9ceb5a304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4D8B7BF-C8A9-4C8A-8DBC-65EA6B483D3C}">
  <ds:schemaRefs>
    <ds:schemaRef ds:uri="http://purl.org/dc/terms/"/>
    <ds:schemaRef ds:uri="dd28e6b1-12fe-451a-b75e-d6ffa09a17ca"/>
    <ds:schemaRef ds:uri="http://schemas.microsoft.com/office/2006/documentManagement/types"/>
    <ds:schemaRef ds:uri="82271731-74f1-4a5e-a8dc-e9ceb5a304c6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Reciepts-Documentation</vt:lpstr>
      <vt:lpstr>MSRP_spreadsheet!Print_Titles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Shaun</dc:creator>
  <cp:keywords/>
  <dc:description/>
  <cp:lastModifiedBy>Kendall</cp:lastModifiedBy>
  <cp:revision/>
  <dcterms:created xsi:type="dcterms:W3CDTF">2007-09-19T17:02:49Z</dcterms:created>
  <dcterms:modified xsi:type="dcterms:W3CDTF">2019-02-14T21:11:48Z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0x010100D8B95EED0402E841883E7BD9ED8D36CD</vt:lpwstr>
  </property>
  <property fmtid="{D5CDD505-2E9C-101B-9397-08002B2CF9AE}" pid="3" name="Order">
    <vt:r8>558600</vt:r8>
  </property>
  <property fmtid="{D5CDD505-2E9C-101B-9397-08002B2CF9AE}" pid="4" name="ComplianceAssetId">
    <vt:lpwstr/>
  </property>
</Properties>
</file>