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5195" windowHeight="11640"/>
  </bookViews>
  <sheets>
    <sheet name="MSRP_spreadsheet" sheetId="1" r:id="rId1"/>
    <sheet name="Supporting_Calculations" sheetId="2" r:id="rId2"/>
    <sheet name="Reciepts - Documentation" sheetId="4" r:id="rId3"/>
  </sheets>
  <definedNames>
    <definedName name="_xlnm.Print_Titles" localSheetId="0">MSRP_spreadsheet!$1:$1</definedName>
  </definedNames>
  <calcPr calcId="145621"/>
</workbook>
</file>

<file path=xl/calcChain.xml><?xml version="1.0" encoding="utf-8"?>
<calcChain xmlns="http://schemas.openxmlformats.org/spreadsheetml/2006/main">
  <c r="F4" i="2" l="1"/>
  <c r="F7" i="2"/>
  <c r="F8" i="2"/>
  <c r="F9" i="2"/>
  <c r="F10" i="2"/>
  <c r="F11" i="2"/>
  <c r="F12" i="2"/>
  <c r="F13" i="2"/>
  <c r="F14" i="2"/>
  <c r="F15" i="2"/>
  <c r="F18" i="2"/>
  <c r="F19" i="2"/>
  <c r="F20" i="2"/>
  <c r="F21" i="2"/>
  <c r="F22" i="2"/>
  <c r="F23" i="2"/>
  <c r="F24" i="2"/>
  <c r="F25" i="2"/>
  <c r="F26" i="2"/>
  <c r="F29" i="2"/>
  <c r="F30" i="2"/>
  <c r="F31" i="2"/>
  <c r="F32" i="2"/>
  <c r="F33" i="2"/>
  <c r="F34" i="2"/>
  <c r="F35" i="2"/>
  <c r="F36" i="2"/>
  <c r="F37" i="2"/>
  <c r="F38" i="2"/>
  <c r="F41" i="2"/>
  <c r="F42" i="2"/>
  <c r="F43" i="2"/>
  <c r="F44" i="2"/>
  <c r="F45" i="2"/>
  <c r="F46" i="2"/>
  <c r="F47" i="2"/>
  <c r="F48" i="2"/>
  <c r="F49" i="2"/>
  <c r="F50" i="2"/>
  <c r="F51" i="2"/>
  <c r="B54" i="2"/>
  <c r="E54" i="2"/>
  <c r="F54" i="2" s="1"/>
  <c r="F55" i="2"/>
  <c r="F56" i="2"/>
  <c r="F58" i="2"/>
  <c r="F59" i="2"/>
  <c r="F60" i="2"/>
  <c r="F61" i="2"/>
  <c r="F62" i="2"/>
  <c r="F63" i="2"/>
  <c r="F64" i="2"/>
  <c r="D65" i="2"/>
  <c r="F65" i="2"/>
  <c r="B68" i="2"/>
  <c r="E68" i="2"/>
  <c r="F69" i="2"/>
  <c r="F70" i="2"/>
  <c r="F71" i="2"/>
  <c r="F72" i="2"/>
  <c r="F73" i="2"/>
  <c r="F74" i="2"/>
  <c r="D77" i="2"/>
  <c r="F77" i="2"/>
  <c r="F78" i="2"/>
  <c r="F79" i="2"/>
  <c r="F80" i="2"/>
  <c r="F81" i="2"/>
  <c r="F82" i="2"/>
  <c r="F83" i="2"/>
  <c r="B86" i="2"/>
  <c r="E86" i="2"/>
  <c r="F86" i="2" s="1"/>
  <c r="F87" i="2"/>
  <c r="F88" i="2"/>
  <c r="F89" i="2"/>
  <c r="F90" i="2"/>
  <c r="F91" i="2"/>
  <c r="F92" i="2"/>
  <c r="F93" i="2"/>
  <c r="F94" i="2"/>
  <c r="F95" i="2"/>
  <c r="F96" i="2"/>
  <c r="F97" i="2"/>
  <c r="F100" i="2"/>
  <c r="F101" i="2"/>
  <c r="F102" i="2"/>
  <c r="F103" i="2"/>
  <c r="F104" i="2"/>
  <c r="F105" i="2"/>
  <c r="F106" i="2"/>
  <c r="F109" i="2"/>
  <c r="D110" i="2"/>
  <c r="F110" i="2"/>
  <c r="F111" i="2"/>
  <c r="F112" i="2"/>
  <c r="F113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3" i="1"/>
  <c r="G112" i="1"/>
  <c r="G111" i="1"/>
  <c r="E110" i="1"/>
  <c r="G110" i="1" s="1"/>
  <c r="G109" i="1"/>
  <c r="G106" i="1"/>
  <c r="G105" i="1"/>
  <c r="G104" i="1"/>
  <c r="G103" i="1"/>
  <c r="G102" i="1"/>
  <c r="G101" i="1"/>
  <c r="G100" i="1"/>
  <c r="G97" i="1"/>
  <c r="G96" i="1"/>
  <c r="G95" i="1"/>
  <c r="G94" i="1"/>
  <c r="G93" i="1"/>
  <c r="G92" i="1"/>
  <c r="G91" i="1"/>
  <c r="G90" i="1"/>
  <c r="G89" i="1"/>
  <c r="G88" i="1"/>
  <c r="G87" i="1"/>
  <c r="F86" i="1"/>
  <c r="G86" i="1" s="1"/>
  <c r="C86" i="1"/>
  <c r="G83" i="1"/>
  <c r="G82" i="1"/>
  <c r="G81" i="1"/>
  <c r="G80" i="1"/>
  <c r="G79" i="1"/>
  <c r="G78" i="1"/>
  <c r="G77" i="1"/>
  <c r="E77" i="1"/>
  <c r="G74" i="1"/>
  <c r="G73" i="1"/>
  <c r="G72" i="1"/>
  <c r="G71" i="1"/>
  <c r="G70" i="1"/>
  <c r="G69" i="1"/>
  <c r="G68" i="1"/>
  <c r="F68" i="1"/>
  <c r="C68" i="1"/>
  <c r="E65" i="1"/>
  <c r="G65" i="1" s="1"/>
  <c r="G64" i="1"/>
  <c r="G63" i="1"/>
  <c r="G62" i="1"/>
  <c r="G61" i="1"/>
  <c r="G60" i="1"/>
  <c r="G59" i="1"/>
  <c r="G58" i="1"/>
  <c r="G56" i="1"/>
  <c r="G55" i="1"/>
  <c r="C54" i="1"/>
  <c r="F54" i="1" s="1"/>
  <c r="G54" i="1" s="1"/>
  <c r="G51" i="1"/>
  <c r="G50" i="1"/>
  <c r="G49" i="1"/>
  <c r="G48" i="1"/>
  <c r="G47" i="1"/>
  <c r="G46" i="1"/>
  <c r="G45" i="1"/>
  <c r="G44" i="1"/>
  <c r="G43" i="1"/>
  <c r="G42" i="1"/>
  <c r="G41" i="1"/>
  <c r="G38" i="1"/>
  <c r="G37" i="1"/>
  <c r="G36" i="1"/>
  <c r="G35" i="1"/>
  <c r="G34" i="1"/>
  <c r="G33" i="1"/>
  <c r="G32" i="1"/>
  <c r="G31" i="1"/>
  <c r="G30" i="1"/>
  <c r="G29" i="1"/>
  <c r="G26" i="1"/>
  <c r="G25" i="1"/>
  <c r="G24" i="1"/>
  <c r="G23" i="1"/>
  <c r="G22" i="1"/>
  <c r="G21" i="1"/>
  <c r="G20" i="1"/>
  <c r="G19" i="1"/>
  <c r="G18" i="1"/>
  <c r="G15" i="1"/>
  <c r="G14" i="1"/>
  <c r="G13" i="1"/>
  <c r="G12" i="1"/>
  <c r="G11" i="1"/>
  <c r="G10" i="1"/>
  <c r="G9" i="1"/>
  <c r="G8" i="1"/>
  <c r="G7" i="1"/>
  <c r="G4" i="1"/>
  <c r="F68" i="2" l="1"/>
  <c r="G398" i="4" l="1"/>
  <c r="G470" i="4"/>
  <c r="G438" i="4"/>
  <c r="G419" i="4"/>
  <c r="G371" i="4"/>
  <c r="E371" i="4"/>
  <c r="F327" i="4"/>
  <c r="C327" i="4"/>
  <c r="G297" i="4"/>
  <c r="G278" i="4"/>
  <c r="E278" i="4"/>
  <c r="F244" i="4"/>
  <c r="C244" i="4"/>
  <c r="E201" i="4"/>
  <c r="G201" i="4" s="1"/>
  <c r="G173" i="4"/>
  <c r="G156" i="4"/>
  <c r="F122" i="4"/>
  <c r="C122" i="4"/>
  <c r="G112" i="4"/>
  <c r="G97" i="4"/>
  <c r="G67" i="4"/>
  <c r="G47" i="4"/>
  <c r="G34" i="4"/>
  <c r="G1" i="4"/>
  <c r="G327" i="4" l="1"/>
  <c r="G244" i="4"/>
  <c r="G122" i="4"/>
  <c r="B1" i="2" l="1"/>
  <c r="A1" i="2"/>
  <c r="E153" i="1"/>
  <c r="F153" i="1"/>
  <c r="D153" i="1"/>
  <c r="C153" i="1"/>
  <c r="C155" i="1" l="1"/>
  <c r="G153" i="1"/>
</calcChain>
</file>

<file path=xl/sharedStrings.xml><?xml version="1.0" encoding="utf-8"?>
<sst xmlns="http://schemas.openxmlformats.org/spreadsheetml/2006/main" count="465" uniqueCount="163">
  <si>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</si>
  <si>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</si>
  <si>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</si>
  <si>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</si>
  <si>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</si>
  <si>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</si>
  <si>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</si>
  <si>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</si>
  <si>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</si>
  <si>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</si>
  <si>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</si>
  <si>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</si>
  <si>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</si>
  <si>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</si>
  <si>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</si>
  <si>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</si>
  <si>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</si>
  <si>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</si>
  <si>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</si>
  <si>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</si>
  <si>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</si>
  <si>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</si>
  <si>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</si>
  <si>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</si>
  <si>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</si>
  <si>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</si>
  <si>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</si>
  <si>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</si>
  <si>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</si>
  <si>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</si>
  <si>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</si>
  <si>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</si>
  <si>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</si>
  <si>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</si>
  <si>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</si>
  <si>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</si>
  <si>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</si>
  <si>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</si>
  <si>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</si>
  <si>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</si>
  <si>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</si>
  <si>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</si>
  <si>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</si>
  <si>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</si>
  <si>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</si>
  <si>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</si>
  <si>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</si>
  <si>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</si>
  <si>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</si>
  <si>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</si>
  <si>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</si>
  <si>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</si>
  <si>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</si>
  <si>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</si>
  <si>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</si>
  <si>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</si>
  <si>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</si>
  <si>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</si>
  <si>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</si>
  <si>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</si>
  <si>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</si>
  <si>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</si>
  <si>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</si>
  <si>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</si>
  <si>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</si>
  <si>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</si>
  <si>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</si>
  <si>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</si>
  <si>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</si>
  <si>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</si>
  <si>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</si>
  <si>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</si>
  <si>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</si>
  <si>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</si>
  <si>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</si>
  <si>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</si>
  <si>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</si>
  <si>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</si>
  <si>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</si>
  <si>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</si>
  <si>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</si>
  <si>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</si>
  <si>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</si>
  <si>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</si>
  <si>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</si>
  <si>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</si>
  <si>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</si>
  <si>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</si>
  <si>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</si>
  <si>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</si>
  <si>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</si>
  <si>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</si>
  <si>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</si>
  <si>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</si>
  <si>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</si>
  <si>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</si>
  <si>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</si>
  <si>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</si>
  <si>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</si>
  <si>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</si>
  <si>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</si>
  <si>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</si>
  <si>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</si>
  <si>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</si>
  <si>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</si>
  <si>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</si>
  <si>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</si>
  <si>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</si>
  <si>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</si>
  <si>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</si>
  <si>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</si>
  <si>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</si>
  <si>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</si>
  <si>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</si>
  <si>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</si>
  <si>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</si>
  <si>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</si>
  <si>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</si>
  <si>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</si>
  <si>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</si>
  <si>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</si>
  <si>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</si>
  <si>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</si>
  <si>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2017 model year base sled (reflects engine choice)</t>
  </si>
  <si>
    <t>2016 Polaris Indy 600cc, 2 cylinder, 2 stroke</t>
  </si>
  <si>
    <t>Universal Snowmobile Tow Hitch</t>
  </si>
  <si>
    <t>n/a</t>
  </si>
  <si>
    <t>stock</t>
  </si>
  <si>
    <t xml:space="preserve">stock </t>
  </si>
  <si>
    <t>Ecoguard XF33033 Fuel Filter</t>
  </si>
  <si>
    <t>LDR 516 F385 3/8-Inch ID 5-Feet Bag Fuel Line</t>
  </si>
  <si>
    <t>ethanol sensor</t>
  </si>
  <si>
    <t>air-fuel ratio gauge</t>
  </si>
  <si>
    <t>DynoJet At-200 Wideband</t>
  </si>
  <si>
    <t>Exhaust Tubing 5ft Length, 2.5" OD</t>
  </si>
  <si>
    <t>4 x V Band Flange</t>
  </si>
  <si>
    <t>CA Pro 111 TRX</t>
  </si>
  <si>
    <t>8-Spoke Billet Wheels 10in (qty. 2)</t>
  </si>
  <si>
    <t>6061 Almuinum Bar 1" X 8"</t>
  </si>
  <si>
    <t>OLS PSZACCEPS051H 6-Way LED Illuminated Blade Fuse Box with Cover</t>
  </si>
  <si>
    <t>fuse box</t>
  </si>
  <si>
    <t>BASF 3-Way Catalyst</t>
  </si>
  <si>
    <t>DynoJet Power Commander V</t>
  </si>
  <si>
    <t>DynaMat, half box</t>
  </si>
  <si>
    <t>Custom External Muffler</t>
  </si>
  <si>
    <t>Camoplast 128" X 15" X 1.25" Ice Attack XT, Studded by manufacturer</t>
  </si>
  <si>
    <t>heat wrap</t>
  </si>
  <si>
    <t>catalyst mount</t>
  </si>
  <si>
    <t>Sno-Stuff single canister silencer, modified</t>
  </si>
  <si>
    <t>Duramake Titanium Exhaust Header Wrap</t>
  </si>
  <si>
    <t>4" X 24" Aluminum sheet</t>
  </si>
  <si>
    <t>Zeitronix Ethanol Content Analyzer</t>
  </si>
  <si>
    <t>General Motors 13577429  Flex Fuel Sensor</t>
  </si>
  <si>
    <t>FMF Muffler Repack</t>
  </si>
  <si>
    <t>Mfg. quote</t>
  </si>
  <si>
    <t>Whls.</t>
  </si>
  <si>
    <t>2017 Polaris Indy 600cc, 2 cylinder, 2 stroke</t>
  </si>
  <si>
    <t>$22,000/yr</t>
  </si>
  <si>
    <t>Estimated 50 working weeks / yr</t>
  </si>
  <si>
    <t>Calculates to $11/hr</t>
  </si>
  <si>
    <t>Estimated 1 hr completion time based on student performance for intake and 2hrs for exhaust</t>
  </si>
  <si>
    <t>Estimated hourly rate for welding:</t>
  </si>
  <si>
    <t>2 hours welding @ $11/hr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</si>
</sst>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&quot;$&quot;#,##0.00"/>
  </numFmts>
  <fonts count="8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69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/>
    </xf>
    <xf numFmtId="164" fontId="0" fillId="0" borderId="0" xfId="0" applyNumberFormat="1"/>
    <xf numFmtId="164" fontId="2" fillId="0" borderId="1" xfId="0" applyNumberFormat="1" applyFont="1" applyBorder="1" applyAlignment="1">
      <alignment horizontal="center"/>
    </xf>
    <xf numFmtId="0" fontId="3" fillId="3" borderId="1" xfId="2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3" borderId="0" xfId="0" applyFill="1"/>
    <xf numFmtId="0" fontId="3" fillId="3" borderId="1" xfId="0" applyFont="1" applyFill="1" applyBorder="1" applyAlignment="1">
      <alignment horizontal="center" vertical="center" wrapText="1"/>
    </xf>
    <xf numFmtId="0" fontId="3" fillId="3" borderId="1" xfId="3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0" fillId="3" borderId="1" xfId="0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164" fontId="0" fillId="3" borderId="1" xfId="0" applyNumberFormat="1" applyFill="1" applyBorder="1"/>
    <xf numFmtId="0" fontId="3" fillId="3" borderId="0" xfId="0" applyFont="1" applyFill="1" applyAlignment="1">
      <alignment horizontal="center"/>
    </xf>
    <xf numFmtId="0" fontId="3" fillId="3" borderId="15" xfId="2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0" fontId="3" fillId="3" borderId="1" xfId="0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4" borderId="1" xfId="0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0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3" fillId="0" borderId="16" xfId="0" applyFont="1" applyBorder="1" applyAlignment="1"/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 5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3</xdr:col>
      <xdr:colOff>733425</xdr:colOff>
      <xdr:row>45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5825"/>
          <a:ext cx="72294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3</xdr:col>
      <xdr:colOff>390525</xdr:colOff>
      <xdr:row>65</xdr:row>
      <xdr:rowOff>123825</xdr:rowOff>
    </xdr:to>
    <xdr:pic>
      <xdr:nvPicPr>
        <xdr:cNvPr id="4" name="Picture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00850"/>
          <a:ext cx="6886575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5</xdr:col>
      <xdr:colOff>123825</xdr:colOff>
      <xdr:row>95</xdr:row>
      <xdr:rowOff>19050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01275"/>
          <a:ext cx="8848725" cy="455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5</xdr:col>
      <xdr:colOff>379863</xdr:colOff>
      <xdr:row>110</xdr:row>
      <xdr:rowOff>18785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059025"/>
          <a:ext cx="9104763" cy="2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1504372</xdr:colOff>
      <xdr:row>120</xdr:row>
      <xdr:rowOff>47457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487900"/>
          <a:ext cx="4628572" cy="1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6</xdr:col>
      <xdr:colOff>1084485</xdr:colOff>
      <xdr:row>129</xdr:row>
      <xdr:rowOff>28430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9107150"/>
          <a:ext cx="10923810" cy="1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7</xdr:col>
      <xdr:colOff>208156</xdr:colOff>
      <xdr:row>154</xdr:row>
      <xdr:rowOff>75725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0726400"/>
          <a:ext cx="11161906" cy="3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4</xdr:col>
      <xdr:colOff>141906</xdr:colOff>
      <xdr:row>171</xdr:row>
      <xdr:rowOff>28268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4774525"/>
          <a:ext cx="7752381" cy="2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5</xdr:col>
      <xdr:colOff>8434</xdr:colOff>
      <xdr:row>198</xdr:row>
      <xdr:rowOff>66161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7689175"/>
          <a:ext cx="8733334" cy="4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2</xdr:col>
      <xdr:colOff>828674</xdr:colOff>
      <xdr:row>242</xdr:row>
      <xdr:rowOff>95563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3075"/>
          <a:ext cx="6210299" cy="6734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4</xdr:col>
      <xdr:colOff>361950</xdr:colOff>
      <xdr:row>267</xdr:row>
      <xdr:rowOff>57150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85850"/>
          <a:ext cx="7972425" cy="378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267</xdr:row>
      <xdr:rowOff>28575</xdr:rowOff>
    </xdr:from>
    <xdr:to>
      <xdr:col>7</xdr:col>
      <xdr:colOff>27203</xdr:colOff>
      <xdr:row>276</xdr:row>
      <xdr:rowOff>161726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2938700"/>
          <a:ext cx="10980953" cy="1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3057525</xdr:colOff>
      <xdr:row>296</xdr:row>
      <xdr:rowOff>9525</xdr:rowOff>
    </xdr:to>
    <xdr:pic>
      <xdr:nvPicPr>
        <xdr:cNvPr id="15" name="Picture 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91300"/>
          <a:ext cx="305752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2</xdr:col>
      <xdr:colOff>38100</xdr:colOff>
      <xdr:row>326</xdr:row>
      <xdr:rowOff>0</xdr:rowOff>
    </xdr:to>
    <xdr:pic>
      <xdr:nvPicPr>
        <xdr:cNvPr id="16" name="Picture 1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67875"/>
          <a:ext cx="541972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7</xdr:col>
      <xdr:colOff>27203</xdr:colOff>
      <xdr:row>337</xdr:row>
      <xdr:rowOff>28369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52787550"/>
          <a:ext cx="10980953" cy="1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85725</xdr:rowOff>
    </xdr:from>
    <xdr:to>
      <xdr:col>3</xdr:col>
      <xdr:colOff>246808</xdr:colOff>
      <xdr:row>369</xdr:row>
      <xdr:rowOff>46962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54330600"/>
          <a:ext cx="6742858" cy="5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2</xdr:col>
      <xdr:colOff>761233</xdr:colOff>
      <xdr:row>396</xdr:row>
      <xdr:rowOff>142351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9912250"/>
          <a:ext cx="6142858" cy="4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2</xdr:col>
      <xdr:colOff>800100</xdr:colOff>
      <xdr:row>437</xdr:row>
      <xdr:rowOff>0</xdr:rowOff>
    </xdr:to>
    <xdr:pic>
      <xdr:nvPicPr>
        <xdr:cNvPr id="20" name="Picture 1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46150"/>
          <a:ext cx="618172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2</xdr:col>
      <xdr:colOff>1075518</xdr:colOff>
      <xdr:row>469</xdr:row>
      <xdr:rowOff>27944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67684650"/>
          <a:ext cx="6457143" cy="5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1</xdr:col>
      <xdr:colOff>2171038</xdr:colOff>
      <xdr:row>478</xdr:row>
      <xdr:rowOff>133172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72866250"/>
          <a:ext cx="5295238" cy="142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2</xdr:col>
      <xdr:colOff>941221</xdr:colOff>
      <xdr:row>418</xdr:row>
      <xdr:rowOff>12700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64284225"/>
          <a:ext cx="6322846" cy="325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</xdr:row>
      <xdr:rowOff>0</xdr:rowOff>
    </xdr:from>
    <xdr:to>
      <xdr:col>6</xdr:col>
      <xdr:colOff>942976</xdr:colOff>
      <xdr:row>33</xdr:row>
      <xdr:rowOff>3233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" y="323850"/>
          <a:ext cx="10782300" cy="5184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2.75" x14ac:dyDescent="0.2"/>
  <cols>
    <col min="1" max="1" width="46.85546875" customWidth="1"/>
    <col min="2" max="2" width="33.85546875" customWidth="1"/>
    <col min="3" max="7" width="16.7109375" customWidth="1"/>
  </cols>
  <sheetData>
    <row r="1" spans="1:7" ht="13.5" thickBot="1" x14ac:dyDescent="0.25">
      <c r="A1" s="5" t="s">
        <v>99</v>
      </c>
      <c r="B1" s="5" t="s">
        <v>61</v>
      </c>
      <c r="C1" s="61" t="s">
        <v>103</v>
      </c>
      <c r="D1" s="62"/>
      <c r="E1" s="62"/>
      <c r="F1" s="62"/>
      <c r="G1" s="63"/>
    </row>
    <row r="2" spans="1:7" ht="64.5" thickTop="1" x14ac:dyDescent="0.2">
      <c r="A2" s="4"/>
      <c r="B2" s="4"/>
      <c r="C2" s="15" t="s">
        <v>154</v>
      </c>
      <c r="D2" s="15" t="s">
        <v>155</v>
      </c>
      <c r="E2" s="15" t="s">
        <v>119</v>
      </c>
      <c r="F2" s="15" t="s">
        <v>120</v>
      </c>
      <c r="G2" s="15" t="s">
        <v>116</v>
      </c>
    </row>
    <row r="3" spans="1:7" x14ac:dyDescent="0.2">
      <c r="A3" s="2"/>
      <c r="B3" s="6"/>
      <c r="C3" s="6"/>
      <c r="D3" s="6"/>
      <c r="E3" s="6"/>
      <c r="F3" s="6"/>
      <c r="G3" s="6"/>
    </row>
    <row r="4" spans="1:7" ht="25.5" x14ac:dyDescent="0.2">
      <c r="A4" s="1" t="s">
        <v>123</v>
      </c>
      <c r="B4" s="7" t="s">
        <v>156</v>
      </c>
      <c r="C4" s="17"/>
      <c r="D4" s="17"/>
      <c r="E4" s="17">
        <v>8399</v>
      </c>
      <c r="F4" s="17"/>
      <c r="G4" s="17">
        <f>MAX(C4:F4)</f>
        <v>8399</v>
      </c>
    </row>
    <row r="5" spans="1:7" x14ac:dyDescent="0.2">
      <c r="A5" s="38"/>
      <c r="B5" s="39"/>
      <c r="C5" s="40"/>
      <c r="D5" s="40"/>
      <c r="E5" s="40"/>
      <c r="F5" s="40"/>
      <c r="G5" s="40"/>
    </row>
    <row r="6" spans="1:7" x14ac:dyDescent="0.2">
      <c r="A6" s="9" t="s">
        <v>104</v>
      </c>
      <c r="B6" s="7"/>
      <c r="C6" s="17"/>
      <c r="D6" s="17"/>
      <c r="E6" s="17"/>
      <c r="F6" s="17"/>
      <c r="G6" s="17"/>
    </row>
    <row r="7" spans="1:7" x14ac:dyDescent="0.2">
      <c r="A7" s="8" t="s">
        <v>62</v>
      </c>
      <c r="B7" s="7" t="s">
        <v>125</v>
      </c>
      <c r="C7" s="17"/>
      <c r="D7" s="17"/>
      <c r="E7" s="17">
        <v>13.22</v>
      </c>
      <c r="F7" s="17"/>
      <c r="G7" s="17">
        <f t="shared" ref="G7:G15" si="0">MAX(C7:F7)</f>
        <v>13.22</v>
      </c>
    </row>
    <row r="8" spans="1:7" x14ac:dyDescent="0.2">
      <c r="A8" s="8" t="s">
        <v>63</v>
      </c>
      <c r="B8" s="21" t="s">
        <v>126</v>
      </c>
      <c r="C8" s="17"/>
      <c r="D8" s="17"/>
      <c r="E8" s="17"/>
      <c r="F8" s="17"/>
      <c r="G8" s="17">
        <f t="shared" si="0"/>
        <v>0</v>
      </c>
    </row>
    <row r="9" spans="1:7" x14ac:dyDescent="0.2">
      <c r="A9" s="8" t="s">
        <v>64</v>
      </c>
      <c r="B9" s="21" t="s">
        <v>126</v>
      </c>
      <c r="C9" s="17"/>
      <c r="D9" s="17"/>
      <c r="E9" s="17"/>
      <c r="F9" s="17"/>
      <c r="G9" s="17">
        <f t="shared" si="0"/>
        <v>0</v>
      </c>
    </row>
    <row r="10" spans="1:7" x14ac:dyDescent="0.2">
      <c r="A10" s="8" t="s">
        <v>65</v>
      </c>
      <c r="B10" s="21" t="s">
        <v>126</v>
      </c>
      <c r="C10" s="17"/>
      <c r="D10" s="17"/>
      <c r="E10" s="17"/>
      <c r="F10" s="17"/>
      <c r="G10" s="17">
        <f t="shared" si="0"/>
        <v>0</v>
      </c>
    </row>
    <row r="11" spans="1:7" x14ac:dyDescent="0.2">
      <c r="A11" s="8" t="s">
        <v>66</v>
      </c>
      <c r="B11" s="21" t="s">
        <v>127</v>
      </c>
      <c r="C11" s="17"/>
      <c r="D11" s="17"/>
      <c r="E11" s="17"/>
      <c r="F11" s="17"/>
      <c r="G11" s="17">
        <f t="shared" si="0"/>
        <v>0</v>
      </c>
    </row>
    <row r="12" spans="1:7" x14ac:dyDescent="0.2">
      <c r="A12" s="8" t="s">
        <v>67</v>
      </c>
      <c r="B12" s="21" t="s">
        <v>127</v>
      </c>
      <c r="C12" s="17"/>
      <c r="D12" s="17"/>
      <c r="E12" s="17"/>
      <c r="F12" s="17"/>
      <c r="G12" s="17">
        <f t="shared" si="0"/>
        <v>0</v>
      </c>
    </row>
    <row r="13" spans="1:7" x14ac:dyDescent="0.2">
      <c r="A13" s="8" t="s">
        <v>88</v>
      </c>
      <c r="B13" s="21" t="s">
        <v>127</v>
      </c>
      <c r="C13" s="17"/>
      <c r="D13" s="17"/>
      <c r="E13" s="17"/>
      <c r="F13" s="17"/>
      <c r="G13" s="17">
        <f t="shared" si="0"/>
        <v>0</v>
      </c>
    </row>
    <row r="14" spans="1:7" x14ac:dyDescent="0.2">
      <c r="A14" s="10" t="s">
        <v>20</v>
      </c>
      <c r="B14" s="21" t="s">
        <v>127</v>
      </c>
      <c r="C14" s="17"/>
      <c r="D14" s="17"/>
      <c r="E14" s="17"/>
      <c r="F14" s="17"/>
      <c r="G14" s="17">
        <f t="shared" si="0"/>
        <v>0</v>
      </c>
    </row>
    <row r="15" spans="1:7" x14ac:dyDescent="0.2">
      <c r="A15" s="10" t="s">
        <v>115</v>
      </c>
      <c r="B15" s="21" t="s">
        <v>126</v>
      </c>
      <c r="C15" s="17"/>
      <c r="D15" s="17"/>
      <c r="E15" s="17"/>
      <c r="F15" s="17"/>
      <c r="G15" s="17">
        <f t="shared" si="0"/>
        <v>0</v>
      </c>
    </row>
    <row r="16" spans="1:7" x14ac:dyDescent="0.2">
      <c r="A16" s="38"/>
      <c r="B16" s="39"/>
      <c r="C16" s="40"/>
      <c r="D16" s="40"/>
      <c r="E16" s="40"/>
      <c r="F16" s="40"/>
      <c r="G16" s="40"/>
    </row>
    <row r="17" spans="1:7" x14ac:dyDescent="0.2">
      <c r="A17" s="9" t="s">
        <v>52</v>
      </c>
      <c r="B17" s="7"/>
      <c r="C17" s="17"/>
      <c r="D17" s="17"/>
      <c r="E17" s="17"/>
      <c r="F17" s="17"/>
      <c r="G17" s="17"/>
    </row>
    <row r="18" spans="1:7" x14ac:dyDescent="0.2">
      <c r="A18" s="8" t="s">
        <v>60</v>
      </c>
      <c r="B18" s="21" t="s">
        <v>127</v>
      </c>
      <c r="C18" s="17"/>
      <c r="D18" s="17"/>
      <c r="E18" s="17"/>
      <c r="F18" s="17"/>
      <c r="G18" s="17">
        <f t="shared" ref="G18:G26" si="1">MAX(C18:F18)</f>
        <v>0</v>
      </c>
    </row>
    <row r="19" spans="1:7" x14ac:dyDescent="0.2">
      <c r="A19" s="10" t="s">
        <v>28</v>
      </c>
      <c r="B19" s="21" t="s">
        <v>126</v>
      </c>
      <c r="C19" s="17"/>
      <c r="D19" s="17"/>
      <c r="E19" s="17"/>
      <c r="F19" s="17"/>
      <c r="G19" s="17">
        <f t="shared" si="1"/>
        <v>0</v>
      </c>
    </row>
    <row r="20" spans="1:7" x14ac:dyDescent="0.2">
      <c r="A20" s="10" t="s">
        <v>110</v>
      </c>
      <c r="B20" s="21" t="s">
        <v>127</v>
      </c>
      <c r="C20" s="17"/>
      <c r="D20" s="17"/>
      <c r="E20" s="17"/>
      <c r="F20" s="17"/>
      <c r="G20" s="17">
        <f t="shared" si="1"/>
        <v>0</v>
      </c>
    </row>
    <row r="21" spans="1:7" x14ac:dyDescent="0.2">
      <c r="A21" s="10" t="s">
        <v>111</v>
      </c>
      <c r="B21" s="21" t="s">
        <v>128</v>
      </c>
      <c r="C21" s="17"/>
      <c r="D21" s="17"/>
      <c r="E21" s="17"/>
      <c r="F21" s="17"/>
      <c r="G21" s="17">
        <f t="shared" si="1"/>
        <v>0</v>
      </c>
    </row>
    <row r="22" spans="1:7" x14ac:dyDescent="0.2">
      <c r="A22" s="10" t="s">
        <v>37</v>
      </c>
      <c r="B22" s="21" t="s">
        <v>127</v>
      </c>
      <c r="C22" s="17"/>
      <c r="D22" s="17"/>
      <c r="E22" s="17"/>
      <c r="F22" s="17"/>
      <c r="G22" s="17">
        <f t="shared" si="1"/>
        <v>0</v>
      </c>
    </row>
    <row r="23" spans="1:7" x14ac:dyDescent="0.2">
      <c r="A23" s="10" t="s">
        <v>36</v>
      </c>
      <c r="B23" s="21" t="s">
        <v>126</v>
      </c>
      <c r="C23" s="17"/>
      <c r="D23" s="17"/>
      <c r="E23" s="17"/>
      <c r="F23" s="17"/>
      <c r="G23" s="17">
        <f t="shared" si="1"/>
        <v>0</v>
      </c>
    </row>
    <row r="24" spans="1:7" x14ac:dyDescent="0.2">
      <c r="A24" s="10" t="s">
        <v>100</v>
      </c>
      <c r="B24" s="21" t="s">
        <v>126</v>
      </c>
      <c r="C24" s="17"/>
      <c r="D24" s="17"/>
      <c r="E24" s="17"/>
      <c r="F24" s="17"/>
      <c r="G24" s="17">
        <f t="shared" si="1"/>
        <v>0</v>
      </c>
    </row>
    <row r="25" spans="1:7" x14ac:dyDescent="0.2">
      <c r="A25" s="8" t="s">
        <v>87</v>
      </c>
      <c r="B25" s="21" t="s">
        <v>126</v>
      </c>
      <c r="C25" s="17"/>
      <c r="D25" s="17"/>
      <c r="E25" s="17"/>
      <c r="F25" s="17"/>
      <c r="G25" s="17">
        <f t="shared" si="1"/>
        <v>0</v>
      </c>
    </row>
    <row r="26" spans="1:7" x14ac:dyDescent="0.2">
      <c r="A26" s="8" t="s">
        <v>115</v>
      </c>
      <c r="B26" s="21" t="s">
        <v>126</v>
      </c>
      <c r="C26" s="17"/>
      <c r="D26" s="17"/>
      <c r="E26" s="17"/>
      <c r="F26" s="17"/>
      <c r="G26" s="17">
        <f t="shared" si="1"/>
        <v>0</v>
      </c>
    </row>
    <row r="27" spans="1:7" x14ac:dyDescent="0.2">
      <c r="A27" s="41"/>
      <c r="B27" s="39"/>
      <c r="C27" s="40"/>
      <c r="D27" s="40"/>
      <c r="E27" s="40"/>
      <c r="F27" s="40"/>
      <c r="G27" s="40"/>
    </row>
    <row r="28" spans="1:7" x14ac:dyDescent="0.2">
      <c r="A28" s="9" t="s">
        <v>7</v>
      </c>
      <c r="B28" s="7"/>
      <c r="C28" s="17"/>
      <c r="D28" s="17"/>
      <c r="E28" s="17"/>
      <c r="F28" s="17"/>
      <c r="G28" s="17"/>
    </row>
    <row r="29" spans="1:7" x14ac:dyDescent="0.2">
      <c r="A29" s="10" t="s">
        <v>59</v>
      </c>
      <c r="B29" s="21" t="s">
        <v>126</v>
      </c>
      <c r="C29" s="17"/>
      <c r="D29" s="17"/>
      <c r="E29" s="17"/>
      <c r="F29" s="17"/>
      <c r="G29" s="17">
        <f t="shared" ref="G29:G38" si="2">MAX(C29:F29)</f>
        <v>0</v>
      </c>
    </row>
    <row r="30" spans="1:7" x14ac:dyDescent="0.2">
      <c r="A30" s="10" t="s">
        <v>39</v>
      </c>
      <c r="B30" s="21" t="s">
        <v>126</v>
      </c>
      <c r="C30" s="17"/>
      <c r="D30" s="17"/>
      <c r="E30" s="17"/>
      <c r="F30" s="17"/>
      <c r="G30" s="17">
        <f t="shared" si="2"/>
        <v>0</v>
      </c>
    </row>
    <row r="31" spans="1:7" x14ac:dyDescent="0.2">
      <c r="A31" s="10" t="s">
        <v>112</v>
      </c>
      <c r="B31" s="21" t="s">
        <v>126</v>
      </c>
      <c r="C31" s="17"/>
      <c r="D31" s="17"/>
      <c r="E31" s="17"/>
      <c r="F31" s="17"/>
      <c r="G31" s="17">
        <f t="shared" si="2"/>
        <v>0</v>
      </c>
    </row>
    <row r="32" spans="1:7" x14ac:dyDescent="0.2">
      <c r="A32" s="10" t="s">
        <v>40</v>
      </c>
      <c r="B32" s="21" t="s">
        <v>127</v>
      </c>
      <c r="C32" s="17"/>
      <c r="D32" s="17"/>
      <c r="E32" s="17"/>
      <c r="F32" s="17"/>
      <c r="G32" s="17">
        <f t="shared" si="2"/>
        <v>0</v>
      </c>
    </row>
    <row r="33" spans="1:7" x14ac:dyDescent="0.2">
      <c r="A33" s="10" t="s">
        <v>82</v>
      </c>
      <c r="B33" s="21" t="s">
        <v>126</v>
      </c>
      <c r="C33" s="17"/>
      <c r="D33" s="17"/>
      <c r="E33" s="17"/>
      <c r="F33" s="17"/>
      <c r="G33" s="17">
        <f t="shared" si="2"/>
        <v>0</v>
      </c>
    </row>
    <row r="34" spans="1:7" x14ac:dyDescent="0.2">
      <c r="A34" s="10" t="s">
        <v>81</v>
      </c>
      <c r="B34" s="21" t="s">
        <v>127</v>
      </c>
      <c r="C34" s="17"/>
      <c r="D34" s="17"/>
      <c r="E34" s="17"/>
      <c r="F34" s="17"/>
      <c r="G34" s="17">
        <f t="shared" si="2"/>
        <v>0</v>
      </c>
    </row>
    <row r="35" spans="1:7" x14ac:dyDescent="0.2">
      <c r="A35" s="10" t="s">
        <v>80</v>
      </c>
      <c r="B35" s="21" t="s">
        <v>126</v>
      </c>
      <c r="C35" s="17"/>
      <c r="D35" s="17"/>
      <c r="E35" s="17"/>
      <c r="F35" s="17"/>
      <c r="G35" s="17">
        <f t="shared" si="2"/>
        <v>0</v>
      </c>
    </row>
    <row r="36" spans="1:7" x14ac:dyDescent="0.2">
      <c r="A36" s="8" t="s">
        <v>68</v>
      </c>
      <c r="B36" s="21" t="s">
        <v>126</v>
      </c>
      <c r="C36" s="17"/>
      <c r="D36" s="17"/>
      <c r="E36" s="17"/>
      <c r="F36" s="17"/>
      <c r="G36" s="17">
        <f t="shared" si="2"/>
        <v>0</v>
      </c>
    </row>
    <row r="37" spans="1:7" x14ac:dyDescent="0.2">
      <c r="A37" s="8" t="s">
        <v>87</v>
      </c>
      <c r="B37" s="21" t="s">
        <v>126</v>
      </c>
      <c r="C37" s="17"/>
      <c r="D37" s="17"/>
      <c r="E37" s="17"/>
      <c r="F37" s="17"/>
      <c r="G37" s="17">
        <f t="shared" si="2"/>
        <v>0</v>
      </c>
    </row>
    <row r="38" spans="1:7" x14ac:dyDescent="0.2">
      <c r="A38" s="8" t="s">
        <v>115</v>
      </c>
      <c r="B38" s="21" t="s">
        <v>126</v>
      </c>
      <c r="C38" s="17"/>
      <c r="D38" s="17"/>
      <c r="E38" s="17"/>
      <c r="F38" s="17"/>
      <c r="G38" s="17">
        <f t="shared" si="2"/>
        <v>0</v>
      </c>
    </row>
    <row r="39" spans="1:7" x14ac:dyDescent="0.2">
      <c r="A39" s="41"/>
      <c r="B39" s="39"/>
      <c r="C39" s="40"/>
      <c r="D39" s="40"/>
      <c r="E39" s="40"/>
      <c r="F39" s="40"/>
      <c r="G39" s="40"/>
    </row>
    <row r="40" spans="1:7" x14ac:dyDescent="0.2">
      <c r="A40" s="9" t="s">
        <v>38</v>
      </c>
      <c r="B40" s="7"/>
      <c r="C40" s="17"/>
      <c r="D40" s="17"/>
      <c r="E40" s="17"/>
      <c r="F40" s="17"/>
      <c r="G40" s="17"/>
    </row>
    <row r="41" spans="1:7" x14ac:dyDescent="0.2">
      <c r="A41" s="10" t="s">
        <v>79</v>
      </c>
      <c r="B41" s="21" t="s">
        <v>127</v>
      </c>
      <c r="C41" s="17"/>
      <c r="D41" s="17"/>
      <c r="E41" s="17"/>
      <c r="F41" s="17"/>
      <c r="G41" s="17">
        <f t="shared" ref="G41:G51" si="3">MAX(C41:F41)</f>
        <v>0</v>
      </c>
    </row>
    <row r="42" spans="1:7" x14ac:dyDescent="0.2">
      <c r="A42" s="10" t="s">
        <v>78</v>
      </c>
      <c r="B42" s="21" t="s">
        <v>127</v>
      </c>
      <c r="C42" s="17"/>
      <c r="D42" s="17"/>
      <c r="E42" s="17"/>
      <c r="F42" s="17"/>
      <c r="G42" s="17">
        <f t="shared" si="3"/>
        <v>0</v>
      </c>
    </row>
    <row r="43" spans="1:7" x14ac:dyDescent="0.2">
      <c r="A43" s="10" t="s">
        <v>77</v>
      </c>
      <c r="B43" s="21" t="s">
        <v>126</v>
      </c>
      <c r="C43" s="17"/>
      <c r="D43" s="17"/>
      <c r="E43" s="17"/>
      <c r="F43" s="17"/>
      <c r="G43" s="17">
        <f t="shared" si="3"/>
        <v>0</v>
      </c>
    </row>
    <row r="44" spans="1:7" x14ac:dyDescent="0.2">
      <c r="A44" s="10" t="s">
        <v>76</v>
      </c>
      <c r="B44" s="21" t="s">
        <v>127</v>
      </c>
      <c r="C44" s="17"/>
      <c r="D44" s="17"/>
      <c r="E44" s="17"/>
      <c r="F44" s="17"/>
      <c r="G44" s="17">
        <f t="shared" si="3"/>
        <v>0</v>
      </c>
    </row>
    <row r="45" spans="1:7" x14ac:dyDescent="0.2">
      <c r="A45" s="10" t="s">
        <v>75</v>
      </c>
      <c r="B45" s="21" t="s">
        <v>127</v>
      </c>
      <c r="C45" s="17"/>
      <c r="D45" s="17"/>
      <c r="E45" s="17"/>
      <c r="F45" s="17"/>
      <c r="G45" s="17">
        <f t="shared" si="3"/>
        <v>0</v>
      </c>
    </row>
    <row r="46" spans="1:7" x14ac:dyDescent="0.2">
      <c r="A46" s="10" t="s">
        <v>74</v>
      </c>
      <c r="B46" s="21" t="s">
        <v>129</v>
      </c>
      <c r="C46" s="17"/>
      <c r="D46" s="17"/>
      <c r="E46" s="17">
        <v>9</v>
      </c>
      <c r="F46" s="17"/>
      <c r="G46" s="17">
        <f t="shared" si="3"/>
        <v>9</v>
      </c>
    </row>
    <row r="47" spans="1:7" ht="25.5" x14ac:dyDescent="0.2">
      <c r="A47" s="10" t="s">
        <v>73</v>
      </c>
      <c r="B47" s="21" t="s">
        <v>130</v>
      </c>
      <c r="C47" s="17"/>
      <c r="D47" s="17"/>
      <c r="E47" s="24">
        <v>13.09</v>
      </c>
      <c r="F47" s="17"/>
      <c r="G47" s="17">
        <f t="shared" si="3"/>
        <v>13.09</v>
      </c>
    </row>
    <row r="48" spans="1:7" x14ac:dyDescent="0.2">
      <c r="A48" s="10" t="s">
        <v>87</v>
      </c>
      <c r="B48" s="21" t="s">
        <v>126</v>
      </c>
      <c r="C48" s="17"/>
      <c r="D48" s="17"/>
      <c r="E48" s="17"/>
      <c r="F48" s="17"/>
      <c r="G48" s="17">
        <f t="shared" si="3"/>
        <v>0</v>
      </c>
    </row>
    <row r="49" spans="1:7" x14ac:dyDescent="0.2">
      <c r="A49" s="10" t="s">
        <v>131</v>
      </c>
      <c r="B49" s="34" t="s">
        <v>151</v>
      </c>
      <c r="C49" s="17"/>
      <c r="D49" s="17"/>
      <c r="E49" s="37">
        <v>199.99</v>
      </c>
      <c r="F49" s="17"/>
      <c r="G49" s="17">
        <f t="shared" si="3"/>
        <v>199.99</v>
      </c>
    </row>
    <row r="50" spans="1:7" x14ac:dyDescent="0.2">
      <c r="A50" s="10" t="s">
        <v>132</v>
      </c>
      <c r="B50" s="21" t="s">
        <v>133</v>
      </c>
      <c r="C50" s="17"/>
      <c r="D50" s="17"/>
      <c r="E50" s="17">
        <v>324.95</v>
      </c>
      <c r="F50" s="17"/>
      <c r="G50" s="17">
        <f t="shared" si="3"/>
        <v>324.95</v>
      </c>
    </row>
    <row r="51" spans="1:7" x14ac:dyDescent="0.2">
      <c r="A51" s="10" t="s">
        <v>115</v>
      </c>
      <c r="B51" s="22" t="s">
        <v>126</v>
      </c>
      <c r="C51" s="17"/>
      <c r="D51" s="17"/>
      <c r="E51" s="17"/>
      <c r="F51" s="17"/>
      <c r="G51" s="17">
        <f t="shared" si="3"/>
        <v>0</v>
      </c>
    </row>
    <row r="52" spans="1:7" x14ac:dyDescent="0.2">
      <c r="A52" s="38"/>
      <c r="B52" s="39"/>
      <c r="C52" s="40"/>
      <c r="D52" s="40"/>
      <c r="E52" s="40"/>
      <c r="F52" s="40"/>
      <c r="G52" s="40"/>
    </row>
    <row r="53" spans="1:7" x14ac:dyDescent="0.2">
      <c r="A53" s="9" t="s">
        <v>0</v>
      </c>
      <c r="B53" s="7"/>
      <c r="C53" s="17"/>
      <c r="D53" s="17"/>
      <c r="E53" s="17"/>
      <c r="F53" s="17"/>
      <c r="G53" s="17"/>
    </row>
    <row r="54" spans="1:7" x14ac:dyDescent="0.2">
      <c r="A54" s="8" t="s">
        <v>3</v>
      </c>
      <c r="B54" s="33" t="s">
        <v>144</v>
      </c>
      <c r="C54" s="45">
        <f>479.12</f>
        <v>479.12</v>
      </c>
      <c r="D54" s="45"/>
      <c r="E54" s="24">
        <v>43</v>
      </c>
      <c r="F54" s="17">
        <f>C54*1.5</f>
        <v>718.68000000000006</v>
      </c>
      <c r="G54" s="17">
        <f>E54-F54</f>
        <v>-675.68000000000006</v>
      </c>
    </row>
    <row r="55" spans="1:7" x14ac:dyDescent="0.2">
      <c r="A55" s="8" t="s">
        <v>41</v>
      </c>
      <c r="B55" s="27" t="s">
        <v>134</v>
      </c>
      <c r="C55" s="24"/>
      <c r="D55" s="24"/>
      <c r="E55" s="24">
        <v>26.99</v>
      </c>
      <c r="F55" s="17"/>
      <c r="G55" s="17">
        <f>MAX(C55:F55)</f>
        <v>26.99</v>
      </c>
    </row>
    <row r="56" spans="1:7" x14ac:dyDescent="0.2">
      <c r="A56" s="8" t="s">
        <v>15</v>
      </c>
      <c r="B56" s="27" t="s">
        <v>141</v>
      </c>
      <c r="C56" s="24"/>
      <c r="D56" s="24"/>
      <c r="E56" s="24">
        <v>72.45</v>
      </c>
      <c r="F56" s="17"/>
      <c r="G56" s="17">
        <f>MAX(C56:F56)</f>
        <v>72.45</v>
      </c>
    </row>
    <row r="57" spans="1:7" ht="25.5" x14ac:dyDescent="0.2">
      <c r="A57" s="10" t="s">
        <v>147</v>
      </c>
      <c r="B57" s="27" t="s">
        <v>148</v>
      </c>
      <c r="C57" s="24"/>
      <c r="D57" s="24"/>
      <c r="E57" s="24">
        <v>197.56</v>
      </c>
      <c r="F57" s="17"/>
      <c r="G57" s="24">
        <v>197.56</v>
      </c>
    </row>
    <row r="58" spans="1:7" x14ac:dyDescent="0.2">
      <c r="A58" s="8" t="s">
        <v>16</v>
      </c>
      <c r="B58" s="7" t="s">
        <v>126</v>
      </c>
      <c r="C58" s="17"/>
      <c r="D58" s="17"/>
      <c r="E58" s="17"/>
      <c r="F58" s="17"/>
      <c r="G58" s="17">
        <f t="shared" ref="G58:G65" si="4">MAX(C58:F58)</f>
        <v>0</v>
      </c>
    </row>
    <row r="59" spans="1:7" x14ac:dyDescent="0.2">
      <c r="A59" s="8" t="s">
        <v>17</v>
      </c>
      <c r="B59" s="7" t="s">
        <v>126</v>
      </c>
      <c r="C59" s="17"/>
      <c r="D59" s="17"/>
      <c r="E59" s="17"/>
      <c r="F59" s="17"/>
      <c r="G59" s="17">
        <f t="shared" si="4"/>
        <v>0</v>
      </c>
    </row>
    <row r="60" spans="1:7" x14ac:dyDescent="0.2">
      <c r="A60" s="8" t="s">
        <v>18</v>
      </c>
      <c r="B60" s="7" t="s">
        <v>126</v>
      </c>
      <c r="C60" s="17"/>
      <c r="D60" s="17"/>
      <c r="E60" s="17"/>
      <c r="F60" s="17"/>
      <c r="G60" s="17">
        <f t="shared" si="4"/>
        <v>0</v>
      </c>
    </row>
    <row r="61" spans="1:7" x14ac:dyDescent="0.2">
      <c r="A61" s="8" t="s">
        <v>9</v>
      </c>
      <c r="B61" s="27" t="s">
        <v>126</v>
      </c>
      <c r="C61" s="24"/>
      <c r="D61" s="24"/>
      <c r="E61" s="17"/>
      <c r="F61" s="17"/>
      <c r="G61" s="17">
        <f t="shared" si="4"/>
        <v>0</v>
      </c>
    </row>
    <row r="62" spans="1:7" x14ac:dyDescent="0.2">
      <c r="A62" s="8" t="s">
        <v>42</v>
      </c>
      <c r="B62" s="27" t="s">
        <v>150</v>
      </c>
      <c r="C62" s="24"/>
      <c r="D62" s="24"/>
      <c r="E62" s="17">
        <v>19.989999999999998</v>
      </c>
      <c r="F62" s="17"/>
      <c r="G62" s="17">
        <f t="shared" si="4"/>
        <v>19.989999999999998</v>
      </c>
    </row>
    <row r="63" spans="1:7" ht="25.5" x14ac:dyDescent="0.2">
      <c r="A63" s="10" t="s">
        <v>146</v>
      </c>
      <c r="B63" s="27" t="s">
        <v>149</v>
      </c>
      <c r="C63" s="24"/>
      <c r="D63" s="24"/>
      <c r="E63" s="17">
        <v>24.67</v>
      </c>
      <c r="F63" s="17"/>
      <c r="G63" s="17">
        <f t="shared" si="4"/>
        <v>24.67</v>
      </c>
    </row>
    <row r="64" spans="1:7" x14ac:dyDescent="0.2">
      <c r="A64" s="8" t="s">
        <v>87</v>
      </c>
      <c r="B64" s="27" t="s">
        <v>162</v>
      </c>
      <c r="C64" s="24"/>
      <c r="D64" s="24"/>
      <c r="E64" s="24">
        <v>22</v>
      </c>
      <c r="F64" s="17"/>
      <c r="G64" s="17">
        <f t="shared" si="4"/>
        <v>22</v>
      </c>
    </row>
    <row r="65" spans="1:7" x14ac:dyDescent="0.2">
      <c r="A65" s="8" t="s">
        <v>115</v>
      </c>
      <c r="B65" s="27" t="s">
        <v>135</v>
      </c>
      <c r="C65" s="24"/>
      <c r="D65" s="24"/>
      <c r="E65" s="17">
        <f>4*26.98</f>
        <v>107.92</v>
      </c>
      <c r="F65" s="17"/>
      <c r="G65" s="17">
        <f t="shared" si="4"/>
        <v>107.92</v>
      </c>
    </row>
    <row r="66" spans="1:7" x14ac:dyDescent="0.2">
      <c r="A66" s="38"/>
      <c r="B66" s="39"/>
      <c r="C66" s="40"/>
      <c r="D66" s="40"/>
      <c r="E66" s="40"/>
      <c r="F66" s="40"/>
      <c r="G66" s="40"/>
    </row>
    <row r="67" spans="1:7" x14ac:dyDescent="0.2">
      <c r="A67" s="9" t="s">
        <v>1</v>
      </c>
      <c r="B67" s="7"/>
      <c r="C67" s="17"/>
      <c r="D67" s="17"/>
      <c r="E67" s="17"/>
      <c r="F67" s="17"/>
      <c r="G67" s="17"/>
    </row>
    <row r="68" spans="1:7" x14ac:dyDescent="0.2">
      <c r="A68" s="10" t="s">
        <v>19</v>
      </c>
      <c r="B68" s="21" t="s">
        <v>136</v>
      </c>
      <c r="C68" s="17">
        <f>268.94</f>
        <v>268.94</v>
      </c>
      <c r="D68" s="17"/>
      <c r="E68" s="17">
        <v>319.95</v>
      </c>
      <c r="F68" s="17">
        <f>E68*1.5</f>
        <v>479.92499999999995</v>
      </c>
      <c r="G68" s="17">
        <f>F68-C68</f>
        <v>210.98499999999996</v>
      </c>
    </row>
    <row r="69" spans="1:7" x14ac:dyDescent="0.2">
      <c r="A69" s="10" t="s">
        <v>20</v>
      </c>
      <c r="B69" s="21" t="s">
        <v>127</v>
      </c>
      <c r="C69" s="17"/>
      <c r="D69" s="17"/>
      <c r="E69" s="17"/>
      <c r="F69" s="17"/>
      <c r="G69" s="17">
        <f t="shared" ref="G69:G74" si="5">MAX(C69:F69)</f>
        <v>0</v>
      </c>
    </row>
    <row r="70" spans="1:7" x14ac:dyDescent="0.2">
      <c r="A70" s="10" t="s">
        <v>21</v>
      </c>
      <c r="B70" s="21" t="s">
        <v>127</v>
      </c>
      <c r="C70" s="17"/>
      <c r="D70" s="17"/>
      <c r="E70" s="17"/>
      <c r="F70" s="17"/>
      <c r="G70" s="17">
        <f t="shared" si="5"/>
        <v>0</v>
      </c>
    </row>
    <row r="71" spans="1:7" x14ac:dyDescent="0.2">
      <c r="A71" s="10" t="s">
        <v>22</v>
      </c>
      <c r="B71" s="21" t="s">
        <v>127</v>
      </c>
      <c r="C71" s="24"/>
      <c r="D71" s="24"/>
      <c r="E71" s="24"/>
      <c r="F71" s="17"/>
      <c r="G71" s="17">
        <f t="shared" si="5"/>
        <v>0</v>
      </c>
    </row>
    <row r="72" spans="1:7" x14ac:dyDescent="0.2">
      <c r="A72" s="10" t="s">
        <v>83</v>
      </c>
      <c r="B72" s="21" t="s">
        <v>127</v>
      </c>
      <c r="C72" s="17"/>
      <c r="D72" s="17"/>
      <c r="E72" s="17"/>
      <c r="F72" s="17"/>
      <c r="G72" s="17">
        <f t="shared" si="5"/>
        <v>0</v>
      </c>
    </row>
    <row r="73" spans="1:7" x14ac:dyDescent="0.2">
      <c r="A73" s="10" t="s">
        <v>87</v>
      </c>
      <c r="B73" s="21" t="s">
        <v>126</v>
      </c>
      <c r="C73" s="17"/>
      <c r="D73" s="17"/>
      <c r="E73" s="17"/>
      <c r="F73" s="17"/>
      <c r="G73" s="17">
        <f t="shared" si="5"/>
        <v>0</v>
      </c>
    </row>
    <row r="74" spans="1:7" x14ac:dyDescent="0.2">
      <c r="A74" s="10" t="s">
        <v>115</v>
      </c>
      <c r="B74" s="22" t="s">
        <v>126</v>
      </c>
      <c r="C74" s="17"/>
      <c r="D74" s="17"/>
      <c r="E74" s="17"/>
      <c r="F74" s="17"/>
      <c r="G74" s="17">
        <f t="shared" si="5"/>
        <v>0</v>
      </c>
    </row>
    <row r="75" spans="1:7" x14ac:dyDescent="0.2">
      <c r="A75" s="38"/>
      <c r="B75" s="39"/>
      <c r="C75" s="40"/>
      <c r="D75" s="40"/>
      <c r="E75" s="40"/>
      <c r="F75" s="40"/>
      <c r="G75" s="40"/>
    </row>
    <row r="76" spans="1:7" x14ac:dyDescent="0.2">
      <c r="A76" s="9" t="s">
        <v>2</v>
      </c>
      <c r="B76" s="7"/>
      <c r="C76" s="17"/>
      <c r="D76" s="17"/>
      <c r="E76" s="17"/>
      <c r="F76" s="17"/>
      <c r="G76" s="17"/>
    </row>
    <row r="77" spans="1:7" x14ac:dyDescent="0.2">
      <c r="A77" s="8" t="s">
        <v>23</v>
      </c>
      <c r="B77" s="21" t="s">
        <v>137</v>
      </c>
      <c r="C77" s="17"/>
      <c r="D77" s="17"/>
      <c r="E77" s="17">
        <f>2*149.95</f>
        <v>299.89999999999998</v>
      </c>
      <c r="F77" s="17"/>
      <c r="G77" s="17">
        <f t="shared" ref="G77:G83" si="6">MAX(C77:F77)</f>
        <v>299.89999999999998</v>
      </c>
    </row>
    <row r="78" spans="1:7" x14ac:dyDescent="0.2">
      <c r="A78" s="10" t="s">
        <v>20</v>
      </c>
      <c r="B78" s="21" t="s">
        <v>127</v>
      </c>
      <c r="C78" s="17"/>
      <c r="D78" s="17"/>
      <c r="E78" s="17"/>
      <c r="F78" s="17"/>
      <c r="G78" s="17">
        <f t="shared" si="6"/>
        <v>0</v>
      </c>
    </row>
    <row r="79" spans="1:7" x14ac:dyDescent="0.2">
      <c r="A79" s="8" t="s">
        <v>21</v>
      </c>
      <c r="B79" s="21" t="s">
        <v>127</v>
      </c>
      <c r="C79" s="17"/>
      <c r="D79" s="17"/>
      <c r="E79" s="17"/>
      <c r="F79" s="17"/>
      <c r="G79" s="17">
        <f t="shared" si="6"/>
        <v>0</v>
      </c>
    </row>
    <row r="80" spans="1:7" x14ac:dyDescent="0.2">
      <c r="A80" s="8" t="s">
        <v>24</v>
      </c>
      <c r="B80" s="21" t="s">
        <v>127</v>
      </c>
      <c r="C80" s="17"/>
      <c r="D80" s="17"/>
      <c r="E80" s="17"/>
      <c r="F80" s="17"/>
      <c r="G80" s="17">
        <f t="shared" si="6"/>
        <v>0</v>
      </c>
    </row>
    <row r="81" spans="1:7" x14ac:dyDescent="0.2">
      <c r="A81" s="8" t="s">
        <v>25</v>
      </c>
      <c r="B81" s="21" t="s">
        <v>127</v>
      </c>
      <c r="C81" s="17"/>
      <c r="D81" s="17"/>
      <c r="E81" s="17"/>
      <c r="F81" s="17"/>
      <c r="G81" s="17">
        <f t="shared" si="6"/>
        <v>0</v>
      </c>
    </row>
    <row r="82" spans="1:7" x14ac:dyDescent="0.2">
      <c r="A82" s="8" t="s">
        <v>87</v>
      </c>
      <c r="B82" s="21" t="s">
        <v>138</v>
      </c>
      <c r="C82" s="24"/>
      <c r="D82" s="24"/>
      <c r="E82" s="24">
        <v>57.65</v>
      </c>
      <c r="F82" s="17"/>
      <c r="G82" s="17">
        <f t="shared" si="6"/>
        <v>57.65</v>
      </c>
    </row>
    <row r="83" spans="1:7" x14ac:dyDescent="0.2">
      <c r="A83" s="8" t="s">
        <v>115</v>
      </c>
      <c r="B83" s="21" t="s">
        <v>126</v>
      </c>
      <c r="C83" s="17"/>
      <c r="D83" s="17"/>
      <c r="E83" s="17"/>
      <c r="F83" s="17"/>
      <c r="G83" s="17">
        <f t="shared" si="6"/>
        <v>0</v>
      </c>
    </row>
    <row r="84" spans="1:7" x14ac:dyDescent="0.2">
      <c r="A84" s="38"/>
      <c r="B84" s="39"/>
      <c r="C84" s="40"/>
      <c r="D84" s="40"/>
      <c r="E84" s="40"/>
      <c r="F84" s="40"/>
      <c r="G84" s="40"/>
    </row>
    <row r="85" spans="1:7" x14ac:dyDescent="0.2">
      <c r="A85" s="9" t="s">
        <v>4</v>
      </c>
      <c r="B85" s="7"/>
      <c r="C85" s="17"/>
      <c r="D85" s="17"/>
      <c r="E85" s="17"/>
      <c r="F85" s="17"/>
      <c r="G85" s="17"/>
    </row>
    <row r="86" spans="1:7" ht="25.5" x14ac:dyDescent="0.2">
      <c r="A86" s="8" t="s">
        <v>5</v>
      </c>
      <c r="B86" s="21" t="s">
        <v>145</v>
      </c>
      <c r="C86" s="24">
        <f>714.46</f>
        <v>714.46</v>
      </c>
      <c r="D86" s="2"/>
      <c r="E86" s="24">
        <v>660</v>
      </c>
      <c r="F86" s="24">
        <f>C86*1.5</f>
        <v>1071.69</v>
      </c>
      <c r="G86" s="17">
        <f>E86-F86</f>
        <v>-411.69000000000005</v>
      </c>
    </row>
    <row r="87" spans="1:7" x14ac:dyDescent="0.2">
      <c r="A87" s="8" t="s">
        <v>6</v>
      </c>
      <c r="B87" s="21" t="s">
        <v>126</v>
      </c>
      <c r="C87" s="24"/>
      <c r="D87" s="24"/>
      <c r="E87" s="17"/>
      <c r="F87" s="17"/>
      <c r="G87" s="17">
        <f t="shared" ref="G87:G97" si="7">MAX(C87:F87)</f>
        <v>0</v>
      </c>
    </row>
    <row r="88" spans="1:7" x14ac:dyDescent="0.2">
      <c r="A88" s="8" t="s">
        <v>69</v>
      </c>
      <c r="B88" s="21" t="s">
        <v>127</v>
      </c>
      <c r="C88" s="24"/>
      <c r="D88" s="24"/>
      <c r="E88" s="17"/>
      <c r="F88" s="17"/>
      <c r="G88" s="17">
        <f t="shared" si="7"/>
        <v>0</v>
      </c>
    </row>
    <row r="89" spans="1:7" x14ac:dyDescent="0.2">
      <c r="A89" s="8" t="s">
        <v>10</v>
      </c>
      <c r="B89" s="21" t="s">
        <v>127</v>
      </c>
      <c r="C89" s="24"/>
      <c r="D89" s="24"/>
      <c r="E89" s="17"/>
      <c r="F89" s="17"/>
      <c r="G89" s="17">
        <f t="shared" si="7"/>
        <v>0</v>
      </c>
    </row>
    <row r="90" spans="1:7" x14ac:dyDescent="0.2">
      <c r="A90" s="8" t="s">
        <v>11</v>
      </c>
      <c r="B90" s="21" t="s">
        <v>127</v>
      </c>
      <c r="C90" s="24"/>
      <c r="D90" s="24"/>
      <c r="E90" s="17"/>
      <c r="F90" s="17"/>
      <c r="G90" s="17">
        <f t="shared" si="7"/>
        <v>0</v>
      </c>
    </row>
    <row r="91" spans="1:7" x14ac:dyDescent="0.2">
      <c r="A91" s="8" t="s">
        <v>12</v>
      </c>
      <c r="B91" s="21" t="s">
        <v>127</v>
      </c>
      <c r="C91" s="24"/>
      <c r="D91" s="24"/>
      <c r="E91" s="17"/>
      <c r="F91" s="17"/>
      <c r="G91" s="17">
        <f t="shared" si="7"/>
        <v>0</v>
      </c>
    </row>
    <row r="92" spans="1:7" x14ac:dyDescent="0.2">
      <c r="A92" s="8" t="s">
        <v>13</v>
      </c>
      <c r="B92" s="21" t="s">
        <v>127</v>
      </c>
      <c r="C92" s="17"/>
      <c r="D92" s="17"/>
      <c r="E92" s="17"/>
      <c r="F92" s="17"/>
      <c r="G92" s="17">
        <f t="shared" si="7"/>
        <v>0</v>
      </c>
    </row>
    <row r="93" spans="1:7" x14ac:dyDescent="0.2">
      <c r="A93" s="8" t="s">
        <v>14</v>
      </c>
      <c r="B93" s="21" t="s">
        <v>127</v>
      </c>
      <c r="C93" s="17"/>
      <c r="D93" s="17"/>
      <c r="E93" s="17"/>
      <c r="F93" s="17"/>
      <c r="G93" s="17">
        <f t="shared" si="7"/>
        <v>0</v>
      </c>
    </row>
    <row r="94" spans="1:7" x14ac:dyDescent="0.2">
      <c r="A94" s="8" t="s">
        <v>85</v>
      </c>
      <c r="B94" s="21" t="s">
        <v>127</v>
      </c>
      <c r="C94" s="24"/>
      <c r="D94" s="24"/>
      <c r="E94" s="24"/>
      <c r="F94" s="24"/>
      <c r="G94" s="17">
        <f t="shared" si="7"/>
        <v>0</v>
      </c>
    </row>
    <row r="95" spans="1:7" x14ac:dyDescent="0.2">
      <c r="A95" s="11" t="s">
        <v>84</v>
      </c>
      <c r="B95" s="21" t="s">
        <v>126</v>
      </c>
      <c r="C95" s="17"/>
      <c r="D95" s="17"/>
      <c r="E95" s="17"/>
      <c r="F95" s="17"/>
      <c r="G95" s="17">
        <f t="shared" si="7"/>
        <v>0</v>
      </c>
    </row>
    <row r="96" spans="1:7" x14ac:dyDescent="0.2">
      <c r="A96" s="8" t="s">
        <v>87</v>
      </c>
      <c r="B96" s="21" t="s">
        <v>126</v>
      </c>
      <c r="C96" s="17"/>
      <c r="D96" s="17"/>
      <c r="E96" s="17"/>
      <c r="F96" s="17"/>
      <c r="G96" s="17">
        <f t="shared" si="7"/>
        <v>0</v>
      </c>
    </row>
    <row r="97" spans="1:7" x14ac:dyDescent="0.2">
      <c r="A97" s="8" t="s">
        <v>115</v>
      </c>
      <c r="B97" s="21" t="s">
        <v>126</v>
      </c>
      <c r="C97" s="17"/>
      <c r="D97" s="17"/>
      <c r="E97" s="17"/>
      <c r="F97" s="17"/>
      <c r="G97" s="17">
        <f t="shared" si="7"/>
        <v>0</v>
      </c>
    </row>
    <row r="98" spans="1:7" x14ac:dyDescent="0.2">
      <c r="A98" s="38"/>
      <c r="B98" s="39"/>
      <c r="C98" s="40"/>
      <c r="D98" s="40"/>
      <c r="E98" s="40"/>
      <c r="F98" s="40"/>
      <c r="G98" s="40"/>
    </row>
    <row r="99" spans="1:7" x14ac:dyDescent="0.2">
      <c r="A99" s="9" t="s">
        <v>8</v>
      </c>
      <c r="B99" s="7"/>
      <c r="C99" s="17"/>
      <c r="D99" s="17"/>
      <c r="E99" s="17"/>
      <c r="F99" s="17"/>
      <c r="G99" s="17"/>
    </row>
    <row r="100" spans="1:7" x14ac:dyDescent="0.2">
      <c r="A100" s="8" t="s">
        <v>27</v>
      </c>
      <c r="B100" s="21" t="s">
        <v>127</v>
      </c>
      <c r="C100" s="17"/>
      <c r="D100" s="17"/>
      <c r="E100" s="17"/>
      <c r="F100" s="17"/>
      <c r="G100" s="17">
        <f t="shared" ref="G100:G106" si="8">MAX(C100:F100)</f>
        <v>0</v>
      </c>
    </row>
    <row r="101" spans="1:7" x14ac:dyDescent="0.2">
      <c r="A101" s="8" t="s">
        <v>86</v>
      </c>
      <c r="B101" s="21" t="s">
        <v>127</v>
      </c>
      <c r="C101" s="17"/>
      <c r="D101" s="17"/>
      <c r="E101" s="17"/>
      <c r="F101" s="17"/>
      <c r="G101" s="17">
        <f t="shared" si="8"/>
        <v>0</v>
      </c>
    </row>
    <row r="102" spans="1:7" x14ac:dyDescent="0.2">
      <c r="A102" s="8" t="s">
        <v>43</v>
      </c>
      <c r="B102" s="21" t="s">
        <v>126</v>
      </c>
      <c r="C102" s="17"/>
      <c r="D102" s="17"/>
      <c r="E102" s="17"/>
      <c r="F102" s="17"/>
      <c r="G102" s="17">
        <f t="shared" si="8"/>
        <v>0</v>
      </c>
    </row>
    <row r="103" spans="1:7" x14ac:dyDescent="0.2">
      <c r="A103" s="8" t="s">
        <v>44</v>
      </c>
      <c r="B103" s="21" t="s">
        <v>127</v>
      </c>
      <c r="C103" s="17"/>
      <c r="D103" s="17"/>
      <c r="E103" s="17"/>
      <c r="F103" s="17"/>
      <c r="G103" s="17">
        <f t="shared" si="8"/>
        <v>0</v>
      </c>
    </row>
    <row r="104" spans="1:7" x14ac:dyDescent="0.2">
      <c r="A104" s="8" t="s">
        <v>45</v>
      </c>
      <c r="B104" s="21" t="s">
        <v>127</v>
      </c>
      <c r="C104" s="17"/>
      <c r="D104" s="17"/>
      <c r="E104" s="17"/>
      <c r="F104" s="17"/>
      <c r="G104" s="17">
        <f t="shared" si="8"/>
        <v>0</v>
      </c>
    </row>
    <row r="105" spans="1:7" x14ac:dyDescent="0.2">
      <c r="A105" s="8" t="s">
        <v>87</v>
      </c>
      <c r="B105" s="21" t="s">
        <v>126</v>
      </c>
      <c r="C105" s="17"/>
      <c r="D105" s="17"/>
      <c r="E105" s="17"/>
      <c r="F105" s="17"/>
      <c r="G105" s="17">
        <f t="shared" si="8"/>
        <v>0</v>
      </c>
    </row>
    <row r="106" spans="1:7" x14ac:dyDescent="0.2">
      <c r="A106" s="8" t="s">
        <v>115</v>
      </c>
      <c r="B106" s="21" t="s">
        <v>126</v>
      </c>
      <c r="C106" s="17"/>
      <c r="D106" s="17"/>
      <c r="E106" s="17"/>
      <c r="F106" s="17"/>
      <c r="G106" s="17">
        <f t="shared" si="8"/>
        <v>0</v>
      </c>
    </row>
    <row r="107" spans="1:7" x14ac:dyDescent="0.2">
      <c r="A107" s="38"/>
      <c r="B107" s="39"/>
      <c r="C107" s="40"/>
      <c r="D107" s="40"/>
      <c r="E107" s="40"/>
      <c r="F107" s="40"/>
      <c r="G107" s="40"/>
    </row>
    <row r="108" spans="1:7" x14ac:dyDescent="0.2">
      <c r="A108" s="9" t="s">
        <v>26</v>
      </c>
      <c r="B108" s="7"/>
      <c r="C108" s="17"/>
      <c r="D108" s="17"/>
      <c r="E108" s="17"/>
      <c r="F108" s="17"/>
      <c r="G108" s="17"/>
    </row>
    <row r="109" spans="1:7" x14ac:dyDescent="0.2">
      <c r="A109" s="8" t="s">
        <v>33</v>
      </c>
      <c r="B109" s="21" t="s">
        <v>126</v>
      </c>
      <c r="C109" s="17"/>
      <c r="D109" s="17"/>
      <c r="E109" s="17"/>
      <c r="F109" s="17"/>
      <c r="G109" s="17">
        <f>MAX(C109:F109)</f>
        <v>0</v>
      </c>
    </row>
    <row r="110" spans="1:7" x14ac:dyDescent="0.2">
      <c r="A110" s="8" t="s">
        <v>34</v>
      </c>
      <c r="B110" s="21" t="s">
        <v>143</v>
      </c>
      <c r="C110" s="17"/>
      <c r="D110" s="17"/>
      <c r="E110" s="17">
        <f>154.97/2</f>
        <v>77.484999999999999</v>
      </c>
      <c r="F110" s="17"/>
      <c r="G110" s="17">
        <f>MAX(C110:F110)</f>
        <v>77.484999999999999</v>
      </c>
    </row>
    <row r="111" spans="1:7" x14ac:dyDescent="0.2">
      <c r="A111" s="8" t="s">
        <v>35</v>
      </c>
      <c r="B111" s="21" t="s">
        <v>126</v>
      </c>
      <c r="C111" s="17"/>
      <c r="D111" s="17"/>
      <c r="E111" s="17"/>
      <c r="F111" s="17"/>
      <c r="G111" s="17">
        <f>MAX(C111:F111)</f>
        <v>0</v>
      </c>
    </row>
    <row r="112" spans="1:7" x14ac:dyDescent="0.2">
      <c r="A112" s="8" t="s">
        <v>70</v>
      </c>
      <c r="B112" s="21" t="s">
        <v>153</v>
      </c>
      <c r="C112" s="17"/>
      <c r="D112" s="17"/>
      <c r="E112" s="17">
        <v>18.47</v>
      </c>
      <c r="F112" s="17"/>
      <c r="G112" s="17">
        <f>MAX(C112:F112)</f>
        <v>18.47</v>
      </c>
    </row>
    <row r="113" spans="1:7" x14ac:dyDescent="0.2">
      <c r="A113" s="8" t="s">
        <v>115</v>
      </c>
      <c r="B113" s="28" t="s">
        <v>126</v>
      </c>
      <c r="C113" s="17"/>
      <c r="D113" s="17"/>
      <c r="E113" s="17"/>
      <c r="F113" s="17"/>
      <c r="G113" s="17">
        <f>MAX(C113:F113)</f>
        <v>0</v>
      </c>
    </row>
    <row r="114" spans="1:7" x14ac:dyDescent="0.2">
      <c r="A114" s="38"/>
      <c r="B114" s="39"/>
      <c r="C114" s="40"/>
      <c r="D114" s="40"/>
      <c r="E114" s="40"/>
      <c r="F114" s="40"/>
      <c r="G114" s="40"/>
    </row>
    <row r="115" spans="1:7" x14ac:dyDescent="0.2">
      <c r="A115" s="9" t="s">
        <v>29</v>
      </c>
      <c r="B115" s="7"/>
      <c r="C115" s="17"/>
      <c r="D115" s="17"/>
      <c r="E115" s="17"/>
      <c r="F115" s="17"/>
      <c r="G115" s="17"/>
    </row>
    <row r="116" spans="1:7" x14ac:dyDescent="0.2">
      <c r="A116" s="8" t="s">
        <v>89</v>
      </c>
      <c r="B116" s="21" t="s">
        <v>126</v>
      </c>
      <c r="C116" s="24"/>
      <c r="D116" s="24"/>
      <c r="E116" s="24"/>
      <c r="F116" s="17"/>
      <c r="G116" s="17">
        <f t="shared" ref="G116:G130" si="9">MAX(C116:F116)</f>
        <v>0</v>
      </c>
    </row>
    <row r="117" spans="1:7" x14ac:dyDescent="0.2">
      <c r="A117" s="8" t="s">
        <v>90</v>
      </c>
      <c r="B117" s="21" t="s">
        <v>126</v>
      </c>
      <c r="C117" s="24"/>
      <c r="D117" s="24"/>
      <c r="E117" s="24"/>
      <c r="F117" s="17"/>
      <c r="G117" s="17">
        <f t="shared" si="9"/>
        <v>0</v>
      </c>
    </row>
    <row r="118" spans="1:7" x14ac:dyDescent="0.2">
      <c r="A118" s="8" t="s">
        <v>30</v>
      </c>
      <c r="B118" s="21" t="s">
        <v>127</v>
      </c>
      <c r="C118" s="24"/>
      <c r="D118" s="24"/>
      <c r="E118" s="24"/>
      <c r="F118" s="17"/>
      <c r="G118" s="17">
        <f t="shared" si="9"/>
        <v>0</v>
      </c>
    </row>
    <row r="119" spans="1:7" x14ac:dyDescent="0.2">
      <c r="A119" s="8" t="s">
        <v>31</v>
      </c>
      <c r="B119" s="21" t="s">
        <v>127</v>
      </c>
      <c r="C119" s="24"/>
      <c r="D119" s="24"/>
      <c r="E119" s="24"/>
      <c r="F119" s="17"/>
      <c r="G119" s="17">
        <f t="shared" si="9"/>
        <v>0</v>
      </c>
    </row>
    <row r="120" spans="1:7" x14ac:dyDescent="0.2">
      <c r="A120" s="8" t="s">
        <v>32</v>
      </c>
      <c r="B120" s="21" t="s">
        <v>127</v>
      </c>
      <c r="C120" s="24"/>
      <c r="D120" s="24"/>
      <c r="E120" s="24"/>
      <c r="F120" s="17"/>
      <c r="G120" s="17">
        <f t="shared" si="9"/>
        <v>0</v>
      </c>
    </row>
    <row r="121" spans="1:7" x14ac:dyDescent="0.2">
      <c r="A121" s="8" t="s">
        <v>91</v>
      </c>
      <c r="B121" s="21" t="s">
        <v>127</v>
      </c>
      <c r="C121" s="24"/>
      <c r="D121" s="24"/>
      <c r="E121" s="24"/>
      <c r="F121" s="17"/>
      <c r="G121" s="17">
        <f t="shared" si="9"/>
        <v>0</v>
      </c>
    </row>
    <row r="122" spans="1:7" x14ac:dyDescent="0.2">
      <c r="A122" s="8" t="s">
        <v>46</v>
      </c>
      <c r="B122" s="21" t="s">
        <v>127</v>
      </c>
      <c r="C122" s="24"/>
      <c r="D122" s="24"/>
      <c r="E122" s="24"/>
      <c r="F122" s="17"/>
      <c r="G122" s="17">
        <f t="shared" si="9"/>
        <v>0</v>
      </c>
    </row>
    <row r="123" spans="1:7" x14ac:dyDescent="0.2">
      <c r="A123" s="8" t="s">
        <v>48</v>
      </c>
      <c r="B123" s="21" t="s">
        <v>127</v>
      </c>
      <c r="C123" s="24"/>
      <c r="D123" s="24"/>
      <c r="E123" s="24"/>
      <c r="F123" s="17"/>
      <c r="G123" s="17">
        <f t="shared" si="9"/>
        <v>0</v>
      </c>
    </row>
    <row r="124" spans="1:7" x14ac:dyDescent="0.2">
      <c r="A124" s="8" t="s">
        <v>71</v>
      </c>
      <c r="B124" s="21" t="s">
        <v>127</v>
      </c>
      <c r="C124" s="24"/>
      <c r="D124" s="24"/>
      <c r="E124" s="24"/>
      <c r="F124" s="17"/>
      <c r="G124" s="17">
        <f t="shared" si="9"/>
        <v>0</v>
      </c>
    </row>
    <row r="125" spans="1:7" x14ac:dyDescent="0.2">
      <c r="A125" s="8" t="s">
        <v>49</v>
      </c>
      <c r="B125" s="21" t="s">
        <v>126</v>
      </c>
      <c r="C125" s="24"/>
      <c r="D125" s="24"/>
      <c r="E125" s="24"/>
      <c r="F125" s="17"/>
      <c r="G125" s="17">
        <f t="shared" si="9"/>
        <v>0</v>
      </c>
    </row>
    <row r="126" spans="1:7" x14ac:dyDescent="0.2">
      <c r="A126" s="8" t="s">
        <v>50</v>
      </c>
      <c r="B126" s="21" t="s">
        <v>127</v>
      </c>
      <c r="C126" s="24"/>
      <c r="D126" s="24"/>
      <c r="E126" s="24"/>
      <c r="F126" s="17"/>
      <c r="G126" s="17">
        <f t="shared" si="9"/>
        <v>0</v>
      </c>
    </row>
    <row r="127" spans="1:7" x14ac:dyDescent="0.2">
      <c r="A127" s="8" t="s">
        <v>51</v>
      </c>
      <c r="B127" s="21" t="s">
        <v>127</v>
      </c>
      <c r="C127" s="24"/>
      <c r="D127" s="24"/>
      <c r="E127" s="24"/>
      <c r="F127" s="17"/>
      <c r="G127" s="17">
        <f t="shared" si="9"/>
        <v>0</v>
      </c>
    </row>
    <row r="128" spans="1:7" x14ac:dyDescent="0.2">
      <c r="A128" s="8" t="s">
        <v>72</v>
      </c>
      <c r="B128" s="21" t="s">
        <v>127</v>
      </c>
      <c r="C128" s="24"/>
      <c r="D128" s="24"/>
      <c r="E128" s="24"/>
      <c r="F128" s="17"/>
      <c r="G128" s="17">
        <f t="shared" si="9"/>
        <v>0</v>
      </c>
    </row>
    <row r="129" spans="1:7" x14ac:dyDescent="0.2">
      <c r="A129" s="8" t="s">
        <v>87</v>
      </c>
      <c r="B129" s="21" t="s">
        <v>126</v>
      </c>
      <c r="C129" s="24"/>
      <c r="D129" s="24"/>
      <c r="E129" s="24"/>
      <c r="F129" s="17"/>
      <c r="G129" s="17">
        <f t="shared" si="9"/>
        <v>0</v>
      </c>
    </row>
    <row r="130" spans="1:7" x14ac:dyDescent="0.2">
      <c r="A130" s="8" t="s">
        <v>115</v>
      </c>
      <c r="B130" s="21" t="s">
        <v>126</v>
      </c>
      <c r="C130" s="24"/>
      <c r="D130" s="24"/>
      <c r="E130" s="24"/>
      <c r="F130" s="17"/>
      <c r="G130" s="17">
        <f t="shared" si="9"/>
        <v>0</v>
      </c>
    </row>
    <row r="131" spans="1:7" x14ac:dyDescent="0.2">
      <c r="A131" s="38"/>
      <c r="B131" s="39"/>
      <c r="C131" s="40"/>
      <c r="D131" s="40"/>
      <c r="E131" s="40"/>
      <c r="F131" s="40"/>
      <c r="G131" s="40"/>
    </row>
    <row r="132" spans="1:7" x14ac:dyDescent="0.2">
      <c r="A132" s="9" t="s">
        <v>53</v>
      </c>
      <c r="B132" s="7"/>
      <c r="C132" s="17"/>
      <c r="D132" s="17"/>
      <c r="E132" s="17"/>
      <c r="F132" s="17"/>
      <c r="G132" s="17"/>
    </row>
    <row r="133" spans="1:7" x14ac:dyDescent="0.2">
      <c r="A133" s="8" t="s">
        <v>47</v>
      </c>
      <c r="B133" s="21" t="s">
        <v>127</v>
      </c>
      <c r="C133" s="24"/>
      <c r="D133" s="24"/>
      <c r="E133" s="24"/>
      <c r="F133" s="17"/>
      <c r="G133" s="17">
        <f t="shared" ref="G133:G152" si="10">MAX(C133:F133)</f>
        <v>0</v>
      </c>
    </row>
    <row r="134" spans="1:7" x14ac:dyDescent="0.2">
      <c r="A134" s="8" t="s">
        <v>54</v>
      </c>
      <c r="B134" s="21" t="s">
        <v>127</v>
      </c>
      <c r="C134" s="24"/>
      <c r="D134" s="24"/>
      <c r="E134" s="24"/>
      <c r="F134" s="17"/>
      <c r="G134" s="17">
        <f t="shared" si="10"/>
        <v>0</v>
      </c>
    </row>
    <row r="135" spans="1:7" x14ac:dyDescent="0.2">
      <c r="A135" s="8" t="s">
        <v>55</v>
      </c>
      <c r="B135" s="21" t="s">
        <v>127</v>
      </c>
      <c r="C135" s="24"/>
      <c r="D135" s="24"/>
      <c r="E135" s="24"/>
      <c r="F135" s="17"/>
      <c r="G135" s="17">
        <f t="shared" si="10"/>
        <v>0</v>
      </c>
    </row>
    <row r="136" spans="1:7" x14ac:dyDescent="0.2">
      <c r="A136" s="8" t="s">
        <v>56</v>
      </c>
      <c r="B136" s="21" t="s">
        <v>127</v>
      </c>
      <c r="C136" s="24"/>
      <c r="D136" s="24"/>
      <c r="E136" s="24"/>
      <c r="F136" s="17"/>
      <c r="G136" s="17">
        <f t="shared" si="10"/>
        <v>0</v>
      </c>
    </row>
    <row r="137" spans="1:7" ht="25.5" x14ac:dyDescent="0.2">
      <c r="A137" s="10" t="s">
        <v>140</v>
      </c>
      <c r="B137" s="21" t="s">
        <v>139</v>
      </c>
      <c r="C137" s="24"/>
      <c r="D137" s="24"/>
      <c r="E137" s="24">
        <v>12.99</v>
      </c>
      <c r="F137" s="17"/>
      <c r="G137" s="17">
        <f t="shared" si="10"/>
        <v>12.99</v>
      </c>
    </row>
    <row r="138" spans="1:7" x14ac:dyDescent="0.2">
      <c r="A138" s="8" t="s">
        <v>57</v>
      </c>
      <c r="B138" s="21" t="s">
        <v>127</v>
      </c>
      <c r="C138" s="24"/>
      <c r="D138" s="24"/>
      <c r="E138" s="24"/>
      <c r="F138" s="17"/>
      <c r="G138" s="17">
        <f t="shared" si="10"/>
        <v>0</v>
      </c>
    </row>
    <row r="139" spans="1:7" x14ac:dyDescent="0.2">
      <c r="A139" s="8" t="s">
        <v>58</v>
      </c>
      <c r="B139" s="29" t="s">
        <v>127</v>
      </c>
      <c r="C139" s="24"/>
      <c r="D139" s="24"/>
      <c r="E139" s="24"/>
      <c r="F139" s="17"/>
      <c r="G139" s="17">
        <f t="shared" si="10"/>
        <v>0</v>
      </c>
    </row>
    <row r="140" spans="1:7" x14ac:dyDescent="0.2">
      <c r="A140" s="8" t="s">
        <v>92</v>
      </c>
      <c r="B140" s="21" t="s">
        <v>126</v>
      </c>
      <c r="C140" s="24"/>
      <c r="D140" s="24"/>
      <c r="E140" s="24"/>
      <c r="F140" s="17"/>
      <c r="G140" s="17">
        <f t="shared" si="10"/>
        <v>0</v>
      </c>
    </row>
    <row r="141" spans="1:7" x14ac:dyDescent="0.2">
      <c r="A141" s="8" t="s">
        <v>93</v>
      </c>
      <c r="B141" s="21" t="s">
        <v>126</v>
      </c>
      <c r="C141" s="24"/>
      <c r="D141" s="24"/>
      <c r="E141" s="24"/>
      <c r="F141" s="17"/>
      <c r="G141" s="17">
        <f t="shared" si="10"/>
        <v>0</v>
      </c>
    </row>
    <row r="142" spans="1:7" x14ac:dyDescent="0.2">
      <c r="A142" s="12" t="s">
        <v>94</v>
      </c>
      <c r="B142" s="21" t="s">
        <v>127</v>
      </c>
      <c r="C142" s="24"/>
      <c r="D142" s="24"/>
      <c r="E142" s="24"/>
      <c r="F142" s="17"/>
      <c r="G142" s="17">
        <f t="shared" si="10"/>
        <v>0</v>
      </c>
    </row>
    <row r="143" spans="1:7" x14ac:dyDescent="0.2">
      <c r="A143" s="8" t="s">
        <v>95</v>
      </c>
      <c r="B143" s="21" t="s">
        <v>127</v>
      </c>
      <c r="C143" s="24"/>
      <c r="D143" s="24"/>
      <c r="E143" s="24"/>
      <c r="F143" s="17"/>
      <c r="G143" s="17">
        <f t="shared" si="10"/>
        <v>0</v>
      </c>
    </row>
    <row r="144" spans="1:7" x14ac:dyDescent="0.2">
      <c r="A144" s="8" t="s">
        <v>96</v>
      </c>
      <c r="B144" s="21" t="s">
        <v>126</v>
      </c>
      <c r="C144" s="24"/>
      <c r="D144" s="24"/>
      <c r="E144" s="24"/>
      <c r="F144" s="17"/>
      <c r="G144" s="17">
        <f t="shared" si="10"/>
        <v>0</v>
      </c>
    </row>
    <row r="145" spans="1:7" x14ac:dyDescent="0.2">
      <c r="A145" s="8" t="s">
        <v>97</v>
      </c>
      <c r="B145" s="21" t="s">
        <v>127</v>
      </c>
      <c r="C145" s="24"/>
      <c r="D145" s="24"/>
      <c r="E145" s="24"/>
      <c r="F145" s="17"/>
      <c r="G145" s="17">
        <f t="shared" si="10"/>
        <v>0</v>
      </c>
    </row>
    <row r="146" spans="1:7" ht="25.5" x14ac:dyDescent="0.2">
      <c r="A146" s="8" t="s">
        <v>98</v>
      </c>
      <c r="B146" s="21" t="s">
        <v>152</v>
      </c>
      <c r="C146" s="17"/>
      <c r="D146" s="17"/>
      <c r="E146" s="17">
        <v>51.97</v>
      </c>
      <c r="F146" s="17"/>
      <c r="G146" s="17">
        <f t="shared" si="10"/>
        <v>51.97</v>
      </c>
    </row>
    <row r="147" spans="1:7" x14ac:dyDescent="0.2">
      <c r="A147" s="8" t="s">
        <v>106</v>
      </c>
      <c r="B147" s="21" t="s">
        <v>142</v>
      </c>
      <c r="C147" s="24"/>
      <c r="D147" s="24"/>
      <c r="E147" s="24">
        <v>469.99</v>
      </c>
      <c r="F147" s="17"/>
      <c r="G147" s="17">
        <f t="shared" si="10"/>
        <v>469.99</v>
      </c>
    </row>
    <row r="148" spans="1:7" x14ac:dyDescent="0.2">
      <c r="A148" s="8" t="s">
        <v>105</v>
      </c>
      <c r="B148" s="21" t="s">
        <v>126</v>
      </c>
      <c r="C148" s="24"/>
      <c r="D148" s="24"/>
      <c r="E148" s="24"/>
      <c r="F148" s="17"/>
      <c r="G148" s="17">
        <f t="shared" si="10"/>
        <v>0</v>
      </c>
    </row>
    <row r="149" spans="1:7" x14ac:dyDescent="0.2">
      <c r="A149" s="13" t="s">
        <v>87</v>
      </c>
      <c r="B149" s="21" t="s">
        <v>126</v>
      </c>
      <c r="C149" s="24"/>
      <c r="D149" s="24"/>
      <c r="E149" s="24"/>
      <c r="F149" s="17"/>
      <c r="G149" s="17">
        <f t="shared" si="10"/>
        <v>0</v>
      </c>
    </row>
    <row r="150" spans="1:7" x14ac:dyDescent="0.2">
      <c r="A150" s="8" t="s">
        <v>117</v>
      </c>
      <c r="B150" s="21" t="s">
        <v>126</v>
      </c>
      <c r="C150" s="24"/>
      <c r="D150" s="24"/>
      <c r="E150" s="24"/>
      <c r="F150" s="17"/>
      <c r="G150" s="17">
        <f t="shared" si="10"/>
        <v>0</v>
      </c>
    </row>
    <row r="151" spans="1:7" x14ac:dyDescent="0.2">
      <c r="A151" s="8" t="s">
        <v>118</v>
      </c>
      <c r="B151" s="30" t="s">
        <v>127</v>
      </c>
      <c r="C151" s="24"/>
      <c r="D151" s="24"/>
      <c r="E151" s="24"/>
      <c r="F151" s="17"/>
      <c r="G151" s="17">
        <f t="shared" si="10"/>
        <v>0</v>
      </c>
    </row>
    <row r="152" spans="1:7" x14ac:dyDescent="0.2">
      <c r="A152" s="8" t="s">
        <v>55</v>
      </c>
      <c r="B152" s="7" t="s">
        <v>126</v>
      </c>
      <c r="C152" s="17"/>
      <c r="D152" s="17"/>
      <c r="E152" s="17"/>
      <c r="F152" s="17"/>
      <c r="G152" s="17">
        <f t="shared" si="10"/>
        <v>0</v>
      </c>
    </row>
    <row r="153" spans="1:7" x14ac:dyDescent="0.2">
      <c r="B153" s="14" t="s">
        <v>114</v>
      </c>
      <c r="C153" s="18">
        <f>SUM(C4:C152)</f>
        <v>1462.52</v>
      </c>
      <c r="D153" s="18">
        <f>SUM(D4:D152)</f>
        <v>0</v>
      </c>
      <c r="E153" s="18">
        <f>SUM(E4:E152)</f>
        <v>11442.234999999999</v>
      </c>
      <c r="F153" s="18">
        <f>SUM(F4:F152)</f>
        <v>2270.2950000000001</v>
      </c>
      <c r="G153" s="18">
        <f>SUM(G4:G152)</f>
        <v>9542.8999999999978</v>
      </c>
    </row>
    <row r="154" spans="1:7" x14ac:dyDescent="0.2">
      <c r="C154" s="19"/>
      <c r="D154" s="19"/>
      <c r="E154" s="19"/>
      <c r="F154" s="19"/>
      <c r="G154" s="19"/>
    </row>
    <row r="155" spans="1:7" x14ac:dyDescent="0.2">
      <c r="B155" s="14" t="s">
        <v>113</v>
      </c>
      <c r="C155" s="20">
        <f>SUM(G4:G152)</f>
        <v>9542.8999999999978</v>
      </c>
      <c r="D155" s="19"/>
      <c r="E155" s="19"/>
      <c r="F155" s="19"/>
      <c r="G155" s="19"/>
    </row>
    <row r="159" spans="1:7" x14ac:dyDescent="0.2">
      <c r="A159" s="3"/>
    </row>
    <row r="160" spans="1:7" x14ac:dyDescent="0.2">
      <c r="A160" s="67" t="s">
        <v>101</v>
      </c>
      <c r="B160" s="68"/>
      <c r="C160" s="68"/>
      <c r="D160" s="68"/>
      <c r="E160" s="68"/>
      <c r="F160" s="68"/>
      <c r="G160" s="68"/>
    </row>
    <row r="161" spans="1:7" x14ac:dyDescent="0.2">
      <c r="A161" s="64" t="s">
        <v>102</v>
      </c>
      <c r="B161" s="65"/>
      <c r="C161" s="65"/>
      <c r="D161" s="65"/>
      <c r="E161" s="65"/>
      <c r="F161" s="65"/>
      <c r="G161" s="66"/>
    </row>
    <row r="162" spans="1:7" x14ac:dyDescent="0.2">
      <c r="A162" s="55" t="s">
        <v>107</v>
      </c>
      <c r="B162" s="56"/>
      <c r="C162" s="56"/>
      <c r="D162" s="56"/>
      <c r="E162" s="56"/>
      <c r="F162" s="56"/>
      <c r="G162" s="57"/>
    </row>
    <row r="163" spans="1:7" x14ac:dyDescent="0.2">
      <c r="A163" s="55" t="s">
        <v>108</v>
      </c>
      <c r="B163" s="56"/>
      <c r="C163" s="56"/>
      <c r="D163" s="56"/>
      <c r="E163" s="56"/>
      <c r="F163" s="56"/>
      <c r="G163" s="57"/>
    </row>
    <row r="164" spans="1:7" x14ac:dyDescent="0.2">
      <c r="A164" s="55" t="s">
        <v>121</v>
      </c>
      <c r="B164" s="56"/>
      <c r="C164" s="56"/>
      <c r="D164" s="56"/>
      <c r="E164" s="56"/>
      <c r="F164" s="56"/>
      <c r="G164" s="57"/>
    </row>
    <row r="165" spans="1:7" x14ac:dyDescent="0.2">
      <c r="A165" s="55" t="s">
        <v>122</v>
      </c>
      <c r="B165" s="56"/>
      <c r="C165" s="56"/>
      <c r="D165" s="56"/>
      <c r="E165" s="56"/>
      <c r="F165" s="56"/>
      <c r="G165" s="57"/>
    </row>
    <row r="166" spans="1:7" x14ac:dyDescent="0.2">
      <c r="A166" s="58" t="s">
        <v>109</v>
      </c>
      <c r="B166" s="59"/>
      <c r="C166" s="59"/>
      <c r="D166" s="59"/>
      <c r="E166" s="59"/>
      <c r="F166" s="59"/>
      <c r="G166" s="60"/>
    </row>
  </sheetData>
  <mergeCells count="8">
    <mergeCell ref="A165:G165"/>
    <mergeCell ref="A166:G166"/>
    <mergeCell ref="C1:G1"/>
    <mergeCell ref="A161:G161"/>
    <mergeCell ref="A162:G162"/>
    <mergeCell ref="A160:G160"/>
    <mergeCell ref="A163:G163"/>
    <mergeCell ref="A164:G164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7"/>
  <sheetViews>
    <sheetView topLeftCell="A124" zoomScale="85" workbookViewId="0">
      <selection activeCell="B167" sqref="B167"/>
    </sheetView>
  </sheetViews>
  <sheetFormatPr defaultRowHeight="12.75" x14ac:dyDescent="0.2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 x14ac:dyDescent="0.25">
      <c r="A1" s="5" t="str">
        <f>MSRP_spreadsheet!A1</f>
        <v>Component</v>
      </c>
      <c r="B1" s="61" t="str">
        <f>MSRP_spreadsheet!C1</f>
        <v>Per Item MSRP</v>
      </c>
      <c r="C1" s="62"/>
      <c r="D1" s="62"/>
      <c r="E1" s="62"/>
      <c r="F1" s="63"/>
    </row>
    <row r="2" spans="1:6" ht="46.5" customHeight="1" thickTop="1" thickBot="1" x14ac:dyDescent="0.25">
      <c r="A2" s="16"/>
      <c r="B2" s="15" t="s">
        <v>154</v>
      </c>
      <c r="C2" s="15" t="s">
        <v>155</v>
      </c>
      <c r="D2" s="15" t="s">
        <v>119</v>
      </c>
      <c r="E2" s="15" t="s">
        <v>120</v>
      </c>
      <c r="F2" s="15" t="s">
        <v>116</v>
      </c>
    </row>
    <row r="3" spans="1:6" ht="13.5" thickTop="1" x14ac:dyDescent="0.2">
      <c r="A3" s="2"/>
      <c r="B3" s="2"/>
      <c r="C3" s="2"/>
      <c r="D3" s="2"/>
      <c r="E3" s="2"/>
    </row>
    <row r="4" spans="1:6" x14ac:dyDescent="0.2">
      <c r="A4" s="1" t="s">
        <v>123</v>
      </c>
      <c r="B4" s="17"/>
      <c r="C4" s="17"/>
      <c r="D4" s="17">
        <v>8199</v>
      </c>
      <c r="E4" s="17"/>
      <c r="F4" s="17">
        <f>MAX(B4:E4)</f>
        <v>8199</v>
      </c>
    </row>
    <row r="5" spans="1:6" x14ac:dyDescent="0.2">
      <c r="A5" s="38"/>
      <c r="B5" s="40"/>
      <c r="C5" s="40"/>
      <c r="D5" s="40"/>
      <c r="E5" s="40"/>
      <c r="F5" s="40"/>
    </row>
    <row r="6" spans="1:6" x14ac:dyDescent="0.2">
      <c r="A6" s="9" t="s">
        <v>104</v>
      </c>
      <c r="B6" s="17"/>
      <c r="C6" s="17"/>
      <c r="D6" s="17"/>
      <c r="E6" s="17"/>
      <c r="F6" s="17"/>
    </row>
    <row r="7" spans="1:6" x14ac:dyDescent="0.2">
      <c r="A7" s="8" t="s">
        <v>62</v>
      </c>
      <c r="B7" s="17"/>
      <c r="C7" s="17"/>
      <c r="D7" s="17">
        <v>13.22</v>
      </c>
      <c r="E7" s="17"/>
      <c r="F7" s="17">
        <f t="shared" ref="F7:F71" si="0">MAX(B7:E7)</f>
        <v>13.22</v>
      </c>
    </row>
    <row r="8" spans="1:6" x14ac:dyDescent="0.2">
      <c r="A8" s="8" t="s">
        <v>63</v>
      </c>
      <c r="B8" s="17"/>
      <c r="C8" s="17"/>
      <c r="D8" s="17"/>
      <c r="E8" s="17"/>
      <c r="F8" s="17">
        <f t="shared" si="0"/>
        <v>0</v>
      </c>
    </row>
    <row r="9" spans="1:6" x14ac:dyDescent="0.2">
      <c r="A9" s="8" t="s">
        <v>64</v>
      </c>
      <c r="B9" s="17"/>
      <c r="C9" s="17"/>
      <c r="D9" s="17"/>
      <c r="E9" s="17"/>
      <c r="F9" s="17">
        <f t="shared" si="0"/>
        <v>0</v>
      </c>
    </row>
    <row r="10" spans="1:6" x14ac:dyDescent="0.2">
      <c r="A10" s="8" t="s">
        <v>65</v>
      </c>
      <c r="B10" s="17"/>
      <c r="C10" s="17"/>
      <c r="D10" s="17"/>
      <c r="E10" s="17"/>
      <c r="F10" s="17">
        <f t="shared" si="0"/>
        <v>0</v>
      </c>
    </row>
    <row r="11" spans="1:6" x14ac:dyDescent="0.2">
      <c r="A11" s="8" t="s">
        <v>66</v>
      </c>
      <c r="B11" s="17"/>
      <c r="C11" s="17"/>
      <c r="D11" s="17"/>
      <c r="E11" s="17"/>
      <c r="F11" s="17">
        <f t="shared" si="0"/>
        <v>0</v>
      </c>
    </row>
    <row r="12" spans="1:6" x14ac:dyDescent="0.2">
      <c r="A12" s="8" t="s">
        <v>67</v>
      </c>
      <c r="B12" s="17"/>
      <c r="C12" s="17"/>
      <c r="D12" s="17"/>
      <c r="E12" s="17"/>
      <c r="F12" s="17">
        <f t="shared" si="0"/>
        <v>0</v>
      </c>
    </row>
    <row r="13" spans="1:6" x14ac:dyDescent="0.2">
      <c r="A13" s="8" t="s">
        <v>88</v>
      </c>
      <c r="B13" s="17"/>
      <c r="C13" s="17"/>
      <c r="D13" s="17"/>
      <c r="E13" s="17"/>
      <c r="F13" s="17">
        <f t="shared" si="0"/>
        <v>0</v>
      </c>
    </row>
    <row r="14" spans="1:6" x14ac:dyDescent="0.2">
      <c r="A14" s="10" t="s">
        <v>20</v>
      </c>
      <c r="B14" s="17"/>
      <c r="C14" s="17"/>
      <c r="D14" s="17"/>
      <c r="E14" s="17"/>
      <c r="F14" s="17">
        <f t="shared" si="0"/>
        <v>0</v>
      </c>
    </row>
    <row r="15" spans="1:6" x14ac:dyDescent="0.2">
      <c r="A15" s="10" t="s">
        <v>115</v>
      </c>
      <c r="B15" s="17"/>
      <c r="C15" s="17"/>
      <c r="D15" s="17"/>
      <c r="E15" s="17"/>
      <c r="F15" s="17">
        <f t="shared" si="0"/>
        <v>0</v>
      </c>
    </row>
    <row r="16" spans="1:6" x14ac:dyDescent="0.2">
      <c r="A16" s="38"/>
      <c r="B16" s="40"/>
      <c r="C16" s="40"/>
      <c r="D16" s="40"/>
      <c r="E16" s="40"/>
      <c r="F16" s="40"/>
    </row>
    <row r="17" spans="1:6" x14ac:dyDescent="0.2">
      <c r="A17" s="9" t="s">
        <v>52</v>
      </c>
      <c r="B17" s="17"/>
      <c r="C17" s="17"/>
      <c r="D17" s="17"/>
      <c r="E17" s="17"/>
      <c r="F17" s="17"/>
    </row>
    <row r="18" spans="1:6" x14ac:dyDescent="0.2">
      <c r="A18" s="8" t="s">
        <v>60</v>
      </c>
      <c r="B18" s="17"/>
      <c r="C18" s="17"/>
      <c r="D18" s="17"/>
      <c r="E18" s="17"/>
      <c r="F18" s="17">
        <f t="shared" si="0"/>
        <v>0</v>
      </c>
    </row>
    <row r="19" spans="1:6" x14ac:dyDescent="0.2">
      <c r="A19" s="10" t="s">
        <v>28</v>
      </c>
      <c r="B19" s="17"/>
      <c r="C19" s="17"/>
      <c r="D19" s="17"/>
      <c r="E19" s="17"/>
      <c r="F19" s="17">
        <f t="shared" si="0"/>
        <v>0</v>
      </c>
    </row>
    <row r="20" spans="1:6" x14ac:dyDescent="0.2">
      <c r="A20" s="10" t="s">
        <v>110</v>
      </c>
      <c r="B20" s="17"/>
      <c r="C20" s="17"/>
      <c r="D20" s="17"/>
      <c r="E20" s="17"/>
      <c r="F20" s="17">
        <f t="shared" si="0"/>
        <v>0</v>
      </c>
    </row>
    <row r="21" spans="1:6" x14ac:dyDescent="0.2">
      <c r="A21" s="10" t="s">
        <v>111</v>
      </c>
      <c r="B21" s="17"/>
      <c r="C21" s="17"/>
      <c r="D21" s="17"/>
      <c r="E21" s="17"/>
      <c r="F21" s="17">
        <f t="shared" si="0"/>
        <v>0</v>
      </c>
    </row>
    <row r="22" spans="1:6" x14ac:dyDescent="0.2">
      <c r="A22" s="10" t="s">
        <v>37</v>
      </c>
      <c r="B22" s="17"/>
      <c r="C22" s="17"/>
      <c r="D22" s="17"/>
      <c r="E22" s="17"/>
      <c r="F22" s="17">
        <f t="shared" si="0"/>
        <v>0</v>
      </c>
    </row>
    <row r="23" spans="1:6" x14ac:dyDescent="0.2">
      <c r="A23" s="10" t="s">
        <v>36</v>
      </c>
      <c r="B23" s="17"/>
      <c r="C23" s="17"/>
      <c r="D23" s="17"/>
      <c r="E23" s="17"/>
      <c r="F23" s="17">
        <f t="shared" si="0"/>
        <v>0</v>
      </c>
    </row>
    <row r="24" spans="1:6" x14ac:dyDescent="0.2">
      <c r="A24" s="10" t="s">
        <v>100</v>
      </c>
      <c r="B24" s="17"/>
      <c r="C24" s="17"/>
      <c r="D24" s="17"/>
      <c r="E24" s="17"/>
      <c r="F24" s="17">
        <f t="shared" si="0"/>
        <v>0</v>
      </c>
    </row>
    <row r="25" spans="1:6" x14ac:dyDescent="0.2">
      <c r="A25" s="8" t="s">
        <v>87</v>
      </c>
      <c r="B25" s="17"/>
      <c r="C25" s="17"/>
      <c r="D25" s="17"/>
      <c r="E25" s="17"/>
      <c r="F25" s="17">
        <f t="shared" si="0"/>
        <v>0</v>
      </c>
    </row>
    <row r="26" spans="1:6" x14ac:dyDescent="0.2">
      <c r="A26" s="8" t="s">
        <v>115</v>
      </c>
      <c r="B26" s="17"/>
      <c r="C26" s="17"/>
      <c r="D26" s="17"/>
      <c r="E26" s="17"/>
      <c r="F26" s="17">
        <f t="shared" si="0"/>
        <v>0</v>
      </c>
    </row>
    <row r="27" spans="1:6" x14ac:dyDescent="0.2">
      <c r="A27" s="41"/>
      <c r="B27" s="40"/>
      <c r="C27" s="40"/>
      <c r="D27" s="40"/>
      <c r="E27" s="40"/>
      <c r="F27" s="40"/>
    </row>
    <row r="28" spans="1:6" x14ac:dyDescent="0.2">
      <c r="A28" s="9" t="s">
        <v>7</v>
      </c>
      <c r="B28" s="17"/>
      <c r="C28" s="17"/>
      <c r="D28" s="17"/>
      <c r="E28" s="17"/>
      <c r="F28" s="17"/>
    </row>
    <row r="29" spans="1:6" x14ac:dyDescent="0.2">
      <c r="A29" s="10" t="s">
        <v>59</v>
      </c>
      <c r="B29" s="17"/>
      <c r="C29" s="17"/>
      <c r="D29" s="17"/>
      <c r="E29" s="17"/>
      <c r="F29" s="17">
        <f t="shared" si="0"/>
        <v>0</v>
      </c>
    </row>
    <row r="30" spans="1:6" x14ac:dyDescent="0.2">
      <c r="A30" s="10" t="s">
        <v>39</v>
      </c>
      <c r="B30" s="17"/>
      <c r="C30" s="17"/>
      <c r="D30" s="17"/>
      <c r="E30" s="17"/>
      <c r="F30" s="17">
        <f t="shared" si="0"/>
        <v>0</v>
      </c>
    </row>
    <row r="31" spans="1:6" x14ac:dyDescent="0.2">
      <c r="A31" s="10" t="s">
        <v>112</v>
      </c>
      <c r="B31" s="17"/>
      <c r="C31" s="17"/>
      <c r="D31" s="17"/>
      <c r="E31" s="17"/>
      <c r="F31" s="17">
        <f t="shared" si="0"/>
        <v>0</v>
      </c>
    </row>
    <row r="32" spans="1:6" x14ac:dyDescent="0.2">
      <c r="A32" s="10" t="s">
        <v>40</v>
      </c>
      <c r="B32" s="17"/>
      <c r="C32" s="17"/>
      <c r="D32" s="17"/>
      <c r="E32" s="17"/>
      <c r="F32" s="17">
        <f t="shared" si="0"/>
        <v>0</v>
      </c>
    </row>
    <row r="33" spans="1:6" x14ac:dyDescent="0.2">
      <c r="A33" s="10" t="s">
        <v>82</v>
      </c>
      <c r="B33" s="17"/>
      <c r="C33" s="17"/>
      <c r="D33" s="17"/>
      <c r="E33" s="17"/>
      <c r="F33" s="17">
        <f t="shared" si="0"/>
        <v>0</v>
      </c>
    </row>
    <row r="34" spans="1:6" x14ac:dyDescent="0.2">
      <c r="A34" s="10" t="s">
        <v>81</v>
      </c>
      <c r="B34" s="17"/>
      <c r="C34" s="17"/>
      <c r="D34" s="17"/>
      <c r="E34" s="17"/>
      <c r="F34" s="17">
        <f t="shared" si="0"/>
        <v>0</v>
      </c>
    </row>
    <row r="35" spans="1:6" x14ac:dyDescent="0.2">
      <c r="A35" s="10" t="s">
        <v>80</v>
      </c>
      <c r="B35" s="17"/>
      <c r="C35" s="17"/>
      <c r="D35" s="17"/>
      <c r="E35" s="17"/>
      <c r="F35" s="17">
        <f t="shared" si="0"/>
        <v>0</v>
      </c>
    </row>
    <row r="36" spans="1:6" x14ac:dyDescent="0.2">
      <c r="A36" s="8" t="s">
        <v>68</v>
      </c>
      <c r="B36" s="17"/>
      <c r="C36" s="17"/>
      <c r="D36" s="17"/>
      <c r="E36" s="17"/>
      <c r="F36" s="17">
        <f t="shared" si="0"/>
        <v>0</v>
      </c>
    </row>
    <row r="37" spans="1:6" x14ac:dyDescent="0.2">
      <c r="A37" s="8" t="s">
        <v>87</v>
      </c>
      <c r="B37" s="17"/>
      <c r="C37" s="17"/>
      <c r="D37" s="17"/>
      <c r="E37" s="17"/>
      <c r="F37" s="17">
        <f t="shared" si="0"/>
        <v>0</v>
      </c>
    </row>
    <row r="38" spans="1:6" x14ac:dyDescent="0.2">
      <c r="A38" s="8" t="s">
        <v>115</v>
      </c>
      <c r="B38" s="17"/>
      <c r="C38" s="17"/>
      <c r="D38" s="17"/>
      <c r="E38" s="17"/>
      <c r="F38" s="17">
        <f t="shared" si="0"/>
        <v>0</v>
      </c>
    </row>
    <row r="39" spans="1:6" x14ac:dyDescent="0.2">
      <c r="A39" s="41"/>
      <c r="B39" s="40"/>
      <c r="C39" s="40"/>
      <c r="D39" s="40"/>
      <c r="E39" s="40"/>
      <c r="F39" s="40"/>
    </row>
    <row r="40" spans="1:6" x14ac:dyDescent="0.2">
      <c r="A40" s="9" t="s">
        <v>38</v>
      </c>
      <c r="B40" s="17"/>
      <c r="C40" s="17"/>
      <c r="D40" s="17"/>
      <c r="E40" s="17"/>
      <c r="F40" s="17"/>
    </row>
    <row r="41" spans="1:6" x14ac:dyDescent="0.2">
      <c r="A41" s="10" t="s">
        <v>79</v>
      </c>
      <c r="B41" s="17"/>
      <c r="C41" s="17"/>
      <c r="D41" s="17"/>
      <c r="E41" s="17"/>
      <c r="F41" s="17">
        <f t="shared" si="0"/>
        <v>0</v>
      </c>
    </row>
    <row r="42" spans="1:6" x14ac:dyDescent="0.2">
      <c r="A42" s="10" t="s">
        <v>78</v>
      </c>
      <c r="B42" s="17"/>
      <c r="C42" s="17"/>
      <c r="D42" s="17"/>
      <c r="E42" s="17"/>
      <c r="F42" s="17">
        <f t="shared" si="0"/>
        <v>0</v>
      </c>
    </row>
    <row r="43" spans="1:6" x14ac:dyDescent="0.2">
      <c r="A43" s="10" t="s">
        <v>77</v>
      </c>
      <c r="B43" s="17"/>
      <c r="C43" s="17"/>
      <c r="D43" s="17"/>
      <c r="E43" s="17"/>
      <c r="F43" s="17">
        <f t="shared" si="0"/>
        <v>0</v>
      </c>
    </row>
    <row r="44" spans="1:6" x14ac:dyDescent="0.2">
      <c r="A44" s="10" t="s">
        <v>76</v>
      </c>
      <c r="B44" s="17"/>
      <c r="C44" s="17"/>
      <c r="D44" s="17"/>
      <c r="E44" s="17"/>
      <c r="F44" s="17">
        <f t="shared" si="0"/>
        <v>0</v>
      </c>
    </row>
    <row r="45" spans="1:6" x14ac:dyDescent="0.2">
      <c r="A45" s="10" t="s">
        <v>75</v>
      </c>
      <c r="B45" s="17"/>
      <c r="C45" s="17"/>
      <c r="D45" s="17"/>
      <c r="E45" s="17"/>
      <c r="F45" s="17">
        <f t="shared" si="0"/>
        <v>0</v>
      </c>
    </row>
    <row r="46" spans="1:6" x14ac:dyDescent="0.2">
      <c r="A46" s="10" t="s">
        <v>74</v>
      </c>
      <c r="B46" s="17"/>
      <c r="C46" s="17"/>
      <c r="D46" s="17">
        <v>9</v>
      </c>
      <c r="E46" s="17"/>
      <c r="F46" s="17">
        <f t="shared" si="0"/>
        <v>9</v>
      </c>
    </row>
    <row r="47" spans="1:6" x14ac:dyDescent="0.2">
      <c r="A47" s="10" t="s">
        <v>73</v>
      </c>
      <c r="B47" s="17"/>
      <c r="C47" s="17"/>
      <c r="D47" s="24">
        <v>13.09</v>
      </c>
      <c r="E47" s="17"/>
      <c r="F47" s="17">
        <f t="shared" si="0"/>
        <v>13.09</v>
      </c>
    </row>
    <row r="48" spans="1:6" x14ac:dyDescent="0.2">
      <c r="A48" s="10" t="s">
        <v>87</v>
      </c>
      <c r="B48" s="17"/>
      <c r="C48" s="17"/>
      <c r="D48" s="17"/>
      <c r="E48" s="17"/>
      <c r="F48" s="17">
        <f t="shared" si="0"/>
        <v>0</v>
      </c>
    </row>
    <row r="49" spans="1:6" x14ac:dyDescent="0.2">
      <c r="A49" s="10" t="s">
        <v>131</v>
      </c>
      <c r="B49" s="17"/>
      <c r="C49" s="17"/>
      <c r="D49" s="35">
        <v>199.99</v>
      </c>
      <c r="E49" s="17"/>
      <c r="F49" s="17">
        <f t="shared" si="0"/>
        <v>199.99</v>
      </c>
    </row>
    <row r="50" spans="1:6" x14ac:dyDescent="0.2">
      <c r="A50" s="10" t="s">
        <v>132</v>
      </c>
      <c r="B50" s="17"/>
      <c r="C50" s="17"/>
      <c r="D50" s="17">
        <v>324.95</v>
      </c>
      <c r="E50" s="17"/>
      <c r="F50" s="17">
        <f t="shared" si="0"/>
        <v>324.95</v>
      </c>
    </row>
    <row r="51" spans="1:6" x14ac:dyDescent="0.2">
      <c r="A51" s="10" t="s">
        <v>115</v>
      </c>
      <c r="B51" s="17"/>
      <c r="C51" s="17"/>
      <c r="D51" s="17"/>
      <c r="E51" s="17"/>
      <c r="F51" s="17">
        <f t="shared" si="0"/>
        <v>0</v>
      </c>
    </row>
    <row r="52" spans="1:6" x14ac:dyDescent="0.2">
      <c r="A52" s="38"/>
      <c r="B52" s="40"/>
      <c r="C52" s="40"/>
      <c r="D52" s="40"/>
      <c r="E52" s="40"/>
      <c r="F52" s="40"/>
    </row>
    <row r="53" spans="1:6" x14ac:dyDescent="0.2">
      <c r="A53" s="9" t="s">
        <v>0</v>
      </c>
      <c r="B53" s="17"/>
      <c r="C53" s="17"/>
      <c r="D53" s="17"/>
      <c r="E53" s="17"/>
      <c r="F53" s="17"/>
    </row>
    <row r="54" spans="1:6" x14ac:dyDescent="0.2">
      <c r="A54" s="8" t="s">
        <v>3</v>
      </c>
      <c r="B54" s="32">
        <f>479.12*1.5</f>
        <v>718.68000000000006</v>
      </c>
      <c r="C54" s="26"/>
      <c r="D54" s="24">
        <v>43</v>
      </c>
      <c r="E54" s="17">
        <f>D54*1.5</f>
        <v>64.5</v>
      </c>
      <c r="F54" s="17">
        <f>E54-B54</f>
        <v>-654.18000000000006</v>
      </c>
    </row>
    <row r="55" spans="1:6" x14ac:dyDescent="0.2">
      <c r="A55" s="8" t="s">
        <v>41</v>
      </c>
      <c r="B55" s="23"/>
      <c r="C55" s="23"/>
      <c r="D55" s="24">
        <v>26.99</v>
      </c>
      <c r="E55" s="17"/>
      <c r="F55" s="17">
        <f t="shared" si="0"/>
        <v>26.99</v>
      </c>
    </row>
    <row r="56" spans="1:6" x14ac:dyDescent="0.2">
      <c r="A56" s="8" t="s">
        <v>15</v>
      </c>
      <c r="B56" s="23"/>
      <c r="C56" s="23"/>
      <c r="D56" s="24">
        <v>72.45</v>
      </c>
      <c r="E56" s="17"/>
      <c r="F56" s="17">
        <f t="shared" si="0"/>
        <v>72.45</v>
      </c>
    </row>
    <row r="57" spans="1:6" x14ac:dyDescent="0.2">
      <c r="A57" s="10" t="s">
        <v>147</v>
      </c>
      <c r="B57" s="23"/>
      <c r="C57" s="23"/>
      <c r="D57" s="24">
        <v>197.56</v>
      </c>
      <c r="E57" s="17"/>
      <c r="F57" s="24">
        <v>197.56</v>
      </c>
    </row>
    <row r="58" spans="1:6" x14ac:dyDescent="0.2">
      <c r="A58" s="8" t="s">
        <v>16</v>
      </c>
      <c r="B58" s="6"/>
      <c r="C58" s="6"/>
      <c r="D58" s="17"/>
      <c r="E58" s="17"/>
      <c r="F58" s="17">
        <f t="shared" si="0"/>
        <v>0</v>
      </c>
    </row>
    <row r="59" spans="1:6" x14ac:dyDescent="0.2">
      <c r="A59" s="8" t="s">
        <v>17</v>
      </c>
      <c r="B59" s="6"/>
      <c r="C59" s="6"/>
      <c r="D59" s="17"/>
      <c r="E59" s="17"/>
      <c r="F59" s="17">
        <f t="shared" si="0"/>
        <v>0</v>
      </c>
    </row>
    <row r="60" spans="1:6" x14ac:dyDescent="0.2">
      <c r="A60" s="8" t="s">
        <v>18</v>
      </c>
      <c r="B60" s="6"/>
      <c r="C60" s="6"/>
      <c r="D60" s="17"/>
      <c r="E60" s="17"/>
      <c r="F60" s="17">
        <f t="shared" si="0"/>
        <v>0</v>
      </c>
    </row>
    <row r="61" spans="1:6" x14ac:dyDescent="0.2">
      <c r="A61" s="8" t="s">
        <v>9</v>
      </c>
      <c r="B61" s="23"/>
      <c r="C61" s="23"/>
      <c r="D61" s="17"/>
      <c r="E61" s="17"/>
      <c r="F61" s="17">
        <f t="shared" si="0"/>
        <v>0</v>
      </c>
    </row>
    <row r="62" spans="1:6" x14ac:dyDescent="0.2">
      <c r="A62" s="8" t="s">
        <v>42</v>
      </c>
      <c r="B62" s="23"/>
      <c r="C62" s="23"/>
      <c r="D62" s="17">
        <v>19.989999999999998</v>
      </c>
      <c r="E62" s="17"/>
      <c r="F62" s="17">
        <f t="shared" si="0"/>
        <v>19.989999999999998</v>
      </c>
    </row>
    <row r="63" spans="1:6" x14ac:dyDescent="0.2">
      <c r="A63" s="10" t="s">
        <v>146</v>
      </c>
      <c r="B63" s="23"/>
      <c r="C63" s="23"/>
      <c r="D63" s="17">
        <v>24.67</v>
      </c>
      <c r="E63" s="17"/>
      <c r="F63" s="17">
        <f t="shared" si="0"/>
        <v>24.67</v>
      </c>
    </row>
    <row r="64" spans="1:6" x14ac:dyDescent="0.2">
      <c r="A64" s="8" t="s">
        <v>87</v>
      </c>
      <c r="B64" s="23"/>
      <c r="C64" s="23"/>
      <c r="D64" s="24">
        <v>150</v>
      </c>
      <c r="E64" s="17"/>
      <c r="F64" s="17">
        <f t="shared" si="0"/>
        <v>150</v>
      </c>
    </row>
    <row r="65" spans="1:6" x14ac:dyDescent="0.2">
      <c r="A65" s="8" t="s">
        <v>115</v>
      </c>
      <c r="B65" s="23"/>
      <c r="C65" s="23"/>
      <c r="D65" s="17">
        <f>4*26.98</f>
        <v>107.92</v>
      </c>
      <c r="E65" s="17"/>
      <c r="F65" s="17">
        <f t="shared" si="0"/>
        <v>107.92</v>
      </c>
    </row>
    <row r="66" spans="1:6" x14ac:dyDescent="0.2">
      <c r="A66" s="38"/>
      <c r="B66" s="40"/>
      <c r="C66" s="40"/>
      <c r="D66" s="40"/>
      <c r="E66" s="40"/>
      <c r="F66" s="40"/>
    </row>
    <row r="67" spans="1:6" x14ac:dyDescent="0.2">
      <c r="A67" s="9" t="s">
        <v>1</v>
      </c>
      <c r="B67" s="17"/>
      <c r="C67" s="17"/>
      <c r="D67" s="17"/>
      <c r="E67" s="17"/>
      <c r="F67" s="17"/>
    </row>
    <row r="68" spans="1:6" x14ac:dyDescent="0.2">
      <c r="A68" s="10" t="s">
        <v>19</v>
      </c>
      <c r="B68" s="6">
        <f>268.94*1.5</f>
        <v>403.40999999999997</v>
      </c>
      <c r="C68" s="6"/>
      <c r="D68" s="17">
        <v>319.95</v>
      </c>
      <c r="E68" s="17">
        <f>D68*1.5</f>
        <v>479.92499999999995</v>
      </c>
      <c r="F68" s="17">
        <f>E68-B68</f>
        <v>76.514999999999986</v>
      </c>
    </row>
    <row r="69" spans="1:6" x14ac:dyDescent="0.2">
      <c r="A69" s="10" t="s">
        <v>20</v>
      </c>
      <c r="B69" s="6"/>
      <c r="C69" s="6"/>
      <c r="D69" s="17"/>
      <c r="E69" s="17"/>
      <c r="F69" s="17">
        <f t="shared" si="0"/>
        <v>0</v>
      </c>
    </row>
    <row r="70" spans="1:6" x14ac:dyDescent="0.2">
      <c r="A70" s="10" t="s">
        <v>21</v>
      </c>
      <c r="B70" s="6"/>
      <c r="C70" s="6"/>
      <c r="D70" s="17"/>
      <c r="E70" s="17"/>
      <c r="F70" s="17">
        <f t="shared" si="0"/>
        <v>0</v>
      </c>
    </row>
    <row r="71" spans="1:6" x14ac:dyDescent="0.2">
      <c r="A71" s="10" t="s">
        <v>22</v>
      </c>
      <c r="B71" s="23"/>
      <c r="C71" s="23"/>
      <c r="D71" s="24"/>
      <c r="E71" s="17"/>
      <c r="F71" s="17">
        <f t="shared" si="0"/>
        <v>0</v>
      </c>
    </row>
    <row r="72" spans="1:6" x14ac:dyDescent="0.2">
      <c r="A72" s="10" t="s">
        <v>83</v>
      </c>
      <c r="B72" s="6"/>
      <c r="C72" s="6"/>
      <c r="D72" s="17"/>
      <c r="E72" s="17"/>
      <c r="F72" s="17">
        <f t="shared" ref="F72:F135" si="1">MAX(B72:E72)</f>
        <v>0</v>
      </c>
    </row>
    <row r="73" spans="1:6" x14ac:dyDescent="0.2">
      <c r="A73" s="10" t="s">
        <v>87</v>
      </c>
      <c r="B73" s="6"/>
      <c r="C73" s="6"/>
      <c r="D73" s="17"/>
      <c r="E73" s="17"/>
      <c r="F73" s="17">
        <f t="shared" si="1"/>
        <v>0</v>
      </c>
    </row>
    <row r="74" spans="1:6" x14ac:dyDescent="0.2">
      <c r="A74" s="10" t="s">
        <v>115</v>
      </c>
      <c r="B74" s="6"/>
      <c r="C74" s="6"/>
      <c r="D74" s="17"/>
      <c r="E74" s="17"/>
      <c r="F74" s="17">
        <f t="shared" si="1"/>
        <v>0</v>
      </c>
    </row>
    <row r="75" spans="1:6" x14ac:dyDescent="0.2">
      <c r="A75" s="38"/>
      <c r="B75" s="40"/>
      <c r="C75" s="40"/>
      <c r="D75" s="40"/>
      <c r="E75" s="40"/>
      <c r="F75" s="40"/>
    </row>
    <row r="76" spans="1:6" x14ac:dyDescent="0.2">
      <c r="A76" s="9" t="s">
        <v>2</v>
      </c>
      <c r="B76" s="17"/>
      <c r="C76" s="17"/>
      <c r="D76" s="17"/>
      <c r="E76" s="17"/>
      <c r="F76" s="17"/>
    </row>
    <row r="77" spans="1:6" x14ac:dyDescent="0.2">
      <c r="A77" s="8" t="s">
        <v>23</v>
      </c>
      <c r="B77" s="6"/>
      <c r="C77" s="6"/>
      <c r="D77" s="17">
        <f>2*149.95</f>
        <v>299.89999999999998</v>
      </c>
      <c r="E77" s="17"/>
      <c r="F77" s="17">
        <f t="shared" si="1"/>
        <v>299.89999999999998</v>
      </c>
    </row>
    <row r="78" spans="1:6" x14ac:dyDescent="0.2">
      <c r="A78" s="10" t="s">
        <v>20</v>
      </c>
      <c r="B78" s="6"/>
      <c r="C78" s="6"/>
      <c r="D78" s="17"/>
      <c r="E78" s="17"/>
      <c r="F78" s="17">
        <f t="shared" si="1"/>
        <v>0</v>
      </c>
    </row>
    <row r="79" spans="1:6" x14ac:dyDescent="0.2">
      <c r="A79" s="8" t="s">
        <v>21</v>
      </c>
      <c r="B79" s="6"/>
      <c r="C79" s="6"/>
      <c r="D79" s="17"/>
      <c r="E79" s="17"/>
      <c r="F79" s="17">
        <f t="shared" si="1"/>
        <v>0</v>
      </c>
    </row>
    <row r="80" spans="1:6" x14ac:dyDescent="0.2">
      <c r="A80" s="8" t="s">
        <v>24</v>
      </c>
      <c r="B80" s="6"/>
      <c r="C80" s="6"/>
      <c r="D80" s="17"/>
      <c r="E80" s="17"/>
      <c r="F80" s="17">
        <f t="shared" si="1"/>
        <v>0</v>
      </c>
    </row>
    <row r="81" spans="1:6" x14ac:dyDescent="0.2">
      <c r="A81" s="8" t="s">
        <v>25</v>
      </c>
      <c r="B81" s="6"/>
      <c r="C81" s="6"/>
      <c r="D81" s="17"/>
      <c r="E81" s="17"/>
      <c r="F81" s="17">
        <f t="shared" si="1"/>
        <v>0</v>
      </c>
    </row>
    <row r="82" spans="1:6" x14ac:dyDescent="0.2">
      <c r="A82" s="8" t="s">
        <v>87</v>
      </c>
      <c r="B82" s="23"/>
      <c r="C82" s="23"/>
      <c r="D82" s="24">
        <v>57.65</v>
      </c>
      <c r="E82" s="17"/>
      <c r="F82" s="17">
        <f t="shared" si="1"/>
        <v>57.65</v>
      </c>
    </row>
    <row r="83" spans="1:6" x14ac:dyDescent="0.2">
      <c r="A83" s="8" t="s">
        <v>115</v>
      </c>
      <c r="B83" s="6"/>
      <c r="C83" s="6"/>
      <c r="D83" s="17"/>
      <c r="E83" s="17"/>
      <c r="F83" s="17">
        <f t="shared" si="1"/>
        <v>0</v>
      </c>
    </row>
    <row r="84" spans="1:6" x14ac:dyDescent="0.2">
      <c r="A84" s="38"/>
      <c r="B84" s="40"/>
      <c r="C84" s="40"/>
      <c r="D84" s="40"/>
      <c r="E84" s="40"/>
      <c r="F84" s="40"/>
    </row>
    <row r="85" spans="1:6" x14ac:dyDescent="0.2">
      <c r="A85" s="9" t="s">
        <v>4</v>
      </c>
      <c r="B85" s="17"/>
      <c r="C85" s="17"/>
      <c r="D85" s="17"/>
      <c r="E85" s="17"/>
      <c r="F85" s="17"/>
    </row>
    <row r="86" spans="1:6" x14ac:dyDescent="0.2">
      <c r="A86" s="8" t="s">
        <v>5</v>
      </c>
      <c r="B86" s="23">
        <f>714.46*1.5</f>
        <v>1071.69</v>
      </c>
      <c r="C86" s="23"/>
      <c r="D86" s="24">
        <v>660</v>
      </c>
      <c r="E86" s="24">
        <f>D86*1.5</f>
        <v>990</v>
      </c>
      <c r="F86" s="17">
        <f>E86-B86</f>
        <v>-81.690000000000055</v>
      </c>
    </row>
    <row r="87" spans="1:6" x14ac:dyDescent="0.2">
      <c r="A87" s="8" t="s">
        <v>6</v>
      </c>
      <c r="B87" s="23"/>
      <c r="C87" s="23"/>
      <c r="D87" s="17"/>
      <c r="E87" s="6"/>
      <c r="F87" s="17">
        <f t="shared" si="1"/>
        <v>0</v>
      </c>
    </row>
    <row r="88" spans="1:6" x14ac:dyDescent="0.2">
      <c r="A88" s="8" t="s">
        <v>69</v>
      </c>
      <c r="B88" s="23"/>
      <c r="C88" s="23"/>
      <c r="D88" s="17"/>
      <c r="E88" s="6"/>
      <c r="F88" s="17">
        <f t="shared" si="1"/>
        <v>0</v>
      </c>
    </row>
    <row r="89" spans="1:6" x14ac:dyDescent="0.2">
      <c r="A89" s="8" t="s">
        <v>10</v>
      </c>
      <c r="B89" s="23"/>
      <c r="C89" s="23"/>
      <c r="D89" s="17"/>
      <c r="E89" s="6"/>
      <c r="F89" s="17">
        <f t="shared" si="1"/>
        <v>0</v>
      </c>
    </row>
    <row r="90" spans="1:6" x14ac:dyDescent="0.2">
      <c r="A90" s="8" t="s">
        <v>11</v>
      </c>
      <c r="B90" s="23"/>
      <c r="C90" s="23"/>
      <c r="D90" s="17"/>
      <c r="E90" s="6"/>
      <c r="F90" s="17">
        <f t="shared" si="1"/>
        <v>0</v>
      </c>
    </row>
    <row r="91" spans="1:6" x14ac:dyDescent="0.2">
      <c r="A91" s="8" t="s">
        <v>12</v>
      </c>
      <c r="B91" s="23"/>
      <c r="C91" s="23"/>
      <c r="D91" s="17"/>
      <c r="E91" s="6"/>
      <c r="F91" s="17">
        <f t="shared" si="1"/>
        <v>0</v>
      </c>
    </row>
    <row r="92" spans="1:6" x14ac:dyDescent="0.2">
      <c r="A92" s="8" t="s">
        <v>13</v>
      </c>
      <c r="B92" s="6"/>
      <c r="C92" s="6"/>
      <c r="D92" s="17"/>
      <c r="E92" s="6"/>
      <c r="F92" s="17">
        <f t="shared" si="1"/>
        <v>0</v>
      </c>
    </row>
    <row r="93" spans="1:6" x14ac:dyDescent="0.2">
      <c r="A93" s="8" t="s">
        <v>14</v>
      </c>
      <c r="B93" s="6"/>
      <c r="C93" s="6"/>
      <c r="D93" s="17"/>
      <c r="E93" s="6"/>
      <c r="F93" s="17">
        <f t="shared" si="1"/>
        <v>0</v>
      </c>
    </row>
    <row r="94" spans="1:6" x14ac:dyDescent="0.2">
      <c r="A94" s="8" t="s">
        <v>85</v>
      </c>
      <c r="B94" s="23"/>
      <c r="C94" s="23"/>
      <c r="D94" s="24"/>
      <c r="E94" s="23"/>
      <c r="F94" s="17">
        <f t="shared" si="1"/>
        <v>0</v>
      </c>
    </row>
    <row r="95" spans="1:6" x14ac:dyDescent="0.2">
      <c r="A95" s="11" t="s">
        <v>84</v>
      </c>
      <c r="B95" s="6"/>
      <c r="C95" s="6"/>
      <c r="D95" s="17"/>
      <c r="E95" s="6"/>
      <c r="F95" s="17">
        <f t="shared" si="1"/>
        <v>0</v>
      </c>
    </row>
    <row r="96" spans="1:6" x14ac:dyDescent="0.2">
      <c r="A96" s="8" t="s">
        <v>87</v>
      </c>
      <c r="B96" s="6"/>
      <c r="C96" s="6"/>
      <c r="D96" s="17"/>
      <c r="E96" s="6"/>
      <c r="F96" s="17">
        <f t="shared" si="1"/>
        <v>0</v>
      </c>
    </row>
    <row r="97" spans="1:6" x14ac:dyDescent="0.2">
      <c r="A97" s="8" t="s">
        <v>115</v>
      </c>
      <c r="B97" s="6"/>
      <c r="C97" s="6"/>
      <c r="D97" s="17"/>
      <c r="E97" s="6"/>
      <c r="F97" s="17">
        <f t="shared" si="1"/>
        <v>0</v>
      </c>
    </row>
    <row r="98" spans="1:6" x14ac:dyDescent="0.2">
      <c r="A98" s="38"/>
      <c r="B98" s="40"/>
      <c r="C98" s="40"/>
      <c r="D98" s="40"/>
      <c r="E98" s="40"/>
      <c r="F98" s="40"/>
    </row>
    <row r="99" spans="1:6" x14ac:dyDescent="0.2">
      <c r="A99" s="9" t="s">
        <v>8</v>
      </c>
      <c r="B99" s="17"/>
      <c r="C99" s="17"/>
      <c r="D99" s="17"/>
      <c r="E99" s="17"/>
      <c r="F99" s="17"/>
    </row>
    <row r="100" spans="1:6" x14ac:dyDescent="0.2">
      <c r="A100" s="8" t="s">
        <v>27</v>
      </c>
      <c r="B100" s="17"/>
      <c r="C100" s="17"/>
      <c r="D100" s="17"/>
      <c r="E100" s="17"/>
      <c r="F100" s="17">
        <f t="shared" si="1"/>
        <v>0</v>
      </c>
    </row>
    <row r="101" spans="1:6" x14ac:dyDescent="0.2">
      <c r="A101" s="8" t="s">
        <v>86</v>
      </c>
      <c r="B101" s="17"/>
      <c r="C101" s="17"/>
      <c r="D101" s="17"/>
      <c r="E101" s="17"/>
      <c r="F101" s="17">
        <f t="shared" si="1"/>
        <v>0</v>
      </c>
    </row>
    <row r="102" spans="1:6" x14ac:dyDescent="0.2">
      <c r="A102" s="8" t="s">
        <v>43</v>
      </c>
      <c r="B102" s="17"/>
      <c r="C102" s="17"/>
      <c r="D102" s="17"/>
      <c r="E102" s="17"/>
      <c r="F102" s="17">
        <f t="shared" si="1"/>
        <v>0</v>
      </c>
    </row>
    <row r="103" spans="1:6" x14ac:dyDescent="0.2">
      <c r="A103" s="8" t="s">
        <v>44</v>
      </c>
      <c r="B103" s="17"/>
      <c r="C103" s="17"/>
      <c r="D103" s="17"/>
      <c r="E103" s="17"/>
      <c r="F103" s="17">
        <f t="shared" si="1"/>
        <v>0</v>
      </c>
    </row>
    <row r="104" spans="1:6" x14ac:dyDescent="0.2">
      <c r="A104" s="8" t="s">
        <v>45</v>
      </c>
      <c r="B104" s="17"/>
      <c r="C104" s="17"/>
      <c r="D104" s="17"/>
      <c r="E104" s="17"/>
      <c r="F104" s="17">
        <f t="shared" si="1"/>
        <v>0</v>
      </c>
    </row>
    <row r="105" spans="1:6" x14ac:dyDescent="0.2">
      <c r="A105" s="8" t="s">
        <v>87</v>
      </c>
      <c r="B105" s="17"/>
      <c r="C105" s="17"/>
      <c r="D105" s="17"/>
      <c r="E105" s="17"/>
      <c r="F105" s="17">
        <f t="shared" si="1"/>
        <v>0</v>
      </c>
    </row>
    <row r="106" spans="1:6" x14ac:dyDescent="0.2">
      <c r="A106" s="8" t="s">
        <v>115</v>
      </c>
      <c r="B106" s="17"/>
      <c r="C106" s="17"/>
      <c r="D106" s="17"/>
      <c r="E106" s="17"/>
      <c r="F106" s="17">
        <f t="shared" si="1"/>
        <v>0</v>
      </c>
    </row>
    <row r="107" spans="1:6" x14ac:dyDescent="0.2">
      <c r="A107" s="38"/>
      <c r="B107" s="40"/>
      <c r="C107" s="40"/>
      <c r="D107" s="40"/>
      <c r="E107" s="40"/>
      <c r="F107" s="40"/>
    </row>
    <row r="108" spans="1:6" x14ac:dyDescent="0.2">
      <c r="A108" s="9" t="s">
        <v>26</v>
      </c>
      <c r="B108" s="17"/>
      <c r="C108" s="17"/>
      <c r="D108" s="17"/>
      <c r="E108" s="17"/>
      <c r="F108" s="17"/>
    </row>
    <row r="109" spans="1:6" x14ac:dyDescent="0.2">
      <c r="A109" s="8" t="s">
        <v>33</v>
      </c>
      <c r="B109" s="17"/>
      <c r="C109" s="17"/>
      <c r="D109" s="17"/>
      <c r="E109" s="17"/>
      <c r="F109" s="17">
        <f t="shared" si="1"/>
        <v>0</v>
      </c>
    </row>
    <row r="110" spans="1:6" x14ac:dyDescent="0.2">
      <c r="A110" s="8" t="s">
        <v>34</v>
      </c>
      <c r="B110" s="17"/>
      <c r="C110" s="17"/>
      <c r="D110" s="17">
        <f>154.97/2</f>
        <v>77.484999999999999</v>
      </c>
      <c r="E110" s="17"/>
      <c r="F110" s="17">
        <f t="shared" si="1"/>
        <v>77.484999999999999</v>
      </c>
    </row>
    <row r="111" spans="1:6" x14ac:dyDescent="0.2">
      <c r="A111" s="8" t="s">
        <v>35</v>
      </c>
      <c r="B111" s="17"/>
      <c r="C111" s="17"/>
      <c r="D111" s="17"/>
      <c r="E111" s="17"/>
      <c r="F111" s="17">
        <f t="shared" si="1"/>
        <v>0</v>
      </c>
    </row>
    <row r="112" spans="1:6" x14ac:dyDescent="0.2">
      <c r="A112" s="8" t="s">
        <v>70</v>
      </c>
      <c r="B112" s="17"/>
      <c r="C112" s="17"/>
      <c r="D112" s="17">
        <v>18.47</v>
      </c>
      <c r="E112" s="17"/>
      <c r="F112" s="17">
        <f t="shared" si="1"/>
        <v>18.47</v>
      </c>
    </row>
    <row r="113" spans="1:6" x14ac:dyDescent="0.2">
      <c r="A113" s="8" t="s">
        <v>115</v>
      </c>
      <c r="B113" s="17"/>
      <c r="C113" s="17"/>
      <c r="D113" s="17"/>
      <c r="E113" s="17"/>
      <c r="F113" s="17">
        <f t="shared" si="1"/>
        <v>0</v>
      </c>
    </row>
    <row r="114" spans="1:6" x14ac:dyDescent="0.2">
      <c r="A114" s="38"/>
      <c r="B114" s="40"/>
      <c r="C114" s="40"/>
      <c r="D114" s="40"/>
      <c r="E114" s="40"/>
      <c r="F114" s="40"/>
    </row>
    <row r="115" spans="1:6" x14ac:dyDescent="0.2">
      <c r="A115" s="9" t="s">
        <v>29</v>
      </c>
      <c r="B115" s="17"/>
      <c r="C115" s="17"/>
      <c r="D115" s="17"/>
      <c r="E115" s="17"/>
      <c r="F115" s="17"/>
    </row>
    <row r="116" spans="1:6" x14ac:dyDescent="0.2">
      <c r="A116" s="8" t="s">
        <v>89</v>
      </c>
      <c r="B116" s="23"/>
      <c r="C116" s="23"/>
      <c r="D116" s="24"/>
      <c r="E116" s="17"/>
      <c r="F116" s="17">
        <f t="shared" si="1"/>
        <v>0</v>
      </c>
    </row>
    <row r="117" spans="1:6" x14ac:dyDescent="0.2">
      <c r="A117" s="8" t="s">
        <v>90</v>
      </c>
      <c r="B117" s="23"/>
      <c r="C117" s="23"/>
      <c r="D117" s="24"/>
      <c r="E117" s="17"/>
      <c r="F117" s="17">
        <f t="shared" si="1"/>
        <v>0</v>
      </c>
    </row>
    <row r="118" spans="1:6" x14ac:dyDescent="0.2">
      <c r="A118" s="8" t="s">
        <v>30</v>
      </c>
      <c r="B118" s="23"/>
      <c r="C118" s="23"/>
      <c r="D118" s="24"/>
      <c r="E118" s="17"/>
      <c r="F118" s="17">
        <f t="shared" si="1"/>
        <v>0</v>
      </c>
    </row>
    <row r="119" spans="1:6" x14ac:dyDescent="0.2">
      <c r="A119" s="8" t="s">
        <v>31</v>
      </c>
      <c r="B119" s="23"/>
      <c r="C119" s="23"/>
      <c r="D119" s="24"/>
      <c r="E119" s="17"/>
      <c r="F119" s="17">
        <f t="shared" si="1"/>
        <v>0</v>
      </c>
    </row>
    <row r="120" spans="1:6" x14ac:dyDescent="0.2">
      <c r="A120" s="8" t="s">
        <v>32</v>
      </c>
      <c r="B120" s="23"/>
      <c r="C120" s="23"/>
      <c r="D120" s="24"/>
      <c r="E120" s="17"/>
      <c r="F120" s="17">
        <f t="shared" si="1"/>
        <v>0</v>
      </c>
    </row>
    <row r="121" spans="1:6" x14ac:dyDescent="0.2">
      <c r="A121" s="8" t="s">
        <v>91</v>
      </c>
      <c r="B121" s="23"/>
      <c r="C121" s="23"/>
      <c r="D121" s="24"/>
      <c r="E121" s="17"/>
      <c r="F121" s="17">
        <f t="shared" si="1"/>
        <v>0</v>
      </c>
    </row>
    <row r="122" spans="1:6" x14ac:dyDescent="0.2">
      <c r="A122" s="8" t="s">
        <v>46</v>
      </c>
      <c r="B122" s="23"/>
      <c r="C122" s="23"/>
      <c r="D122" s="24"/>
      <c r="E122" s="17"/>
      <c r="F122" s="17">
        <f t="shared" si="1"/>
        <v>0</v>
      </c>
    </row>
    <row r="123" spans="1:6" x14ac:dyDescent="0.2">
      <c r="A123" s="8" t="s">
        <v>48</v>
      </c>
      <c r="B123" s="23"/>
      <c r="C123" s="23"/>
      <c r="D123" s="24"/>
      <c r="E123" s="17"/>
      <c r="F123" s="17">
        <f t="shared" si="1"/>
        <v>0</v>
      </c>
    </row>
    <row r="124" spans="1:6" x14ac:dyDescent="0.2">
      <c r="A124" s="8" t="s">
        <v>71</v>
      </c>
      <c r="B124" s="23"/>
      <c r="C124" s="23"/>
      <c r="D124" s="24"/>
      <c r="E124" s="17"/>
      <c r="F124" s="17">
        <f t="shared" si="1"/>
        <v>0</v>
      </c>
    </row>
    <row r="125" spans="1:6" x14ac:dyDescent="0.2">
      <c r="A125" s="8" t="s">
        <v>49</v>
      </c>
      <c r="B125" s="23"/>
      <c r="C125" s="23"/>
      <c r="D125" s="24"/>
      <c r="E125" s="17"/>
      <c r="F125" s="17">
        <f t="shared" si="1"/>
        <v>0</v>
      </c>
    </row>
    <row r="126" spans="1:6" x14ac:dyDescent="0.2">
      <c r="A126" s="8" t="s">
        <v>50</v>
      </c>
      <c r="B126" s="23"/>
      <c r="C126" s="23"/>
      <c r="D126" s="24"/>
      <c r="E126" s="17"/>
      <c r="F126" s="17">
        <f t="shared" si="1"/>
        <v>0</v>
      </c>
    </row>
    <row r="127" spans="1:6" x14ac:dyDescent="0.2">
      <c r="A127" s="8" t="s">
        <v>51</v>
      </c>
      <c r="B127" s="23"/>
      <c r="C127" s="23"/>
      <c r="D127" s="24"/>
      <c r="E127" s="17"/>
      <c r="F127" s="17">
        <f t="shared" si="1"/>
        <v>0</v>
      </c>
    </row>
    <row r="128" spans="1:6" x14ac:dyDescent="0.2">
      <c r="A128" s="8" t="s">
        <v>72</v>
      </c>
      <c r="B128" s="23"/>
      <c r="C128" s="23"/>
      <c r="D128" s="24"/>
      <c r="E128" s="17"/>
      <c r="F128" s="17">
        <f t="shared" si="1"/>
        <v>0</v>
      </c>
    </row>
    <row r="129" spans="1:6" x14ac:dyDescent="0.2">
      <c r="A129" s="8" t="s">
        <v>87</v>
      </c>
      <c r="B129" s="23"/>
      <c r="C129" s="23"/>
      <c r="D129" s="24"/>
      <c r="E129" s="17"/>
      <c r="F129" s="17">
        <f t="shared" si="1"/>
        <v>0</v>
      </c>
    </row>
    <row r="130" spans="1:6" x14ac:dyDescent="0.2">
      <c r="A130" s="8" t="s">
        <v>115</v>
      </c>
      <c r="B130" s="23"/>
      <c r="C130" s="23"/>
      <c r="D130" s="24"/>
      <c r="E130" s="17"/>
      <c r="F130" s="17">
        <f t="shared" si="1"/>
        <v>0</v>
      </c>
    </row>
    <row r="131" spans="1:6" x14ac:dyDescent="0.2">
      <c r="A131" s="38"/>
      <c r="B131" s="40"/>
      <c r="C131" s="40"/>
      <c r="D131" s="40"/>
      <c r="E131" s="40"/>
      <c r="F131" s="40"/>
    </row>
    <row r="132" spans="1:6" x14ac:dyDescent="0.2">
      <c r="A132" s="9" t="s">
        <v>53</v>
      </c>
      <c r="B132" s="17"/>
      <c r="C132" s="17"/>
      <c r="D132" s="17"/>
      <c r="E132" s="17"/>
      <c r="F132" s="17"/>
    </row>
    <row r="133" spans="1:6" x14ac:dyDescent="0.2">
      <c r="A133" s="8" t="s">
        <v>47</v>
      </c>
      <c r="B133" s="23"/>
      <c r="C133" s="23"/>
      <c r="D133" s="24"/>
      <c r="E133" s="17"/>
      <c r="F133" s="17">
        <f t="shared" si="1"/>
        <v>0</v>
      </c>
    </row>
    <row r="134" spans="1:6" x14ac:dyDescent="0.2">
      <c r="A134" s="8" t="s">
        <v>54</v>
      </c>
      <c r="B134" s="23"/>
      <c r="C134" s="23"/>
      <c r="D134" s="24"/>
      <c r="E134" s="17"/>
      <c r="F134" s="17">
        <f t="shared" si="1"/>
        <v>0</v>
      </c>
    </row>
    <row r="135" spans="1:6" x14ac:dyDescent="0.2">
      <c r="A135" s="8" t="s">
        <v>55</v>
      </c>
      <c r="B135" s="23"/>
      <c r="C135" s="23"/>
      <c r="D135" s="24"/>
      <c r="E135" s="17"/>
      <c r="F135" s="17">
        <f t="shared" si="1"/>
        <v>0</v>
      </c>
    </row>
    <row r="136" spans="1:6" x14ac:dyDescent="0.2">
      <c r="A136" s="8" t="s">
        <v>56</v>
      </c>
      <c r="B136" s="23"/>
      <c r="C136" s="23"/>
      <c r="D136" s="24"/>
      <c r="E136" s="17"/>
      <c r="F136" s="17">
        <f t="shared" ref="F136:F151" si="2">MAX(B136:E136)</f>
        <v>0</v>
      </c>
    </row>
    <row r="137" spans="1:6" x14ac:dyDescent="0.2">
      <c r="A137" s="10" t="s">
        <v>140</v>
      </c>
      <c r="B137" s="23"/>
      <c r="C137" s="23"/>
      <c r="D137" s="24">
        <v>12.99</v>
      </c>
      <c r="E137" s="17"/>
      <c r="F137" s="17">
        <f t="shared" si="2"/>
        <v>12.99</v>
      </c>
    </row>
    <row r="138" spans="1:6" x14ac:dyDescent="0.2">
      <c r="A138" s="8" t="s">
        <v>57</v>
      </c>
      <c r="B138" s="23"/>
      <c r="C138" s="23"/>
      <c r="D138" s="24"/>
      <c r="E138" s="17"/>
      <c r="F138" s="17">
        <f t="shared" si="2"/>
        <v>0</v>
      </c>
    </row>
    <row r="139" spans="1:6" x14ac:dyDescent="0.2">
      <c r="A139" s="8" t="s">
        <v>58</v>
      </c>
      <c r="B139" s="23"/>
      <c r="C139" s="23"/>
      <c r="D139" s="24"/>
      <c r="E139" s="17"/>
      <c r="F139" s="17">
        <f t="shared" si="2"/>
        <v>0</v>
      </c>
    </row>
    <row r="140" spans="1:6" x14ac:dyDescent="0.2">
      <c r="A140" s="8" t="s">
        <v>92</v>
      </c>
      <c r="B140" s="23"/>
      <c r="C140" s="23"/>
      <c r="D140" s="24"/>
      <c r="E140" s="17"/>
      <c r="F140" s="17">
        <f t="shared" si="2"/>
        <v>0</v>
      </c>
    </row>
    <row r="141" spans="1:6" x14ac:dyDescent="0.2">
      <c r="A141" s="8" t="s">
        <v>93</v>
      </c>
      <c r="B141" s="23"/>
      <c r="C141" s="23"/>
      <c r="D141" s="24"/>
      <c r="E141" s="17"/>
      <c r="F141" s="17">
        <f t="shared" si="2"/>
        <v>0</v>
      </c>
    </row>
    <row r="142" spans="1:6" x14ac:dyDescent="0.2">
      <c r="A142" s="12" t="s">
        <v>94</v>
      </c>
      <c r="B142" s="23"/>
      <c r="C142" s="31"/>
      <c r="D142" s="24"/>
      <c r="E142" s="17"/>
      <c r="F142" s="17">
        <f t="shared" si="2"/>
        <v>0</v>
      </c>
    </row>
    <row r="143" spans="1:6" x14ac:dyDescent="0.2">
      <c r="A143" s="8" t="s">
        <v>95</v>
      </c>
      <c r="B143" s="23"/>
      <c r="C143" s="23"/>
      <c r="D143" s="24"/>
      <c r="E143" s="17"/>
      <c r="F143" s="17">
        <f t="shared" si="2"/>
        <v>0</v>
      </c>
    </row>
    <row r="144" spans="1:6" x14ac:dyDescent="0.2">
      <c r="A144" s="8" t="s">
        <v>96</v>
      </c>
      <c r="B144" s="23"/>
      <c r="C144" s="23"/>
      <c r="D144" s="24"/>
      <c r="E144" s="17"/>
      <c r="F144" s="17">
        <f t="shared" si="2"/>
        <v>0</v>
      </c>
    </row>
    <row r="145" spans="1:6" x14ac:dyDescent="0.2">
      <c r="A145" s="8" t="s">
        <v>97</v>
      </c>
      <c r="B145" s="23"/>
      <c r="C145" s="23"/>
      <c r="D145" s="24"/>
      <c r="E145" s="17"/>
      <c r="F145" s="17">
        <f t="shared" si="2"/>
        <v>0</v>
      </c>
    </row>
    <row r="146" spans="1:6" x14ac:dyDescent="0.2">
      <c r="A146" s="8" t="s">
        <v>98</v>
      </c>
      <c r="B146" s="17"/>
      <c r="C146" s="17"/>
      <c r="D146" s="17">
        <v>51.97</v>
      </c>
      <c r="E146" s="17"/>
      <c r="F146" s="17">
        <f>MAX(B146:E146)</f>
        <v>51.97</v>
      </c>
    </row>
    <row r="147" spans="1:6" x14ac:dyDescent="0.2">
      <c r="A147" s="8" t="s">
        <v>106</v>
      </c>
      <c r="B147" s="23"/>
      <c r="C147" s="23"/>
      <c r="D147" s="24">
        <v>469.99</v>
      </c>
      <c r="E147" s="17"/>
      <c r="F147" s="17">
        <f t="shared" si="2"/>
        <v>469.99</v>
      </c>
    </row>
    <row r="148" spans="1:6" x14ac:dyDescent="0.2">
      <c r="A148" s="8" t="s">
        <v>105</v>
      </c>
      <c r="B148" s="23"/>
      <c r="C148" s="23"/>
      <c r="D148" s="24"/>
      <c r="E148" s="17"/>
      <c r="F148" s="17">
        <f t="shared" si="2"/>
        <v>0</v>
      </c>
    </row>
    <row r="149" spans="1:6" x14ac:dyDescent="0.2">
      <c r="A149" s="13" t="s">
        <v>87</v>
      </c>
      <c r="B149" s="23"/>
      <c r="C149" s="23"/>
      <c r="D149" s="24"/>
      <c r="E149" s="17"/>
      <c r="F149" s="17">
        <f t="shared" si="2"/>
        <v>0</v>
      </c>
    </row>
    <row r="150" spans="1:6" x14ac:dyDescent="0.2">
      <c r="A150" s="8" t="s">
        <v>117</v>
      </c>
      <c r="B150" s="23"/>
      <c r="C150" s="23"/>
      <c r="D150" s="24"/>
      <c r="E150" s="17"/>
      <c r="F150" s="17">
        <f t="shared" si="2"/>
        <v>0</v>
      </c>
    </row>
    <row r="151" spans="1:6" x14ac:dyDescent="0.2">
      <c r="A151" s="8" t="s">
        <v>118</v>
      </c>
      <c r="B151" s="23"/>
      <c r="C151" s="23"/>
      <c r="D151" s="24"/>
      <c r="E151" s="17"/>
      <c r="F151" s="17">
        <f t="shared" si="2"/>
        <v>0</v>
      </c>
    </row>
    <row r="152" spans="1:6" ht="13.5" thickBot="1" x14ac:dyDescent="0.25"/>
    <row r="153" spans="1:6" x14ac:dyDescent="0.2">
      <c r="A153" s="54" t="s">
        <v>161</v>
      </c>
      <c r="B153" s="46"/>
      <c r="C153" s="47"/>
    </row>
    <row r="154" spans="1:6" x14ac:dyDescent="0.2">
      <c r="A154" s="48" t="s">
        <v>157</v>
      </c>
      <c r="B154" s="49"/>
      <c r="C154" s="50"/>
    </row>
    <row r="155" spans="1:6" x14ac:dyDescent="0.2">
      <c r="A155" s="48" t="s">
        <v>158</v>
      </c>
      <c r="B155" s="49"/>
      <c r="C155" s="50"/>
    </row>
    <row r="156" spans="1:6" x14ac:dyDescent="0.2">
      <c r="A156" s="48" t="s">
        <v>159</v>
      </c>
      <c r="B156" s="49"/>
      <c r="C156" s="50"/>
    </row>
    <row r="157" spans="1:6" ht="13.5" thickBot="1" x14ac:dyDescent="0.25">
      <c r="A157" s="51" t="s">
        <v>160</v>
      </c>
      <c r="B157" s="52"/>
      <c r="C157" s="53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0"/>
  <sheetViews>
    <sheetView workbookViewId="0">
      <selection activeCell="H11" sqref="H11"/>
    </sheetView>
  </sheetViews>
  <sheetFormatPr defaultRowHeight="12.75" x14ac:dyDescent="0.2"/>
  <cols>
    <col min="1" max="1" width="46.85546875" customWidth="1"/>
    <col min="2" max="2" width="33.85546875" customWidth="1"/>
    <col min="3" max="7" width="16.7109375" customWidth="1"/>
  </cols>
  <sheetData>
    <row r="1" spans="1:7" ht="25.5" x14ac:dyDescent="0.2">
      <c r="A1" s="1" t="s">
        <v>123</v>
      </c>
      <c r="B1" s="7" t="s">
        <v>124</v>
      </c>
      <c r="C1" s="17"/>
      <c r="D1" s="17"/>
      <c r="E1" s="17">
        <v>8199</v>
      </c>
      <c r="F1" s="17"/>
      <c r="G1" s="17">
        <f>MAX(C1:F1)</f>
        <v>8199</v>
      </c>
    </row>
    <row r="2" spans="1:7" x14ac:dyDescent="0.2">
      <c r="A2" s="42"/>
      <c r="B2" s="43"/>
      <c r="C2" s="44"/>
      <c r="D2" s="44"/>
      <c r="E2" s="44"/>
      <c r="F2" s="44"/>
      <c r="G2" s="44"/>
    </row>
    <row r="3" spans="1:7" x14ac:dyDescent="0.2">
      <c r="A3" s="42"/>
      <c r="B3" s="43"/>
      <c r="C3" s="44"/>
      <c r="D3" s="44"/>
      <c r="E3" s="44"/>
      <c r="F3" s="44"/>
      <c r="G3" s="44"/>
    </row>
    <row r="4" spans="1:7" x14ac:dyDescent="0.2">
      <c r="A4" s="42"/>
      <c r="B4" s="43"/>
      <c r="C4" s="44"/>
      <c r="D4" s="44"/>
      <c r="E4" s="44"/>
      <c r="F4" s="44"/>
      <c r="G4" s="44"/>
    </row>
    <row r="5" spans="1:7" x14ac:dyDescent="0.2">
      <c r="A5" s="42"/>
      <c r="B5" s="43"/>
      <c r="C5" s="44"/>
      <c r="D5" s="44"/>
      <c r="E5" s="44"/>
      <c r="F5" s="44"/>
      <c r="G5" s="44"/>
    </row>
    <row r="6" spans="1:7" x14ac:dyDescent="0.2">
      <c r="A6" s="42"/>
      <c r="B6" s="43"/>
      <c r="C6" s="44"/>
      <c r="D6" s="44"/>
      <c r="E6" s="44"/>
      <c r="F6" s="44"/>
      <c r="G6" s="44"/>
    </row>
    <row r="7" spans="1:7" x14ac:dyDescent="0.2">
      <c r="A7" s="42"/>
      <c r="B7" s="43"/>
      <c r="C7" s="44"/>
      <c r="D7" s="44"/>
      <c r="E7" s="44"/>
      <c r="F7" s="44"/>
      <c r="G7" s="44"/>
    </row>
    <row r="34" spans="1:7" x14ac:dyDescent="0.2">
      <c r="A34" s="8" t="s">
        <v>62</v>
      </c>
      <c r="B34" s="7" t="s">
        <v>125</v>
      </c>
      <c r="C34" s="17"/>
      <c r="D34" s="17"/>
      <c r="E34" s="17">
        <v>13.22</v>
      </c>
      <c r="F34" s="17"/>
      <c r="G34" s="17">
        <f t="shared" ref="G34" si="0">MAX(C34:F34)</f>
        <v>13.22</v>
      </c>
    </row>
    <row r="47" spans="1:7" x14ac:dyDescent="0.2">
      <c r="A47" s="10" t="s">
        <v>74</v>
      </c>
      <c r="B47" s="21" t="s">
        <v>129</v>
      </c>
      <c r="C47" s="17"/>
      <c r="D47" s="17"/>
      <c r="E47" s="17">
        <v>9</v>
      </c>
      <c r="F47" s="17"/>
      <c r="G47" s="17">
        <f t="shared" ref="G47" si="1">MAX(C47:F47)</f>
        <v>9</v>
      </c>
    </row>
    <row r="67" spans="1:7" ht="25.5" x14ac:dyDescent="0.2">
      <c r="A67" s="10" t="s">
        <v>73</v>
      </c>
      <c r="B67" s="21" t="s">
        <v>130</v>
      </c>
      <c r="C67" s="17"/>
      <c r="D67" s="17"/>
      <c r="E67" s="24">
        <v>13.09</v>
      </c>
      <c r="F67" s="17"/>
      <c r="G67" s="17">
        <f t="shared" ref="G67" si="2">MAX(C67:F67)</f>
        <v>13.09</v>
      </c>
    </row>
    <row r="97" spans="1:7" x14ac:dyDescent="0.2">
      <c r="A97" s="10" t="s">
        <v>131</v>
      </c>
      <c r="B97" s="21" t="s">
        <v>151</v>
      </c>
      <c r="C97" s="17"/>
      <c r="D97" s="17"/>
      <c r="E97" s="37">
        <v>199.99</v>
      </c>
      <c r="F97" s="17"/>
      <c r="G97" s="17">
        <f t="shared" ref="G97" si="3">MAX(C97:F97)</f>
        <v>199.99</v>
      </c>
    </row>
    <row r="112" spans="1:7" x14ac:dyDescent="0.2">
      <c r="A112" s="10" t="s">
        <v>132</v>
      </c>
      <c r="B112" s="21" t="s">
        <v>133</v>
      </c>
      <c r="C112" s="17"/>
      <c r="D112" s="17"/>
      <c r="E112" s="17">
        <v>324.95</v>
      </c>
      <c r="F112" s="17"/>
      <c r="G112" s="17">
        <f t="shared" ref="G112" si="4">MAX(C112:F112)</f>
        <v>324.95</v>
      </c>
    </row>
    <row r="122" spans="1:7" x14ac:dyDescent="0.2">
      <c r="A122" s="8" t="s">
        <v>3</v>
      </c>
      <c r="B122" s="36" t="s">
        <v>144</v>
      </c>
      <c r="C122" s="32">
        <f>479.12*1.5</f>
        <v>718.68000000000006</v>
      </c>
      <c r="D122" s="25"/>
      <c r="E122" s="24">
        <v>43</v>
      </c>
      <c r="F122" s="17">
        <f>E122*1.5</f>
        <v>64.5</v>
      </c>
      <c r="G122" s="17">
        <f>F122-C122</f>
        <v>-654.18000000000006</v>
      </c>
    </row>
    <row r="131" spans="1:7" ht="25.5" x14ac:dyDescent="0.2">
      <c r="A131" s="10" t="s">
        <v>147</v>
      </c>
      <c r="B131" s="27" t="s">
        <v>148</v>
      </c>
      <c r="C131" s="23"/>
      <c r="D131" s="23"/>
      <c r="E131" s="24">
        <v>197.56</v>
      </c>
      <c r="F131" s="17"/>
      <c r="G131" s="24">
        <v>197.56</v>
      </c>
    </row>
    <row r="156" spans="1:7" x14ac:dyDescent="0.2">
      <c r="A156" s="8" t="s">
        <v>42</v>
      </c>
      <c r="B156" s="27" t="s">
        <v>150</v>
      </c>
      <c r="C156" s="23"/>
      <c r="D156" s="23"/>
      <c r="E156" s="17">
        <v>19.989999999999998</v>
      </c>
      <c r="F156" s="17"/>
      <c r="G156" s="17">
        <f t="shared" ref="G156" si="5">MAX(C156:F156)</f>
        <v>19.989999999999998</v>
      </c>
    </row>
    <row r="173" spans="1:7" ht="25.5" x14ac:dyDescent="0.2">
      <c r="A173" s="10" t="s">
        <v>146</v>
      </c>
      <c r="B173" s="27" t="s">
        <v>149</v>
      </c>
      <c r="C173" s="23"/>
      <c r="D173" s="23"/>
      <c r="E173" s="17">
        <v>24.67</v>
      </c>
      <c r="F173" s="17"/>
      <c r="G173" s="17">
        <f t="shared" ref="G173" si="6">MAX(C173:F173)</f>
        <v>24.67</v>
      </c>
    </row>
    <row r="201" spans="1:7" x14ac:dyDescent="0.2">
      <c r="A201" s="8" t="s">
        <v>115</v>
      </c>
      <c r="B201" s="27" t="s">
        <v>135</v>
      </c>
      <c r="C201" s="23"/>
      <c r="D201" s="23"/>
      <c r="E201" s="17">
        <f>4*26.98</f>
        <v>107.92</v>
      </c>
      <c r="F201" s="17"/>
      <c r="G201" s="17">
        <f t="shared" ref="G201" si="7">MAX(C201:F201)</f>
        <v>107.92</v>
      </c>
    </row>
    <row r="244" spans="1:7" x14ac:dyDescent="0.2">
      <c r="A244" s="10" t="s">
        <v>19</v>
      </c>
      <c r="B244" s="21" t="s">
        <v>136</v>
      </c>
      <c r="C244" s="6">
        <f>268.94*1.5</f>
        <v>403.40999999999997</v>
      </c>
      <c r="D244" s="6"/>
      <c r="E244" s="17">
        <v>319.95</v>
      </c>
      <c r="F244" s="17">
        <f>E244*1.5</f>
        <v>479.92499999999995</v>
      </c>
      <c r="G244" s="17">
        <f>F244-C244</f>
        <v>76.514999999999986</v>
      </c>
    </row>
    <row r="278" spans="1:7" x14ac:dyDescent="0.2">
      <c r="A278" s="8" t="s">
        <v>23</v>
      </c>
      <c r="B278" s="21" t="s">
        <v>137</v>
      </c>
      <c r="C278" s="6"/>
      <c r="D278" s="6"/>
      <c r="E278" s="17">
        <f>2*149.95</f>
        <v>299.89999999999998</v>
      </c>
      <c r="F278" s="17"/>
      <c r="G278" s="17">
        <f t="shared" ref="G278" si="8">MAX(C278:F278)</f>
        <v>299.89999999999998</v>
      </c>
    </row>
    <row r="297" spans="1:7" x14ac:dyDescent="0.2">
      <c r="A297" s="8" t="s">
        <v>87</v>
      </c>
      <c r="B297" s="21" t="s">
        <v>138</v>
      </c>
      <c r="C297" s="23"/>
      <c r="D297" s="23"/>
      <c r="E297" s="24">
        <v>57.65</v>
      </c>
      <c r="F297" s="17"/>
      <c r="G297" s="17">
        <f t="shared" ref="G297" si="9">MAX(C297:F297)</f>
        <v>57.65</v>
      </c>
    </row>
    <row r="327" spans="1:7" ht="25.5" x14ac:dyDescent="0.2">
      <c r="A327" s="8" t="s">
        <v>5</v>
      </c>
      <c r="B327" s="21" t="s">
        <v>145</v>
      </c>
      <c r="C327" s="23">
        <f>714.46*1.5</f>
        <v>1071.69</v>
      </c>
      <c r="D327" s="23"/>
      <c r="E327" s="24">
        <v>622.16999999999996</v>
      </c>
      <c r="F327" s="24">
        <f>E327*1.5</f>
        <v>933.25499999999988</v>
      </c>
      <c r="G327" s="17">
        <f>F327-C327</f>
        <v>-138.43500000000017</v>
      </c>
    </row>
    <row r="371" spans="1:7" x14ac:dyDescent="0.2">
      <c r="A371" s="8" t="s">
        <v>34</v>
      </c>
      <c r="B371" s="21" t="s">
        <v>143</v>
      </c>
      <c r="C371" s="17"/>
      <c r="D371" s="17"/>
      <c r="E371" s="17">
        <f>154.97/2</f>
        <v>77.484999999999999</v>
      </c>
      <c r="F371" s="17"/>
      <c r="G371" s="17">
        <f t="shared" ref="G371" si="10">MAX(C371:F371)</f>
        <v>77.484999999999999</v>
      </c>
    </row>
    <row r="398" spans="1:7" x14ac:dyDescent="0.2">
      <c r="A398" s="8" t="s">
        <v>70</v>
      </c>
      <c r="B398" s="21" t="s">
        <v>153</v>
      </c>
      <c r="C398" s="17"/>
      <c r="D398" s="17"/>
      <c r="E398" s="17">
        <v>18.47</v>
      </c>
      <c r="F398" s="17"/>
      <c r="G398" s="17">
        <f t="shared" ref="G398" si="11">MAX(C398:F398)</f>
        <v>18.47</v>
      </c>
    </row>
    <row r="419" spans="1:7" ht="25.5" x14ac:dyDescent="0.2">
      <c r="A419" s="10" t="s">
        <v>140</v>
      </c>
      <c r="B419" s="21" t="s">
        <v>139</v>
      </c>
      <c r="C419" s="23"/>
      <c r="D419" s="23"/>
      <c r="E419" s="24">
        <v>12.99</v>
      </c>
      <c r="F419" s="17"/>
      <c r="G419" s="17">
        <f t="shared" ref="G419" si="12">MAX(C419:F419)</f>
        <v>12.99</v>
      </c>
    </row>
    <row r="438" spans="1:7" ht="25.5" x14ac:dyDescent="0.2">
      <c r="A438" s="8" t="s">
        <v>98</v>
      </c>
      <c r="B438" s="21" t="s">
        <v>152</v>
      </c>
      <c r="C438" s="17"/>
      <c r="D438" s="17"/>
      <c r="E438" s="17">
        <v>51.97</v>
      </c>
      <c r="F438" s="17"/>
      <c r="G438" s="17">
        <f>MAX(C438:F438)</f>
        <v>51.97</v>
      </c>
    </row>
    <row r="470" spans="1:7" x14ac:dyDescent="0.2">
      <c r="A470" s="8" t="s">
        <v>106</v>
      </c>
      <c r="B470" s="21" t="s">
        <v>142</v>
      </c>
      <c r="C470" s="23"/>
      <c r="D470" s="23"/>
      <c r="E470" s="24">
        <v>469.99</v>
      </c>
      <c r="F470" s="17"/>
      <c r="G470" s="17">
        <f t="shared" ref="G470" si="13">MAX(C470:F470)</f>
        <v>469.99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the girl</cp:lastModifiedBy>
  <cp:lastPrinted>2008-01-25T00:54:40Z</cp:lastPrinted>
  <dcterms:created xsi:type="dcterms:W3CDTF">2007-09-19T17:02:49Z</dcterms:created>
  <dcterms:modified xsi:type="dcterms:W3CDTF">2017-02-21T06:10:11Z</dcterms:modified>
</cp:coreProperties>
</file>