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240" yWindow="75" windowWidth="20115" windowHeight="7995"/>
  </bookViews>
  <sheets>
    <sheet name="MSRP" sheetId="1" r:id="rId1"/>
    <sheet name="Not included in added value" sheetId="4" r:id="rId2"/>
    <sheet name="Part price justification" sheetId="2" r:id="rId3"/>
    <sheet name="References" sheetId="3" r:id="rId4"/>
  </sheets>
  <calcPr calcId="162912" calcCompleted="0"/>
</workbook>
</file>

<file path=xl/calcChain.xml><?xml version="1.0" encoding="utf-8"?>
<calcChain xmlns="http://schemas.openxmlformats.org/spreadsheetml/2006/main">
  <c r="D4" i="1" l="1"/>
  <c r="D7" i="1"/>
  <c r="D6" i="1"/>
  <c r="D13" i="1"/>
  <c r="D16" i="1"/>
  <c r="D10" i="1"/>
  <c r="D10" i="4"/>
  <c r="D9" i="4"/>
  <c r="D15" i="1"/>
  <c r="D3" i="1"/>
  <c r="D5" i="1"/>
  <c r="D8" i="1"/>
  <c r="D9" i="1"/>
  <c r="D11" i="1"/>
  <c r="D12" i="1"/>
  <c r="D14" i="1"/>
  <c r="D17" i="1"/>
  <c r="D18" i="1"/>
  <c r="B16" i="2"/>
  <c r="B13" i="2"/>
  <c r="B17" i="2"/>
  <c r="D5" i="4"/>
  <c r="D6" i="4"/>
  <c r="D8" i="4"/>
  <c r="D7" i="4"/>
  <c r="D4" i="4"/>
  <c r="D3" i="4"/>
  <c r="B3" i="2"/>
  <c r="B7" i="2"/>
  <c r="C17" i="1"/>
  <c r="B17" i="1"/>
</calcChain>
</file>

<file path=xl/sharedStrings.xml><?xml version="1.0" encoding="utf-8"?>
<sst xmlns="http://schemas.openxmlformats.org/spreadsheetml/2006/main" count="118" uniqueCount="103">
  <si>
    <t>NDSU 2015 Snowmobile MSRP</t>
  </si>
  <si>
    <t>Item/Description</t>
  </si>
  <si>
    <t>Product/
Material Cost</t>
  </si>
  <si>
    <t>Manufacturing/
Installation
cost($25.00/hr)</t>
  </si>
  <si>
    <t>Total cost
 of item</t>
  </si>
  <si>
    <t>Justification</t>
  </si>
  <si>
    <t>References</t>
  </si>
  <si>
    <t>Chassis</t>
  </si>
  <si>
    <t>Basis of snowmobile</t>
  </si>
  <si>
    <t>Yanmar Diesel Engine</t>
  </si>
  <si>
    <t>Choice of Engine</t>
  </si>
  <si>
    <t>IHI Turbocharger</t>
  </si>
  <si>
    <t>Additional power output</t>
  </si>
  <si>
    <t>Transmission parts</t>
  </si>
  <si>
    <t>Allows for manually switching 
gear ratios and reverse</t>
  </si>
  <si>
    <t>Diesel Oxidation Catalyst</t>
  </si>
  <si>
    <t>Improving Emissions</t>
  </si>
  <si>
    <t>Diesel Particulate Filter</t>
  </si>
  <si>
    <t>Remote Oil Filter</t>
  </si>
  <si>
    <t>Necessary for filtering of oil</t>
  </si>
  <si>
    <t>Intercooler</t>
  </si>
  <si>
    <t>Air needs to be cooled between 
turbocharger and engine input</t>
  </si>
  <si>
    <t>Trailtech Voyager GPS</t>
  </si>
  <si>
    <t>Necessary to know speed of 
snowmobile</t>
  </si>
  <si>
    <t>Exhaust</t>
  </si>
  <si>
    <t>Direct exhaust gasses out of the vehicle</t>
  </si>
  <si>
    <t>Engine Mounts</t>
  </si>
  <si>
    <t>Used to mount engine into chassis</t>
  </si>
  <si>
    <t>Reciever Tube</t>
  </si>
  <si>
    <t>Used for a reciever hitch on 
the rear of the snowmobile</t>
  </si>
  <si>
    <t>Jackshaft/Driveshaft</t>
  </si>
  <si>
    <t>Used for transferring power from 
clutches to track</t>
  </si>
  <si>
    <t>Gauges</t>
  </si>
  <si>
    <t>Used to observe exhaust temp and pressure, engine speed, and intake pressure</t>
  </si>
  <si>
    <t>14,15</t>
  </si>
  <si>
    <t>Totals</t>
  </si>
  <si>
    <t>Manufacturers Suggested Retail Price (30% Mark-Up)</t>
  </si>
  <si>
    <t>*Additional price justifications found on sheet 3
**References for prices found on sheet 4</t>
  </si>
  <si>
    <t>NDSU 2015 Snowmobile MSRP, Parts not adding value</t>
  </si>
  <si>
    <t>Manufacturing
 cost($25.00/hr)</t>
  </si>
  <si>
    <t>Reason for not including</t>
  </si>
  <si>
    <t>Primary Clutch</t>
  </si>
  <si>
    <t>Used to transfer power from engine to 
secondary clutch</t>
  </si>
  <si>
    <t>Included in price of chassis</t>
  </si>
  <si>
    <t>Secondary Clutch</t>
  </si>
  <si>
    <t>Used to transfer power from Primary
clutch to jackshaft</t>
  </si>
  <si>
    <t>Jackshaft</t>
  </si>
  <si>
    <t>Connecting secondary clutch to 
gearbox</t>
  </si>
  <si>
    <t>Driveshaft</t>
  </si>
  <si>
    <t>Turning track, connected to gearbox</t>
  </si>
  <si>
    <t>Fasteners</t>
  </si>
  <si>
    <t>Used to attach parts throughout 
snowmobile</t>
  </si>
  <si>
    <t>Electrical system</t>
  </si>
  <si>
    <t>wiring and connectors for operating
vehicle</t>
  </si>
  <si>
    <t>Reciever Hitch</t>
  </si>
  <si>
    <t>Necessary to connect vehicle to 
trailer</t>
  </si>
  <si>
    <t>Would be purchased seperately by
consumer</t>
  </si>
  <si>
    <t>Windshield</t>
  </si>
  <si>
    <t>Added wind protection for rider</t>
  </si>
  <si>
    <t xml:space="preserve"> Part used for Aesthetics</t>
  </si>
  <si>
    <t>Price justifications</t>
  </si>
  <si>
    <t>2015 Indy Voyageur 550</t>
  </si>
  <si>
    <t>Retail price from Polaris.com</t>
  </si>
  <si>
    <t>60% cost</t>
  </si>
  <si>
    <t>60% of the retail snowmobile from Polaris</t>
  </si>
  <si>
    <t>IQ Widetrak transmission</t>
  </si>
  <si>
    <t>Cost of gearbox installed in snowmobile</t>
  </si>
  <si>
    <t>Standard gearbox</t>
  </si>
  <si>
    <t>Cost of gearbox that comes stock</t>
  </si>
  <si>
    <t>difference in cost</t>
  </si>
  <si>
    <t>Diference of two used for MSRP Estimate</t>
  </si>
  <si>
    <t>IHI Turbo</t>
  </si>
  <si>
    <t>Price obtained from IHI Sales representative</t>
  </si>
  <si>
    <t>Jakshaft original</t>
  </si>
  <si>
    <t>Price obtained from Polaris Parts house</t>
  </si>
  <si>
    <t>driveshaft original</t>
  </si>
  <si>
    <t>Jackshaft/Driveshaft original</t>
  </si>
  <si>
    <t>Sum of original driveshaft and jackshaft</t>
  </si>
  <si>
    <t>Jackshaft wide</t>
  </si>
  <si>
    <t>driveshaft wide</t>
  </si>
  <si>
    <t>Jackshaft/Driveshaft wide</t>
  </si>
  <si>
    <t>Sum of wide driveshaft and jackshaft</t>
  </si>
  <si>
    <t>Difference wide/standard</t>
  </si>
  <si>
    <t>Difference in cost of both</t>
  </si>
  <si>
    <t>Aluminum</t>
  </si>
  <si>
    <t>Current price is $0.84 per pound, assuming 10 pounds prior to
 machining</t>
  </si>
  <si>
    <t>#</t>
  </si>
  <si>
    <t>Polaris Parts House</t>
  </si>
  <si>
    <t>Northstar Power</t>
  </si>
  <si>
    <t>IHI Sales representative</t>
  </si>
  <si>
    <t>BASF</t>
  </si>
  <si>
    <t>TEAM Industries</t>
  </si>
  <si>
    <t>etrailer.com</t>
  </si>
  <si>
    <t>Modern Automotive Performance</t>
  </si>
  <si>
    <t>Reciepts/ Records</t>
  </si>
  <si>
    <t>Trailtech.net</t>
  </si>
  <si>
    <t>Midwest Welding and Drive</t>
  </si>
  <si>
    <t>Polaris.com</t>
  </si>
  <si>
    <t>Mills Fleet Farm</t>
  </si>
  <si>
    <t>Exhaust Pros</t>
  </si>
  <si>
    <t>Autometer Competition Instruments</t>
  </si>
  <si>
    <t>Glowshift Gauges</t>
  </si>
  <si>
    <t>VincentMetals.com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</si>
</sst>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B12" sqref="B12"/>
    </sheetView>
  </sheetViews>
  <sheetFormatPr defaultRowHeight="15"/>
  <cols>
    <col min="1" max="1" width="32.140625" customWidth="1"/>
    <col min="2" max="2" width="20.7109375" style="1" customWidth="1"/>
    <col min="3" max="3" width="15.28515625" customWidth="1"/>
    <col min="4" max="4" width="15.85546875" customWidth="1"/>
    <col min="5" max="5" width="37.140625" customWidth="1"/>
    <col min="6" max="6" width="10.85546875" customWidth="1"/>
  </cols>
  <sheetData>
    <row r="1" spans="1:6">
      <c r="A1" s="30" t="s">
        <v>0</v>
      </c>
      <c r="B1" s="31"/>
      <c r="C1" s="31"/>
      <c r="D1" s="31"/>
      <c r="E1" s="31"/>
      <c r="F1" s="31"/>
    </row>
    <row r="2" spans="1:6" ht="60">
      <c r="A2" s="23" t="s">
        <v>1</v>
      </c>
      <c r="B2" s="24" t="s">
        <v>2</v>
      </c>
      <c r="C2" s="25" t="s">
        <v>3</v>
      </c>
      <c r="D2" s="25" t="s">
        <v>4</v>
      </c>
      <c r="E2" s="23" t="s">
        <v>5</v>
      </c>
      <c r="F2" s="26" t="s">
        <v>6</v>
      </c>
    </row>
    <row r="3" spans="1:6" ht="15.75" thickTop="1">
      <c r="A3" s="21" t="s">
        <v>7</v>
      </c>
      <c r="B3" s="9">
        <v>4499</v>
      </c>
      <c r="C3" s="9">
        <v>0</v>
      </c>
      <c r="D3" s="9">
        <f t="shared" ref="D3:D16" si="0">B3+C3</f>
        <v>4499</v>
      </c>
      <c r="E3" s="21" t="s">
        <v>8</v>
      </c>
      <c r="F3" s="10">
        <v>11</v>
      </c>
    </row>
    <row r="4" spans="1:6">
      <c r="A4" s="28" t="s">
        <v>9</v>
      </c>
      <c r="B4" s="8">
        <v>2478.75</v>
      </c>
      <c r="C4" s="8">
        <v>25</v>
      </c>
      <c r="D4" s="8">
        <f t="shared" si="0"/>
        <v>2503.75</v>
      </c>
      <c r="E4" s="28" t="s">
        <v>10</v>
      </c>
      <c r="F4" s="7">
        <v>2</v>
      </c>
    </row>
    <row r="5" spans="1:6">
      <c r="A5" s="28" t="s">
        <v>11</v>
      </c>
      <c r="B5" s="8">
        <v>400</v>
      </c>
      <c r="C5" s="8">
        <v>0</v>
      </c>
      <c r="D5" s="8">
        <f t="shared" si="0"/>
        <v>400</v>
      </c>
      <c r="E5" s="28" t="s">
        <v>12</v>
      </c>
      <c r="F5" s="7">
        <v>3</v>
      </c>
    </row>
    <row r="6" spans="1:6" ht="30">
      <c r="A6" s="28" t="s">
        <v>13</v>
      </c>
      <c r="B6" s="8">
        <v>700.77</v>
      </c>
      <c r="C6" s="8">
        <v>25</v>
      </c>
      <c r="D6" s="8">
        <f t="shared" si="0"/>
        <v>725.77</v>
      </c>
      <c r="E6" s="6" t="s">
        <v>14</v>
      </c>
      <c r="F6" s="7">
        <v>1</v>
      </c>
    </row>
    <row r="7" spans="1:6">
      <c r="A7" s="28" t="s">
        <v>15</v>
      </c>
      <c r="B7" s="8">
        <v>500</v>
      </c>
      <c r="C7" s="8">
        <v>25</v>
      </c>
      <c r="D7" s="8">
        <f t="shared" si="0"/>
        <v>525</v>
      </c>
      <c r="E7" s="28" t="s">
        <v>16</v>
      </c>
      <c r="F7" s="7">
        <v>4</v>
      </c>
    </row>
    <row r="8" spans="1:6">
      <c r="A8" s="28" t="s">
        <v>17</v>
      </c>
      <c r="B8" s="8">
        <v>1000</v>
      </c>
      <c r="C8" s="8">
        <v>0</v>
      </c>
      <c r="D8" s="8">
        <f t="shared" si="0"/>
        <v>1000</v>
      </c>
      <c r="E8" s="28" t="s">
        <v>16</v>
      </c>
      <c r="F8" s="7">
        <v>4</v>
      </c>
    </row>
    <row r="9" spans="1:6">
      <c r="A9" s="28" t="s">
        <v>18</v>
      </c>
      <c r="B9" s="8">
        <v>51.95</v>
      </c>
      <c r="C9" s="8">
        <v>0</v>
      </c>
      <c r="D9" s="8">
        <f t="shared" si="0"/>
        <v>51.95</v>
      </c>
      <c r="E9" s="28" t="s">
        <v>19</v>
      </c>
      <c r="F9" s="7">
        <v>6</v>
      </c>
    </row>
    <row r="10" spans="1:6" ht="30">
      <c r="A10" s="28" t="s">
        <v>20</v>
      </c>
      <c r="B10" s="8">
        <v>93.74</v>
      </c>
      <c r="C10" s="8">
        <v>6.37</v>
      </c>
      <c r="D10" s="8">
        <f t="shared" si="0"/>
        <v>100.11</v>
      </c>
      <c r="E10" s="6" t="s">
        <v>21</v>
      </c>
      <c r="F10" s="7">
        <v>7</v>
      </c>
    </row>
    <row r="11" spans="1:6" ht="30">
      <c r="A11" s="28" t="s">
        <v>22</v>
      </c>
      <c r="B11" s="8">
        <v>289.95</v>
      </c>
      <c r="C11" s="8">
        <v>0</v>
      </c>
      <c r="D11" s="8">
        <f t="shared" si="0"/>
        <v>289.95</v>
      </c>
      <c r="E11" s="6" t="s">
        <v>23</v>
      </c>
      <c r="F11" s="7">
        <v>9</v>
      </c>
    </row>
    <row r="12" spans="1:6">
      <c r="A12" s="28" t="s">
        <v>24</v>
      </c>
      <c r="B12" s="8">
        <v>275</v>
      </c>
      <c r="C12" s="8">
        <v>200</v>
      </c>
      <c r="D12" s="8">
        <f t="shared" si="0"/>
        <v>475</v>
      </c>
      <c r="E12" s="28" t="s">
        <v>25</v>
      </c>
      <c r="F12" s="7">
        <v>13</v>
      </c>
    </row>
    <row r="13" spans="1:6">
      <c r="A13" s="28" t="s">
        <v>26</v>
      </c>
      <c r="B13" s="8">
        <v>8.4</v>
      </c>
      <c r="C13" s="8">
        <v>50</v>
      </c>
      <c r="D13" s="8">
        <f>B13+C13</f>
        <v>58.4</v>
      </c>
      <c r="E13" s="28" t="s">
        <v>27</v>
      </c>
      <c r="F13" s="7">
        <v>16</v>
      </c>
    </row>
    <row r="14" spans="1:6" ht="30">
      <c r="A14" s="28" t="s">
        <v>28</v>
      </c>
      <c r="B14" s="8">
        <v>11.95</v>
      </c>
      <c r="C14" s="8">
        <v>0</v>
      </c>
      <c r="D14" s="8">
        <f t="shared" si="0"/>
        <v>11.95</v>
      </c>
      <c r="E14" s="6" t="s">
        <v>29</v>
      </c>
      <c r="F14" s="7">
        <v>12</v>
      </c>
    </row>
    <row r="15" spans="1:6" ht="30">
      <c r="A15" s="16" t="s">
        <v>30</v>
      </c>
      <c r="B15" s="8">
        <v>24.6</v>
      </c>
      <c r="C15" s="17">
        <v>25</v>
      </c>
      <c r="D15" s="17">
        <f t="shared" si="0"/>
        <v>49.6</v>
      </c>
      <c r="E15" s="6" t="s">
        <v>31</v>
      </c>
      <c r="F15" s="7">
        <v>1</v>
      </c>
    </row>
    <row r="16" spans="1:6" ht="45">
      <c r="A16" s="16" t="s">
        <v>32</v>
      </c>
      <c r="B16" s="8">
        <v>669.13</v>
      </c>
      <c r="C16" s="17">
        <v>25</v>
      </c>
      <c r="D16" s="17">
        <f t="shared" si="0"/>
        <v>694.13</v>
      </c>
      <c r="E16" s="6" t="s">
        <v>33</v>
      </c>
      <c r="F16" s="7" t="s">
        <v>34</v>
      </c>
    </row>
    <row r="17" spans="1:6" ht="15.75" thickBot="1">
      <c r="A17" s="14" t="s">
        <v>35</v>
      </c>
      <c r="B17" s="15">
        <f ca="1">SUM(B3:B18)</f>
        <v>10376.110000000002</v>
      </c>
      <c r="C17" s="15">
        <f ca="1">SUM(C3:C18)</f>
        <v>350</v>
      </c>
      <c r="D17" s="15">
        <f>SUM(D3:D16)</f>
        <v>11384.610000000002</v>
      </c>
      <c r="E17" s="5"/>
      <c r="F17" s="4"/>
    </row>
    <row r="18" spans="1:6" ht="15.75" thickBot="1">
      <c r="A18" s="32" t="s">
        <v>36</v>
      </c>
      <c r="B18" s="33"/>
      <c r="C18" s="34"/>
      <c r="D18" s="12">
        <f>D17*1.3</f>
        <v>14799.993000000004</v>
      </c>
      <c r="E18" s="5"/>
      <c r="F18" s="5"/>
    </row>
    <row r="19" spans="1:6" ht="32.25" customHeight="1">
      <c r="A19" s="35" t="s">
        <v>37</v>
      </c>
      <c r="B19" s="36"/>
      <c r="C19" s="37"/>
      <c r="D19" s="5"/>
      <c r="E19" s="5"/>
      <c r="F19" s="4"/>
    </row>
    <row r="20" spans="1:6" ht="60" customHeight="1"/>
    <row r="26" spans="1:6">
      <c r="A26" s="5"/>
      <c r="B26" s="2"/>
      <c r="C26" s="2"/>
      <c r="D26" s="2"/>
      <c r="E26" s="5"/>
      <c r="F26" s="5"/>
    </row>
    <row r="27" spans="1:6">
      <c r="B27" s="3"/>
      <c r="C27" s="3"/>
      <c r="D27" s="3"/>
    </row>
    <row r="28" spans="1:6">
      <c r="B28" s="3"/>
      <c r="C28" s="3"/>
      <c r="D28" s="3"/>
    </row>
  </sheetData>
  <mergeCells count="3">
    <mergeCell ref="A1:F1"/>
    <mergeCell ref="A18:C18"/>
    <mergeCell ref="A19:C1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C14" sqref="C14"/>
    </sheetView>
  </sheetViews>
  <sheetFormatPr defaultRowHeight="15"/>
  <cols>
    <col min="1" max="1" width="19.28515625" bestFit="1" customWidth="1"/>
    <col min="2" max="2" width="12.7109375" customWidth="1"/>
    <col min="3" max="3" width="14.85546875" customWidth="1"/>
    <col min="4" max="4" width="9.42578125" bestFit="1" customWidth="1"/>
    <col min="5" max="5" width="35.7109375" bestFit="1" customWidth="1"/>
    <col min="6" max="6" width="11" bestFit="1" customWidth="1"/>
    <col min="7" max="7" width="42.42578125" customWidth="1"/>
  </cols>
  <sheetData>
    <row r="1" spans="1:7">
      <c r="A1" s="30" t="s">
        <v>38</v>
      </c>
      <c r="B1" s="31"/>
      <c r="C1" s="31"/>
      <c r="D1" s="31"/>
      <c r="E1" s="31"/>
      <c r="F1" s="31"/>
      <c r="G1" s="13"/>
    </row>
    <row r="2" spans="1:7" ht="45.75" thickBot="1">
      <c r="A2" s="23" t="s">
        <v>1</v>
      </c>
      <c r="B2" s="24" t="s">
        <v>2</v>
      </c>
      <c r="C2" s="25" t="s">
        <v>39</v>
      </c>
      <c r="D2" s="25" t="s">
        <v>4</v>
      </c>
      <c r="E2" s="23" t="s">
        <v>5</v>
      </c>
      <c r="F2" s="26" t="s">
        <v>6</v>
      </c>
      <c r="G2" s="25" t="s">
        <v>40</v>
      </c>
    </row>
    <row r="3" spans="1:7" ht="30.75" thickTop="1">
      <c r="A3" s="21" t="s">
        <v>41</v>
      </c>
      <c r="B3" s="9">
        <v>321.75</v>
      </c>
      <c r="C3" s="9">
        <v>0</v>
      </c>
      <c r="D3" s="9">
        <f t="shared" ref="D3:D4" si="0">B3+C3</f>
        <v>321.75</v>
      </c>
      <c r="E3" s="20" t="s">
        <v>42</v>
      </c>
      <c r="F3" s="10">
        <v>5</v>
      </c>
      <c r="G3" s="21" t="s">
        <v>43</v>
      </c>
    </row>
    <row r="4" spans="1:7" ht="30">
      <c r="A4" s="28" t="s">
        <v>44</v>
      </c>
      <c r="B4" s="8">
        <v>224.25</v>
      </c>
      <c r="C4" s="8">
        <v>0</v>
      </c>
      <c r="D4" s="8">
        <f t="shared" si="0"/>
        <v>224.25</v>
      </c>
      <c r="E4" s="6" t="s">
        <v>45</v>
      </c>
      <c r="F4" s="7">
        <v>5</v>
      </c>
      <c r="G4" s="28" t="s">
        <v>43</v>
      </c>
    </row>
    <row r="5" spans="1:7" ht="30">
      <c r="A5" s="28" t="s">
        <v>46</v>
      </c>
      <c r="B5" s="8">
        <v>196.79</v>
      </c>
      <c r="C5" s="8">
        <v>0</v>
      </c>
      <c r="D5" s="8">
        <f t="shared" ref="D5:D10" si="1">B5+C5</f>
        <v>196.79</v>
      </c>
      <c r="E5" s="6" t="s">
        <v>47</v>
      </c>
      <c r="F5" s="7">
        <v>1</v>
      </c>
      <c r="G5" s="28" t="s">
        <v>43</v>
      </c>
    </row>
    <row r="6" spans="1:7">
      <c r="A6" s="28" t="s">
        <v>48</v>
      </c>
      <c r="B6" s="8">
        <v>434.59</v>
      </c>
      <c r="C6" s="8">
        <v>0</v>
      </c>
      <c r="D6" s="8">
        <f t="shared" si="1"/>
        <v>434.59</v>
      </c>
      <c r="E6" s="6" t="s">
        <v>49</v>
      </c>
      <c r="F6" s="28">
        <v>1</v>
      </c>
      <c r="G6" s="28" t="s">
        <v>43</v>
      </c>
    </row>
    <row r="7" spans="1:7" ht="30">
      <c r="A7" s="28" t="s">
        <v>50</v>
      </c>
      <c r="B7" s="8">
        <v>60</v>
      </c>
      <c r="C7" s="8">
        <v>0</v>
      </c>
      <c r="D7" s="8">
        <f t="shared" si="1"/>
        <v>60</v>
      </c>
      <c r="E7" s="6" t="s">
        <v>51</v>
      </c>
      <c r="F7" s="7">
        <v>9</v>
      </c>
      <c r="G7" s="28" t="s">
        <v>43</v>
      </c>
    </row>
    <row r="8" spans="1:7" ht="30">
      <c r="A8" s="28" t="s">
        <v>52</v>
      </c>
      <c r="B8" s="8">
        <v>40</v>
      </c>
      <c r="C8" s="8">
        <v>0</v>
      </c>
      <c r="D8" s="8">
        <f t="shared" si="1"/>
        <v>40</v>
      </c>
      <c r="E8" s="6" t="s">
        <v>53</v>
      </c>
      <c r="F8" s="7">
        <v>8</v>
      </c>
      <c r="G8" s="28" t="s">
        <v>43</v>
      </c>
    </row>
    <row r="9" spans="1:7" ht="30">
      <c r="A9" s="16" t="s">
        <v>54</v>
      </c>
      <c r="B9" s="8">
        <v>60</v>
      </c>
      <c r="C9" s="17">
        <v>0</v>
      </c>
      <c r="D9" s="17">
        <f t="shared" si="1"/>
        <v>60</v>
      </c>
      <c r="E9" s="6" t="s">
        <v>55</v>
      </c>
      <c r="F9" s="28">
        <v>12</v>
      </c>
      <c r="G9" s="6" t="s">
        <v>56</v>
      </c>
    </row>
    <row r="10" spans="1:7">
      <c r="A10" s="16" t="s">
        <v>57</v>
      </c>
      <c r="B10" s="8">
        <v>106.59</v>
      </c>
      <c r="C10" s="17">
        <v>0</v>
      </c>
      <c r="D10" s="17">
        <f t="shared" si="1"/>
        <v>106.59</v>
      </c>
      <c r="E10" s="18" t="s">
        <v>58</v>
      </c>
      <c r="F10" s="19">
        <v>1</v>
      </c>
      <c r="G10" s="16" t="s">
        <v>59</v>
      </c>
    </row>
  </sheetData>
  <mergeCells count="1">
    <mergeCell ref="A1:F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G17" sqref="G17"/>
    </sheetView>
  </sheetViews>
  <sheetFormatPr defaultRowHeight="15"/>
  <cols>
    <col min="1" max="1" width="27" customWidth="1"/>
    <col min="2" max="2" width="15.42578125" style="1" customWidth="1"/>
    <col min="3" max="3" width="56.85546875" customWidth="1"/>
  </cols>
  <sheetData>
    <row r="1" spans="1:3" ht="15.75" thickBot="1">
      <c r="A1" s="38" t="s">
        <v>60</v>
      </c>
      <c r="B1" s="38"/>
      <c r="C1" s="38"/>
    </row>
    <row r="2" spans="1:3" ht="15.75" thickTop="1">
      <c r="A2" s="21" t="s">
        <v>61</v>
      </c>
      <c r="B2" s="9">
        <v>7499</v>
      </c>
      <c r="C2" s="21" t="s">
        <v>62</v>
      </c>
    </row>
    <row r="3" spans="1:3">
      <c r="A3" s="28" t="s">
        <v>63</v>
      </c>
      <c r="B3" s="22">
        <f>B2*0.6</f>
        <v>4499.3999999999996</v>
      </c>
      <c r="C3" s="28" t="s">
        <v>64</v>
      </c>
    </row>
    <row r="4" spans="1:3">
      <c r="A4" s="28"/>
      <c r="B4" s="8"/>
      <c r="C4" s="28"/>
    </row>
    <row r="5" spans="1:3">
      <c r="A5" s="28" t="s">
        <v>65</v>
      </c>
      <c r="B5" s="8">
        <v>1258.6600000000001</v>
      </c>
      <c r="C5" s="28" t="s">
        <v>66</v>
      </c>
    </row>
    <row r="6" spans="1:3">
      <c r="A6" s="28" t="s">
        <v>67</v>
      </c>
      <c r="B6" s="8">
        <v>557.89</v>
      </c>
      <c r="C6" s="28" t="s">
        <v>68</v>
      </c>
    </row>
    <row r="7" spans="1:3">
      <c r="A7" s="28" t="s">
        <v>69</v>
      </c>
      <c r="B7" s="22">
        <f>B5-B6</f>
        <v>700.7700000000001</v>
      </c>
      <c r="C7" s="28" t="s">
        <v>70</v>
      </c>
    </row>
    <row r="8" spans="1:3">
      <c r="A8" s="28"/>
      <c r="B8" s="8"/>
      <c r="C8" s="28"/>
    </row>
    <row r="9" spans="1:3">
      <c r="A9" s="28" t="s">
        <v>71</v>
      </c>
      <c r="B9" s="22">
        <v>400</v>
      </c>
      <c r="C9" s="28" t="s">
        <v>72</v>
      </c>
    </row>
    <row r="10" spans="1:3">
      <c r="A10" s="28"/>
      <c r="B10" s="8"/>
      <c r="C10" s="28"/>
    </row>
    <row r="11" spans="1:3">
      <c r="A11" s="28" t="s">
        <v>73</v>
      </c>
      <c r="B11" s="8">
        <v>196.79</v>
      </c>
      <c r="C11" s="28" t="s">
        <v>74</v>
      </c>
    </row>
    <row r="12" spans="1:3">
      <c r="A12" s="28" t="s">
        <v>75</v>
      </c>
      <c r="B12" s="8">
        <v>434.59</v>
      </c>
      <c r="C12" s="28" t="s">
        <v>74</v>
      </c>
    </row>
    <row r="13" spans="1:3">
      <c r="A13" s="28" t="s">
        <v>76</v>
      </c>
      <c r="B13" s="8">
        <f>SUM(B11:B12)</f>
        <v>631.38</v>
      </c>
      <c r="C13" s="28" t="s">
        <v>77</v>
      </c>
    </row>
    <row r="14" spans="1:3">
      <c r="A14" s="28" t="s">
        <v>78</v>
      </c>
      <c r="B14" s="8">
        <v>270.58999999999997</v>
      </c>
      <c r="C14" s="28" t="s">
        <v>74</v>
      </c>
    </row>
    <row r="15" spans="1:3">
      <c r="A15" s="28" t="s">
        <v>79</v>
      </c>
      <c r="B15" s="8">
        <v>385.39</v>
      </c>
      <c r="C15" s="28" t="s">
        <v>74</v>
      </c>
    </row>
    <row r="16" spans="1:3">
      <c r="A16" s="28" t="s">
        <v>80</v>
      </c>
      <c r="B16" s="8">
        <f>SUM(B14:B15)</f>
        <v>655.98</v>
      </c>
      <c r="C16" s="28" t="s">
        <v>81</v>
      </c>
    </row>
    <row r="17" spans="1:3">
      <c r="A17" s="28" t="s">
        <v>82</v>
      </c>
      <c r="B17" s="22">
        <f>B16-B13</f>
        <v>24.600000000000023</v>
      </c>
      <c r="C17" s="28" t="s">
        <v>83</v>
      </c>
    </row>
    <row r="18" spans="1:3">
      <c r="A18" s="28"/>
      <c r="B18" s="8"/>
      <c r="C18" s="28"/>
    </row>
    <row r="19" spans="1:3" ht="30">
      <c r="A19" s="28" t="s">
        <v>84</v>
      </c>
      <c r="B19" s="8">
        <v>0.84</v>
      </c>
      <c r="C19" s="6" t="s">
        <v>85</v>
      </c>
    </row>
    <row r="20" spans="1:3">
      <c r="A20" s="27"/>
      <c r="B20" s="27"/>
      <c r="C20" s="27"/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F14" sqref="F14"/>
    </sheetView>
  </sheetViews>
  <sheetFormatPr defaultRowHeight="15"/>
  <cols>
    <col min="1" max="1" width="34.28515625" bestFit="1" customWidth="1"/>
    <col min="2" max="2" width="3" bestFit="1" customWidth="1"/>
  </cols>
  <sheetData>
    <row r="1" spans="1:2" ht="15.75" thickBot="1">
      <c r="A1" s="29" t="s">
        <v>6</v>
      </c>
      <c r="B1" s="11" t="s">
        <v>86</v>
      </c>
    </row>
    <row r="2" spans="1:2" ht="15.75" thickTop="1">
      <c r="A2" s="21" t="s">
        <v>87</v>
      </c>
      <c r="B2" s="21">
        <v>1</v>
      </c>
    </row>
    <row r="3" spans="1:2">
      <c r="A3" s="28" t="s">
        <v>88</v>
      </c>
      <c r="B3" s="28">
        <v>2</v>
      </c>
    </row>
    <row r="4" spans="1:2">
      <c r="A4" s="28" t="s">
        <v>89</v>
      </c>
      <c r="B4" s="28">
        <v>3</v>
      </c>
    </row>
    <row r="5" spans="1:2">
      <c r="A5" s="28" t="s">
        <v>90</v>
      </c>
      <c r="B5" s="28">
        <v>4</v>
      </c>
    </row>
    <row r="6" spans="1:2">
      <c r="A6" s="28" t="s">
        <v>91</v>
      </c>
      <c r="B6" s="28">
        <v>5</v>
      </c>
    </row>
    <row r="7" spans="1:2">
      <c r="A7" s="28" t="s">
        <v>92</v>
      </c>
      <c r="B7" s="28">
        <v>6</v>
      </c>
    </row>
    <row r="8" spans="1:2">
      <c r="A8" s="28" t="s">
        <v>93</v>
      </c>
      <c r="B8" s="28">
        <v>7</v>
      </c>
    </row>
    <row r="9" spans="1:2">
      <c r="A9" s="28" t="s">
        <v>94</v>
      </c>
      <c r="B9" s="28">
        <v>8</v>
      </c>
    </row>
    <row r="10" spans="1:2">
      <c r="A10" s="28" t="s">
        <v>95</v>
      </c>
      <c r="B10" s="28">
        <v>9</v>
      </c>
    </row>
    <row r="11" spans="1:2">
      <c r="A11" s="28" t="s">
        <v>96</v>
      </c>
      <c r="B11" s="28">
        <v>10</v>
      </c>
    </row>
    <row r="12" spans="1:2">
      <c r="A12" s="28" t="s">
        <v>97</v>
      </c>
      <c r="B12" s="28">
        <v>11</v>
      </c>
    </row>
    <row r="13" spans="1:2">
      <c r="A13" s="28" t="s">
        <v>98</v>
      </c>
      <c r="B13" s="28">
        <v>12</v>
      </c>
    </row>
    <row r="14" spans="1:2">
      <c r="A14" s="28" t="s">
        <v>99</v>
      </c>
      <c r="B14" s="28">
        <v>13</v>
      </c>
    </row>
    <row r="15" spans="1:2">
      <c r="A15" s="28" t="s">
        <v>100</v>
      </c>
      <c r="B15" s="28">
        <v>14</v>
      </c>
    </row>
    <row r="16" spans="1:2">
      <c r="A16" s="28" t="s">
        <v>101</v>
      </c>
      <c r="B16" s="28">
        <v>15</v>
      </c>
    </row>
    <row r="17" spans="1:2">
      <c r="A17" s="28" t="s">
        <v>102</v>
      </c>
      <c r="B17" s="28">
        <v>16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Travis</dc:creator>
  <cp:keywords/>
  <dc:description/>
  <cp:lastModifiedBy>Travis Sims</cp:lastModifiedBy>
  <cp:revision/>
  <dcterms:created xsi:type="dcterms:W3CDTF">2015-02-13T19:23:13Z</dcterms:created>
  <dcterms:modified xsi:type="dcterms:W3CDTF">2015-02-16T22:44:32Z</dcterms:modified>
</cp:coreProperties>
</file>