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5200" windowHeight="11850"/>
  </bookViews>
  <sheets>
    <sheet name="MSRP Spreadsheet" sheetId="1" r:id="rId1"/>
    <sheet name="Supporting Calculations" sheetId="2" r:id="rId2"/>
    <sheet name="Reciepts - Documentation" sheetId="3" r:id="rId3"/>
  </sheets>
  <calcPr calcId="125725" concurrentCalc="0"/>
</workbook>
</file>

<file path=xl/calcChain.xml><?xml version="1.0" encoding="utf-8"?>
<calcChain xmlns="http://schemas.openxmlformats.org/spreadsheetml/2006/main">
  <c r="A134" i="2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4"/>
  <c r="F2"/>
  <c r="E2"/>
  <c r="D2"/>
  <c r="C2"/>
  <c r="B2"/>
  <c r="B1"/>
  <c r="A1"/>
  <c r="D143" i="1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E118"/>
  <c r="G118"/>
  <c r="G117"/>
  <c r="G116"/>
  <c r="G115"/>
  <c r="G114"/>
  <c r="G113"/>
  <c r="G112"/>
  <c r="G111"/>
  <c r="G110"/>
  <c r="G109"/>
  <c r="G108"/>
  <c r="G107"/>
  <c r="G106"/>
  <c r="G105"/>
  <c r="G104"/>
  <c r="G102"/>
  <c r="G101"/>
  <c r="G98"/>
  <c r="G97"/>
  <c r="G96"/>
  <c r="G94"/>
  <c r="G93"/>
  <c r="G92"/>
  <c r="G91"/>
  <c r="G90"/>
  <c r="G89"/>
  <c r="G88"/>
  <c r="G86"/>
  <c r="G85"/>
  <c r="G84"/>
  <c r="G83"/>
  <c r="G82"/>
  <c r="G81"/>
  <c r="G80"/>
  <c r="G79"/>
  <c r="G78"/>
  <c r="G77"/>
  <c r="G76"/>
  <c r="F75"/>
  <c r="F143"/>
  <c r="G73"/>
  <c r="G72"/>
  <c r="G71"/>
  <c r="G70"/>
  <c r="G68"/>
  <c r="G67"/>
  <c r="G66"/>
  <c r="G64"/>
  <c r="G63"/>
  <c r="G62"/>
  <c r="G61"/>
  <c r="G60"/>
  <c r="G59"/>
  <c r="G58"/>
  <c r="G56"/>
  <c r="C55"/>
  <c r="G55"/>
  <c r="G54"/>
  <c r="G53"/>
  <c r="G52"/>
  <c r="G51"/>
  <c r="G50"/>
  <c r="G49"/>
  <c r="E48"/>
  <c r="G48"/>
  <c r="G47"/>
  <c r="E45"/>
  <c r="E44"/>
  <c r="G44"/>
  <c r="C43"/>
  <c r="G43"/>
  <c r="G42"/>
  <c r="G41"/>
  <c r="G40"/>
  <c r="G39"/>
  <c r="G38"/>
  <c r="G37"/>
  <c r="G36"/>
  <c r="G34"/>
  <c r="C33"/>
  <c r="G33"/>
  <c r="G32"/>
  <c r="G31"/>
  <c r="G30"/>
  <c r="G29"/>
  <c r="G28"/>
  <c r="G27"/>
  <c r="G26"/>
  <c r="G25"/>
  <c r="G23"/>
  <c r="G22"/>
  <c r="G21"/>
  <c r="G20"/>
  <c r="G19"/>
  <c r="G18"/>
  <c r="G17"/>
  <c r="G16"/>
  <c r="G15"/>
  <c r="G13"/>
  <c r="G12"/>
  <c r="G11"/>
  <c r="G10"/>
  <c r="G9"/>
  <c r="G8"/>
  <c r="G7"/>
  <c r="G6"/>
  <c r="C144"/>
  <c r="C143"/>
  <c r="E143"/>
  <c r="G75"/>
  <c r="G143"/>
</calcChain>
</file>

<file path=xl/comments1.xml><?xml version="1.0" encoding="utf-8"?>
<comments xmlns="http://schemas.openxmlformats.org/spreadsheetml/2006/main">
  <authors>
    <author/>
  </authors>
  <commentList>
    <comment ref="A49" authorId="0">
      <text>
        <r>
          <rPr>
            <sz val="10"/>
            <color rgb="FF000000"/>
            <rFont val="Arial"/>
          </rPr>
          <t>Needs Update Quote and Documentation</t>
        </r>
      </text>
    </comment>
  </commentList>
</comments>
</file>

<file path=xl/sharedStrings.xml><?xml version="1.0" encoding="utf-8"?>
<sst xmlns="http://schemas.openxmlformats.org/spreadsheetml/2006/main" count="278" uniqueCount="174">
  <si>
    <t>2018 Yamaha RS Venture TF BAT Base MSRP</t>
  </si>
  <si>
    <t>MoTeC ECU</t>
  </si>
  <si>
    <t>MTU Custom Intake Material</t>
  </si>
  <si>
    <t>Fuel Line &amp; Fittings (summit racing)</t>
  </si>
  <si>
    <t>Exhaust Piping Material</t>
  </si>
  <si>
    <t>Catalytic Converter</t>
  </si>
  <si>
    <t>Track-Stock</t>
  </si>
  <si>
    <t>Track-Custom Ported by Camso</t>
  </si>
  <si>
    <t>Exhaust Heat Managment</t>
  </si>
  <si>
    <t>Dash Unit</t>
  </si>
  <si>
    <t>Wiring</t>
  </si>
  <si>
    <t>GPS + Wiring Access</t>
  </si>
  <si>
    <t>Flex Fuel Sensor</t>
  </si>
  <si>
    <t>Sound Down Material</t>
  </si>
  <si>
    <t>Intake Motherboard Components</t>
  </si>
  <si>
    <t>LTC Adaptor</t>
  </si>
  <si>
    <t>$75/hr*1hours = 75</t>
  </si>
  <si>
    <t>$75/hr*2hours = 150</t>
  </si>
  <si>
    <t>($75/hr*6hr "piping")</t>
  </si>
  <si>
    <t>(769*1.5)-769</t>
  </si>
  <si>
    <t>30.94(GPSUNIT)+21.98(WiringACCES)</t>
  </si>
  <si>
    <t>Sound Down</t>
  </si>
  <si>
    <t>115.09 for a 4x4.5ft section</t>
  </si>
  <si>
    <t>9.11 (amp) + 1.50 (perf) + 5*.11 (resistor) + 2*.77(MJE3055T)</t>
  </si>
  <si>
    <r>
      <t xml:space="preserve">Michigan Technological University Clean Snowmobile Team                                </t>
    </r>
    <r>
      <rPr>
        <b/>
        <i/>
        <sz val="22"/>
        <color indexed="55"/>
        <rFont val="Bahnschrift"/>
      </rPr>
      <t>2018 MSRP Documentation</t>
    </r>
  </si>
  <si>
    <t>Component</t>
  </si>
  <si>
    <t>Description / Details</t>
  </si>
  <si>
    <t>Per Item MSRP &amp; Cost Breakdown</t>
  </si>
  <si>
    <t>Manufacturer quote + 50%</t>
  </si>
  <si>
    <t>Wholesale price + 50%</t>
  </si>
  <si>
    <t>Retail cost of added component</t>
  </si>
  <si>
    <t>Retail of most expensive part +50% for substituted component</t>
  </si>
  <si>
    <t>Sled MSRP or highest value of modified components</t>
  </si>
  <si>
    <t>2018 Yamaha RS Venture TF BAT</t>
  </si>
  <si>
    <t>Basis of Snowmobile Design, Stock 1049 cc Engine Utilized</t>
  </si>
  <si>
    <t>Factory Options Utilized on Competition Sled</t>
  </si>
  <si>
    <t>Tow hitch/rack</t>
  </si>
  <si>
    <t>Stock Component</t>
  </si>
  <si>
    <t>12 VDC outlet</t>
  </si>
  <si>
    <t>Handle bar hooks</t>
  </si>
  <si>
    <t>N / A</t>
  </si>
  <si>
    <t>Mirrors</t>
  </si>
  <si>
    <t>Tachometer</t>
  </si>
  <si>
    <t>Electric start</t>
  </si>
  <si>
    <t>Reverse</t>
  </si>
  <si>
    <t>Shocks</t>
  </si>
  <si>
    <t>Engine Components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</si>
  <si>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</si>
  <si>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</si>
  <si>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</si>
  <si>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</si>
  <si>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</si>
  <si>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</si>
  <si>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</si>
  <si>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</si>
  <si>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Other</t>
  </si>
  <si>
    <t>Air Management / Intake System</t>
  </si>
  <si>
    <t xml:space="preserve">Turbocharger </t>
  </si>
  <si>
    <t>Supercharger</t>
  </si>
  <si>
    <t>Turbocharger / Supercharger plumbing</t>
  </si>
  <si>
    <t>Airbox / Air Filter</t>
  </si>
  <si>
    <t>MTU Custom Tuned Intake System</t>
  </si>
  <si>
    <t>Intercooler</t>
  </si>
  <si>
    <t>Reed Valve</t>
  </si>
  <si>
    <t>Rotary Valve</t>
  </si>
  <si>
    <t>Boost Bottle</t>
  </si>
  <si>
    <t>Airbox/AirFilter</t>
  </si>
  <si>
    <t>Fuel Management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</si>
  <si>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</si>
  <si>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</si>
  <si>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</si>
  <si>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</si>
  <si>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</si>
  <si>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</si>
  <si>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</si>
  <si>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Stainless Steel-Flex Braided</t>
  </si>
  <si>
    <t>Fittings for Braided Line: 6AN</t>
  </si>
  <si>
    <t>Flex Fuel Sensor-Xeitronix</t>
  </si>
  <si>
    <t>Exhaust System</t>
  </si>
  <si>
    <t>Muffler</t>
  </si>
  <si>
    <t>Stock</t>
  </si>
  <si>
    <t>Pipes / tubing</t>
  </si>
  <si>
    <t>MTU Custom - With Resinators</t>
  </si>
  <si>
    <t>3-way exhaust catalyst</t>
  </si>
  <si>
    <t>V-Converter Custom</t>
  </si>
  <si>
    <t>Diesel particulate filter</t>
  </si>
  <si>
    <t>Oxidation catalyst</t>
  </si>
  <si>
    <t>Secondary air pump</t>
  </si>
  <si>
    <t>Air pump plumbing</t>
  </si>
  <si>
    <t>Heat management</t>
  </si>
  <si>
    <t>Piping/ Tubing &amp; Heat Shield</t>
  </si>
  <si>
    <t>Front Suspension</t>
  </si>
  <si>
    <t>Skis</t>
  </si>
  <si>
    <t>Springs</t>
  </si>
  <si>
    <t>Trailing arms/A-arms</t>
  </si>
  <si>
    <t>Steering components</t>
  </si>
  <si>
    <t>Rear Suspension</t>
  </si>
  <si>
    <t>Wheels</t>
  </si>
  <si>
    <t>Spring Protector / Sleeve</t>
  </si>
  <si>
    <t>Hyfax / Sliders</t>
  </si>
  <si>
    <t>Mount Points</t>
  </si>
  <si>
    <t>Drivetrain</t>
  </si>
  <si>
    <t>Track</t>
  </si>
  <si>
    <t>Camso-Ported Track</t>
  </si>
  <si>
    <t>Studs</t>
  </si>
  <si>
    <t>Driveshaft / drive sprockets</t>
  </si>
  <si>
    <t>Jackshaft</t>
  </si>
  <si>
    <t>Chaincase / gear box</t>
  </si>
  <si>
    <t>Drive clutch</t>
  </si>
  <si>
    <t>Driven clutch</t>
  </si>
  <si>
    <t>Drive belt</t>
  </si>
  <si>
    <t>CVT guarding / 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</si>
  <si>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</si>
  <si>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</si>
  <si>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</si>
  <si>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</si>
  <si>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</si>
  <si>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</si>
  <si>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</si>
  <si>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Fittings</t>
  </si>
  <si>
    <t>Noise / Vibration / Harshness</t>
  </si>
  <si>
    <t>Skirting</t>
  </si>
  <si>
    <t>Hood lining</t>
  </si>
  <si>
    <t>Tunnel lining</t>
  </si>
  <si>
    <t>Fiberglass packing</t>
  </si>
  <si>
    <t>Sound Down Insulation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</si>
  <si>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</si>
  <si>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</si>
  <si>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</si>
  <si>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</si>
  <si>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</si>
  <si>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</si>
  <si>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</si>
  <si>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</si>
  <si>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</si>
  <si>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</si>
  <si>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</si>
  <si>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</si>
  <si>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</si>
  <si>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</si>
  <si>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Dashboard-GPS + Wiring Acces</t>
  </si>
  <si>
    <t>Bosch DDU 9 (Research, Not for Production)</t>
  </si>
  <si>
    <t>Electrical</t>
  </si>
  <si>
    <t>Battery</t>
  </si>
  <si>
    <t>Switches</t>
  </si>
  <si>
    <t>Connectors</t>
  </si>
  <si>
    <t>Fuses</t>
  </si>
  <si>
    <t>Wire/cable</t>
  </si>
  <si>
    <t>Copper Wire</t>
  </si>
  <si>
    <t>Lighting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</si>
  <si>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</si>
  <si>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</si>
  <si>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</si>
  <si>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</si>
  <si>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</si>
  <si>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</si>
  <si>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</si>
  <si>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Engine calibration hardware</t>
  </si>
  <si>
    <t>MoTec (Research, Not for Production</t>
  </si>
  <si>
    <t>Engine calibration software</t>
  </si>
  <si>
    <t>Pulley</t>
  </si>
  <si>
    <t>Belts</t>
  </si>
  <si>
    <t>Intake Control Motherboard</t>
  </si>
  <si>
    <t>MTU Custom</t>
  </si>
  <si>
    <t>LTC Adapter</t>
  </si>
  <si>
    <t>Subtotals:</t>
  </si>
  <si>
    <t>Total: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</si>
  <si>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</si>
  <si>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</si>
  <si>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11"/>
        <rFont val="Bahnschrift"/>
      </rPr>
      <t>Component MSRP based on Manufacturing Quote + 50%:</t>
    </r>
    <r>
      <rPr>
        <sz val="11"/>
        <rFont val="Bahnschrift"/>
      </rPr>
      <t xml:space="preserve"> Quote for 5,000 units = $500,000, per item MSRP would equal $500,000 / 5,000 x 1.5 = $150.00/ea</t>
    </r>
  </si>
  <si>
    <r>
      <t xml:space="preserve">3. </t>
    </r>
    <r>
      <rPr>
        <b/>
        <sz val="11"/>
        <rFont val="Bahnschrift"/>
      </rPr>
      <t>Component MSRP based on Wholesale Price + 50%:</t>
    </r>
    <r>
      <rPr>
        <sz val="11"/>
        <rFont val="Bahnschrift"/>
      </rPr>
      <t xml:space="preserve"> quote for wholesale is $245, per item MSRP would equal $245 x 1.5 = $367.50</t>
    </r>
  </si>
  <si>
    <r>
      <t xml:space="preserve">4. </t>
    </r>
    <r>
      <rPr>
        <b/>
        <sz val="11"/>
        <rFont val="Bahnschrift"/>
      </rPr>
      <t>Component MSRP based on Retail Price for components that are added to sled.</t>
    </r>
  </si>
  <si>
    <r>
      <t xml:space="preserve">5. </t>
    </r>
    <r>
      <rPr>
        <b/>
        <sz val="11"/>
        <rFont val="Bahnschrift"/>
      </rPr>
      <t>For substituted components, MSRP based on (higher retail price + 50%) - mfg MSRP:</t>
    </r>
    <r>
      <rPr>
        <sz val="11"/>
        <rFont val="Bahnschrift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</si>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</sst>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23">
    <font>
      <sz val="10"/>
      <color rgb="FF000000"/>
      <name val="Arial"/>
    </font>
    <font>
      <sz val="10"/>
      <name val="Arial"/>
    </font>
    <font>
      <sz val="14"/>
      <name val="Bahnschrift semibold"/>
    </font>
    <font>
      <sz val="10"/>
      <name val="Arial"/>
    </font>
    <font>
      <sz val="10"/>
      <name val="Bahnschrift semibold"/>
    </font>
    <font>
      <sz val="10"/>
      <name val="Arial"/>
    </font>
    <font>
      <sz val="10"/>
      <name val="Bahnschrift semibold"/>
    </font>
    <font>
      <sz val="11"/>
      <name val="Bahnschrift"/>
    </font>
    <font>
      <b/>
      <sz val="14"/>
      <name val="Bahnschrift semibold"/>
    </font>
    <font>
      <b/>
      <sz val="12"/>
      <name val="Bahnschrift semilight"/>
    </font>
    <font>
      <sz val="11"/>
      <name val="Bahnschrift semilight"/>
    </font>
    <font>
      <b/>
      <sz val="11"/>
      <name val="Bahnschrift semilight"/>
    </font>
    <font>
      <b/>
      <sz val="10"/>
      <name val="Bahnschrift semibold"/>
    </font>
    <font>
      <b/>
      <sz val="11"/>
      <name val="Bahnschrift semibold"/>
    </font>
    <font>
      <b/>
      <sz val="14"/>
      <name val="Bahnschrift"/>
    </font>
    <font>
      <b/>
      <sz val="13"/>
      <name val="Bahnschrift"/>
    </font>
    <font>
      <sz val="14"/>
      <name val="Bahnschrift"/>
    </font>
    <font>
      <b/>
      <i/>
      <sz val="11"/>
      <name val="Bahnschrift"/>
    </font>
    <font>
      <b/>
      <i/>
      <sz val="14"/>
      <name val="Bahnschrift"/>
    </font>
    <font>
      <b/>
      <i/>
      <sz val="22"/>
      <color indexed="55"/>
      <name val="Bahnschrift"/>
    </font>
    <font>
      <b/>
      <sz val="11"/>
      <name val="Bahnschrift"/>
    </font>
    <font>
      <sz val="11"/>
      <color rgb="FF000000"/>
      <name val="Inconsolata"/>
    </font>
    <font>
      <b/>
      <sz val="26"/>
      <color rgb="FFBFBFBF"/>
      <name val="Bahnschrift"/>
    </font>
  </fonts>
  <fills count="12">
    <fill>
      <patternFill patternType="none"/>
    </fill>
    <fill>
      <patternFill patternType="gray125"/>
    </fill>
    <fill>
      <patternFill patternType="solid">
        <fgColor rgb="FFDFDCC7"/>
        <bgColor rgb="FFDFDCC7"/>
      </patternFill>
    </fill>
    <fill>
      <patternFill patternType="solid">
        <fgColor rgb="FFD8D8D8"/>
        <bgColor rgb="FFD8D8D8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DDD9C3"/>
        <bgColor rgb="FFDDD9C3"/>
      </patternFill>
    </fill>
    <fill>
      <patternFill patternType="solid">
        <fgColor rgb="FF7F7F7F"/>
        <bgColor rgb="FF7F7F7F"/>
      </patternFill>
    </fill>
    <fill>
      <patternFill patternType="solid">
        <fgColor rgb="FFA5A5A5"/>
        <bgColor rgb="FFA5A5A5"/>
      </patternFill>
    </fill>
    <fill>
      <patternFill patternType="solid">
        <fgColor rgb="FFC4BD97"/>
        <bgColor rgb="FFC4BD97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77">
    <xf numFmtId="0" fontId="0" fillId="0" borderId="0" xfId="0" applyFont="1" applyAlignment="1"/>
    <xf numFmtId="0" fontId="1" fillId="2" borderId="0" xfId="0" applyFont="1" applyFill="1" applyBorder="1"/>
    <xf numFmtId="0" fontId="1" fillId="0" borderId="0" xfId="0" applyFont="1" applyBorder="1"/>
    <xf numFmtId="0" fontId="5" fillId="2" borderId="0" xfId="0" applyFont="1" applyFill="1" applyBorder="1" applyAlignment="1"/>
    <xf numFmtId="49" fontId="7" fillId="3" borderId="1" xfId="0" applyNumberFormat="1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wrapText="1"/>
    </xf>
    <xf numFmtId="0" fontId="10" fillId="0" borderId="1" xfId="0" applyFont="1" applyBorder="1"/>
    <xf numFmtId="164" fontId="10" fillId="0" borderId="1" xfId="0" applyNumberFormat="1" applyFont="1" applyBorder="1"/>
    <xf numFmtId="0" fontId="11" fillId="0" borderId="1" xfId="0" applyFont="1" applyBorder="1"/>
    <xf numFmtId="164" fontId="10" fillId="0" borderId="1" xfId="0" applyNumberFormat="1" applyFont="1" applyBorder="1" applyAlignment="1"/>
    <xf numFmtId="49" fontId="11" fillId="5" borderId="1" xfId="0" applyNumberFormat="1" applyFont="1" applyFill="1" applyBorder="1" applyAlignment="1">
      <alignment vertical="center"/>
    </xf>
    <xf numFmtId="164" fontId="10" fillId="5" borderId="1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49" fontId="10" fillId="0" borderId="1" xfId="0" applyNumberFormat="1" applyFont="1" applyBorder="1"/>
    <xf numFmtId="164" fontId="21" fillId="6" borderId="0" xfId="0" applyNumberFormat="1" applyFont="1" applyFill="1" applyAlignment="1"/>
    <xf numFmtId="0" fontId="3" fillId="0" borderId="1" xfId="0" applyFont="1" applyBorder="1"/>
    <xf numFmtId="0" fontId="3" fillId="0" borderId="1" xfId="0" applyFont="1" applyBorder="1" applyAlignment="1"/>
    <xf numFmtId="0" fontId="1" fillId="7" borderId="0" xfId="0" applyFont="1" applyFill="1" applyBorder="1"/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vertical="center"/>
    </xf>
    <xf numFmtId="0" fontId="13" fillId="8" borderId="6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vertical="center"/>
    </xf>
    <xf numFmtId="49" fontId="7" fillId="9" borderId="1" xfId="0" applyNumberFormat="1" applyFont="1" applyFill="1" applyBorder="1" applyAlignment="1">
      <alignment horizontal="center" vertical="center" wrapText="1"/>
    </xf>
    <xf numFmtId="164" fontId="7" fillId="9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164" fontId="7" fillId="8" borderId="1" xfId="0" applyNumberFormat="1" applyFont="1" applyFill="1" applyBorder="1" applyAlignment="1">
      <alignment horizontal="center" vertical="center"/>
    </xf>
    <xf numFmtId="49" fontId="7" fillId="8" borderId="1" xfId="0" applyNumberFormat="1" applyFont="1" applyFill="1" applyBorder="1" applyAlignment="1">
      <alignment vertical="center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horizontal="center" vertical="center"/>
    </xf>
    <xf numFmtId="49" fontId="7" fillId="8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/>
    </xf>
    <xf numFmtId="164" fontId="7" fillId="8" borderId="1" xfId="0" applyNumberFormat="1" applyFont="1" applyFill="1" applyBorder="1" applyAlignment="1">
      <alignment horizontal="center" vertical="center"/>
    </xf>
    <xf numFmtId="49" fontId="7" fillId="8" borderId="7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left" vertical="center"/>
    </xf>
    <xf numFmtId="49" fontId="7" fillId="3" borderId="7" xfId="0" applyNumberFormat="1" applyFont="1" applyFill="1" applyBorder="1" applyAlignment="1">
      <alignment horizontal="center" vertical="center" wrapText="1"/>
    </xf>
    <xf numFmtId="49" fontId="7" fillId="3" borderId="0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center"/>
    </xf>
    <xf numFmtId="49" fontId="7" fillId="3" borderId="8" xfId="0" applyNumberFormat="1" applyFont="1" applyFill="1" applyBorder="1" applyAlignment="1">
      <alignment horizontal="center" vertical="center" wrapText="1"/>
    </xf>
    <xf numFmtId="164" fontId="7" fillId="3" borderId="8" xfId="0" applyNumberFormat="1" applyFont="1" applyFill="1" applyBorder="1" applyAlignment="1">
      <alignment horizontal="center" vertical="center"/>
    </xf>
    <xf numFmtId="49" fontId="16" fillId="0" borderId="9" xfId="0" applyNumberFormat="1" applyFont="1" applyBorder="1" applyAlignment="1">
      <alignment vertical="center"/>
    </xf>
    <xf numFmtId="49" fontId="14" fillId="10" borderId="1" xfId="0" applyNumberFormat="1" applyFont="1" applyFill="1" applyBorder="1" applyAlignment="1">
      <alignment horizontal="center" vertical="center"/>
    </xf>
    <xf numFmtId="164" fontId="14" fillId="10" borderId="1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vertical="center"/>
    </xf>
    <xf numFmtId="0" fontId="7" fillId="0" borderId="0" xfId="0" applyFont="1"/>
    <xf numFmtId="0" fontId="17" fillId="0" borderId="0" xfId="0" applyFont="1" applyAlignment="1">
      <alignment horizontal="center"/>
    </xf>
    <xf numFmtId="0" fontId="7" fillId="3" borderId="10" xfId="0" applyFont="1" applyFill="1" applyBorder="1" applyAlignment="1">
      <alignment vertical="center"/>
    </xf>
    <xf numFmtId="0" fontId="3" fillId="0" borderId="0" xfId="0" applyFont="1" applyBorder="1"/>
    <xf numFmtId="0" fontId="3" fillId="0" borderId="9" xfId="0" applyFont="1" applyBorder="1"/>
    <xf numFmtId="0" fontId="7" fillId="3" borderId="16" xfId="0" applyFont="1" applyFill="1" applyBorder="1" applyAlignment="1">
      <alignment vertical="center"/>
    </xf>
    <xf numFmtId="0" fontId="3" fillId="0" borderId="17" xfId="0" applyFont="1" applyBorder="1"/>
    <xf numFmtId="0" fontId="3" fillId="0" borderId="18" xfId="0" applyFont="1" applyBorder="1"/>
    <xf numFmtId="0" fontId="22" fillId="7" borderId="17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/>
    </xf>
    <xf numFmtId="0" fontId="3" fillId="0" borderId="12" xfId="0" applyFont="1" applyBorder="1"/>
    <xf numFmtId="0" fontId="3" fillId="0" borderId="5" xfId="0" applyFont="1" applyBorder="1"/>
    <xf numFmtId="0" fontId="7" fillId="3" borderId="11" xfId="0" applyFont="1" applyFill="1" applyBorder="1"/>
    <xf numFmtId="0" fontId="18" fillId="11" borderId="13" xfId="0" applyFont="1" applyFill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8" fillId="4" borderId="19" xfId="0" applyFont="1" applyFill="1" applyBorder="1" applyAlignment="1">
      <alignment horizontal="center" vertical="center"/>
    </xf>
    <xf numFmtId="0" fontId="3" fillId="0" borderId="20" xfId="0" applyFont="1" applyBorder="1"/>
    <xf numFmtId="0" fontId="3" fillId="0" borderId="21" xfId="0" applyFont="1" applyBorder="1"/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0</xdr:row>
      <xdr:rowOff>57150</xdr:rowOff>
    </xdr:from>
    <xdr:to>
      <xdr:col>0</xdr:col>
      <xdr:colOff>2571750</xdr:colOff>
      <xdr:row>0</xdr:row>
      <xdr:rowOff>1238250</xdr:rowOff>
    </xdr:to>
    <xdr:pic>
      <xdr:nvPicPr>
        <xdr:cNvPr id="10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57150"/>
          <a:ext cx="17526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4</xdr:col>
      <xdr:colOff>657225</xdr:colOff>
      <xdr:row>36</xdr:row>
      <xdr:rowOff>9525</xdr:rowOff>
    </xdr:to>
    <xdr:sp macro="" textlink="">
      <xdr:nvSpPr>
        <xdr:cNvPr id="1028" name="Rectangle 2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29</xdr:row>
      <xdr:rowOff>38100</xdr:rowOff>
    </xdr:from>
    <xdr:to>
      <xdr:col>11</xdr:col>
      <xdr:colOff>190500</xdr:colOff>
      <xdr:row>49</xdr:row>
      <xdr:rowOff>9525</xdr:rowOff>
    </xdr:to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534150" cy="3209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227</xdr:row>
      <xdr:rowOff>76200</xdr:rowOff>
    </xdr:from>
    <xdr:to>
      <xdr:col>10</xdr:col>
      <xdr:colOff>171450</xdr:colOff>
      <xdr:row>255</xdr:row>
      <xdr:rowOff>85725</xdr:rowOff>
    </xdr:to>
    <xdr:pic>
      <xdr:nvPicPr>
        <xdr:cNvPr id="3" name="image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981700" cy="45434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0</xdr:row>
      <xdr:rowOff>142875</xdr:rowOff>
    </xdr:from>
    <xdr:to>
      <xdr:col>13</xdr:col>
      <xdr:colOff>561975</xdr:colOff>
      <xdr:row>28</xdr:row>
      <xdr:rowOff>47625</xdr:rowOff>
    </xdr:to>
    <xdr:pic>
      <xdr:nvPicPr>
        <xdr:cNvPr id="4" name="image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8077200" cy="46101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50</xdr:row>
      <xdr:rowOff>9525</xdr:rowOff>
    </xdr:from>
    <xdr:to>
      <xdr:col>12</xdr:col>
      <xdr:colOff>504825</xdr:colOff>
      <xdr:row>74</xdr:row>
      <xdr:rowOff>38100</xdr:rowOff>
    </xdr:to>
    <xdr:pic>
      <xdr:nvPicPr>
        <xdr:cNvPr id="5" name="image5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7439025" cy="3914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74</xdr:row>
      <xdr:rowOff>123825</xdr:rowOff>
    </xdr:from>
    <xdr:to>
      <xdr:col>10</xdr:col>
      <xdr:colOff>19050</xdr:colOff>
      <xdr:row>102</xdr:row>
      <xdr:rowOff>38100</xdr:rowOff>
    </xdr:to>
    <xdr:pic>
      <xdr:nvPicPr>
        <xdr:cNvPr id="6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5810250" cy="4448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102</xdr:row>
      <xdr:rowOff>142875</xdr:rowOff>
    </xdr:from>
    <xdr:to>
      <xdr:col>10</xdr:col>
      <xdr:colOff>209550</xdr:colOff>
      <xdr:row>123</xdr:row>
      <xdr:rowOff>104775</xdr:rowOff>
    </xdr:to>
    <xdr:pic>
      <xdr:nvPicPr>
        <xdr:cNvPr id="7" name="image1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5981700" cy="33623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134</xdr:row>
      <xdr:rowOff>114300</xdr:rowOff>
    </xdr:from>
    <xdr:to>
      <xdr:col>10</xdr:col>
      <xdr:colOff>552450</xdr:colOff>
      <xdr:row>153</xdr:row>
      <xdr:rowOff>152400</xdr:rowOff>
    </xdr:to>
    <xdr:pic>
      <xdr:nvPicPr>
        <xdr:cNvPr id="8" name="image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324600" cy="3114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154</xdr:row>
      <xdr:rowOff>142875</xdr:rowOff>
    </xdr:from>
    <xdr:to>
      <xdr:col>8</xdr:col>
      <xdr:colOff>542925</xdr:colOff>
      <xdr:row>177</xdr:row>
      <xdr:rowOff>104775</xdr:rowOff>
    </xdr:to>
    <xdr:pic>
      <xdr:nvPicPr>
        <xdr:cNvPr id="9" name="image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4914900" cy="3686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</xdr:colOff>
      <xdr:row>178</xdr:row>
      <xdr:rowOff>152400</xdr:rowOff>
    </xdr:from>
    <xdr:to>
      <xdr:col>10</xdr:col>
      <xdr:colOff>19050</xdr:colOff>
      <xdr:row>193</xdr:row>
      <xdr:rowOff>47625</xdr:rowOff>
    </xdr:to>
    <xdr:pic>
      <xdr:nvPicPr>
        <xdr:cNvPr id="10" name="image1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5800725" cy="23241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193</xdr:row>
      <xdr:rowOff>133350</xdr:rowOff>
    </xdr:from>
    <xdr:to>
      <xdr:col>10</xdr:col>
      <xdr:colOff>142875</xdr:colOff>
      <xdr:row>227</xdr:row>
      <xdr:rowOff>9525</xdr:rowOff>
    </xdr:to>
    <xdr:pic>
      <xdr:nvPicPr>
        <xdr:cNvPr id="11" name="image9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5953125" cy="53816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255</xdr:row>
      <xdr:rowOff>152400</xdr:rowOff>
    </xdr:from>
    <xdr:to>
      <xdr:col>9</xdr:col>
      <xdr:colOff>304800</xdr:colOff>
      <xdr:row>277</xdr:row>
      <xdr:rowOff>38100</xdr:rowOff>
    </xdr:to>
    <xdr:pic>
      <xdr:nvPicPr>
        <xdr:cNvPr id="12" name="image1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5534025" cy="34480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47625</xdr:colOff>
      <xdr:row>277</xdr:row>
      <xdr:rowOff>66675</xdr:rowOff>
    </xdr:from>
    <xdr:to>
      <xdr:col>9</xdr:col>
      <xdr:colOff>352425</xdr:colOff>
      <xdr:row>299</xdr:row>
      <xdr:rowOff>28575</xdr:rowOff>
    </xdr:to>
    <xdr:pic>
      <xdr:nvPicPr>
        <xdr:cNvPr id="13" name="image12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5534025" cy="3524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299</xdr:row>
      <xdr:rowOff>152400</xdr:rowOff>
    </xdr:from>
    <xdr:to>
      <xdr:col>10</xdr:col>
      <xdr:colOff>295275</xdr:colOff>
      <xdr:row>310</xdr:row>
      <xdr:rowOff>123825</xdr:rowOff>
    </xdr:to>
    <xdr:pic>
      <xdr:nvPicPr>
        <xdr:cNvPr id="14" name="image14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105525" cy="1752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310</xdr:row>
      <xdr:rowOff>161925</xdr:rowOff>
    </xdr:from>
    <xdr:to>
      <xdr:col>17</xdr:col>
      <xdr:colOff>361950</xdr:colOff>
      <xdr:row>337</xdr:row>
      <xdr:rowOff>152400</xdr:rowOff>
    </xdr:to>
    <xdr:pic>
      <xdr:nvPicPr>
        <xdr:cNvPr id="15" name="image15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10239375" cy="43624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338</xdr:row>
      <xdr:rowOff>9525</xdr:rowOff>
    </xdr:from>
    <xdr:to>
      <xdr:col>13</xdr:col>
      <xdr:colOff>104775</xdr:colOff>
      <xdr:row>354</xdr:row>
      <xdr:rowOff>66675</xdr:rowOff>
    </xdr:to>
    <xdr:pic>
      <xdr:nvPicPr>
        <xdr:cNvPr id="16" name="image1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7658100" cy="2647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355</xdr:row>
      <xdr:rowOff>152400</xdr:rowOff>
    </xdr:from>
    <xdr:to>
      <xdr:col>10</xdr:col>
      <xdr:colOff>285750</xdr:colOff>
      <xdr:row>373</xdr:row>
      <xdr:rowOff>85725</xdr:rowOff>
    </xdr:to>
    <xdr:pic>
      <xdr:nvPicPr>
        <xdr:cNvPr id="17" name="image2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5943600" cy="2847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373</xdr:row>
      <xdr:rowOff>66675</xdr:rowOff>
    </xdr:from>
    <xdr:to>
      <xdr:col>10</xdr:col>
      <xdr:colOff>266700</xdr:colOff>
      <xdr:row>396</xdr:row>
      <xdr:rowOff>47625</xdr:rowOff>
    </xdr:to>
    <xdr:pic>
      <xdr:nvPicPr>
        <xdr:cNvPr id="18" name="image1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5943600" cy="3705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396</xdr:row>
      <xdr:rowOff>152400</xdr:rowOff>
    </xdr:from>
    <xdr:to>
      <xdr:col>10</xdr:col>
      <xdr:colOff>285750</xdr:colOff>
      <xdr:row>419</xdr:row>
      <xdr:rowOff>85725</xdr:rowOff>
    </xdr:to>
    <xdr:pic>
      <xdr:nvPicPr>
        <xdr:cNvPr id="19" name="image18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5943600" cy="3657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114300</xdr:colOff>
      <xdr:row>418</xdr:row>
      <xdr:rowOff>161925</xdr:rowOff>
    </xdr:from>
    <xdr:to>
      <xdr:col>10</xdr:col>
      <xdr:colOff>247650</xdr:colOff>
      <xdr:row>442</xdr:row>
      <xdr:rowOff>66675</xdr:rowOff>
    </xdr:to>
    <xdr:pic>
      <xdr:nvPicPr>
        <xdr:cNvPr id="20" name="image2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5943600" cy="3790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442</xdr:row>
      <xdr:rowOff>152400</xdr:rowOff>
    </xdr:from>
    <xdr:to>
      <xdr:col>10</xdr:col>
      <xdr:colOff>285750</xdr:colOff>
      <xdr:row>458</xdr:row>
      <xdr:rowOff>66675</xdr:rowOff>
    </xdr:to>
    <xdr:pic>
      <xdr:nvPicPr>
        <xdr:cNvPr id="21" name="image19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5943600" cy="25050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2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2578125" defaultRowHeight="15" customHeight="1"/>
  <cols>
    <col min="1" max="1" width="50.7109375" customWidth="1"/>
    <col min="2" max="2" width="30.5703125" customWidth="1"/>
    <col min="3" max="7" width="25.85546875" customWidth="1"/>
    <col min="8" max="26" width="8.7109375" customWidth="1"/>
  </cols>
  <sheetData>
    <row r="1" spans="1:7" ht="100.5" customHeight="1">
      <c r="A1" s="19"/>
      <c r="B1" s="62" t="s">
        <v>24</v>
      </c>
      <c r="C1" s="60"/>
      <c r="D1" s="60"/>
      <c r="E1" s="60"/>
      <c r="F1" s="60"/>
      <c r="G1" s="60"/>
    </row>
    <row r="2" spans="1:7" ht="22.5" customHeight="1">
      <c r="A2" s="20" t="s">
        <v>25</v>
      </c>
      <c r="B2" s="21" t="s">
        <v>26</v>
      </c>
      <c r="C2" s="63" t="s">
        <v>27</v>
      </c>
      <c r="D2" s="64"/>
      <c r="E2" s="64"/>
      <c r="F2" s="64"/>
      <c r="G2" s="65"/>
    </row>
    <row r="3" spans="1:7" ht="45" customHeight="1">
      <c r="A3" s="22"/>
      <c r="B3" s="22"/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</row>
    <row r="4" spans="1:7" ht="35.25" customHeight="1">
      <c r="A4" s="24" t="s">
        <v>33</v>
      </c>
      <c r="B4" s="25" t="s">
        <v>34</v>
      </c>
      <c r="C4" s="26"/>
      <c r="D4" s="26"/>
      <c r="E4" s="26"/>
      <c r="F4" s="26"/>
      <c r="G4" s="26">
        <v>12999</v>
      </c>
    </row>
    <row r="5" spans="1:7" ht="21" customHeight="1">
      <c r="A5" s="27" t="s">
        <v>35</v>
      </c>
      <c r="B5" s="28"/>
      <c r="C5" s="29"/>
      <c r="D5" s="29"/>
      <c r="E5" s="29"/>
      <c r="F5" s="29"/>
      <c r="G5" s="29"/>
    </row>
    <row r="6" spans="1:7" ht="16.5" customHeight="1">
      <c r="A6" s="30" t="s">
        <v>36</v>
      </c>
      <c r="B6" s="31" t="s">
        <v>37</v>
      </c>
      <c r="C6" s="32"/>
      <c r="D6" s="32"/>
      <c r="E6" s="32"/>
      <c r="F6" s="32"/>
      <c r="G6" s="32">
        <f t="shared" ref="G6:G13" si="0">MAX(C6:F6)</f>
        <v>0</v>
      </c>
    </row>
    <row r="7" spans="1:7" ht="16.5" customHeight="1">
      <c r="A7" s="33" t="s">
        <v>38</v>
      </c>
      <c r="B7" s="34" t="s">
        <v>37</v>
      </c>
      <c r="C7" s="32"/>
      <c r="D7" s="32"/>
      <c r="E7" s="32"/>
      <c r="F7" s="32"/>
      <c r="G7" s="32">
        <f t="shared" si="0"/>
        <v>0</v>
      </c>
    </row>
    <row r="8" spans="1:7" ht="16.5" customHeight="1">
      <c r="A8" s="33" t="s">
        <v>39</v>
      </c>
      <c r="B8" s="34" t="s">
        <v>40</v>
      </c>
      <c r="C8" s="32"/>
      <c r="D8" s="32"/>
      <c r="E8" s="32"/>
      <c r="F8" s="32"/>
      <c r="G8" s="32">
        <f t="shared" si="0"/>
        <v>0</v>
      </c>
    </row>
    <row r="9" spans="1:7" ht="16.5" customHeight="1">
      <c r="A9" s="33" t="s">
        <v>41</v>
      </c>
      <c r="B9" s="34" t="s">
        <v>37</v>
      </c>
      <c r="C9" s="32"/>
      <c r="D9" s="32"/>
      <c r="E9" s="32"/>
      <c r="F9" s="32"/>
      <c r="G9" s="32">
        <f t="shared" si="0"/>
        <v>0</v>
      </c>
    </row>
    <row r="10" spans="1:7" ht="16.5" customHeight="1">
      <c r="A10" s="33" t="s">
        <v>42</v>
      </c>
      <c r="B10" s="34" t="s">
        <v>37</v>
      </c>
      <c r="C10" s="32"/>
      <c r="D10" s="32"/>
      <c r="E10" s="32"/>
      <c r="F10" s="32"/>
      <c r="G10" s="32">
        <f t="shared" si="0"/>
        <v>0</v>
      </c>
    </row>
    <row r="11" spans="1:7" ht="16.5" customHeight="1">
      <c r="A11" s="33" t="s">
        <v>43</v>
      </c>
      <c r="B11" s="34" t="s">
        <v>37</v>
      </c>
      <c r="C11" s="32"/>
      <c r="D11" s="32"/>
      <c r="E11" s="32"/>
      <c r="F11" s="32"/>
      <c r="G11" s="32">
        <f t="shared" si="0"/>
        <v>0</v>
      </c>
    </row>
    <row r="12" spans="1:7" ht="16.5" customHeight="1">
      <c r="A12" s="33" t="s">
        <v>44</v>
      </c>
      <c r="B12" s="34" t="s">
        <v>37</v>
      </c>
      <c r="C12" s="32"/>
      <c r="D12" s="32"/>
      <c r="E12" s="32"/>
      <c r="F12" s="32"/>
      <c r="G12" s="32">
        <f t="shared" si="0"/>
        <v>0</v>
      </c>
    </row>
    <row r="13" spans="1:7" ht="16.5" customHeight="1">
      <c r="A13" s="33" t="s">
        <v>45</v>
      </c>
      <c r="B13" s="34" t="s">
        <v>37</v>
      </c>
      <c r="C13" s="32"/>
      <c r="D13" s="32"/>
      <c r="E13" s="32"/>
      <c r="F13" s="32"/>
      <c r="G13" s="32">
        <f t="shared" si="0"/>
        <v>0</v>
      </c>
    </row>
    <row r="14" spans="1:7" ht="21" customHeight="1">
      <c r="A14" s="27" t="s">
        <v>46</v>
      </c>
      <c r="B14" s="28"/>
      <c r="C14" s="29"/>
      <c r="D14" s="29"/>
      <c r="E14" s="29"/>
      <c r="F14" s="29"/>
      <c r="G14" s="29"/>
    </row>
    <row r="15" spans="1:7" ht="16.5" customHeight="1">
      <c r="A15" s="35" t="s">
        <v>47</v>
      </c>
      <c r="B15" s="4" t="s">
        <v>37</v>
      </c>
      <c r="C15" s="26"/>
      <c r="D15" s="26"/>
      <c r="E15" s="26"/>
      <c r="F15" s="26"/>
      <c r="G15" s="26">
        <f t="shared" ref="G15:G23" si="1">MAX(C15:F15)</f>
        <v>0</v>
      </c>
    </row>
    <row r="16" spans="1:7" ht="16.5" customHeight="1">
      <c r="A16" s="35" t="s">
        <v>48</v>
      </c>
      <c r="B16" s="4" t="s">
        <v>40</v>
      </c>
      <c r="C16" s="26"/>
      <c r="D16" s="26"/>
      <c r="E16" s="26"/>
      <c r="F16" s="26"/>
      <c r="G16" s="26">
        <f t="shared" si="1"/>
        <v>0</v>
      </c>
    </row>
    <row r="17" spans="1:7" ht="16.5" customHeight="1">
      <c r="A17" s="35" t="s">
        <v>49</v>
      </c>
      <c r="B17" s="4" t="s">
        <v>37</v>
      </c>
      <c r="C17" s="26"/>
      <c r="D17" s="26"/>
      <c r="E17" s="26"/>
      <c r="F17" s="26"/>
      <c r="G17" s="26">
        <f t="shared" si="1"/>
        <v>0</v>
      </c>
    </row>
    <row r="18" spans="1:7" ht="16.5" customHeight="1">
      <c r="A18" s="35" t="s">
        <v>50</v>
      </c>
      <c r="B18" s="4" t="s">
        <v>37</v>
      </c>
      <c r="C18" s="26"/>
      <c r="D18" s="26"/>
      <c r="E18" s="26"/>
      <c r="F18" s="26"/>
      <c r="G18" s="26">
        <f t="shared" si="1"/>
        <v>0</v>
      </c>
    </row>
    <row r="19" spans="1:7" ht="16.5" customHeight="1">
      <c r="A19" s="35" t="s">
        <v>51</v>
      </c>
      <c r="B19" s="4" t="s">
        <v>37</v>
      </c>
      <c r="C19" s="26"/>
      <c r="D19" s="26"/>
      <c r="E19" s="26"/>
      <c r="F19" s="26"/>
      <c r="G19" s="26">
        <f t="shared" si="1"/>
        <v>0</v>
      </c>
    </row>
    <row r="20" spans="1:7" ht="16.5" customHeight="1">
      <c r="A20" s="35" t="s">
        <v>52</v>
      </c>
      <c r="B20" s="4" t="s">
        <v>40</v>
      </c>
      <c r="C20" s="26"/>
      <c r="D20" s="26"/>
      <c r="E20" s="26"/>
      <c r="F20" s="26"/>
      <c r="G20" s="26">
        <f t="shared" si="1"/>
        <v>0</v>
      </c>
    </row>
    <row r="21" spans="1:7" ht="16.5" customHeight="1">
      <c r="A21" s="35" t="s">
        <v>53</v>
      </c>
      <c r="B21" s="4" t="s">
        <v>37</v>
      </c>
      <c r="C21" s="26"/>
      <c r="D21" s="26"/>
      <c r="E21" s="26"/>
      <c r="F21" s="26"/>
      <c r="G21" s="26">
        <f t="shared" si="1"/>
        <v>0</v>
      </c>
    </row>
    <row r="22" spans="1:7" ht="16.5" customHeight="1">
      <c r="A22" s="35" t="s">
        <v>54</v>
      </c>
      <c r="B22" s="4" t="s">
        <v>40</v>
      </c>
      <c r="C22" s="26"/>
      <c r="D22" s="26"/>
      <c r="E22" s="26"/>
      <c r="F22" s="26"/>
      <c r="G22" s="26">
        <f t="shared" si="1"/>
        <v>0</v>
      </c>
    </row>
    <row r="23" spans="1:7" ht="16.5" customHeight="1">
      <c r="A23" s="35" t="s">
        <v>55</v>
      </c>
      <c r="B23" s="4"/>
      <c r="C23" s="26"/>
      <c r="D23" s="26"/>
      <c r="E23" s="26"/>
      <c r="F23" s="26"/>
      <c r="G23" s="26">
        <f t="shared" si="1"/>
        <v>0</v>
      </c>
    </row>
    <row r="24" spans="1:7" ht="21" customHeight="1">
      <c r="A24" s="27" t="s">
        <v>56</v>
      </c>
      <c r="B24" s="28"/>
      <c r="C24" s="29"/>
      <c r="D24" s="29"/>
      <c r="E24" s="29"/>
      <c r="F24" s="29"/>
      <c r="G24" s="29"/>
    </row>
    <row r="25" spans="1:7" ht="16.5" customHeight="1">
      <c r="A25" s="30" t="s">
        <v>57</v>
      </c>
      <c r="B25" s="31" t="s">
        <v>40</v>
      </c>
      <c r="C25" s="36"/>
      <c r="D25" s="36"/>
      <c r="E25" s="36"/>
      <c r="F25" s="36"/>
      <c r="G25" s="36">
        <f t="shared" ref="G25:G34" si="2">MAX(C25:F25)</f>
        <v>0</v>
      </c>
    </row>
    <row r="26" spans="1:7" ht="16.5" customHeight="1">
      <c r="A26" s="30" t="s">
        <v>58</v>
      </c>
      <c r="B26" s="31" t="s">
        <v>40</v>
      </c>
      <c r="C26" s="36"/>
      <c r="D26" s="36"/>
      <c r="E26" s="36"/>
      <c r="F26" s="36"/>
      <c r="G26" s="36">
        <f t="shared" si="2"/>
        <v>0</v>
      </c>
    </row>
    <row r="27" spans="1:7" ht="16.5" customHeight="1">
      <c r="A27" s="30" t="s">
        <v>59</v>
      </c>
      <c r="B27" s="31" t="s">
        <v>40</v>
      </c>
      <c r="C27" s="36"/>
      <c r="D27" s="36"/>
      <c r="E27" s="36"/>
      <c r="F27" s="36"/>
      <c r="G27" s="36">
        <f t="shared" si="2"/>
        <v>0</v>
      </c>
    </row>
    <row r="28" spans="1:7" ht="16.5" customHeight="1">
      <c r="A28" s="33" t="s">
        <v>60</v>
      </c>
      <c r="B28" s="37" t="s">
        <v>61</v>
      </c>
      <c r="C28" s="38"/>
      <c r="D28" s="38"/>
      <c r="E28" s="38">
        <v>10.65</v>
      </c>
      <c r="F28" s="36"/>
      <c r="G28" s="36">
        <f t="shared" si="2"/>
        <v>10.65</v>
      </c>
    </row>
    <row r="29" spans="1:7" ht="16.5" customHeight="1">
      <c r="A29" s="30" t="s">
        <v>62</v>
      </c>
      <c r="B29" s="31" t="s">
        <v>40</v>
      </c>
      <c r="C29" s="36"/>
      <c r="D29" s="36"/>
      <c r="E29" s="36"/>
      <c r="F29" s="36"/>
      <c r="G29" s="36">
        <f t="shared" si="2"/>
        <v>0</v>
      </c>
    </row>
    <row r="30" spans="1:7" ht="16.5" customHeight="1">
      <c r="A30" s="30" t="s">
        <v>63</v>
      </c>
      <c r="B30" s="31" t="s">
        <v>40</v>
      </c>
      <c r="C30" s="36"/>
      <c r="D30" s="36"/>
      <c r="E30" s="36"/>
      <c r="F30" s="36"/>
      <c r="G30" s="36">
        <f t="shared" si="2"/>
        <v>0</v>
      </c>
    </row>
    <row r="31" spans="1:7" ht="16.5" customHeight="1">
      <c r="A31" s="30" t="s">
        <v>64</v>
      </c>
      <c r="B31" s="31" t="s">
        <v>40</v>
      </c>
      <c r="C31" s="36"/>
      <c r="D31" s="36"/>
      <c r="E31" s="36"/>
      <c r="F31" s="36"/>
      <c r="G31" s="36">
        <f t="shared" si="2"/>
        <v>0</v>
      </c>
    </row>
    <row r="32" spans="1:7" ht="16.5" customHeight="1">
      <c r="A32" s="30" t="s">
        <v>65</v>
      </c>
      <c r="B32" s="31" t="s">
        <v>40</v>
      </c>
      <c r="C32" s="36"/>
      <c r="D32" s="36"/>
      <c r="E32" s="36"/>
      <c r="F32" s="36"/>
      <c r="G32" s="36">
        <f t="shared" si="2"/>
        <v>0</v>
      </c>
    </row>
    <row r="33" spans="1:7" ht="16.5" customHeight="1">
      <c r="A33" s="30" t="s">
        <v>54</v>
      </c>
      <c r="B33" s="39" t="s">
        <v>66</v>
      </c>
      <c r="C33" s="36">
        <f>75*1</f>
        <v>75</v>
      </c>
      <c r="D33" s="36"/>
      <c r="E33" s="36"/>
      <c r="F33" s="36"/>
      <c r="G33" s="36">
        <f t="shared" si="2"/>
        <v>75</v>
      </c>
    </row>
    <row r="34" spans="1:7" ht="16.5" customHeight="1">
      <c r="A34" s="30" t="s">
        <v>55</v>
      </c>
      <c r="B34" s="31"/>
      <c r="C34" s="36"/>
      <c r="D34" s="36"/>
      <c r="E34" s="36"/>
      <c r="F34" s="36"/>
      <c r="G34" s="36">
        <f t="shared" si="2"/>
        <v>0</v>
      </c>
    </row>
    <row r="35" spans="1:7" ht="21" customHeight="1">
      <c r="A35" s="27" t="s">
        <v>67</v>
      </c>
      <c r="B35" s="28"/>
      <c r="C35" s="29"/>
      <c r="D35" s="29"/>
      <c r="E35" s="29"/>
      <c r="F35" s="29"/>
      <c r="G35" s="29"/>
    </row>
    <row r="36" spans="1:7" ht="16.5" customHeight="1">
      <c r="A36" s="35" t="s">
        <v>68</v>
      </c>
      <c r="B36" s="4" t="s">
        <v>37</v>
      </c>
      <c r="C36" s="26"/>
      <c r="D36" s="26"/>
      <c r="E36" s="26"/>
      <c r="F36" s="26"/>
      <c r="G36" s="26">
        <f t="shared" ref="G36:G44" si="3">MAX(C36:F36)</f>
        <v>0</v>
      </c>
    </row>
    <row r="37" spans="1:7" ht="16.5" customHeight="1">
      <c r="A37" s="35" t="s">
        <v>69</v>
      </c>
      <c r="B37" s="4" t="s">
        <v>37</v>
      </c>
      <c r="C37" s="26"/>
      <c r="D37" s="26"/>
      <c r="E37" s="26"/>
      <c r="F37" s="26"/>
      <c r="G37" s="26">
        <f t="shared" si="3"/>
        <v>0</v>
      </c>
    </row>
    <row r="38" spans="1:7" ht="16.5" customHeight="1">
      <c r="A38" s="35" t="s">
        <v>70</v>
      </c>
      <c r="B38" s="4" t="s">
        <v>40</v>
      </c>
      <c r="C38" s="26"/>
      <c r="D38" s="26"/>
      <c r="E38" s="26"/>
      <c r="F38" s="26"/>
      <c r="G38" s="26">
        <f t="shared" si="3"/>
        <v>0</v>
      </c>
    </row>
    <row r="39" spans="1:7" ht="16.5" customHeight="1">
      <c r="A39" s="35" t="s">
        <v>71</v>
      </c>
      <c r="B39" s="4" t="s">
        <v>37</v>
      </c>
      <c r="C39" s="26"/>
      <c r="D39" s="26"/>
      <c r="E39" s="26"/>
      <c r="F39" s="26"/>
      <c r="G39" s="26">
        <f t="shared" si="3"/>
        <v>0</v>
      </c>
    </row>
    <row r="40" spans="1:7" ht="16.5" customHeight="1">
      <c r="A40" s="35" t="s">
        <v>72</v>
      </c>
      <c r="B40" s="4" t="s">
        <v>37</v>
      </c>
      <c r="C40" s="26"/>
      <c r="D40" s="26"/>
      <c r="E40" s="26"/>
      <c r="F40" s="26"/>
      <c r="G40" s="26">
        <f t="shared" si="3"/>
        <v>0</v>
      </c>
    </row>
    <row r="41" spans="1:7" ht="16.5" customHeight="1">
      <c r="A41" s="35" t="s">
        <v>73</v>
      </c>
      <c r="B41" s="4" t="s">
        <v>37</v>
      </c>
      <c r="C41" s="26"/>
      <c r="D41" s="26"/>
      <c r="E41" s="26"/>
      <c r="F41" s="26"/>
      <c r="G41" s="26">
        <f t="shared" si="3"/>
        <v>0</v>
      </c>
    </row>
    <row r="42" spans="1:7" ht="16.5" customHeight="1">
      <c r="A42" s="35" t="s">
        <v>74</v>
      </c>
      <c r="B42" s="40" t="s">
        <v>75</v>
      </c>
      <c r="C42" s="26"/>
      <c r="D42" s="26"/>
      <c r="E42" s="41">
        <v>49.97</v>
      </c>
      <c r="F42" s="26"/>
      <c r="G42" s="26">
        <f t="shared" si="3"/>
        <v>49.97</v>
      </c>
    </row>
    <row r="43" spans="1:7" ht="16.5" customHeight="1">
      <c r="A43" s="35" t="s">
        <v>54</v>
      </c>
      <c r="B43" s="4"/>
      <c r="C43" s="26">
        <f>75*2</f>
        <v>150</v>
      </c>
      <c r="D43" s="26"/>
      <c r="E43" s="26"/>
      <c r="F43" s="26"/>
      <c r="G43" s="26">
        <f t="shared" si="3"/>
        <v>150</v>
      </c>
    </row>
    <row r="44" spans="1:7" ht="16.5" customHeight="1">
      <c r="A44" s="35" t="s">
        <v>55</v>
      </c>
      <c r="B44" s="40" t="s">
        <v>76</v>
      </c>
      <c r="C44" s="26"/>
      <c r="D44" s="26"/>
      <c r="E44" s="26">
        <f>(2*9.99)+(2*13.97)+(4*4.97)</f>
        <v>67.8</v>
      </c>
      <c r="F44" s="26"/>
      <c r="G44" s="26">
        <f t="shared" si="3"/>
        <v>67.8</v>
      </c>
    </row>
    <row r="45" spans="1:7" ht="16.5" customHeight="1">
      <c r="A45" s="35"/>
      <c r="B45" s="40" t="s">
        <v>77</v>
      </c>
      <c r="C45" s="26"/>
      <c r="D45" s="26"/>
      <c r="E45" s="26">
        <f>349</f>
        <v>349</v>
      </c>
      <c r="F45" s="26"/>
      <c r="G45" s="26"/>
    </row>
    <row r="46" spans="1:7" ht="21" customHeight="1">
      <c r="A46" s="27" t="s">
        <v>78</v>
      </c>
      <c r="B46" s="28"/>
      <c r="C46" s="29"/>
      <c r="D46" s="29"/>
      <c r="E46" s="29"/>
      <c r="F46" s="29"/>
      <c r="G46" s="29"/>
    </row>
    <row r="47" spans="1:7" ht="16.5" customHeight="1">
      <c r="A47" s="33" t="s">
        <v>79</v>
      </c>
      <c r="B47" s="37" t="s">
        <v>80</v>
      </c>
      <c r="C47" s="36"/>
      <c r="D47" s="36"/>
      <c r="E47" s="36"/>
      <c r="F47" s="36"/>
      <c r="G47" s="36">
        <f t="shared" ref="G47:G56" si="4">MAX(C47:F47)</f>
        <v>0</v>
      </c>
    </row>
    <row r="48" spans="1:7" ht="16.5" customHeight="1">
      <c r="A48" s="33" t="s">
        <v>81</v>
      </c>
      <c r="B48" s="37" t="s">
        <v>82</v>
      </c>
      <c r="C48" s="36"/>
      <c r="D48" s="36"/>
      <c r="E48" s="36">
        <f>66.18+96</f>
        <v>162.18</v>
      </c>
      <c r="F48" s="36"/>
      <c r="G48" s="36">
        <f t="shared" si="4"/>
        <v>162.18</v>
      </c>
    </row>
    <row r="49" spans="1:7" ht="16.5" customHeight="1">
      <c r="A49" s="33" t="s">
        <v>83</v>
      </c>
      <c r="B49" s="37" t="s">
        <v>84</v>
      </c>
      <c r="C49" s="36"/>
      <c r="D49" s="36"/>
      <c r="E49" s="42">
        <v>350</v>
      </c>
      <c r="F49" s="36"/>
      <c r="G49" s="36">
        <f t="shared" si="4"/>
        <v>350</v>
      </c>
    </row>
    <row r="50" spans="1:7" ht="16.5" customHeight="1">
      <c r="A50" s="33" t="s">
        <v>85</v>
      </c>
      <c r="B50" s="34" t="s">
        <v>40</v>
      </c>
      <c r="C50" s="36"/>
      <c r="D50" s="36"/>
      <c r="E50" s="36"/>
      <c r="F50" s="36"/>
      <c r="G50" s="36">
        <f t="shared" si="4"/>
        <v>0</v>
      </c>
    </row>
    <row r="51" spans="1:7" ht="16.5" customHeight="1">
      <c r="A51" s="33" t="s">
        <v>86</v>
      </c>
      <c r="B51" s="34" t="s">
        <v>40</v>
      </c>
      <c r="C51" s="36"/>
      <c r="D51" s="36"/>
      <c r="E51" s="36"/>
      <c r="F51" s="36"/>
      <c r="G51" s="36">
        <f t="shared" si="4"/>
        <v>0</v>
      </c>
    </row>
    <row r="52" spans="1:7" ht="16.5" customHeight="1">
      <c r="A52" s="33" t="s">
        <v>87</v>
      </c>
      <c r="B52" s="34" t="s">
        <v>40</v>
      </c>
      <c r="C52" s="36"/>
      <c r="D52" s="36"/>
      <c r="E52" s="36"/>
      <c r="F52" s="36"/>
      <c r="G52" s="36">
        <f t="shared" si="4"/>
        <v>0</v>
      </c>
    </row>
    <row r="53" spans="1:7" ht="16.5" customHeight="1">
      <c r="A53" s="33" t="s">
        <v>88</v>
      </c>
      <c r="B53" s="43" t="s">
        <v>40</v>
      </c>
      <c r="C53" s="36"/>
      <c r="D53" s="36"/>
      <c r="E53" s="36"/>
      <c r="F53" s="36"/>
      <c r="G53" s="36">
        <f t="shared" si="4"/>
        <v>0</v>
      </c>
    </row>
    <row r="54" spans="1:7" ht="16.5" customHeight="1">
      <c r="A54" s="33" t="s">
        <v>89</v>
      </c>
      <c r="B54" s="37"/>
      <c r="C54" s="36"/>
      <c r="D54" s="36"/>
      <c r="E54" s="38"/>
      <c r="F54" s="36"/>
      <c r="G54" s="36">
        <f t="shared" si="4"/>
        <v>0</v>
      </c>
    </row>
    <row r="55" spans="1:7" ht="16.5" customHeight="1">
      <c r="A55" s="33" t="s">
        <v>54</v>
      </c>
      <c r="B55" s="37" t="s">
        <v>90</v>
      </c>
      <c r="C55" s="36">
        <f>(75*6)</f>
        <v>450</v>
      </c>
      <c r="D55" s="36"/>
      <c r="E55" s="36"/>
      <c r="F55" s="36"/>
      <c r="G55" s="36">
        <f t="shared" si="4"/>
        <v>450</v>
      </c>
    </row>
    <row r="56" spans="1:7" ht="16.5" customHeight="1">
      <c r="A56" s="30" t="s">
        <v>55</v>
      </c>
      <c r="B56" s="31"/>
      <c r="C56" s="36"/>
      <c r="D56" s="36"/>
      <c r="E56" s="36"/>
      <c r="F56" s="36"/>
      <c r="G56" s="36">
        <f t="shared" si="4"/>
        <v>0</v>
      </c>
    </row>
    <row r="57" spans="1:7" ht="21" customHeight="1">
      <c r="A57" s="27" t="s">
        <v>91</v>
      </c>
      <c r="B57" s="28"/>
      <c r="C57" s="29"/>
      <c r="D57" s="29"/>
      <c r="E57" s="29"/>
      <c r="F57" s="29"/>
      <c r="G57" s="29"/>
    </row>
    <row r="58" spans="1:7" ht="16.5" customHeight="1">
      <c r="A58" s="35" t="s">
        <v>92</v>
      </c>
      <c r="B58" s="4" t="s">
        <v>37</v>
      </c>
      <c r="C58" s="26"/>
      <c r="D58" s="26"/>
      <c r="E58" s="26"/>
      <c r="F58" s="26"/>
      <c r="G58" s="26">
        <f t="shared" ref="G58:G64" si="5">MAX(C58:F58)</f>
        <v>0</v>
      </c>
    </row>
    <row r="59" spans="1:7" ht="16.5" customHeight="1">
      <c r="A59" s="35" t="s">
        <v>45</v>
      </c>
      <c r="B59" s="4" t="s">
        <v>37</v>
      </c>
      <c r="C59" s="26"/>
      <c r="D59" s="26"/>
      <c r="E59" s="26"/>
      <c r="F59" s="26"/>
      <c r="G59" s="26">
        <f t="shared" si="5"/>
        <v>0</v>
      </c>
    </row>
    <row r="60" spans="1:7" ht="16.5" customHeight="1">
      <c r="A60" s="35" t="s">
        <v>93</v>
      </c>
      <c r="B60" s="4" t="s">
        <v>37</v>
      </c>
      <c r="C60" s="26"/>
      <c r="D60" s="26"/>
      <c r="E60" s="26"/>
      <c r="F60" s="26"/>
      <c r="G60" s="26">
        <f t="shared" si="5"/>
        <v>0</v>
      </c>
    </row>
    <row r="61" spans="1:7" ht="16.5" customHeight="1">
      <c r="A61" s="35" t="s">
        <v>94</v>
      </c>
      <c r="B61" s="4" t="s">
        <v>37</v>
      </c>
      <c r="C61" s="26"/>
      <c r="D61" s="26"/>
      <c r="E61" s="26"/>
      <c r="F61" s="26"/>
      <c r="G61" s="26">
        <f t="shared" si="5"/>
        <v>0</v>
      </c>
    </row>
    <row r="62" spans="1:7" ht="16.5" customHeight="1">
      <c r="A62" s="35" t="s">
        <v>95</v>
      </c>
      <c r="B62" s="4" t="s">
        <v>37</v>
      </c>
      <c r="C62" s="26"/>
      <c r="D62" s="26"/>
      <c r="E62" s="26"/>
      <c r="F62" s="26"/>
      <c r="G62" s="26">
        <f t="shared" si="5"/>
        <v>0</v>
      </c>
    </row>
    <row r="63" spans="1:7" ht="16.5" customHeight="1">
      <c r="A63" s="35" t="s">
        <v>54</v>
      </c>
      <c r="B63" s="4" t="s">
        <v>40</v>
      </c>
      <c r="C63" s="26"/>
      <c r="D63" s="26"/>
      <c r="E63" s="26"/>
      <c r="F63" s="26"/>
      <c r="G63" s="26">
        <f t="shared" si="5"/>
        <v>0</v>
      </c>
    </row>
    <row r="64" spans="1:7" ht="16.5" customHeight="1">
      <c r="A64" s="35" t="s">
        <v>55</v>
      </c>
      <c r="B64" s="4"/>
      <c r="C64" s="26"/>
      <c r="D64" s="26"/>
      <c r="E64" s="26"/>
      <c r="F64" s="26"/>
      <c r="G64" s="26">
        <f t="shared" si="5"/>
        <v>0</v>
      </c>
    </row>
    <row r="65" spans="1:7" ht="21" customHeight="1">
      <c r="A65" s="27" t="s">
        <v>96</v>
      </c>
      <c r="B65" s="28"/>
      <c r="C65" s="29"/>
      <c r="D65" s="29"/>
      <c r="E65" s="29"/>
      <c r="F65" s="29"/>
      <c r="G65" s="29"/>
    </row>
    <row r="66" spans="1:7" ht="16.5" customHeight="1">
      <c r="A66" s="33" t="s">
        <v>97</v>
      </c>
      <c r="B66" s="34" t="s">
        <v>37</v>
      </c>
      <c r="C66" s="36"/>
      <c r="D66" s="36"/>
      <c r="E66" s="36"/>
      <c r="F66" s="36"/>
      <c r="G66" s="36">
        <f>MAX(C66:F66)</f>
        <v>0</v>
      </c>
    </row>
    <row r="67" spans="1:7" ht="16.5" customHeight="1">
      <c r="A67" s="33" t="s">
        <v>45</v>
      </c>
      <c r="B67" s="34" t="s">
        <v>37</v>
      </c>
      <c r="C67" s="36"/>
      <c r="D67" s="36"/>
      <c r="E67" s="36"/>
      <c r="F67" s="36"/>
      <c r="G67" s="36">
        <f>MAX(C67:F67)</f>
        <v>0</v>
      </c>
    </row>
    <row r="68" spans="1:7" ht="16.5" customHeight="1">
      <c r="A68" s="33" t="s">
        <v>93</v>
      </c>
      <c r="B68" s="34" t="s">
        <v>37</v>
      </c>
      <c r="C68" s="36"/>
      <c r="D68" s="36"/>
      <c r="E68" s="36"/>
      <c r="F68" s="36"/>
      <c r="G68" s="36">
        <f>MAX(C68:F68)</f>
        <v>0</v>
      </c>
    </row>
    <row r="69" spans="1:7" ht="16.5" customHeight="1">
      <c r="A69" s="33" t="s">
        <v>98</v>
      </c>
      <c r="B69" s="34" t="s">
        <v>37</v>
      </c>
      <c r="C69" s="36"/>
      <c r="D69" s="36"/>
      <c r="E69" s="36"/>
      <c r="F69" s="36"/>
      <c r="G69" s="36"/>
    </row>
    <row r="70" spans="1:7" ht="16.5" customHeight="1">
      <c r="A70" s="33" t="s">
        <v>99</v>
      </c>
      <c r="B70" s="34" t="s">
        <v>37</v>
      </c>
      <c r="C70" s="36"/>
      <c r="D70" s="36"/>
      <c r="E70" s="36"/>
      <c r="F70" s="36"/>
      <c r="G70" s="36">
        <f>MAX(C70:F70)</f>
        <v>0</v>
      </c>
    </row>
    <row r="71" spans="1:7" ht="16.5" customHeight="1">
      <c r="A71" s="33" t="s">
        <v>100</v>
      </c>
      <c r="B71" s="34" t="s">
        <v>37</v>
      </c>
      <c r="C71" s="36"/>
      <c r="D71" s="36"/>
      <c r="E71" s="36"/>
      <c r="F71" s="36"/>
      <c r="G71" s="36">
        <f>MAX(C71:F71)</f>
        <v>0</v>
      </c>
    </row>
    <row r="72" spans="1:7" ht="16.5" customHeight="1">
      <c r="A72" s="33" t="s">
        <v>54</v>
      </c>
      <c r="B72" s="34" t="s">
        <v>40</v>
      </c>
      <c r="C72" s="36"/>
      <c r="D72" s="36"/>
      <c r="E72" s="36"/>
      <c r="F72" s="36"/>
      <c r="G72" s="36">
        <f>MAX(C72:F72)</f>
        <v>0</v>
      </c>
    </row>
    <row r="73" spans="1:7" ht="16.5" customHeight="1">
      <c r="A73" s="30" t="s">
        <v>55</v>
      </c>
      <c r="B73" s="31"/>
      <c r="C73" s="36"/>
      <c r="D73" s="36"/>
      <c r="E73" s="36"/>
      <c r="F73" s="36"/>
      <c r="G73" s="36">
        <f>MAX(C73:F73)</f>
        <v>0</v>
      </c>
    </row>
    <row r="74" spans="1:7" ht="21" customHeight="1">
      <c r="A74" s="27" t="s">
        <v>101</v>
      </c>
      <c r="B74" s="28"/>
      <c r="C74" s="29"/>
      <c r="D74" s="29"/>
      <c r="E74" s="29"/>
      <c r="F74" s="29"/>
      <c r="G74" s="29"/>
    </row>
    <row r="75" spans="1:7" ht="16.5" customHeight="1">
      <c r="A75" s="35" t="s">
        <v>102</v>
      </c>
      <c r="B75" s="40" t="s">
        <v>103</v>
      </c>
      <c r="C75" s="26"/>
      <c r="D75" s="26"/>
      <c r="E75" s="26"/>
      <c r="F75" s="26">
        <f>(769*1.5)-769</f>
        <v>384.5</v>
      </c>
      <c r="G75" s="26">
        <f t="shared" ref="G75:G86" si="6">MAX(C75:F75)</f>
        <v>384.5</v>
      </c>
    </row>
    <row r="76" spans="1:7" ht="16.5" customHeight="1">
      <c r="A76" s="35" t="s">
        <v>104</v>
      </c>
      <c r="B76" s="4" t="s">
        <v>40</v>
      </c>
      <c r="C76" s="26"/>
      <c r="D76" s="26"/>
      <c r="E76" s="26"/>
      <c r="F76" s="26"/>
      <c r="G76" s="26">
        <f t="shared" si="6"/>
        <v>0</v>
      </c>
    </row>
    <row r="77" spans="1:7" ht="16.5" customHeight="1">
      <c r="A77" s="35" t="s">
        <v>105</v>
      </c>
      <c r="B77" s="4" t="s">
        <v>37</v>
      </c>
      <c r="C77" s="26"/>
      <c r="D77" s="26"/>
      <c r="E77" s="26"/>
      <c r="F77" s="26"/>
      <c r="G77" s="26">
        <f t="shared" si="6"/>
        <v>0</v>
      </c>
    </row>
    <row r="78" spans="1:7" ht="16.5" customHeight="1">
      <c r="A78" s="35" t="s">
        <v>106</v>
      </c>
      <c r="B78" s="4" t="s">
        <v>37</v>
      </c>
      <c r="C78" s="26"/>
      <c r="D78" s="26"/>
      <c r="E78" s="26"/>
      <c r="F78" s="26"/>
      <c r="G78" s="26">
        <f t="shared" si="6"/>
        <v>0</v>
      </c>
    </row>
    <row r="79" spans="1:7" ht="16.5" customHeight="1">
      <c r="A79" s="35" t="s">
        <v>107</v>
      </c>
      <c r="B79" s="4" t="s">
        <v>37</v>
      </c>
      <c r="C79" s="26"/>
      <c r="D79" s="26"/>
      <c r="E79" s="26"/>
      <c r="F79" s="26"/>
      <c r="G79" s="26">
        <f t="shared" si="6"/>
        <v>0</v>
      </c>
    </row>
    <row r="80" spans="1:7" ht="16.5" customHeight="1">
      <c r="A80" s="35" t="s">
        <v>108</v>
      </c>
      <c r="B80" s="4" t="s">
        <v>37</v>
      </c>
      <c r="C80" s="26"/>
      <c r="D80" s="26"/>
      <c r="E80" s="26"/>
      <c r="F80" s="26"/>
      <c r="G80" s="26">
        <f t="shared" si="6"/>
        <v>0</v>
      </c>
    </row>
    <row r="81" spans="1:7" ht="16.5" customHeight="1">
      <c r="A81" s="35" t="s">
        <v>109</v>
      </c>
      <c r="B81" s="4" t="s">
        <v>37</v>
      </c>
      <c r="C81" s="26"/>
      <c r="D81" s="26"/>
      <c r="E81" s="26"/>
      <c r="F81" s="26"/>
      <c r="G81" s="26">
        <f t="shared" si="6"/>
        <v>0</v>
      </c>
    </row>
    <row r="82" spans="1:7" ht="16.5" customHeight="1">
      <c r="A82" s="35" t="s">
        <v>110</v>
      </c>
      <c r="B82" s="4" t="s">
        <v>37</v>
      </c>
      <c r="C82" s="26"/>
      <c r="D82" s="26"/>
      <c r="E82" s="26"/>
      <c r="F82" s="26"/>
      <c r="G82" s="26">
        <f t="shared" si="6"/>
        <v>0</v>
      </c>
    </row>
    <row r="83" spans="1:7" ht="16.5" customHeight="1">
      <c r="A83" s="35" t="s">
        <v>111</v>
      </c>
      <c r="B83" s="4" t="s">
        <v>37</v>
      </c>
      <c r="C83" s="26"/>
      <c r="D83" s="26"/>
      <c r="E83" s="26"/>
      <c r="F83" s="26"/>
      <c r="G83" s="26">
        <f t="shared" si="6"/>
        <v>0</v>
      </c>
    </row>
    <row r="84" spans="1:7" ht="16.5" customHeight="1">
      <c r="A84" s="44" t="s">
        <v>112</v>
      </c>
      <c r="B84" s="4" t="s">
        <v>37</v>
      </c>
      <c r="C84" s="26"/>
      <c r="D84" s="26"/>
      <c r="E84" s="26"/>
      <c r="F84" s="26"/>
      <c r="G84" s="26">
        <f t="shared" si="6"/>
        <v>0</v>
      </c>
    </row>
    <row r="85" spans="1:7" ht="16.5" customHeight="1">
      <c r="A85" s="35" t="s">
        <v>54</v>
      </c>
      <c r="B85" s="4"/>
      <c r="C85" s="26"/>
      <c r="D85" s="26"/>
      <c r="E85" s="26"/>
      <c r="F85" s="26"/>
      <c r="G85" s="26">
        <f t="shared" si="6"/>
        <v>0</v>
      </c>
    </row>
    <row r="86" spans="1:7" ht="16.5" customHeight="1">
      <c r="A86" s="35" t="s">
        <v>55</v>
      </c>
      <c r="B86" s="4"/>
      <c r="C86" s="26"/>
      <c r="D86" s="26"/>
      <c r="E86" s="26"/>
      <c r="F86" s="26"/>
      <c r="G86" s="26">
        <f t="shared" si="6"/>
        <v>0</v>
      </c>
    </row>
    <row r="87" spans="1:7" ht="21" customHeight="1">
      <c r="A87" s="27" t="s">
        <v>113</v>
      </c>
      <c r="B87" s="28"/>
      <c r="C87" s="29"/>
      <c r="D87" s="29"/>
      <c r="E87" s="29"/>
      <c r="F87" s="29"/>
      <c r="G87" s="29"/>
    </row>
    <row r="88" spans="1:7" ht="16.5" customHeight="1">
      <c r="A88" s="30" t="s">
        <v>114</v>
      </c>
      <c r="B88" s="31" t="s">
        <v>40</v>
      </c>
      <c r="C88" s="36"/>
      <c r="D88" s="36"/>
      <c r="E88" s="36"/>
      <c r="F88" s="36"/>
      <c r="G88" s="36">
        <f t="shared" ref="G88:G94" si="7">MAX(C88:F88)</f>
        <v>0</v>
      </c>
    </row>
    <row r="89" spans="1:7" ht="16.5" customHeight="1">
      <c r="A89" s="30" t="s">
        <v>115</v>
      </c>
      <c r="B89" s="31" t="s">
        <v>37</v>
      </c>
      <c r="C89" s="36"/>
      <c r="D89" s="36"/>
      <c r="E89" s="36"/>
      <c r="F89" s="36"/>
      <c r="G89" s="36">
        <f t="shared" si="7"/>
        <v>0</v>
      </c>
    </row>
    <row r="90" spans="1:7" ht="16.5" customHeight="1">
      <c r="A90" s="30" t="s">
        <v>116</v>
      </c>
      <c r="B90" s="31" t="s">
        <v>37</v>
      </c>
      <c r="C90" s="36"/>
      <c r="D90" s="36"/>
      <c r="E90" s="36"/>
      <c r="F90" s="36"/>
      <c r="G90" s="36">
        <f t="shared" si="7"/>
        <v>0</v>
      </c>
    </row>
    <row r="91" spans="1:7" ht="16.5" customHeight="1">
      <c r="A91" s="30" t="s">
        <v>117</v>
      </c>
      <c r="B91" s="31" t="s">
        <v>37</v>
      </c>
      <c r="C91" s="36"/>
      <c r="D91" s="36"/>
      <c r="E91" s="36"/>
      <c r="F91" s="36"/>
      <c r="G91" s="36">
        <f t="shared" si="7"/>
        <v>0</v>
      </c>
    </row>
    <row r="92" spans="1:7" ht="16.5" customHeight="1">
      <c r="A92" s="30" t="s">
        <v>118</v>
      </c>
      <c r="B92" s="31" t="s">
        <v>37</v>
      </c>
      <c r="C92" s="36"/>
      <c r="D92" s="36"/>
      <c r="E92" s="36"/>
      <c r="F92" s="36"/>
      <c r="G92" s="36">
        <f t="shared" si="7"/>
        <v>0</v>
      </c>
    </row>
    <row r="93" spans="1:7" ht="16.5" customHeight="1">
      <c r="A93" s="33" t="s">
        <v>54</v>
      </c>
      <c r="B93" s="34"/>
      <c r="C93" s="36"/>
      <c r="D93" s="36"/>
      <c r="E93" s="36"/>
      <c r="F93" s="36"/>
      <c r="G93" s="36">
        <f t="shared" si="7"/>
        <v>0</v>
      </c>
    </row>
    <row r="94" spans="1:7" ht="16.5" customHeight="1">
      <c r="A94" s="33" t="s">
        <v>119</v>
      </c>
      <c r="B94" s="34"/>
      <c r="C94" s="36"/>
      <c r="D94" s="36"/>
      <c r="E94" s="36"/>
      <c r="F94" s="36"/>
      <c r="G94" s="36">
        <f t="shared" si="7"/>
        <v>0</v>
      </c>
    </row>
    <row r="95" spans="1:7" ht="21" customHeight="1">
      <c r="A95" s="27" t="s">
        <v>120</v>
      </c>
      <c r="B95" s="28"/>
      <c r="C95" s="29"/>
      <c r="D95" s="29"/>
      <c r="E95" s="29"/>
      <c r="F95" s="29"/>
      <c r="G95" s="29"/>
    </row>
    <row r="96" spans="1:7" ht="16.5" customHeight="1">
      <c r="A96" s="35" t="s">
        <v>121</v>
      </c>
      <c r="B96" s="4"/>
      <c r="C96" s="26"/>
      <c r="D96" s="26"/>
      <c r="E96" s="26"/>
      <c r="F96" s="26"/>
      <c r="G96" s="26">
        <f>MAX(C96:F96)</f>
        <v>0</v>
      </c>
    </row>
    <row r="97" spans="1:7" ht="16.5" customHeight="1">
      <c r="A97" s="35" t="s">
        <v>122</v>
      </c>
      <c r="B97" s="4"/>
      <c r="C97" s="26"/>
      <c r="D97" s="26"/>
      <c r="E97" s="26"/>
      <c r="F97" s="26"/>
      <c r="G97" s="26">
        <f>MAX(C97:F97)</f>
        <v>0</v>
      </c>
    </row>
    <row r="98" spans="1:7" ht="16.5" customHeight="1">
      <c r="A98" s="35" t="s">
        <v>123</v>
      </c>
      <c r="B98" s="4"/>
      <c r="C98" s="26"/>
      <c r="D98" s="26"/>
      <c r="E98" s="26"/>
      <c r="F98" s="26"/>
      <c r="G98" s="26">
        <f>MAX(C98:F98)</f>
        <v>0</v>
      </c>
    </row>
    <row r="99" spans="1:7" ht="16.5" customHeight="1">
      <c r="A99" s="35"/>
      <c r="B99" s="4"/>
      <c r="C99" s="26"/>
      <c r="D99" s="26"/>
      <c r="E99" s="26"/>
      <c r="F99" s="26"/>
      <c r="G99" s="26"/>
    </row>
    <row r="100" spans="1:7" ht="16.5" customHeight="1">
      <c r="A100" s="35"/>
      <c r="B100" s="4"/>
      <c r="C100" s="26"/>
      <c r="D100" s="26"/>
      <c r="E100" s="26"/>
      <c r="F100" s="26"/>
      <c r="G100" s="26"/>
    </row>
    <row r="101" spans="1:7" ht="16.5" customHeight="1">
      <c r="A101" s="35" t="s">
        <v>124</v>
      </c>
      <c r="B101" s="4" t="s">
        <v>125</v>
      </c>
      <c r="C101" s="26"/>
      <c r="D101" s="26"/>
      <c r="E101" s="41">
        <v>115.09</v>
      </c>
      <c r="F101" s="26"/>
      <c r="G101" s="26">
        <f>MAX(C101:F101)</f>
        <v>115.09</v>
      </c>
    </row>
    <row r="102" spans="1:7" ht="16.5" customHeight="1">
      <c r="A102" s="35" t="s">
        <v>55</v>
      </c>
      <c r="B102" s="4"/>
      <c r="C102" s="26"/>
      <c r="D102" s="26"/>
      <c r="E102" s="26"/>
      <c r="F102" s="26"/>
      <c r="G102" s="26">
        <f>MAX(C102:F102)</f>
        <v>0</v>
      </c>
    </row>
    <row r="103" spans="1:7" ht="21" customHeight="1">
      <c r="A103" s="27" t="s">
        <v>126</v>
      </c>
      <c r="B103" s="28"/>
      <c r="C103" s="29"/>
      <c r="D103" s="29"/>
      <c r="E103" s="29"/>
      <c r="F103" s="29"/>
      <c r="G103" s="29"/>
    </row>
    <row r="104" spans="1:7" ht="16.5" customHeight="1">
      <c r="A104" s="30" t="s">
        <v>127</v>
      </c>
      <c r="B104" s="31" t="s">
        <v>40</v>
      </c>
      <c r="C104" s="36"/>
      <c r="D104" s="36"/>
      <c r="E104" s="36"/>
      <c r="F104" s="36"/>
      <c r="G104" s="36">
        <f t="shared" ref="G104:G118" si="8">MAX(C104:F104)</f>
        <v>0</v>
      </c>
    </row>
    <row r="105" spans="1:7" ht="16.5" customHeight="1">
      <c r="A105" s="30" t="s">
        <v>128</v>
      </c>
      <c r="B105" s="31" t="s">
        <v>40</v>
      </c>
      <c r="C105" s="36"/>
      <c r="D105" s="36"/>
      <c r="E105" s="36"/>
      <c r="F105" s="36"/>
      <c r="G105" s="36">
        <f t="shared" si="8"/>
        <v>0</v>
      </c>
    </row>
    <row r="106" spans="1:7" ht="16.5" customHeight="1">
      <c r="A106" s="30" t="s">
        <v>129</v>
      </c>
      <c r="B106" s="31" t="s">
        <v>37</v>
      </c>
      <c r="C106" s="36"/>
      <c r="D106" s="36"/>
      <c r="E106" s="36"/>
      <c r="F106" s="36"/>
      <c r="G106" s="36">
        <f t="shared" si="8"/>
        <v>0</v>
      </c>
    </row>
    <row r="107" spans="1:7" ht="16.5" customHeight="1">
      <c r="A107" s="30" t="s">
        <v>130</v>
      </c>
      <c r="B107" s="31" t="s">
        <v>37</v>
      </c>
      <c r="C107" s="36"/>
      <c r="D107" s="36"/>
      <c r="E107" s="36"/>
      <c r="F107" s="36"/>
      <c r="G107" s="36">
        <f t="shared" si="8"/>
        <v>0</v>
      </c>
    </row>
    <row r="108" spans="1:7" ht="16.5" customHeight="1">
      <c r="A108" s="30" t="s">
        <v>131</v>
      </c>
      <c r="B108" s="31" t="s">
        <v>37</v>
      </c>
      <c r="C108" s="36"/>
      <c r="D108" s="36"/>
      <c r="E108" s="36"/>
      <c r="F108" s="36"/>
      <c r="G108" s="36">
        <f t="shared" si="8"/>
        <v>0</v>
      </c>
    </row>
    <row r="109" spans="1:7" ht="16.5" customHeight="1">
      <c r="A109" s="30" t="s">
        <v>132</v>
      </c>
      <c r="B109" s="31" t="s">
        <v>37</v>
      </c>
      <c r="C109" s="36"/>
      <c r="D109" s="36"/>
      <c r="E109" s="36"/>
      <c r="F109" s="36"/>
      <c r="G109" s="36">
        <f t="shared" si="8"/>
        <v>0</v>
      </c>
    </row>
    <row r="110" spans="1:7" ht="16.5" customHeight="1">
      <c r="A110" s="30" t="s">
        <v>133</v>
      </c>
      <c r="B110" s="31" t="s">
        <v>37</v>
      </c>
      <c r="C110" s="36"/>
      <c r="D110" s="36"/>
      <c r="E110" s="36"/>
      <c r="F110" s="36"/>
      <c r="G110" s="36">
        <f t="shared" si="8"/>
        <v>0</v>
      </c>
    </row>
    <row r="111" spans="1:7" ht="16.5" customHeight="1">
      <c r="A111" s="30" t="s">
        <v>134</v>
      </c>
      <c r="B111" s="31" t="s">
        <v>37</v>
      </c>
      <c r="C111" s="36"/>
      <c r="D111" s="36"/>
      <c r="E111" s="36"/>
      <c r="F111" s="36"/>
      <c r="G111" s="36">
        <f t="shared" si="8"/>
        <v>0</v>
      </c>
    </row>
    <row r="112" spans="1:7" ht="16.5" customHeight="1">
      <c r="A112" s="30" t="s">
        <v>135</v>
      </c>
      <c r="B112" s="31" t="s">
        <v>37</v>
      </c>
      <c r="C112" s="36"/>
      <c r="D112" s="36"/>
      <c r="E112" s="36"/>
      <c r="F112" s="36"/>
      <c r="G112" s="36">
        <f t="shared" si="8"/>
        <v>0</v>
      </c>
    </row>
    <row r="113" spans="1:7" ht="16.5" customHeight="1">
      <c r="A113" s="30" t="s">
        <v>136</v>
      </c>
      <c r="B113" s="31" t="s">
        <v>40</v>
      </c>
      <c r="C113" s="36"/>
      <c r="D113" s="36"/>
      <c r="E113" s="36"/>
      <c r="F113" s="36"/>
      <c r="G113" s="36">
        <f t="shared" si="8"/>
        <v>0</v>
      </c>
    </row>
    <row r="114" spans="1:7" ht="16.5" customHeight="1">
      <c r="A114" s="30" t="s">
        <v>137</v>
      </c>
      <c r="B114" s="31" t="s">
        <v>37</v>
      </c>
      <c r="C114" s="36"/>
      <c r="D114" s="36"/>
      <c r="E114" s="36"/>
      <c r="F114" s="36"/>
      <c r="G114" s="36">
        <f t="shared" si="8"/>
        <v>0</v>
      </c>
    </row>
    <row r="115" spans="1:7" ht="16.5" customHeight="1">
      <c r="A115" s="30" t="s">
        <v>138</v>
      </c>
      <c r="B115" s="31" t="s">
        <v>37</v>
      </c>
      <c r="C115" s="36"/>
      <c r="D115" s="36"/>
      <c r="E115" s="36"/>
      <c r="F115" s="36"/>
      <c r="G115" s="36">
        <f t="shared" si="8"/>
        <v>0</v>
      </c>
    </row>
    <row r="116" spans="1:7" ht="16.5" customHeight="1">
      <c r="A116" s="30" t="s">
        <v>139</v>
      </c>
      <c r="B116" s="31" t="s">
        <v>37</v>
      </c>
      <c r="C116" s="36"/>
      <c r="D116" s="36"/>
      <c r="E116" s="36"/>
      <c r="F116" s="36"/>
      <c r="G116" s="36">
        <f t="shared" si="8"/>
        <v>0</v>
      </c>
    </row>
    <row r="117" spans="1:7" ht="16.5" customHeight="1">
      <c r="A117" s="30" t="s">
        <v>54</v>
      </c>
      <c r="B117" s="31"/>
      <c r="C117" s="36"/>
      <c r="D117" s="36"/>
      <c r="E117" s="36"/>
      <c r="F117" s="36"/>
      <c r="G117" s="36">
        <f t="shared" si="8"/>
        <v>0</v>
      </c>
    </row>
    <row r="118" spans="1:7" ht="16.5" customHeight="1">
      <c r="A118" s="30" t="s">
        <v>55</v>
      </c>
      <c r="B118" s="39" t="s">
        <v>140</v>
      </c>
      <c r="C118" s="36"/>
      <c r="D118" s="36"/>
      <c r="E118" s="38">
        <f>30.94+21.98</f>
        <v>52.92</v>
      </c>
      <c r="F118" s="36"/>
      <c r="G118" s="36">
        <f t="shared" si="8"/>
        <v>52.92</v>
      </c>
    </row>
    <row r="119" spans="1:7" ht="16.5" customHeight="1">
      <c r="A119" s="30"/>
      <c r="B119" s="39" t="s">
        <v>141</v>
      </c>
      <c r="C119" s="36"/>
      <c r="D119" s="36"/>
      <c r="E119" s="38"/>
      <c r="F119" s="36"/>
      <c r="G119" s="36"/>
    </row>
    <row r="120" spans="1:7" ht="21" customHeight="1">
      <c r="A120" s="27" t="s">
        <v>142</v>
      </c>
      <c r="B120" s="28"/>
      <c r="C120" s="29"/>
      <c r="D120" s="29"/>
      <c r="E120" s="29"/>
      <c r="F120" s="29"/>
      <c r="G120" s="29"/>
    </row>
    <row r="121" spans="1:7" ht="16.5" customHeight="1">
      <c r="A121" s="35" t="s">
        <v>143</v>
      </c>
      <c r="B121" s="4" t="s">
        <v>37</v>
      </c>
      <c r="C121" s="26"/>
      <c r="D121" s="26"/>
      <c r="E121" s="26"/>
      <c r="F121" s="26"/>
      <c r="G121" s="26">
        <f t="shared" ref="G121:G141" si="9">MAX(C121:F121)</f>
        <v>0</v>
      </c>
    </row>
    <row r="122" spans="1:7" ht="16.5" customHeight="1">
      <c r="A122" s="35" t="s">
        <v>144</v>
      </c>
      <c r="B122" s="4"/>
      <c r="C122" s="26"/>
      <c r="D122" s="26"/>
      <c r="E122" s="26"/>
      <c r="F122" s="26"/>
      <c r="G122" s="26">
        <f t="shared" si="9"/>
        <v>0</v>
      </c>
    </row>
    <row r="123" spans="1:7" ht="16.5" customHeight="1">
      <c r="A123" s="35" t="s">
        <v>145</v>
      </c>
      <c r="B123" s="4"/>
      <c r="C123" s="26"/>
      <c r="D123" s="26"/>
      <c r="E123" s="26"/>
      <c r="F123" s="26"/>
      <c r="G123" s="26">
        <f t="shared" si="9"/>
        <v>0</v>
      </c>
    </row>
    <row r="124" spans="1:7" ht="16.5" customHeight="1">
      <c r="A124" s="35" t="s">
        <v>146</v>
      </c>
      <c r="B124" s="4"/>
      <c r="C124" s="26"/>
      <c r="D124" s="26"/>
      <c r="E124" s="26"/>
      <c r="F124" s="26"/>
      <c r="G124" s="26">
        <f t="shared" si="9"/>
        <v>0</v>
      </c>
    </row>
    <row r="125" spans="1:7" ht="16.5" customHeight="1">
      <c r="A125" s="35" t="s">
        <v>147</v>
      </c>
      <c r="B125" s="40" t="s">
        <v>148</v>
      </c>
      <c r="C125" s="26"/>
      <c r="D125" s="26"/>
      <c r="E125" s="41">
        <v>11.97</v>
      </c>
      <c r="F125" s="26"/>
      <c r="G125" s="26">
        <f t="shared" si="9"/>
        <v>11.97</v>
      </c>
    </row>
    <row r="126" spans="1:7" ht="16.5" customHeight="1">
      <c r="A126" s="35" t="s">
        <v>149</v>
      </c>
      <c r="B126" s="4" t="s">
        <v>37</v>
      </c>
      <c r="C126" s="26"/>
      <c r="D126" s="26"/>
      <c r="E126" s="26"/>
      <c r="F126" s="26"/>
      <c r="G126" s="26">
        <f t="shared" si="9"/>
        <v>0</v>
      </c>
    </row>
    <row r="127" spans="1:7" ht="16.5" customHeight="1">
      <c r="A127" s="35" t="s">
        <v>150</v>
      </c>
      <c r="B127" s="45" t="s">
        <v>40</v>
      </c>
      <c r="C127" s="26"/>
      <c r="D127" s="26"/>
      <c r="E127" s="26"/>
      <c r="F127" s="26"/>
      <c r="G127" s="26">
        <f t="shared" si="9"/>
        <v>0</v>
      </c>
    </row>
    <row r="128" spans="1:7" ht="16.5" customHeight="1">
      <c r="A128" s="35" t="s">
        <v>151</v>
      </c>
      <c r="B128" s="4" t="s">
        <v>40</v>
      </c>
      <c r="C128" s="26"/>
      <c r="D128" s="26"/>
      <c r="E128" s="26"/>
      <c r="F128" s="26"/>
      <c r="G128" s="26">
        <f t="shared" si="9"/>
        <v>0</v>
      </c>
    </row>
    <row r="129" spans="1:26" ht="16.5" customHeight="1">
      <c r="A129" s="44" t="s">
        <v>152</v>
      </c>
      <c r="B129" s="4" t="s">
        <v>40</v>
      </c>
      <c r="C129" s="26"/>
      <c r="D129" s="26"/>
      <c r="E129" s="26"/>
      <c r="F129" s="26"/>
      <c r="G129" s="26">
        <f t="shared" si="9"/>
        <v>0</v>
      </c>
    </row>
    <row r="130" spans="1:26" ht="16.5" customHeight="1">
      <c r="A130" s="35" t="s">
        <v>153</v>
      </c>
      <c r="B130" s="4" t="s">
        <v>40</v>
      </c>
      <c r="C130" s="26"/>
      <c r="D130" s="26"/>
      <c r="E130" s="26"/>
      <c r="F130" s="26"/>
      <c r="G130" s="26">
        <f t="shared" si="9"/>
        <v>0</v>
      </c>
    </row>
    <row r="131" spans="1:26" ht="16.5" customHeight="1">
      <c r="A131" s="35" t="s">
        <v>154</v>
      </c>
      <c r="B131" s="4" t="s">
        <v>40</v>
      </c>
      <c r="C131" s="26"/>
      <c r="D131" s="26"/>
      <c r="E131" s="26"/>
      <c r="F131" s="26"/>
      <c r="G131" s="26">
        <f t="shared" si="9"/>
        <v>0</v>
      </c>
    </row>
    <row r="132" spans="1:26" ht="16.5" customHeight="1">
      <c r="A132" s="35" t="s">
        <v>155</v>
      </c>
      <c r="B132" s="46" t="s">
        <v>40</v>
      </c>
      <c r="C132" s="26"/>
      <c r="D132" s="26"/>
      <c r="E132" s="26"/>
      <c r="F132" s="26"/>
      <c r="G132" s="26">
        <f t="shared" si="9"/>
        <v>0</v>
      </c>
    </row>
    <row r="133" spans="1:26" ht="16.5" customHeight="1">
      <c r="A133" s="35" t="s">
        <v>156</v>
      </c>
      <c r="B133" s="40" t="s">
        <v>37</v>
      </c>
      <c r="C133" s="26"/>
      <c r="D133" s="26"/>
      <c r="E133" s="26"/>
      <c r="F133" s="26"/>
      <c r="G133" s="26">
        <f t="shared" si="9"/>
        <v>0</v>
      </c>
    </row>
    <row r="134" spans="1:26" ht="16.5" customHeight="1">
      <c r="A134" s="35" t="s">
        <v>157</v>
      </c>
      <c r="B134" s="40" t="s">
        <v>158</v>
      </c>
      <c r="C134" s="26"/>
      <c r="D134" s="26"/>
      <c r="E134" s="26"/>
      <c r="F134" s="26"/>
      <c r="G134" s="26">
        <f t="shared" si="9"/>
        <v>0</v>
      </c>
    </row>
    <row r="135" spans="1:26" ht="16.5" customHeight="1">
      <c r="A135" s="35" t="s">
        <v>159</v>
      </c>
      <c r="B135" s="40" t="s">
        <v>158</v>
      </c>
      <c r="C135" s="26"/>
      <c r="D135" s="26"/>
      <c r="E135" s="26"/>
      <c r="F135" s="26"/>
      <c r="G135" s="26">
        <f t="shared" si="9"/>
        <v>0</v>
      </c>
    </row>
    <row r="136" spans="1:26" ht="16.5" customHeight="1">
      <c r="A136" s="35" t="s">
        <v>54</v>
      </c>
      <c r="B136" s="4"/>
      <c r="C136" s="26"/>
      <c r="D136" s="26"/>
      <c r="E136" s="26"/>
      <c r="F136" s="26"/>
      <c r="G136" s="26">
        <f t="shared" si="9"/>
        <v>0</v>
      </c>
    </row>
    <row r="137" spans="1:26" ht="16.5" customHeight="1">
      <c r="A137" s="35" t="s">
        <v>160</v>
      </c>
      <c r="B137" s="4" t="s">
        <v>40</v>
      </c>
      <c r="C137" s="26"/>
      <c r="D137" s="26"/>
      <c r="E137" s="26"/>
      <c r="F137" s="26"/>
      <c r="G137" s="26">
        <f t="shared" si="9"/>
        <v>0</v>
      </c>
    </row>
    <row r="138" spans="1:26" ht="16.5" customHeight="1">
      <c r="A138" s="35" t="s">
        <v>161</v>
      </c>
      <c r="B138" s="4" t="s">
        <v>40</v>
      </c>
      <c r="C138" s="26"/>
      <c r="D138" s="26"/>
      <c r="E138" s="26"/>
      <c r="F138" s="26"/>
      <c r="G138" s="26">
        <f t="shared" si="9"/>
        <v>0</v>
      </c>
    </row>
    <row r="139" spans="1:26" ht="16.5" customHeight="1">
      <c r="A139" s="47" t="s">
        <v>162</v>
      </c>
      <c r="B139" s="40" t="s">
        <v>163</v>
      </c>
      <c r="C139" s="26"/>
      <c r="D139" s="26"/>
      <c r="E139" s="41">
        <v>12.7</v>
      </c>
      <c r="F139" s="26"/>
      <c r="G139" s="26">
        <f t="shared" si="9"/>
        <v>12.7</v>
      </c>
    </row>
    <row r="140" spans="1:26" ht="16.5" customHeight="1">
      <c r="A140" s="47" t="s">
        <v>164</v>
      </c>
      <c r="B140" s="40"/>
      <c r="C140" s="26"/>
      <c r="D140" s="26"/>
      <c r="E140" s="41">
        <v>563</v>
      </c>
      <c r="F140" s="41"/>
      <c r="G140" s="26">
        <f t="shared" si="9"/>
        <v>563</v>
      </c>
    </row>
    <row r="141" spans="1:26" ht="16.5" customHeight="1">
      <c r="A141" s="35"/>
      <c r="B141" s="4"/>
      <c r="C141" s="26"/>
      <c r="D141" s="26"/>
      <c r="E141" s="26"/>
      <c r="F141" s="26"/>
      <c r="G141" s="26">
        <f t="shared" si="9"/>
        <v>0</v>
      </c>
    </row>
    <row r="142" spans="1:26" ht="16.5" customHeight="1">
      <c r="A142" s="35"/>
      <c r="B142" s="48"/>
      <c r="C142" s="49"/>
      <c r="D142" s="49"/>
      <c r="E142" s="49"/>
      <c r="F142" s="49"/>
      <c r="G142" s="49"/>
    </row>
    <row r="143" spans="1:26" ht="27" customHeight="1">
      <c r="A143" s="50"/>
      <c r="B143" s="51" t="s">
        <v>165</v>
      </c>
      <c r="C143" s="52">
        <f>SUM(C4:C142)</f>
        <v>675</v>
      </c>
      <c r="D143" s="52">
        <f>SUM(D4:D142)</f>
        <v>0</v>
      </c>
      <c r="E143" s="52">
        <f>SUM(E4:E142)</f>
        <v>1745.28</v>
      </c>
      <c r="F143" s="52">
        <f>SUM(F4:F142)</f>
        <v>384.5</v>
      </c>
      <c r="G143" s="52">
        <f>SUM(G4:G142)</f>
        <v>15454.779999999999</v>
      </c>
    </row>
    <row r="144" spans="1:26" ht="27" customHeight="1">
      <c r="A144" s="50"/>
      <c r="B144" s="51" t="s">
        <v>166</v>
      </c>
      <c r="C144" s="52">
        <f>SUM(G4:G142)</f>
        <v>15454.779999999999</v>
      </c>
      <c r="D144" s="53"/>
      <c r="E144" s="53"/>
      <c r="F144" s="53"/>
      <c r="G144" s="53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7" ht="12.75" customHeight="1">
      <c r="A145" s="54"/>
      <c r="B145" s="54"/>
      <c r="C145" s="54"/>
      <c r="D145" s="54"/>
      <c r="E145" s="54"/>
      <c r="F145" s="54"/>
      <c r="G145" s="54"/>
    </row>
    <row r="146" spans="1:7" ht="12.75" customHeight="1">
      <c r="A146" s="54"/>
      <c r="B146" s="54"/>
      <c r="C146" s="54"/>
      <c r="D146" s="54"/>
      <c r="E146" s="54"/>
      <c r="F146" s="54"/>
      <c r="G146" s="54"/>
    </row>
    <row r="147" spans="1:7" ht="12.75" customHeight="1">
      <c r="A147" s="54"/>
      <c r="B147" s="54"/>
      <c r="C147" s="54"/>
      <c r="D147" s="54"/>
      <c r="E147" s="54"/>
      <c r="F147" s="54"/>
      <c r="G147" s="54"/>
    </row>
    <row r="148" spans="1:7" ht="12.75" customHeight="1">
      <c r="A148" s="55"/>
      <c r="B148" s="54"/>
      <c r="C148" s="54"/>
      <c r="D148" s="54"/>
      <c r="E148" s="54"/>
      <c r="F148" s="54"/>
      <c r="G148" s="54"/>
    </row>
    <row r="149" spans="1:7" ht="21" customHeight="1">
      <c r="A149" s="67" t="s">
        <v>167</v>
      </c>
      <c r="B149" s="68"/>
      <c r="C149" s="68"/>
      <c r="D149" s="68"/>
      <c r="E149" s="68"/>
      <c r="F149" s="68"/>
      <c r="G149" s="69"/>
    </row>
    <row r="150" spans="1:7" ht="18" customHeight="1">
      <c r="A150" s="66" t="s">
        <v>168</v>
      </c>
      <c r="B150" s="64"/>
      <c r="C150" s="64"/>
      <c r="D150" s="64"/>
      <c r="E150" s="64"/>
      <c r="F150" s="64"/>
      <c r="G150" s="65"/>
    </row>
    <row r="151" spans="1:7" ht="18" customHeight="1">
      <c r="A151" s="56" t="s">
        <v>169</v>
      </c>
      <c r="B151" s="57"/>
      <c r="C151" s="57"/>
      <c r="D151" s="57"/>
      <c r="E151" s="57"/>
      <c r="F151" s="57"/>
      <c r="G151" s="58"/>
    </row>
    <row r="152" spans="1:7" ht="18" customHeight="1">
      <c r="A152" s="56" t="s">
        <v>170</v>
      </c>
      <c r="B152" s="57"/>
      <c r="C152" s="57"/>
      <c r="D152" s="57"/>
      <c r="E152" s="57"/>
      <c r="F152" s="57"/>
      <c r="G152" s="58"/>
    </row>
    <row r="153" spans="1:7" ht="18" customHeight="1">
      <c r="A153" s="56" t="s">
        <v>171</v>
      </c>
      <c r="B153" s="57"/>
      <c r="C153" s="57"/>
      <c r="D153" s="57"/>
      <c r="E153" s="57"/>
      <c r="F153" s="57"/>
      <c r="G153" s="58"/>
    </row>
    <row r="154" spans="1:7" ht="18" customHeight="1">
      <c r="A154" s="56" t="s">
        <v>172</v>
      </c>
      <c r="B154" s="57"/>
      <c r="C154" s="57"/>
      <c r="D154" s="57"/>
      <c r="E154" s="57"/>
      <c r="F154" s="57"/>
      <c r="G154" s="58"/>
    </row>
    <row r="155" spans="1:7" ht="18" customHeight="1">
      <c r="A155" s="59" t="s">
        <v>173</v>
      </c>
      <c r="B155" s="60"/>
      <c r="C155" s="60"/>
      <c r="D155" s="60"/>
      <c r="E155" s="60"/>
      <c r="F155" s="60"/>
      <c r="G155" s="61"/>
    </row>
    <row r="156" spans="1:7" ht="12.75" customHeight="1"/>
    <row r="157" spans="1:7" ht="12.75" customHeight="1"/>
    <row r="158" spans="1:7" ht="12.75" customHeight="1"/>
    <row r="159" spans="1:7" ht="12.75" customHeight="1"/>
    <row r="160" spans="1:7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</sheetData>
  <mergeCells count="9">
    <mergeCell ref="A154:G154"/>
    <mergeCell ref="A155:G155"/>
    <mergeCell ref="B1:G1"/>
    <mergeCell ref="C2:G2"/>
    <mergeCell ref="A152:G152"/>
    <mergeCell ref="A151:G151"/>
    <mergeCell ref="A150:G150"/>
    <mergeCell ref="A149:G149"/>
    <mergeCell ref="A153:G153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48" customWidth="1"/>
    <col min="2" max="3" width="22.28515625" customWidth="1"/>
    <col min="4" max="4" width="21.7109375" customWidth="1"/>
    <col min="5" max="5" width="22.28515625" customWidth="1"/>
    <col min="6" max="6" width="24.28515625" customWidth="1"/>
    <col min="7" max="26" width="8.7109375" customWidth="1"/>
  </cols>
  <sheetData>
    <row r="1" spans="1:26" ht="25.5" customHeight="1">
      <c r="A1" s="5" t="str">
        <f>'MSRP Spreadsheet'!A2</f>
        <v>Component</v>
      </c>
      <c r="B1" s="70" t="str">
        <f>'MSRP Spreadsheet'!C2</f>
        <v>Per Item MSRP &amp; Cost Breakdown</v>
      </c>
      <c r="C1" s="71"/>
      <c r="D1" s="71"/>
      <c r="E1" s="71"/>
      <c r="F1" s="72"/>
    </row>
    <row r="2" spans="1:26" ht="46.5" customHeight="1">
      <c r="A2" s="6"/>
      <c r="B2" s="7" t="str">
        <f>'MSRP Spreadsheet'!C3</f>
        <v>Manufacturer quote + 50%</v>
      </c>
      <c r="C2" s="7" t="str">
        <f>'MSRP Spreadsheet'!D3</f>
        <v>Wholesale price + 50%</v>
      </c>
      <c r="D2" s="7" t="str">
        <f>'MSRP Spreadsheet'!E3</f>
        <v>Retail cost of added component</v>
      </c>
      <c r="E2" s="7" t="str">
        <f>'MSRP Spreadsheet'!F3</f>
        <v>Retail of most expensive part +50% for substituted component</v>
      </c>
      <c r="F2" s="7" t="str">
        <f>'MSRP Spreadsheet'!G3</f>
        <v>Sled MSRP or highest value of modified components</v>
      </c>
    </row>
    <row r="3" spans="1:26" ht="12.75" customHeight="1">
      <c r="A3" s="8"/>
      <c r="B3" s="9"/>
      <c r="C3" s="9"/>
      <c r="D3" s="9"/>
      <c r="E3" s="9"/>
      <c r="F3" s="9"/>
    </row>
    <row r="4" spans="1:26" ht="12.75" customHeight="1">
      <c r="A4" s="10" t="str">
        <f>'MSRP Spreadsheet'!A4</f>
        <v>2018 Yamaha RS Venture TF BAT</v>
      </c>
      <c r="B4" s="9"/>
      <c r="C4" s="9"/>
      <c r="D4" s="9"/>
      <c r="E4" s="9"/>
      <c r="F4" s="11">
        <v>13099</v>
      </c>
      <c r="H4" s="2"/>
      <c r="I4" s="2"/>
      <c r="J4" s="2"/>
      <c r="K4" s="2"/>
      <c r="L4" s="2"/>
    </row>
    <row r="5" spans="1:26" ht="12.75" customHeight="1">
      <c r="A5" s="8"/>
      <c r="B5" s="9"/>
      <c r="C5" s="9"/>
      <c r="D5" s="9"/>
      <c r="E5" s="9"/>
      <c r="F5" s="9"/>
    </row>
    <row r="6" spans="1:26" ht="19.5" customHeight="1">
      <c r="A6" s="12" t="str">
        <f>'MSRP Spreadsheet'!A5</f>
        <v>Factory Options Utilized on Competition Sled</v>
      </c>
      <c r="B6" s="13"/>
      <c r="C6" s="13"/>
      <c r="D6" s="13"/>
      <c r="E6" s="13"/>
      <c r="F6" s="13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5" t="str">
        <f>'MSRP Spreadsheet'!A6</f>
        <v>Tow hitch/rack</v>
      </c>
      <c r="B7" s="9"/>
      <c r="C7" s="9"/>
      <c r="D7" s="9"/>
      <c r="E7" s="9"/>
      <c r="F7" s="9"/>
    </row>
    <row r="8" spans="1:26" ht="12.75" customHeight="1">
      <c r="A8" s="15" t="str">
        <f>'MSRP Spreadsheet'!A7</f>
        <v>12 VDC outlet</v>
      </c>
      <c r="B8" s="9"/>
      <c r="C8" s="9"/>
      <c r="D8" s="9"/>
      <c r="E8" s="9"/>
      <c r="F8" s="9"/>
    </row>
    <row r="9" spans="1:26" ht="12.75" customHeight="1">
      <c r="A9" s="15" t="str">
        <f>'MSRP Spreadsheet'!A8</f>
        <v>Handle bar hooks</v>
      </c>
      <c r="B9" s="9"/>
      <c r="C9" s="9"/>
      <c r="D9" s="9"/>
      <c r="E9" s="9"/>
      <c r="F9" s="9"/>
    </row>
    <row r="10" spans="1:26" ht="12.75" customHeight="1">
      <c r="A10" s="15" t="str">
        <f>'MSRP Spreadsheet'!A9</f>
        <v>Mirrors</v>
      </c>
      <c r="B10" s="9"/>
      <c r="C10" s="9"/>
      <c r="D10" s="9"/>
      <c r="E10" s="9"/>
      <c r="F10" s="9"/>
    </row>
    <row r="11" spans="1:26" ht="12.75" customHeight="1">
      <c r="A11" s="15" t="str">
        <f>'MSRP Spreadsheet'!A10</f>
        <v>Tachometer</v>
      </c>
      <c r="B11" s="9"/>
      <c r="C11" s="9"/>
      <c r="D11" s="9"/>
      <c r="E11" s="9"/>
      <c r="F11" s="9"/>
    </row>
    <row r="12" spans="1:26" ht="12.75" customHeight="1">
      <c r="A12" s="15" t="str">
        <f>'MSRP Spreadsheet'!A11</f>
        <v>Electric start</v>
      </c>
      <c r="B12" s="9"/>
      <c r="C12" s="9"/>
      <c r="D12" s="9"/>
      <c r="E12" s="9"/>
      <c r="F12" s="9"/>
    </row>
    <row r="13" spans="1:26" ht="12.75" customHeight="1">
      <c r="A13" s="15" t="str">
        <f>'MSRP Spreadsheet'!A12</f>
        <v>Reverse</v>
      </c>
      <c r="B13" s="9"/>
      <c r="C13" s="9"/>
      <c r="D13" s="9"/>
      <c r="E13" s="9"/>
      <c r="F13" s="9"/>
    </row>
    <row r="14" spans="1:26" ht="12.75" customHeight="1">
      <c r="A14" s="15" t="str">
        <f>'MSRP Spreadsheet'!A13</f>
        <v>Shocks</v>
      </c>
      <c r="B14" s="9"/>
      <c r="C14" s="9"/>
      <c r="D14" s="9"/>
      <c r="E14" s="9"/>
      <c r="F14" s="9"/>
    </row>
    <row r="15" spans="1:26" ht="12.75" customHeight="1">
      <c r="A15" s="8" t="e">
        <f>'MSRP Spreadsheet'!#REF!</f>
        <v>#REF!</v>
      </c>
      <c r="B15" s="9"/>
      <c r="C15" s="9"/>
      <c r="D15" s="9"/>
      <c r="E15" s="9"/>
      <c r="F15" s="9"/>
    </row>
    <row r="16" spans="1:26" ht="19.5" customHeight="1">
      <c r="A16" s="12" t="str">
        <f>'MSRP Spreadsheet'!A14</f>
        <v>Engine Components</v>
      </c>
      <c r="B16" s="13"/>
      <c r="C16" s="13"/>
      <c r="D16" s="13"/>
      <c r="E16" s="13"/>
      <c r="F16" s="1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5" t="str">
        <f>'MSRP Spreadsheet'!A15</f>
        <v>Spark-ignition/compression-ignition</v>
      </c>
      <c r="B17" s="9"/>
      <c r="C17" s="9"/>
      <c r="D17" s="9"/>
      <c r="E17" s="9"/>
      <c r="F17" s="9"/>
    </row>
    <row r="18" spans="1:26" ht="12.75" customHeight="1">
      <c r="A18" s="15" t="str">
        <f>'MSRP Spreadsheet'!A16</f>
        <v>Internal parts coating</v>
      </c>
      <c r="B18" s="9"/>
      <c r="C18" s="9"/>
      <c r="D18" s="9"/>
      <c r="E18" s="9"/>
      <c r="F18" s="9"/>
    </row>
    <row r="19" spans="1:26" ht="12.75" customHeight="1">
      <c r="A19" s="15" t="str">
        <f>'MSRP Spreadsheet'!A17</f>
        <v>Head</v>
      </c>
      <c r="B19" s="9"/>
      <c r="C19" s="9"/>
      <c r="D19" s="9"/>
      <c r="E19" s="9"/>
      <c r="F19" s="9"/>
    </row>
    <row r="20" spans="1:26" ht="12.75" customHeight="1">
      <c r="A20" s="15" t="str">
        <f>'MSRP Spreadsheet'!A18</f>
        <v>Cylinder</v>
      </c>
      <c r="B20" s="9"/>
      <c r="C20" s="9"/>
      <c r="D20" s="9"/>
      <c r="E20" s="9"/>
      <c r="F20" s="9"/>
    </row>
    <row r="21" spans="1:26" ht="12.75" customHeight="1">
      <c r="A21" s="15" t="str">
        <f>'MSRP Spreadsheet'!A19</f>
        <v>Pistons/rings/connecting rods</v>
      </c>
      <c r="B21" s="9"/>
      <c r="C21" s="9"/>
      <c r="D21" s="9"/>
      <c r="E21" s="9"/>
      <c r="F21" s="9"/>
    </row>
    <row r="22" spans="1:26" ht="12.75" customHeight="1">
      <c r="A22" s="15" t="str">
        <f>'MSRP Spreadsheet'!A20</f>
        <v>Electric motor</v>
      </c>
      <c r="B22" s="9"/>
      <c r="C22" s="9"/>
      <c r="D22" s="9"/>
      <c r="E22" s="9"/>
      <c r="F22" s="9"/>
    </row>
    <row r="23" spans="1:26" ht="12.75" customHeight="1">
      <c r="A23" s="15" t="str">
        <f>'MSRP Spreadsheet'!A21</f>
        <v>Auxiliary energy sources</v>
      </c>
      <c r="B23" s="9"/>
      <c r="C23" s="9"/>
      <c r="D23" s="9"/>
      <c r="E23" s="9"/>
      <c r="F23" s="9"/>
    </row>
    <row r="24" spans="1:26" ht="12.75" customHeight="1">
      <c r="A24" s="15" t="str">
        <f>'MSRP Spreadsheet'!A22</f>
        <v>Fabrication</v>
      </c>
      <c r="B24" s="9"/>
      <c r="C24" s="9"/>
      <c r="D24" s="9"/>
      <c r="E24" s="9"/>
      <c r="F24" s="9"/>
    </row>
    <row r="25" spans="1:26" ht="12.75" customHeight="1">
      <c r="A25" s="15" t="str">
        <f>'MSRP Spreadsheet'!A23</f>
        <v>Other</v>
      </c>
      <c r="B25" s="9"/>
      <c r="C25" s="9"/>
      <c r="D25" s="9"/>
      <c r="E25" s="9"/>
      <c r="F25" s="9"/>
    </row>
    <row r="26" spans="1:26" ht="19.5" customHeight="1">
      <c r="A26" s="12" t="str">
        <f>'MSRP Spreadsheet'!A24</f>
        <v>Air Management / Intake System</v>
      </c>
      <c r="B26" s="13"/>
      <c r="C26" s="13"/>
      <c r="D26" s="13"/>
      <c r="E26" s="13"/>
      <c r="F26" s="13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5" t="str">
        <f>'MSRP Spreadsheet'!A25</f>
        <v xml:space="preserve">Turbocharger </v>
      </c>
      <c r="B27" s="9"/>
      <c r="C27" s="9"/>
      <c r="D27" s="9"/>
      <c r="E27" s="9"/>
      <c r="F27" s="9"/>
    </row>
    <row r="28" spans="1:26" ht="12.75" customHeight="1">
      <c r="A28" s="15" t="str">
        <f>'MSRP Spreadsheet'!A26</f>
        <v>Supercharger</v>
      </c>
      <c r="B28" s="9"/>
      <c r="C28" s="9"/>
      <c r="D28" s="9"/>
      <c r="E28" s="9"/>
      <c r="F28" s="9"/>
    </row>
    <row r="29" spans="1:26" ht="12.75" customHeight="1">
      <c r="A29" s="15" t="str">
        <f>'MSRP Spreadsheet'!A27</f>
        <v>Turbocharger / Supercharger plumbing</v>
      </c>
      <c r="B29" s="9"/>
      <c r="C29" s="9"/>
      <c r="D29" s="9"/>
      <c r="E29" s="9"/>
      <c r="F29" s="9"/>
    </row>
    <row r="30" spans="1:26" ht="12.75" customHeight="1">
      <c r="A30" s="15" t="str">
        <f>'MSRP Spreadsheet'!A28</f>
        <v>Airbox / Air Filter</v>
      </c>
      <c r="B30" s="9"/>
      <c r="C30" s="9"/>
      <c r="D30" s="9"/>
      <c r="E30" s="9"/>
      <c r="F30" s="9"/>
    </row>
    <row r="31" spans="1:26" ht="12.75" customHeight="1">
      <c r="A31" s="15" t="str">
        <f>'MSRP Spreadsheet'!A29</f>
        <v>Intercooler</v>
      </c>
      <c r="B31" s="9"/>
      <c r="C31" s="9"/>
      <c r="D31" s="9"/>
      <c r="E31" s="9"/>
      <c r="F31" s="9"/>
    </row>
    <row r="32" spans="1:26" ht="12.75" customHeight="1">
      <c r="A32" s="15" t="str">
        <f>'MSRP Spreadsheet'!A30</f>
        <v>Reed Valve</v>
      </c>
      <c r="B32" s="9"/>
      <c r="C32" s="9"/>
      <c r="D32" s="9"/>
      <c r="E32" s="9"/>
      <c r="F32" s="9"/>
    </row>
    <row r="33" spans="1:26" ht="12.75" customHeight="1">
      <c r="A33" s="15" t="str">
        <f>'MSRP Spreadsheet'!A31</f>
        <v>Rotary Valve</v>
      </c>
      <c r="B33" s="9"/>
      <c r="C33" s="9"/>
      <c r="D33" s="9"/>
      <c r="E33" s="9"/>
      <c r="F33" s="9"/>
    </row>
    <row r="34" spans="1:26" ht="12.75" customHeight="1">
      <c r="A34" s="15" t="str">
        <f>'MSRP Spreadsheet'!A32</f>
        <v>Boost Bottle</v>
      </c>
      <c r="B34" s="9"/>
      <c r="C34" s="9"/>
      <c r="D34" s="9"/>
      <c r="E34" s="9"/>
      <c r="F34" s="9"/>
    </row>
    <row r="35" spans="1:26" ht="12.75" customHeight="1">
      <c r="A35" s="15" t="str">
        <f>'MSRP Spreadsheet'!A33</f>
        <v>Fabrication</v>
      </c>
      <c r="B35" s="11" t="s">
        <v>16</v>
      </c>
      <c r="C35" s="9"/>
      <c r="D35" s="9"/>
      <c r="E35" s="9"/>
      <c r="F35" s="9"/>
    </row>
    <row r="36" spans="1:26" ht="12.75" customHeight="1">
      <c r="A36" s="15" t="str">
        <f>'MSRP Spreadsheet'!A34</f>
        <v>Other</v>
      </c>
      <c r="B36" s="9"/>
      <c r="C36" s="9"/>
      <c r="D36" s="9"/>
      <c r="E36" s="9"/>
      <c r="F36" s="9"/>
    </row>
    <row r="37" spans="1:26" ht="19.5" customHeight="1">
      <c r="A37" s="12" t="str">
        <f>'MSRP Spreadsheet'!A35</f>
        <v>Fuel Management</v>
      </c>
      <c r="B37" s="13"/>
      <c r="C37" s="13"/>
      <c r="D37" s="13"/>
      <c r="E37" s="13"/>
      <c r="F37" s="13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2.75" customHeight="1">
      <c r="A38" s="15" t="str">
        <f>'MSRP Spreadsheet'!A36</f>
        <v>Fuel injector (PFI, SDI, DI)</v>
      </c>
      <c r="B38" s="9"/>
      <c r="C38" s="9"/>
      <c r="D38" s="9"/>
      <c r="E38" s="9"/>
      <c r="F38" s="9"/>
    </row>
    <row r="39" spans="1:26" ht="12.75" customHeight="1">
      <c r="A39" s="15" t="str">
        <f>'MSRP Spreadsheet'!A37</f>
        <v>Throttle body</v>
      </c>
      <c r="B39" s="9"/>
      <c r="C39" s="9"/>
      <c r="D39" s="9"/>
      <c r="E39" s="9"/>
      <c r="F39" s="9"/>
    </row>
    <row r="40" spans="1:26" ht="12.75" customHeight="1">
      <c r="A40" s="15" t="str">
        <f>'MSRP Spreadsheet'!A38</f>
        <v>Carburetor</v>
      </c>
      <c r="B40" s="9"/>
      <c r="C40" s="9"/>
      <c r="D40" s="9"/>
      <c r="E40" s="9"/>
      <c r="F40" s="9"/>
    </row>
    <row r="41" spans="1:26" ht="12.75" customHeight="1">
      <c r="A41" s="15" t="str">
        <f>'MSRP Spreadsheet'!A39</f>
        <v>Fuel pump</v>
      </c>
      <c r="B41" s="9"/>
      <c r="C41" s="9"/>
      <c r="D41" s="9"/>
      <c r="E41" s="9"/>
      <c r="F41" s="9"/>
    </row>
    <row r="42" spans="1:26" ht="12.75" customHeight="1">
      <c r="A42" s="15" t="str">
        <f>'MSRP Spreadsheet'!A40</f>
        <v>Fuel pressure regulator</v>
      </c>
      <c r="B42" s="9"/>
      <c r="C42" s="9"/>
      <c r="D42" s="9"/>
      <c r="E42" s="9"/>
      <c r="F42" s="9"/>
    </row>
    <row r="43" spans="1:26" ht="12.75" customHeight="1">
      <c r="A43" s="15" t="str">
        <f>'MSRP Spreadsheet'!A41</f>
        <v>Fuel filter</v>
      </c>
      <c r="B43" s="9"/>
      <c r="C43" s="9"/>
      <c r="D43" s="9"/>
      <c r="E43" s="9"/>
      <c r="F43" s="9"/>
    </row>
    <row r="44" spans="1:26" ht="12.75" customHeight="1">
      <c r="A44" s="15" t="str">
        <f>'MSRP Spreadsheet'!A42</f>
        <v>Fuel line</v>
      </c>
      <c r="B44" s="9"/>
      <c r="C44" s="9"/>
      <c r="D44" s="9"/>
      <c r="E44" s="9"/>
      <c r="F44" s="9"/>
    </row>
    <row r="45" spans="1:26" ht="12.75" customHeight="1">
      <c r="A45" s="15" t="str">
        <f>'MSRP Spreadsheet'!A43</f>
        <v>Fabrication</v>
      </c>
      <c r="B45" s="11" t="s">
        <v>17</v>
      </c>
      <c r="C45" s="9"/>
      <c r="D45" s="9"/>
      <c r="E45" s="9"/>
      <c r="F45" s="9"/>
    </row>
    <row r="46" spans="1:26" ht="12.75" customHeight="1">
      <c r="A46" s="15" t="str">
        <f>'MSRP Spreadsheet'!A44</f>
        <v>Other</v>
      </c>
      <c r="B46" s="9"/>
      <c r="C46" s="9"/>
      <c r="D46" s="9"/>
      <c r="E46" s="9"/>
      <c r="F46" s="9"/>
    </row>
    <row r="47" spans="1:26" ht="19.5" customHeight="1">
      <c r="A47" s="12" t="str">
        <f>'MSRP Spreadsheet'!A46</f>
        <v>Exhaust System</v>
      </c>
      <c r="B47" s="13"/>
      <c r="C47" s="13"/>
      <c r="D47" s="13"/>
      <c r="E47" s="13"/>
      <c r="F47" s="13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2.75" customHeight="1">
      <c r="A48" s="15" t="str">
        <f>'MSRP Spreadsheet'!A47</f>
        <v>Muffler</v>
      </c>
      <c r="B48" s="9"/>
      <c r="C48" s="9"/>
      <c r="D48" s="9"/>
      <c r="E48" s="9"/>
      <c r="F48" s="9"/>
    </row>
    <row r="49" spans="1:26" ht="12.75" customHeight="1">
      <c r="A49" s="15" t="str">
        <f>'MSRP Spreadsheet'!A48</f>
        <v>Pipes / tubing</v>
      </c>
      <c r="B49" s="9"/>
      <c r="C49" s="9"/>
      <c r="D49" s="9"/>
      <c r="E49" s="9"/>
      <c r="F49" s="9"/>
    </row>
    <row r="50" spans="1:26" ht="12.75" customHeight="1">
      <c r="A50" s="15" t="str">
        <f>'MSRP Spreadsheet'!A49</f>
        <v>3-way exhaust catalyst</v>
      </c>
      <c r="B50" s="9"/>
      <c r="C50" s="9"/>
      <c r="D50" s="9"/>
      <c r="E50" s="9"/>
      <c r="F50" s="9"/>
    </row>
    <row r="51" spans="1:26" ht="12.75" customHeight="1">
      <c r="A51" s="15" t="str">
        <f>'MSRP Spreadsheet'!A50</f>
        <v>Diesel particulate filter</v>
      </c>
      <c r="B51" s="9"/>
      <c r="C51" s="9"/>
      <c r="D51" s="9"/>
      <c r="E51" s="9"/>
      <c r="F51" s="9"/>
    </row>
    <row r="52" spans="1:26" ht="12.75" customHeight="1">
      <c r="A52" s="15" t="str">
        <f>'MSRP Spreadsheet'!A51</f>
        <v>Oxidation catalyst</v>
      </c>
      <c r="B52" s="9"/>
      <c r="C52" s="9"/>
      <c r="D52" s="9"/>
      <c r="E52" s="9"/>
      <c r="F52" s="9"/>
    </row>
    <row r="53" spans="1:26" ht="12.75" customHeight="1">
      <c r="A53" s="15" t="str">
        <f>'MSRP Spreadsheet'!A52</f>
        <v>Secondary air pump</v>
      </c>
      <c r="B53" s="9"/>
      <c r="C53" s="9"/>
      <c r="D53" s="9"/>
      <c r="E53" s="9"/>
      <c r="F53" s="9"/>
    </row>
    <row r="54" spans="1:26" ht="12.75" customHeight="1">
      <c r="A54" s="15" t="str">
        <f>'MSRP Spreadsheet'!A53</f>
        <v>Air pump plumbing</v>
      </c>
      <c r="B54" s="9"/>
      <c r="C54" s="9"/>
      <c r="D54" s="9"/>
      <c r="E54" s="9"/>
      <c r="F54" s="9"/>
    </row>
    <row r="55" spans="1:26" ht="12.75" customHeight="1">
      <c r="A55" s="15" t="str">
        <f>'MSRP Spreadsheet'!A54</f>
        <v>Heat management</v>
      </c>
      <c r="B55" s="9"/>
      <c r="C55" s="9"/>
      <c r="D55" s="9"/>
      <c r="E55" s="9"/>
      <c r="F55" s="9"/>
    </row>
    <row r="56" spans="1:26" ht="12.75" customHeight="1">
      <c r="A56" s="15" t="str">
        <f>'MSRP Spreadsheet'!A55</f>
        <v>Fabrication</v>
      </c>
      <c r="B56" s="11" t="s">
        <v>18</v>
      </c>
      <c r="C56" s="9"/>
      <c r="D56" s="9"/>
      <c r="E56" s="9"/>
      <c r="F56" s="9"/>
    </row>
    <row r="57" spans="1:26" ht="12.75" customHeight="1">
      <c r="A57" s="15" t="str">
        <f>'MSRP Spreadsheet'!A56</f>
        <v>Other</v>
      </c>
      <c r="B57" s="9"/>
      <c r="C57" s="9"/>
      <c r="D57" s="9"/>
      <c r="E57" s="9"/>
      <c r="F57" s="9"/>
    </row>
    <row r="58" spans="1:26" ht="19.5" customHeight="1">
      <c r="A58" s="12" t="str">
        <f>'MSRP Spreadsheet'!A57</f>
        <v>Front Suspension</v>
      </c>
      <c r="B58" s="13"/>
      <c r="C58" s="13"/>
      <c r="D58" s="13"/>
      <c r="E58" s="13"/>
      <c r="F58" s="13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2.75" customHeight="1">
      <c r="A59" s="15" t="str">
        <f>'MSRP Spreadsheet'!A58</f>
        <v>Skis</v>
      </c>
      <c r="B59" s="9"/>
      <c r="C59" s="9"/>
      <c r="D59" s="9"/>
      <c r="E59" s="9"/>
      <c r="F59" s="9"/>
    </row>
    <row r="60" spans="1:26" ht="12.75" customHeight="1">
      <c r="A60" s="15" t="str">
        <f>'MSRP Spreadsheet'!A59</f>
        <v>Shocks</v>
      </c>
      <c r="B60" s="9"/>
      <c r="C60" s="9"/>
      <c r="D60" s="9"/>
      <c r="E60" s="9"/>
      <c r="F60" s="9"/>
    </row>
    <row r="61" spans="1:26" ht="12.75" customHeight="1">
      <c r="A61" s="15" t="str">
        <f>'MSRP Spreadsheet'!A60</f>
        <v>Springs</v>
      </c>
      <c r="B61" s="9"/>
      <c r="C61" s="9"/>
      <c r="D61" s="9"/>
      <c r="E61" s="9"/>
      <c r="F61" s="9"/>
    </row>
    <row r="62" spans="1:26" ht="12.75" customHeight="1">
      <c r="A62" s="15" t="str">
        <f>'MSRP Spreadsheet'!A61</f>
        <v>Trailing arms/A-arms</v>
      </c>
      <c r="B62" s="9"/>
      <c r="C62" s="9"/>
      <c r="D62" s="9"/>
      <c r="E62" s="9"/>
      <c r="F62" s="9"/>
    </row>
    <row r="63" spans="1:26" ht="12.75" customHeight="1">
      <c r="A63" s="15" t="str">
        <f>'MSRP Spreadsheet'!A62</f>
        <v>Steering components</v>
      </c>
      <c r="B63" s="9"/>
      <c r="C63" s="9"/>
      <c r="D63" s="9"/>
      <c r="E63" s="9"/>
      <c r="F63" s="9"/>
    </row>
    <row r="64" spans="1:26" ht="12.75" customHeight="1">
      <c r="A64" s="15" t="str">
        <f>'MSRP Spreadsheet'!A63</f>
        <v>Fabrication</v>
      </c>
      <c r="B64" s="9"/>
      <c r="C64" s="9"/>
      <c r="D64" s="9"/>
      <c r="E64" s="9"/>
      <c r="F64" s="9"/>
    </row>
    <row r="65" spans="1:26" ht="12.75" customHeight="1">
      <c r="A65" s="15" t="str">
        <f>'MSRP Spreadsheet'!A64</f>
        <v>Other</v>
      </c>
      <c r="B65" s="9"/>
      <c r="C65" s="9"/>
      <c r="D65" s="9"/>
      <c r="E65" s="9"/>
      <c r="F65" s="9"/>
    </row>
    <row r="66" spans="1:26" ht="19.5" customHeight="1">
      <c r="A66" s="12" t="str">
        <f>'MSRP Spreadsheet'!A65</f>
        <v>Rear Suspension</v>
      </c>
      <c r="B66" s="13"/>
      <c r="C66" s="13"/>
      <c r="D66" s="13"/>
      <c r="E66" s="13"/>
      <c r="F66" s="13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2.75" customHeight="1">
      <c r="A67" s="15" t="str">
        <f>'MSRP Spreadsheet'!A66</f>
        <v>Wheels</v>
      </c>
      <c r="B67" s="9"/>
      <c r="C67" s="9"/>
      <c r="D67" s="9"/>
      <c r="E67" s="9"/>
      <c r="F67" s="9"/>
    </row>
    <row r="68" spans="1:26" ht="12.75" customHeight="1">
      <c r="A68" s="15" t="str">
        <f>'MSRP Spreadsheet'!A67</f>
        <v>Shocks</v>
      </c>
      <c r="B68" s="9"/>
      <c r="C68" s="9"/>
      <c r="D68" s="9"/>
      <c r="E68" s="9"/>
      <c r="F68" s="9"/>
    </row>
    <row r="69" spans="1:26" ht="12.75" customHeight="1">
      <c r="A69" s="15" t="str">
        <f>'MSRP Spreadsheet'!A68</f>
        <v>Springs</v>
      </c>
      <c r="B69" s="9"/>
      <c r="C69" s="9"/>
      <c r="D69" s="9"/>
      <c r="E69" s="9"/>
      <c r="F69" s="9"/>
    </row>
    <row r="70" spans="1:26" ht="12.75" customHeight="1">
      <c r="A70" s="15" t="str">
        <f>'MSRP Spreadsheet'!A70</f>
        <v>Hyfax / Sliders</v>
      </c>
      <c r="B70" s="9"/>
      <c r="C70" s="9"/>
      <c r="D70" s="9"/>
      <c r="E70" s="9"/>
      <c r="F70" s="9"/>
    </row>
    <row r="71" spans="1:26" ht="12.75" customHeight="1">
      <c r="A71" s="15" t="str">
        <f>'MSRP Spreadsheet'!A71</f>
        <v>Mount Points</v>
      </c>
      <c r="B71" s="9"/>
      <c r="C71" s="9"/>
      <c r="D71" s="9"/>
      <c r="E71" s="9"/>
      <c r="F71" s="9"/>
    </row>
    <row r="72" spans="1:26" ht="12.75" customHeight="1">
      <c r="A72" s="15" t="str">
        <f>'MSRP Spreadsheet'!A72</f>
        <v>Fabrication</v>
      </c>
      <c r="B72" s="9"/>
      <c r="C72" s="9"/>
      <c r="D72" s="9"/>
      <c r="E72" s="9"/>
      <c r="F72" s="9"/>
    </row>
    <row r="73" spans="1:26" ht="12.75" customHeight="1">
      <c r="A73" s="15" t="str">
        <f>'MSRP Spreadsheet'!A73</f>
        <v>Other</v>
      </c>
      <c r="B73" s="9"/>
      <c r="C73" s="9"/>
      <c r="D73" s="9"/>
      <c r="E73" s="9"/>
      <c r="F73" s="9"/>
    </row>
    <row r="74" spans="1:26" ht="19.5" customHeight="1">
      <c r="A74" s="12" t="str">
        <f>'MSRP Spreadsheet'!A74</f>
        <v>Drivetrain</v>
      </c>
      <c r="B74" s="13"/>
      <c r="C74" s="13"/>
      <c r="D74" s="13"/>
      <c r="E74" s="13"/>
      <c r="F74" s="13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2.75" customHeight="1">
      <c r="A75" s="15" t="str">
        <f>'MSRP Spreadsheet'!A75</f>
        <v>Track</v>
      </c>
      <c r="B75" s="9"/>
      <c r="C75" s="9"/>
      <c r="D75" s="9"/>
      <c r="E75" s="11" t="s">
        <v>19</v>
      </c>
      <c r="F75" s="9"/>
    </row>
    <row r="76" spans="1:26" ht="12.75" customHeight="1">
      <c r="A76" s="15" t="str">
        <f>'MSRP Spreadsheet'!A76</f>
        <v>Studs</v>
      </c>
      <c r="B76" s="9"/>
      <c r="C76" s="9"/>
      <c r="D76" s="9"/>
      <c r="E76" s="9"/>
      <c r="F76" s="9"/>
    </row>
    <row r="77" spans="1:26" ht="12.75" customHeight="1">
      <c r="A77" s="15" t="str">
        <f>'MSRP Spreadsheet'!A77</f>
        <v>Driveshaft / drive sprockets</v>
      </c>
      <c r="B77" s="9"/>
      <c r="C77" s="9"/>
      <c r="D77" s="9"/>
      <c r="E77" s="9"/>
      <c r="F77" s="9"/>
    </row>
    <row r="78" spans="1:26" ht="12.75" customHeight="1">
      <c r="A78" s="15" t="str">
        <f>'MSRP Spreadsheet'!A78</f>
        <v>Jackshaft</v>
      </c>
      <c r="B78" s="9"/>
      <c r="C78" s="9"/>
      <c r="D78" s="9"/>
      <c r="E78" s="9"/>
      <c r="F78" s="9"/>
    </row>
    <row r="79" spans="1:26" ht="12.75" customHeight="1">
      <c r="A79" s="15" t="str">
        <f>'MSRP Spreadsheet'!A79</f>
        <v>Chaincase / gear box</v>
      </c>
      <c r="B79" s="9"/>
      <c r="C79" s="9"/>
      <c r="D79" s="9"/>
      <c r="E79" s="9"/>
      <c r="F79" s="9"/>
    </row>
    <row r="80" spans="1:26" ht="12.75" customHeight="1">
      <c r="A80" s="15" t="str">
        <f>'MSRP Spreadsheet'!A80</f>
        <v>Drive clutch</v>
      </c>
      <c r="B80" s="9"/>
      <c r="C80" s="9"/>
      <c r="D80" s="9"/>
      <c r="E80" s="9"/>
      <c r="F80" s="9"/>
    </row>
    <row r="81" spans="1:26" ht="12.75" customHeight="1">
      <c r="A81" s="15" t="str">
        <f>'MSRP Spreadsheet'!A81</f>
        <v>Driven clutch</v>
      </c>
      <c r="B81" s="9"/>
      <c r="C81" s="9"/>
      <c r="D81" s="9"/>
      <c r="E81" s="9"/>
      <c r="F81" s="9"/>
    </row>
    <row r="82" spans="1:26" ht="12.75" customHeight="1">
      <c r="A82" s="15" t="str">
        <f>'MSRP Spreadsheet'!A82</f>
        <v>Drive belt</v>
      </c>
      <c r="B82" s="9"/>
      <c r="C82" s="9"/>
      <c r="D82" s="9"/>
      <c r="E82" s="9"/>
      <c r="F82" s="9"/>
    </row>
    <row r="83" spans="1:26" ht="12.75" customHeight="1">
      <c r="A83" s="15" t="str">
        <f>'MSRP Spreadsheet'!A83</f>
        <v>CVT guarding / cover</v>
      </c>
      <c r="B83" s="9"/>
      <c r="C83" s="9"/>
      <c r="D83" s="9"/>
      <c r="E83" s="9"/>
      <c r="F83" s="9"/>
    </row>
    <row r="84" spans="1:26" ht="12.75" customHeight="1">
      <c r="A84" s="15" t="str">
        <f>'MSRP Spreadsheet'!A84</f>
        <v>Clutch adaptor</v>
      </c>
      <c r="B84" s="9"/>
      <c r="C84" s="9"/>
      <c r="D84" s="9"/>
      <c r="E84" s="9"/>
      <c r="F84" s="9"/>
    </row>
    <row r="85" spans="1:26" ht="12.75" customHeight="1">
      <c r="A85" s="15" t="str">
        <f>'MSRP Spreadsheet'!A85</f>
        <v>Fabrication</v>
      </c>
      <c r="B85" s="9"/>
      <c r="C85" s="9"/>
      <c r="D85" s="9"/>
      <c r="E85" s="9"/>
      <c r="F85" s="9"/>
    </row>
    <row r="86" spans="1:26" ht="12.75" customHeight="1">
      <c r="A86" s="15" t="str">
        <f>'MSRP Spreadsheet'!A86</f>
        <v>Other</v>
      </c>
      <c r="B86" s="9"/>
      <c r="C86" s="9"/>
      <c r="D86" s="16" t="s">
        <v>20</v>
      </c>
      <c r="E86" s="9"/>
      <c r="F86" s="9"/>
    </row>
    <row r="87" spans="1:26" ht="19.5" customHeight="1">
      <c r="A87" s="12" t="str">
        <f>'MSRP Spreadsheet'!A87</f>
        <v>Cooling System</v>
      </c>
      <c r="B87" s="13"/>
      <c r="C87" s="13"/>
      <c r="D87" s="13"/>
      <c r="E87" s="13"/>
      <c r="F87" s="13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2.75" customHeight="1">
      <c r="A88" s="15" t="str">
        <f>'MSRP Spreadsheet'!A88</f>
        <v>Radiator</v>
      </c>
      <c r="B88" s="9"/>
      <c r="C88" s="9"/>
      <c r="D88" s="9"/>
      <c r="E88" s="9"/>
      <c r="F88" s="9"/>
    </row>
    <row r="89" spans="1:26" ht="12.75" customHeight="1">
      <c r="A89" s="15" t="str">
        <f>'MSRP Spreadsheet'!A89</f>
        <v>Coolant pump</v>
      </c>
      <c r="B89" s="9"/>
      <c r="C89" s="9"/>
      <c r="D89" s="9"/>
      <c r="E89" s="9"/>
      <c r="F89" s="9"/>
    </row>
    <row r="90" spans="1:26" ht="12.75" customHeight="1">
      <c r="A90" s="15" t="str">
        <f>'MSRP Spreadsheet'!A90</f>
        <v>Fan</v>
      </c>
      <c r="B90" s="9"/>
      <c r="C90" s="9"/>
      <c r="D90" s="9"/>
      <c r="E90" s="9"/>
      <c r="F90" s="9"/>
    </row>
    <row r="91" spans="1:26" ht="12.75" customHeight="1">
      <c r="A91" s="15" t="str">
        <f>'MSRP Spreadsheet'!A91</f>
        <v>Heat exchanger</v>
      </c>
      <c r="B91" s="9"/>
      <c r="C91" s="9"/>
      <c r="D91" s="9"/>
      <c r="E91" s="9"/>
      <c r="F91" s="9"/>
    </row>
    <row r="92" spans="1:26" ht="12.75" customHeight="1">
      <c r="A92" s="15" t="str">
        <f>'MSRP Spreadsheet'!A92</f>
        <v>Thermostat</v>
      </c>
      <c r="B92" s="9"/>
      <c r="C92" s="9"/>
      <c r="D92" s="9"/>
      <c r="E92" s="9"/>
      <c r="F92" s="9"/>
    </row>
    <row r="93" spans="1:26" ht="12.75" customHeight="1">
      <c r="A93" s="15" t="str">
        <f>'MSRP Spreadsheet'!A93</f>
        <v>Fabrication</v>
      </c>
      <c r="B93" s="9"/>
      <c r="C93" s="9"/>
      <c r="D93" s="9"/>
      <c r="E93" s="9"/>
      <c r="F93" s="9"/>
    </row>
    <row r="94" spans="1:26" ht="12.75" customHeight="1">
      <c r="A94" s="15" t="str">
        <f>'MSRP Spreadsheet'!A94</f>
        <v>Fittings</v>
      </c>
      <c r="B94" s="9"/>
      <c r="C94" s="9"/>
      <c r="D94" s="9"/>
      <c r="E94" s="9"/>
      <c r="F94" s="9"/>
    </row>
    <row r="95" spans="1:26" ht="19.5" customHeight="1">
      <c r="A95" s="12" t="str">
        <f>'MSRP Spreadsheet'!A95</f>
        <v>Noise / Vibration / Harshness</v>
      </c>
      <c r="B95" s="13"/>
      <c r="C95" s="13"/>
      <c r="D95" s="13"/>
      <c r="E95" s="13"/>
      <c r="F95" s="13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2.75" customHeight="1">
      <c r="A96" s="15" t="str">
        <f>'MSRP Spreadsheet'!A96</f>
        <v>Skirting</v>
      </c>
      <c r="B96" s="9"/>
      <c r="C96" s="9"/>
      <c r="D96" s="9"/>
      <c r="E96" s="9"/>
      <c r="F96" s="9"/>
    </row>
    <row r="97" spans="1:26" ht="12.75" customHeight="1">
      <c r="A97" s="15" t="str">
        <f>'MSRP Spreadsheet'!A97</f>
        <v>Hood lining</v>
      </c>
      <c r="B97" s="9"/>
      <c r="C97" s="9"/>
      <c r="D97" s="9"/>
      <c r="E97" s="9"/>
      <c r="F97" s="9"/>
    </row>
    <row r="98" spans="1:26" ht="12.75" customHeight="1">
      <c r="A98" s="15" t="str">
        <f>'MSRP Spreadsheet'!A98</f>
        <v>Tunnel lining</v>
      </c>
      <c r="B98" s="9"/>
      <c r="C98" s="9"/>
      <c r="D98" s="9"/>
      <c r="E98" s="9"/>
      <c r="F98" s="9"/>
    </row>
    <row r="99" spans="1:26" ht="12.75" customHeight="1">
      <c r="A99" s="15" t="str">
        <f>'MSRP Spreadsheet'!A101</f>
        <v>Fiberglass packing</v>
      </c>
      <c r="B99" s="11" t="s">
        <v>21</v>
      </c>
      <c r="C99" s="9"/>
      <c r="D99" s="11" t="s">
        <v>22</v>
      </c>
      <c r="E99" s="9"/>
      <c r="F99" s="9"/>
    </row>
    <row r="100" spans="1:26" ht="12.75" customHeight="1">
      <c r="A100" s="15" t="str">
        <f>'MSRP Spreadsheet'!A102</f>
        <v>Other</v>
      </c>
      <c r="B100" s="9"/>
      <c r="C100" s="9"/>
      <c r="D100" s="9"/>
      <c r="E100" s="9"/>
      <c r="F100" s="9"/>
    </row>
    <row r="101" spans="1:26" ht="19.5" customHeight="1">
      <c r="A101" s="12" t="str">
        <f>'MSRP Spreadsheet'!A103</f>
        <v>Chassis</v>
      </c>
      <c r="B101" s="13"/>
      <c r="C101" s="13"/>
      <c r="D101" s="13"/>
      <c r="E101" s="13"/>
      <c r="F101" s="13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2.75" customHeight="1">
      <c r="A102" s="15" t="str">
        <f>'MSRP Spreadsheet'!A104</f>
        <v>Bulkhead modification</v>
      </c>
      <c r="B102" s="9"/>
      <c r="C102" s="9"/>
      <c r="D102" s="9"/>
      <c r="E102" s="9"/>
      <c r="F102" s="9"/>
    </row>
    <row r="103" spans="1:26" ht="12.75" customHeight="1">
      <c r="A103" s="15" t="str">
        <f>'MSRP Spreadsheet'!A105</f>
        <v>Tunnel modification</v>
      </c>
      <c r="B103" s="9"/>
      <c r="C103" s="9"/>
      <c r="D103" s="9"/>
      <c r="E103" s="9"/>
      <c r="F103" s="9"/>
    </row>
    <row r="104" spans="1:26" ht="12.75" customHeight="1">
      <c r="A104" s="15" t="str">
        <f>'MSRP Spreadsheet'!A106</f>
        <v>Seat</v>
      </c>
      <c r="B104" s="9"/>
      <c r="C104" s="9"/>
      <c r="D104" s="9"/>
      <c r="E104" s="9"/>
      <c r="F104" s="9"/>
    </row>
    <row r="105" spans="1:26" ht="12.75" customHeight="1">
      <c r="A105" s="15" t="str">
        <f>'MSRP Spreadsheet'!A107</f>
        <v>Hood</v>
      </c>
      <c r="B105" s="9"/>
      <c r="C105" s="9"/>
      <c r="D105" s="9"/>
      <c r="E105" s="9"/>
      <c r="F105" s="9"/>
    </row>
    <row r="106" spans="1:26" ht="12.75" customHeight="1">
      <c r="A106" s="15" t="str">
        <f>'MSRP Spreadsheet'!A108</f>
        <v>Windshield</v>
      </c>
      <c r="B106" s="9"/>
      <c r="C106" s="9"/>
      <c r="D106" s="9"/>
      <c r="E106" s="9"/>
      <c r="F106" s="9"/>
    </row>
    <row r="107" spans="1:26" ht="12.75" customHeight="1">
      <c r="A107" s="15" t="str">
        <f>'MSRP Spreadsheet'!A109</f>
        <v>Motor mount</v>
      </c>
      <c r="B107" s="9"/>
      <c r="C107" s="9"/>
      <c r="D107" s="9"/>
      <c r="E107" s="9"/>
      <c r="F107" s="9"/>
    </row>
    <row r="108" spans="1:26" ht="12.75" customHeight="1">
      <c r="A108" s="15" t="str">
        <f>'MSRP Spreadsheet'!A110</f>
        <v>Fuel tank</v>
      </c>
      <c r="B108" s="9"/>
      <c r="C108" s="9"/>
      <c r="D108" s="9"/>
      <c r="E108" s="9"/>
      <c r="F108" s="9"/>
    </row>
    <row r="109" spans="1:26" ht="12.75" customHeight="1">
      <c r="A109" s="15" t="str">
        <f>'MSRP Spreadsheet'!A111</f>
        <v>Battery box</v>
      </c>
      <c r="B109" s="9"/>
      <c r="C109" s="9"/>
      <c r="D109" s="9"/>
      <c r="E109" s="9"/>
      <c r="F109" s="9"/>
    </row>
    <row r="110" spans="1:26" ht="12.75" customHeight="1">
      <c r="A110" s="15" t="str">
        <f>'MSRP Spreadsheet'!A112</f>
        <v>Handlebars/hooks/risers</v>
      </c>
      <c r="B110" s="9"/>
      <c r="C110" s="9"/>
      <c r="D110" s="9"/>
      <c r="E110" s="9"/>
      <c r="F110" s="9"/>
    </row>
    <row r="111" spans="1:26" ht="12.75" customHeight="1">
      <c r="A111" s="15" t="str">
        <f>'MSRP Spreadsheet'!A113</f>
        <v>Hand guards</v>
      </c>
      <c r="B111" s="9"/>
      <c r="C111" s="9"/>
      <c r="D111" s="9"/>
      <c r="E111" s="9"/>
      <c r="F111" s="9"/>
    </row>
    <row r="112" spans="1:26" ht="12.75" customHeight="1">
      <c r="A112" s="15" t="str">
        <f>'MSRP Spreadsheet'!A114</f>
        <v>Throttle</v>
      </c>
      <c r="B112" s="9"/>
      <c r="C112" s="9"/>
      <c r="D112" s="9"/>
      <c r="E112" s="9"/>
      <c r="F112" s="9"/>
    </row>
    <row r="113" spans="1:26" ht="12.75" customHeight="1">
      <c r="A113" s="15" t="str">
        <f>'MSRP Spreadsheet'!A115</f>
        <v>Brake system</v>
      </c>
      <c r="B113" s="9"/>
      <c r="C113" s="9"/>
      <c r="D113" s="9"/>
      <c r="E113" s="9"/>
      <c r="F113" s="9"/>
    </row>
    <row r="114" spans="1:26" ht="12.75" customHeight="1">
      <c r="A114" s="15" t="str">
        <f>'MSRP Spreadsheet'!A116</f>
        <v>Heated grips</v>
      </c>
      <c r="B114" s="9"/>
      <c r="C114" s="9"/>
      <c r="D114" s="9"/>
      <c r="E114" s="9"/>
      <c r="F114" s="9"/>
    </row>
    <row r="115" spans="1:26" ht="12.75" customHeight="1">
      <c r="A115" s="15" t="str">
        <f>'MSRP Spreadsheet'!A117</f>
        <v>Fabrication</v>
      </c>
      <c r="B115" s="9"/>
      <c r="C115" s="9"/>
      <c r="D115" s="9"/>
      <c r="E115" s="9"/>
      <c r="F115" s="9"/>
    </row>
    <row r="116" spans="1:26" ht="12.75" customHeight="1">
      <c r="A116" s="15" t="str">
        <f>'MSRP Spreadsheet'!A118</f>
        <v>Other</v>
      </c>
      <c r="B116" s="9"/>
      <c r="C116" s="9"/>
      <c r="D116" s="9"/>
      <c r="E116" s="9"/>
      <c r="F116" s="9"/>
    </row>
    <row r="117" spans="1:26" ht="19.5" customHeight="1">
      <c r="A117" s="12" t="str">
        <f>'MSRP Spreadsheet'!A120</f>
        <v>Electrical</v>
      </c>
      <c r="B117" s="13"/>
      <c r="C117" s="13"/>
      <c r="D117" s="13"/>
      <c r="E117" s="13"/>
      <c r="F117" s="13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2.75" customHeight="1">
      <c r="A118" s="15" t="str">
        <f>'MSRP Spreadsheet'!A121</f>
        <v>Battery</v>
      </c>
      <c r="B118" s="9"/>
      <c r="C118" s="9"/>
      <c r="D118" s="9"/>
      <c r="E118" s="9"/>
      <c r="F118" s="9"/>
    </row>
    <row r="119" spans="1:26" ht="12.75" customHeight="1">
      <c r="A119" s="15" t="str">
        <f>'MSRP Spreadsheet'!A122</f>
        <v>Switches</v>
      </c>
      <c r="B119" s="9"/>
      <c r="C119" s="9"/>
      <c r="D119" s="9"/>
      <c r="E119" s="9"/>
      <c r="F119" s="9"/>
    </row>
    <row r="120" spans="1:26" ht="12.75" customHeight="1">
      <c r="A120" s="15" t="str">
        <f>'MSRP Spreadsheet'!A123</f>
        <v>Connectors</v>
      </c>
      <c r="B120" s="9"/>
      <c r="C120" s="9"/>
      <c r="D120" s="9"/>
      <c r="E120" s="9"/>
      <c r="F120" s="9"/>
    </row>
    <row r="121" spans="1:26" ht="12.75" customHeight="1">
      <c r="A121" s="15" t="str">
        <f>'MSRP Spreadsheet'!A124</f>
        <v>Fuses</v>
      </c>
      <c r="B121" s="9"/>
      <c r="C121" s="9"/>
      <c r="D121" s="9"/>
      <c r="E121" s="9"/>
      <c r="F121" s="9"/>
    </row>
    <row r="122" spans="1:26" ht="12.75" customHeight="1">
      <c r="A122" s="15" t="str">
        <f>'MSRP Spreadsheet'!A125</f>
        <v>Wire/cable</v>
      </c>
      <c r="B122" s="9"/>
      <c r="C122" s="9"/>
      <c r="D122" s="9"/>
      <c r="E122" s="9"/>
      <c r="F122" s="9"/>
    </row>
    <row r="123" spans="1:26" ht="12.75" customHeight="1">
      <c r="A123" s="15" t="str">
        <f>'MSRP Spreadsheet'!A126</f>
        <v>Lighting</v>
      </c>
      <c r="B123" s="9"/>
      <c r="C123" s="9"/>
      <c r="D123" s="9"/>
      <c r="E123" s="9"/>
      <c r="F123" s="9"/>
    </row>
    <row r="124" spans="1:26" ht="12.75" customHeight="1">
      <c r="A124" s="15" t="str">
        <f>'MSRP Spreadsheet'!A127</f>
        <v>Motor charger</v>
      </c>
      <c r="B124" s="9"/>
      <c r="C124" s="9"/>
      <c r="D124" s="9"/>
      <c r="E124" s="9"/>
      <c r="F124" s="9"/>
    </row>
    <row r="125" spans="1:26" ht="12.75" customHeight="1">
      <c r="A125" s="15" t="str">
        <f>'MSRP Spreadsheet'!A128</f>
        <v>Contactor</v>
      </c>
      <c r="B125" s="9"/>
      <c r="C125" s="9"/>
      <c r="D125" s="9"/>
      <c r="E125" s="9"/>
      <c r="F125" s="9"/>
    </row>
    <row r="126" spans="1:26" ht="12.75" customHeight="1">
      <c r="A126" s="15" t="str">
        <f>'MSRP Spreadsheet'!A129</f>
        <v>Motor controller</v>
      </c>
      <c r="B126" s="9"/>
      <c r="C126" s="9"/>
      <c r="D126" s="9"/>
      <c r="E126" s="9"/>
      <c r="F126" s="9"/>
    </row>
    <row r="127" spans="1:26" ht="12.75" customHeight="1">
      <c r="A127" s="15" t="str">
        <f>'MSRP Spreadsheet'!A130</f>
        <v>Injector controller</v>
      </c>
      <c r="B127" s="9"/>
      <c r="C127" s="9"/>
      <c r="D127" s="9"/>
      <c r="E127" s="9"/>
      <c r="F127" s="9"/>
    </row>
    <row r="128" spans="1:26" ht="12.75" customHeight="1">
      <c r="A128" s="15" t="str">
        <f>'MSRP Spreadsheet'!A131</f>
        <v>Boost controller</v>
      </c>
      <c r="B128" s="9"/>
      <c r="C128" s="9"/>
      <c r="D128" s="9"/>
      <c r="E128" s="9"/>
      <c r="F128" s="9"/>
    </row>
    <row r="129" spans="1:6" ht="12.75" customHeight="1">
      <c r="A129" s="15" t="str">
        <f>'MSRP Spreadsheet'!A132</f>
        <v>Exhaust gas temperature (EGT) sensor</v>
      </c>
      <c r="B129" s="9"/>
      <c r="C129" s="9"/>
      <c r="D129" s="9"/>
      <c r="E129" s="9"/>
      <c r="F129" s="9"/>
    </row>
    <row r="130" spans="1:6" ht="12.75" customHeight="1">
      <c r="A130" s="15" t="str">
        <f>'MSRP Spreadsheet'!A133</f>
        <v>General sensor(s)</v>
      </c>
      <c r="B130" s="9"/>
      <c r="C130" s="9"/>
      <c r="D130" s="9"/>
      <c r="E130" s="9"/>
      <c r="F130" s="9"/>
    </row>
    <row r="131" spans="1:6" ht="12.75" customHeight="1">
      <c r="A131" s="15" t="str">
        <f>'MSRP Spreadsheet'!A134</f>
        <v>Engine calibration hardware</v>
      </c>
      <c r="B131" s="9"/>
      <c r="C131" s="9"/>
      <c r="D131" s="9"/>
      <c r="E131" s="9"/>
      <c r="F131" s="9"/>
    </row>
    <row r="132" spans="1:6" ht="12.75" customHeight="1">
      <c r="A132" s="15" t="str">
        <f>'MSRP Spreadsheet'!A135</f>
        <v>Engine calibration software</v>
      </c>
      <c r="B132" s="9"/>
      <c r="C132" s="9"/>
      <c r="D132" s="9"/>
      <c r="E132" s="9"/>
      <c r="F132" s="9"/>
    </row>
    <row r="133" spans="1:6" ht="12.75" customHeight="1">
      <c r="A133" s="15" t="str">
        <f>'MSRP Spreadsheet'!A136</f>
        <v>Fabrication</v>
      </c>
      <c r="B133" s="9"/>
      <c r="C133" s="9"/>
      <c r="D133" s="9"/>
      <c r="E133" s="9"/>
      <c r="F133" s="9"/>
    </row>
    <row r="134" spans="1:6" ht="12.75" customHeight="1">
      <c r="A134" s="15" t="str">
        <f>'MSRP Spreadsheet'!A137</f>
        <v>Pulley</v>
      </c>
      <c r="B134" s="9"/>
      <c r="C134" s="9"/>
      <c r="D134" s="9"/>
      <c r="E134" s="9"/>
      <c r="F134" s="9"/>
    </row>
    <row r="135" spans="1:6" ht="12.75" customHeight="1">
      <c r="A135" s="17"/>
      <c r="B135" s="17"/>
      <c r="C135" s="17"/>
      <c r="D135" s="18" t="s">
        <v>23</v>
      </c>
      <c r="E135" s="17"/>
      <c r="F135" s="17"/>
    </row>
    <row r="136" spans="1:6" ht="12.75" customHeight="1"/>
    <row r="137" spans="1:6" ht="12.75" customHeight="1"/>
    <row r="138" spans="1:6" ht="12.75" customHeight="1"/>
    <row r="139" spans="1:6" ht="12.75" customHeight="1"/>
    <row r="140" spans="1:6" ht="12.75" customHeight="1"/>
    <row r="141" spans="1:6" ht="12.75" customHeight="1"/>
    <row r="142" spans="1:6" ht="12.75" customHeight="1"/>
    <row r="143" spans="1:6" ht="12.75" customHeight="1"/>
    <row r="144" spans="1:6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W1000"/>
  <sheetViews>
    <sheetView workbookViewId="0"/>
  </sheetViews>
  <sheetFormatPr defaultColWidth="14.42578125" defaultRowHeight="15" customHeight="1"/>
  <cols>
    <col min="1" max="26" width="8.7109375" customWidth="1"/>
  </cols>
  <sheetData>
    <row r="1" spans="15:21" ht="12.75" customHeight="1"/>
    <row r="2" spans="15:21" ht="26.25" customHeight="1">
      <c r="O2" s="1"/>
      <c r="P2" s="73" t="s">
        <v>0</v>
      </c>
      <c r="Q2" s="57"/>
      <c r="R2" s="57"/>
      <c r="S2" s="57"/>
      <c r="T2" s="57"/>
      <c r="U2" s="57"/>
    </row>
    <row r="3" spans="15:21" ht="12.75" customHeight="1"/>
    <row r="4" spans="15:21" ht="12.75" customHeight="1"/>
    <row r="5" spans="15:21" ht="12.75" customHeight="1">
      <c r="Q5" s="2"/>
      <c r="R5" s="2"/>
    </row>
    <row r="6" spans="15:21" ht="12.75" customHeight="1"/>
    <row r="7" spans="15:21" ht="12.75" customHeight="1"/>
    <row r="8" spans="15:21" ht="12.75" customHeight="1"/>
    <row r="9" spans="15:21" ht="12.75" customHeight="1"/>
    <row r="10" spans="15:21" ht="12.75" customHeight="1"/>
    <row r="11" spans="15:21" ht="12.75" customHeight="1"/>
    <row r="12" spans="15:21" ht="12.75" customHeight="1"/>
    <row r="13" spans="15:21" ht="12.75" customHeight="1"/>
    <row r="14" spans="15:21" ht="12.75" customHeight="1"/>
    <row r="15" spans="15:21" ht="12.75" customHeight="1"/>
    <row r="16" spans="15:21" ht="12.75" customHeight="1"/>
    <row r="17" spans="12:17" ht="12.75" customHeight="1"/>
    <row r="18" spans="12:17" ht="12.75" customHeight="1"/>
    <row r="19" spans="12:17" ht="12.75" customHeight="1"/>
    <row r="20" spans="12:17" ht="12.75" customHeight="1"/>
    <row r="21" spans="12:17" ht="12.75" customHeight="1"/>
    <row r="22" spans="12:17" ht="12.75" customHeight="1"/>
    <row r="23" spans="12:17" ht="12.75" customHeight="1"/>
    <row r="24" spans="12:17" ht="12.75" customHeight="1"/>
    <row r="25" spans="12:17" ht="12.75" customHeight="1"/>
    <row r="26" spans="12:17" ht="12.75" customHeight="1"/>
    <row r="27" spans="12:17" ht="12.75" customHeight="1"/>
    <row r="28" spans="12:17" ht="12.75" customHeight="1"/>
    <row r="29" spans="12:17" ht="12.75" customHeight="1"/>
    <row r="30" spans="12:17" ht="12.75" customHeight="1"/>
    <row r="31" spans="12:17" ht="12.75" customHeight="1">
      <c r="L31" s="1"/>
      <c r="M31" s="74" t="s">
        <v>1</v>
      </c>
      <c r="N31" s="57"/>
      <c r="O31" s="57"/>
      <c r="P31" s="57"/>
      <c r="Q31" s="57"/>
    </row>
    <row r="32" spans="12:17" ht="12.75" customHeight="1"/>
    <row r="33" spans="12:17" ht="12.75" customHeight="1"/>
    <row r="34" spans="12:17" ht="12.75" customHeight="1"/>
    <row r="35" spans="12:17" ht="12.75" customHeight="1"/>
    <row r="36" spans="12:17" ht="12.75" customHeight="1"/>
    <row r="37" spans="12:17" ht="12.75" customHeight="1"/>
    <row r="38" spans="12:17" ht="12.75" customHeight="1"/>
    <row r="39" spans="12:17" ht="12.75" customHeight="1"/>
    <row r="40" spans="12:17" ht="12.75" customHeight="1">
      <c r="L40" s="2"/>
      <c r="M40" s="76"/>
      <c r="N40" s="57"/>
      <c r="O40" s="57"/>
      <c r="P40" s="57"/>
      <c r="Q40" s="57"/>
    </row>
    <row r="41" spans="12:17" ht="12.75" customHeight="1"/>
    <row r="42" spans="12:17" ht="12.75" customHeight="1"/>
    <row r="43" spans="12:17" ht="12.75" customHeight="1"/>
    <row r="44" spans="12:17" ht="12.75" customHeight="1"/>
    <row r="45" spans="12:17" ht="12.75" customHeight="1"/>
    <row r="46" spans="12:17" ht="12.75" customHeight="1"/>
    <row r="47" spans="12:17" ht="12.75" customHeight="1"/>
    <row r="48" spans="12:17" ht="12.75" customHeight="1"/>
    <row r="49" spans="14:19" ht="12.75" customHeight="1"/>
    <row r="50" spans="14:19" ht="12.75" customHeight="1"/>
    <row r="51" spans="14:19" ht="12.75" customHeight="1"/>
    <row r="52" spans="14:19" ht="12.75" customHeight="1"/>
    <row r="53" spans="14:19" ht="12.75" customHeight="1">
      <c r="N53" s="1"/>
      <c r="O53" s="74" t="s">
        <v>2</v>
      </c>
      <c r="P53" s="57"/>
      <c r="Q53" s="57"/>
      <c r="R53" s="57"/>
      <c r="S53" s="57"/>
    </row>
    <row r="54" spans="14:19" ht="12.75" customHeight="1"/>
    <row r="55" spans="14:19" ht="12.75" customHeight="1"/>
    <row r="56" spans="14:19" ht="12.75" customHeight="1"/>
    <row r="57" spans="14:19" ht="12.75" customHeight="1"/>
    <row r="58" spans="14:19" ht="12.75" customHeight="1"/>
    <row r="59" spans="14:19" ht="12.75" customHeight="1"/>
    <row r="60" spans="14:19" ht="12.75" customHeight="1"/>
    <row r="61" spans="14:19" ht="12.75" customHeight="1"/>
    <row r="62" spans="14:19" ht="12.75" customHeight="1"/>
    <row r="63" spans="14:19" ht="12.75" customHeight="1"/>
    <row r="64" spans="14:19" ht="12.75" customHeight="1"/>
    <row r="65" spans="1:16" ht="12.75" customHeight="1"/>
    <row r="66" spans="1:16" ht="12.75" customHeight="1"/>
    <row r="67" spans="1:16" ht="12.75" customHeight="1"/>
    <row r="68" spans="1:16" ht="12.75" customHeight="1"/>
    <row r="69" spans="1:16" ht="12.75" customHeight="1"/>
    <row r="70" spans="1:16" ht="12.75" customHeight="1"/>
    <row r="71" spans="1:16" ht="12.75" customHeight="1"/>
    <row r="72" spans="1:16" ht="12.75" customHeight="1"/>
    <row r="73" spans="1:16" ht="12.75" customHeight="1"/>
    <row r="74" spans="1:16" ht="12.75" customHeight="1"/>
    <row r="75" spans="1:16" ht="12.75" customHeight="1"/>
    <row r="76" spans="1:16" ht="12.75" customHeight="1">
      <c r="A76" s="1"/>
      <c r="B76" s="74" t="s">
        <v>1</v>
      </c>
      <c r="C76" s="57"/>
      <c r="D76" s="57"/>
      <c r="E76" s="57"/>
      <c r="F76" s="57"/>
    </row>
    <row r="77" spans="1:16" ht="12.75" customHeight="1"/>
    <row r="78" spans="1:16" ht="12.75" customHeight="1"/>
    <row r="79" spans="1:16" ht="12.75" customHeight="1">
      <c r="K79" s="1"/>
      <c r="L79" s="74" t="s">
        <v>3</v>
      </c>
      <c r="M79" s="57"/>
      <c r="N79" s="57"/>
      <c r="O79" s="57"/>
      <c r="P79" s="57"/>
    </row>
    <row r="80" spans="1:16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spans="11:16" ht="12.75" customHeight="1"/>
    <row r="98" spans="11:16" ht="12.75" customHeight="1"/>
    <row r="99" spans="11:16" ht="12.75" customHeight="1"/>
    <row r="100" spans="11:16" ht="12.75" customHeight="1"/>
    <row r="101" spans="11:16" ht="12.75" customHeight="1"/>
    <row r="102" spans="11:16" ht="12.75" customHeight="1"/>
    <row r="103" spans="11:16" ht="12.75" customHeight="1"/>
    <row r="104" spans="11:16" ht="12.75" customHeight="1">
      <c r="K104" s="1"/>
      <c r="L104" s="74" t="s">
        <v>4</v>
      </c>
      <c r="M104" s="57"/>
      <c r="N104" s="57"/>
      <c r="O104" s="57"/>
      <c r="P104" s="57"/>
    </row>
    <row r="105" spans="11:16" ht="12.75" customHeight="1"/>
    <row r="106" spans="11:16" ht="12.75" customHeight="1"/>
    <row r="107" spans="11:16" ht="12.75" customHeight="1"/>
    <row r="108" spans="11:16" ht="12.75" customHeight="1"/>
    <row r="109" spans="11:16" ht="12.75" customHeight="1"/>
    <row r="110" spans="11:16" ht="12.75" customHeight="1"/>
    <row r="111" spans="11:16" ht="12.75" customHeight="1"/>
    <row r="112" spans="11:16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spans="11:17" ht="12.75" customHeight="1"/>
    <row r="130" spans="11:17" ht="12.75" customHeight="1">
      <c r="K130" s="1"/>
      <c r="L130" s="74" t="s">
        <v>5</v>
      </c>
      <c r="M130" s="57"/>
      <c r="N130" s="57"/>
      <c r="O130" s="57"/>
      <c r="P130" s="57"/>
    </row>
    <row r="131" spans="11:17" ht="12.75" customHeight="1"/>
    <row r="132" spans="11:17" ht="12.75" customHeight="1"/>
    <row r="133" spans="11:17" ht="12.75" customHeight="1"/>
    <row r="134" spans="11:17" ht="12.75" customHeight="1"/>
    <row r="135" spans="11:17" ht="12.75" customHeight="1"/>
    <row r="136" spans="11:17" ht="12.75" customHeight="1"/>
    <row r="137" spans="11:17" ht="12.75" customHeight="1"/>
    <row r="138" spans="11:17" ht="12.75" customHeight="1"/>
    <row r="139" spans="11:17" ht="12.75" customHeight="1"/>
    <row r="140" spans="11:17" ht="12.75" customHeight="1">
      <c r="L140" s="1"/>
      <c r="M140" s="74" t="s">
        <v>6</v>
      </c>
      <c r="N140" s="57"/>
      <c r="O140" s="57"/>
      <c r="P140" s="57"/>
      <c r="Q140" s="57"/>
    </row>
    <row r="141" spans="11:17" ht="12.75" customHeight="1"/>
    <row r="142" spans="11:17" ht="12.75" customHeight="1"/>
    <row r="143" spans="11:17" ht="12.75" customHeight="1"/>
    <row r="144" spans="11:17" ht="12.75" customHeight="1"/>
    <row r="145" spans="10:15" ht="12.75" customHeight="1"/>
    <row r="146" spans="10:15" ht="12.75" customHeight="1"/>
    <row r="147" spans="10:15" ht="12.75" customHeight="1"/>
    <row r="148" spans="10:15" ht="12.75" customHeight="1"/>
    <row r="149" spans="10:15" ht="12.75" customHeight="1"/>
    <row r="150" spans="10:15" ht="12.75" customHeight="1"/>
    <row r="151" spans="10:15" ht="12.75" customHeight="1"/>
    <row r="152" spans="10:15" ht="12.75" customHeight="1"/>
    <row r="153" spans="10:15" ht="12.75" customHeight="1"/>
    <row r="154" spans="10:15" ht="12.75" customHeight="1"/>
    <row r="155" spans="10:15" ht="12.75" customHeight="1"/>
    <row r="156" spans="10:15" ht="12.75" customHeight="1"/>
    <row r="157" spans="10:15" ht="12.75" customHeight="1"/>
    <row r="158" spans="10:15" ht="12.75" customHeight="1">
      <c r="J158" s="3"/>
      <c r="K158" s="75" t="s">
        <v>7</v>
      </c>
      <c r="L158" s="57"/>
      <c r="M158" s="57"/>
      <c r="N158" s="57"/>
      <c r="O158" s="57"/>
    </row>
    <row r="159" spans="10:15" ht="12.75" customHeight="1"/>
    <row r="160" spans="10:15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spans="11:16" ht="12.75" customHeight="1"/>
    <row r="178" spans="11:16" ht="12.75" customHeight="1"/>
    <row r="179" spans="11:16" ht="12.75" customHeight="1"/>
    <row r="180" spans="11:16" ht="12.75" customHeight="1">
      <c r="K180" s="3"/>
      <c r="L180" s="75" t="s">
        <v>8</v>
      </c>
      <c r="M180" s="57"/>
      <c r="N180" s="57"/>
      <c r="O180" s="57"/>
      <c r="P180" s="57"/>
    </row>
    <row r="181" spans="11:16" ht="12.75" customHeight="1"/>
    <row r="182" spans="11:16" ht="12.75" customHeight="1"/>
    <row r="183" spans="11:16" ht="12.75" customHeight="1"/>
    <row r="184" spans="11:16" ht="12.75" customHeight="1"/>
    <row r="185" spans="11:16" ht="12.75" customHeight="1"/>
    <row r="186" spans="11:16" ht="12.75" customHeight="1"/>
    <row r="187" spans="11:16" ht="12.75" customHeight="1"/>
    <row r="188" spans="11:16" ht="12.75" customHeight="1"/>
    <row r="189" spans="11:16" ht="12.75" customHeight="1"/>
    <row r="190" spans="11:16" ht="12.75" customHeight="1"/>
    <row r="191" spans="11:16" ht="12.75" customHeight="1"/>
    <row r="192" spans="11:16" ht="12.75" customHeight="1"/>
    <row r="193" spans="11:16" ht="12.75" customHeight="1"/>
    <row r="194" spans="11:16" ht="12.75" customHeight="1"/>
    <row r="195" spans="11:16" ht="12.75" customHeight="1"/>
    <row r="196" spans="11:16" ht="12.75" customHeight="1">
      <c r="K196" s="3"/>
      <c r="L196" s="75" t="s">
        <v>9</v>
      </c>
      <c r="M196" s="57"/>
      <c r="N196" s="57"/>
      <c r="O196" s="57"/>
      <c r="P196" s="57"/>
    </row>
    <row r="197" spans="11:16" ht="12.75" customHeight="1"/>
    <row r="198" spans="11:16" ht="12.75" customHeight="1"/>
    <row r="199" spans="11:16" ht="12.75" customHeight="1"/>
    <row r="200" spans="11:16" ht="12.75" customHeight="1"/>
    <row r="201" spans="11:16" ht="12.75" customHeight="1"/>
    <row r="202" spans="11:16" ht="12.75" customHeight="1"/>
    <row r="203" spans="11:16" ht="12.75" customHeight="1"/>
    <row r="204" spans="11:16" ht="12.75" customHeight="1"/>
    <row r="205" spans="11:16" ht="12.75" customHeight="1"/>
    <row r="206" spans="11:16" ht="12.75" customHeight="1"/>
    <row r="207" spans="11:16" ht="12.75" customHeight="1"/>
    <row r="208" spans="11:16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spans="11:16" ht="12.75" customHeight="1"/>
    <row r="226" spans="11:16" ht="12.75" customHeight="1"/>
    <row r="227" spans="11:16" ht="12.75" customHeight="1"/>
    <row r="228" spans="11:16" ht="12.75" customHeight="1"/>
    <row r="229" spans="11:16" ht="12.75" customHeight="1"/>
    <row r="230" spans="11:16" ht="12.75" customHeight="1"/>
    <row r="231" spans="11:16" ht="12.75" customHeight="1">
      <c r="K231" s="3"/>
      <c r="L231" s="75" t="s">
        <v>10</v>
      </c>
      <c r="M231" s="57"/>
      <c r="N231" s="57"/>
      <c r="O231" s="57"/>
      <c r="P231" s="57"/>
    </row>
    <row r="232" spans="11:16" ht="12.75" customHeight="1"/>
    <row r="233" spans="11:16" ht="12.75" customHeight="1"/>
    <row r="234" spans="11:16" ht="12.75" customHeight="1"/>
    <row r="235" spans="11:16" ht="12.75" customHeight="1"/>
    <row r="236" spans="11:16" ht="12.75" customHeight="1"/>
    <row r="237" spans="11:16" ht="12.75" customHeight="1"/>
    <row r="238" spans="11:16" ht="12.75" customHeight="1"/>
    <row r="239" spans="11:16" ht="12.75" customHeight="1"/>
    <row r="240" spans="11:16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spans="1:15" ht="12.75" customHeight="1">
      <c r="A257" s="4"/>
      <c r="J257" s="3"/>
      <c r="K257" s="75" t="s">
        <v>11</v>
      </c>
      <c r="L257" s="57"/>
      <c r="M257" s="57"/>
      <c r="N257" s="57"/>
      <c r="O257" s="57"/>
    </row>
    <row r="258" spans="1:15" ht="12.75" customHeight="1"/>
    <row r="259" spans="1:15" ht="12.75" customHeight="1"/>
    <row r="260" spans="1:15" ht="12.75" customHeight="1"/>
    <row r="261" spans="1:15" ht="12.75" customHeight="1"/>
    <row r="262" spans="1:15" ht="12.75" customHeight="1"/>
    <row r="263" spans="1:15" ht="12.75" customHeight="1"/>
    <row r="264" spans="1:15" ht="12.75" customHeight="1"/>
    <row r="265" spans="1:15" ht="12.75" customHeight="1"/>
    <row r="266" spans="1:15" ht="12.75" customHeight="1"/>
    <row r="267" spans="1:15" ht="12.75" customHeight="1"/>
    <row r="268" spans="1:15" ht="12.75" customHeight="1"/>
    <row r="269" spans="1:15" ht="12.75" customHeight="1"/>
    <row r="270" spans="1:15" ht="12.75" customHeight="1"/>
    <row r="271" spans="1:15" ht="12.75" customHeight="1"/>
    <row r="272" spans="1:15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spans="11:16" ht="12.75" customHeight="1"/>
    <row r="290" spans="11:16" ht="12.75" customHeight="1"/>
    <row r="291" spans="11:16" ht="12.75" customHeight="1"/>
    <row r="292" spans="11:16" ht="12.75" customHeight="1"/>
    <row r="293" spans="11:16" ht="12.75" customHeight="1"/>
    <row r="294" spans="11:16" ht="12.75" customHeight="1"/>
    <row r="295" spans="11:16" ht="12.75" customHeight="1"/>
    <row r="296" spans="11:16" ht="12.75" customHeight="1"/>
    <row r="297" spans="11:16" ht="12.75" customHeight="1"/>
    <row r="298" spans="11:16" ht="12.75" customHeight="1"/>
    <row r="299" spans="11:16" ht="12.75" customHeight="1"/>
    <row r="300" spans="11:16" ht="12.75" customHeight="1"/>
    <row r="301" spans="11:16" ht="12.75" customHeight="1">
      <c r="K301" s="3"/>
      <c r="L301" s="75" t="s">
        <v>12</v>
      </c>
      <c r="M301" s="57"/>
      <c r="N301" s="57"/>
      <c r="O301" s="57"/>
      <c r="P301" s="57"/>
    </row>
    <row r="302" spans="11:16" ht="12.75" customHeight="1"/>
    <row r="303" spans="11:16" ht="12.75" customHeight="1"/>
    <row r="304" spans="11:16" ht="12.75" customHeight="1"/>
    <row r="305" spans="18:23" ht="12.75" customHeight="1"/>
    <row r="306" spans="18:23" ht="12.75" customHeight="1"/>
    <row r="307" spans="18:23" ht="12.75" customHeight="1"/>
    <row r="308" spans="18:23" ht="12.75" customHeight="1"/>
    <row r="309" spans="18:23" ht="12.75" customHeight="1"/>
    <row r="310" spans="18:23" ht="12.75" customHeight="1"/>
    <row r="311" spans="18:23" ht="12.75" customHeight="1"/>
    <row r="312" spans="18:23" ht="12.75" customHeight="1"/>
    <row r="313" spans="18:23" ht="12.75" customHeight="1">
      <c r="R313" s="3"/>
      <c r="S313" s="75" t="s">
        <v>13</v>
      </c>
      <c r="T313" s="57"/>
      <c r="U313" s="57"/>
      <c r="V313" s="57"/>
      <c r="W313" s="57"/>
    </row>
    <row r="314" spans="18:23" ht="12.75" customHeight="1"/>
    <row r="315" spans="18:23" ht="12.75" customHeight="1"/>
    <row r="316" spans="18:23" ht="12.75" customHeight="1"/>
    <row r="317" spans="18:23" ht="12.75" customHeight="1"/>
    <row r="318" spans="18:23" ht="12.75" customHeight="1"/>
    <row r="319" spans="18:23" ht="12.75" customHeight="1"/>
    <row r="320" spans="18:23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spans="11:16" ht="12.75" customHeight="1"/>
    <row r="354" spans="11:16" ht="12.75" customHeight="1"/>
    <row r="355" spans="11:16" ht="12.75" customHeight="1"/>
    <row r="356" spans="11:16" ht="12.75" customHeight="1"/>
    <row r="357" spans="11:16" ht="12.75" customHeight="1">
      <c r="K357" s="3"/>
      <c r="L357" s="75" t="s">
        <v>14</v>
      </c>
      <c r="M357" s="57"/>
      <c r="N357" s="57"/>
      <c r="O357" s="57"/>
      <c r="P357" s="57"/>
    </row>
    <row r="358" spans="11:16" ht="12.75" customHeight="1"/>
    <row r="359" spans="11:16" ht="12.75" customHeight="1"/>
    <row r="360" spans="11:16" ht="12.75" customHeight="1"/>
    <row r="361" spans="11:16" ht="12.75" customHeight="1"/>
    <row r="362" spans="11:16" ht="12.75" customHeight="1"/>
    <row r="363" spans="11:16" ht="12.75" customHeight="1"/>
    <row r="364" spans="11:16" ht="12.75" customHeight="1"/>
    <row r="365" spans="11:16" ht="12.75" customHeight="1"/>
    <row r="366" spans="11:16" ht="12.75" customHeight="1"/>
    <row r="367" spans="11:16" ht="12.75" customHeight="1"/>
    <row r="368" spans="11:16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spans="11:16" ht="12.75" customHeight="1"/>
    <row r="434" spans="11:16" ht="12.75" customHeight="1"/>
    <row r="435" spans="11:16" ht="12.75" customHeight="1"/>
    <row r="436" spans="11:16" ht="12.75" customHeight="1"/>
    <row r="437" spans="11:16" ht="12.75" customHeight="1"/>
    <row r="438" spans="11:16" ht="12.75" customHeight="1"/>
    <row r="439" spans="11:16" ht="12.75" customHeight="1"/>
    <row r="440" spans="11:16" ht="12.75" customHeight="1"/>
    <row r="441" spans="11:16" ht="12.75" customHeight="1"/>
    <row r="442" spans="11:16" ht="12.75" customHeight="1"/>
    <row r="443" spans="11:16" ht="12.75" customHeight="1"/>
    <row r="444" spans="11:16" ht="12.75" customHeight="1">
      <c r="K444" s="3"/>
      <c r="L444" s="75" t="s">
        <v>15</v>
      </c>
      <c r="M444" s="57"/>
      <c r="N444" s="57"/>
      <c r="O444" s="57"/>
      <c r="P444" s="57"/>
    </row>
    <row r="445" spans="11:16" ht="12.75" customHeight="1"/>
    <row r="446" spans="11:16" ht="12.75" customHeight="1"/>
    <row r="447" spans="11:16" ht="12.75" customHeight="1"/>
    <row r="448" spans="11:16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8">
    <mergeCell ref="L357:P357"/>
    <mergeCell ref="L444:P444"/>
    <mergeCell ref="L196:P196"/>
    <mergeCell ref="L231:P231"/>
    <mergeCell ref="K257:O257"/>
    <mergeCell ref="B76:F76"/>
    <mergeCell ref="L79:P79"/>
    <mergeCell ref="K158:O158"/>
    <mergeCell ref="L130:P130"/>
    <mergeCell ref="M140:Q140"/>
    <mergeCell ref="L180:P180"/>
    <mergeCell ref="P2:U2"/>
    <mergeCell ref="O53:S53"/>
    <mergeCell ref="L104:P104"/>
    <mergeCell ref="S313:W313"/>
    <mergeCell ref="M40:Q40"/>
    <mergeCell ref="M31:Q31"/>
    <mergeCell ref="L301:P30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 Spreadsheet</vt:lpstr>
      <vt:lpstr>Supporting Calculations</vt:lpstr>
      <vt:lpstr>Reciepts - Documentation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Rettig</dc:creator>
  <cp:lastModifiedBy>Robert Baratono</cp:lastModifiedBy>
  <dcterms:created xsi:type="dcterms:W3CDTF">2018-02-19T03:14:20Z</dcterms:created>
  <dcterms:modified xsi:type="dcterms:W3CDTF">2018-03-12T19:34:08Z</dcterms:modified>
</cp:coreProperties>
</file>