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2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ttmassman/Downloads/"/>
    </mc:Choice>
  </mc:AlternateContent>
  <xr:revisionPtr revIDLastSave="0" documentId="13_ncr:1_{16E82A7C-87C0-6041-A992-E690607CEA0C}" xr6:coauthVersionLast="40" xr6:coauthVersionMax="40" xr10:uidLastSave="{00000000-0000-0000-0000-000000000000}"/>
  <bookViews>
    <workbookView xWindow="0" yWindow="460" windowWidth="28800" windowHeight="17540" activeTab="2" xr2:uid="{00000000-000D-0000-FFFF-FFFF00000000}"/>
  </bookViews>
  <sheets>
    <sheet name="MSRP_spreadsheet" sheetId="1" r:id="rId1"/>
    <sheet name="Supporting_Calculations" sheetId="2" r:id="rId2"/>
    <sheet name="Reciepts - Documentation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367" i="3" l="1"/>
  <c r="D357" i="3"/>
  <c r="A146" i="2"/>
  <c r="A145" i="2"/>
  <c r="A144" i="2"/>
  <c r="A143" i="2"/>
  <c r="A142" i="2"/>
  <c r="A141" i="2"/>
  <c r="A140" i="2"/>
  <c r="A139" i="2"/>
  <c r="A138" i="2"/>
  <c r="A137" i="2"/>
  <c r="A136" i="2"/>
  <c r="A135" i="2"/>
  <c r="A134" i="2"/>
  <c r="A133" i="2"/>
  <c r="A132" i="2"/>
  <c r="A131" i="2"/>
  <c r="A130" i="2"/>
  <c r="A129" i="2"/>
  <c r="A127" i="2"/>
  <c r="A126" i="2"/>
  <c r="A125" i="2"/>
  <c r="A124" i="2"/>
  <c r="A123" i="2"/>
  <c r="A122" i="2"/>
  <c r="A121" i="2"/>
  <c r="A120" i="2"/>
  <c r="A119" i="2"/>
  <c r="A118" i="2"/>
  <c r="A117" i="2"/>
  <c r="A116" i="2"/>
  <c r="A115" i="2"/>
  <c r="A114" i="2"/>
  <c r="A113" i="2"/>
  <c r="A112" i="2"/>
  <c r="A110" i="2"/>
  <c r="A109" i="2"/>
  <c r="A108" i="2"/>
  <c r="A107" i="2"/>
  <c r="A106" i="2"/>
  <c r="A105" i="2"/>
  <c r="A103" i="2"/>
  <c r="A102" i="2"/>
  <c r="A101" i="2"/>
  <c r="A100" i="2"/>
  <c r="A99" i="2"/>
  <c r="A98" i="2"/>
  <c r="A97" i="2"/>
  <c r="A96" i="2"/>
  <c r="A94" i="2"/>
  <c r="A93" i="2"/>
  <c r="A92" i="2"/>
  <c r="A91" i="2"/>
  <c r="A90" i="2"/>
  <c r="A89" i="2"/>
  <c r="A88" i="2"/>
  <c r="A87" i="2"/>
  <c r="A86" i="2"/>
  <c r="A85" i="2"/>
  <c r="A84" i="2"/>
  <c r="A83" i="2"/>
  <c r="A82" i="2"/>
  <c r="A80" i="2"/>
  <c r="A79" i="2"/>
  <c r="A78" i="2"/>
  <c r="A77" i="2"/>
  <c r="A76" i="2"/>
  <c r="A75" i="2"/>
  <c r="A74" i="2"/>
  <c r="A73" i="2"/>
  <c r="A71" i="2"/>
  <c r="A70" i="2"/>
  <c r="A69" i="2"/>
  <c r="A68" i="2"/>
  <c r="A67" i="2"/>
  <c r="A66" i="2"/>
  <c r="A65" i="2"/>
  <c r="A64" i="2"/>
  <c r="A61" i="2"/>
  <c r="A60" i="2"/>
  <c r="A59" i="2"/>
  <c r="A58" i="2"/>
  <c r="A57" i="2"/>
  <c r="A56" i="2"/>
  <c r="A55" i="2"/>
  <c r="A54" i="2"/>
  <c r="A53" i="2"/>
  <c r="A52" i="2"/>
  <c r="A51" i="2"/>
  <c r="A49" i="2"/>
  <c r="A48" i="2"/>
  <c r="A47" i="2"/>
  <c r="A46" i="2"/>
  <c r="A45" i="2"/>
  <c r="A44" i="2"/>
  <c r="A43" i="2"/>
  <c r="A42" i="2"/>
  <c r="A41" i="2"/>
  <c r="A40" i="2"/>
  <c r="A38" i="2"/>
  <c r="A37" i="2"/>
  <c r="A36" i="2"/>
  <c r="A35" i="2"/>
  <c r="A34" i="2"/>
  <c r="A33" i="2"/>
  <c r="A32" i="2"/>
  <c r="A31" i="2"/>
  <c r="A30" i="2"/>
  <c r="A29" i="2"/>
  <c r="A28" i="2"/>
  <c r="F27" i="2"/>
  <c r="A26" i="2"/>
  <c r="A25" i="2"/>
  <c r="A24" i="2"/>
  <c r="A23" i="2"/>
  <c r="A22" i="2"/>
  <c r="A21" i="2"/>
  <c r="A20" i="2"/>
  <c r="A19" i="2"/>
  <c r="A18" i="2"/>
  <c r="A17" i="2"/>
  <c r="A15" i="2"/>
  <c r="A14" i="2"/>
  <c r="A13" i="2"/>
  <c r="A12" i="2"/>
  <c r="A11" i="2"/>
  <c r="A10" i="2"/>
  <c r="A9" i="2"/>
  <c r="A8" i="2"/>
  <c r="A7" i="2"/>
  <c r="A6" i="2"/>
  <c r="A4" i="2"/>
  <c r="F2" i="2"/>
  <c r="E2" i="2"/>
  <c r="D2" i="2"/>
  <c r="C2" i="2"/>
  <c r="B2" i="2"/>
  <c r="B1" i="2"/>
  <c r="A1" i="2"/>
  <c r="G7" i="1"/>
  <c r="G8" i="1"/>
  <c r="G9" i="1"/>
  <c r="G10" i="1"/>
  <c r="G11" i="1"/>
  <c r="G12" i="1"/>
  <c r="G13" i="1"/>
  <c r="G14" i="1"/>
  <c r="G15" i="1"/>
  <c r="G18" i="1"/>
  <c r="G19" i="1"/>
  <c r="G20" i="1"/>
  <c r="G21" i="1"/>
  <c r="G22" i="1"/>
  <c r="G23" i="1"/>
  <c r="G24" i="1"/>
  <c r="G25" i="1"/>
  <c r="G26" i="1"/>
  <c r="G29" i="1"/>
  <c r="G30" i="1"/>
  <c r="G31" i="1"/>
  <c r="G32" i="1"/>
  <c r="G33" i="1"/>
  <c r="G34" i="1"/>
  <c r="G35" i="1"/>
  <c r="G36" i="1"/>
  <c r="G37" i="1"/>
  <c r="G38" i="1"/>
  <c r="G41" i="1"/>
  <c r="G42" i="1"/>
  <c r="G43" i="1"/>
  <c r="G44" i="1"/>
  <c r="G45" i="1"/>
  <c r="G46" i="1"/>
  <c r="G47" i="1"/>
  <c r="G48" i="1"/>
  <c r="G49" i="1"/>
  <c r="G52" i="1"/>
  <c r="G53" i="1"/>
  <c r="G54" i="1"/>
  <c r="G55" i="1"/>
  <c r="G56" i="1"/>
  <c r="G57" i="1"/>
  <c r="G58" i="1"/>
  <c r="G59" i="1"/>
  <c r="G60" i="1"/>
  <c r="G61" i="1"/>
  <c r="G62" i="1"/>
  <c r="G65" i="1"/>
  <c r="G66" i="1"/>
  <c r="G67" i="1"/>
  <c r="G68" i="1"/>
  <c r="G69" i="1"/>
  <c r="G70" i="1"/>
  <c r="G71" i="1"/>
  <c r="G74" i="1"/>
  <c r="F75" i="1"/>
  <c r="G75" i="1"/>
  <c r="G76" i="1"/>
  <c r="G77" i="1"/>
  <c r="G78" i="1"/>
  <c r="G79" i="1"/>
  <c r="G80" i="1"/>
  <c r="F83" i="1"/>
  <c r="G83" i="1"/>
  <c r="G84" i="1"/>
  <c r="G85" i="1"/>
  <c r="G86" i="1"/>
  <c r="G87" i="1"/>
  <c r="G88" i="1"/>
  <c r="G89" i="1"/>
  <c r="G90" i="1"/>
  <c r="G91" i="1"/>
  <c r="G92" i="1"/>
  <c r="G93" i="1"/>
  <c r="G94" i="1"/>
  <c r="G97" i="1"/>
  <c r="G98" i="1"/>
  <c r="G99" i="1"/>
  <c r="G100" i="1"/>
  <c r="G101" i="1"/>
  <c r="G102" i="1"/>
  <c r="G103" i="1"/>
  <c r="G106" i="1"/>
  <c r="G107" i="1"/>
  <c r="G109" i="1"/>
  <c r="G110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C155" i="1"/>
  <c r="G153" i="1"/>
  <c r="F153" i="1"/>
  <c r="E153" i="1"/>
  <c r="D153" i="1"/>
  <c r="C153" i="1"/>
</calcChain>
</file>

<file path=xl/sharedStrings.xml><?xml version="1.0" encoding="utf-8"?>
<sst xmlns="http://schemas.openxmlformats.org/spreadsheetml/2006/main" count="377" uniqueCount="228">
  <si>
    <t>Component</t>
  </si>
  <si>
    <t>Description/Details</t>
  </si>
  <si>
    <t>Per Item MSRP</t>
  </si>
  <si>
    <t>Mfg. quote + 50%</t>
  </si>
  <si>
    <t>https://www.ski-doo.com/build-and-price/vehicle-configuration.html?configAirProfileName=BRP_SKI&amp;configAirPlatformId=SKI_RENEGADE&amp;modelYear=2019</t>
  </si>
  <si>
    <t>2019 Ski-Doo MXZ Sport 600 ACE: $8999.00</t>
  </si>
  <si>
    <t>Whls. + 50%</t>
  </si>
  <si>
    <t>Retail cost of added component</t>
  </si>
  <si>
    <t>Retail of most expensive part +50% for substituted component</t>
  </si>
  <si>
    <t>Sled MSRP or Highest Value of modified components</t>
  </si>
  <si>
    <t>Link:</t>
  </si>
  <si>
    <t>https://www.ski-doo.com/build-and-price/vehicle-configuration.html?configAirProfileName=BRP_SKI&amp;configAirPlatformId=SKI_MXZ&amp;modelYear=2019</t>
  </si>
  <si>
    <t>2018 model year base sled (reflects engine choice)</t>
  </si>
  <si>
    <t>2018 Ski-doo MXZ Sport ACE 600</t>
  </si>
  <si>
    <t>$8299.00+$9349.00-$8649.00=$8999.00</t>
  </si>
  <si>
    <t>*MXZ Sport no longer is built with an ACE 600 only with the carb 600, Renegade Sport is built with both.</t>
  </si>
  <si>
    <t>I built the Renegade Sport the same way except with the different engines to obtain the upcharge for the ACE 600 then added that price to the 2019 MXZ Sport</t>
  </si>
  <si>
    <t>EGR Valve: $61.35</t>
  </si>
  <si>
    <t>Factory options utilized on competition sled</t>
  </si>
  <si>
    <t>https://www.autopartskart.com/sku/deeg10176.html?gclid=Cj0KCQiAwp_UBRD7ARIsAMie3XY6rey_NDhNY4ZxNpvtQt1BwGgjk4l0zj_FNpBodxk4VrIG6b6q03EaAnDuEALw_wcB</t>
  </si>
  <si>
    <t>tow hitch/rack</t>
  </si>
  <si>
    <t>n/a</t>
  </si>
  <si>
    <t>12 VDC outlet</t>
  </si>
  <si>
    <t>handle bar hooks</t>
  </si>
  <si>
    <t>mirrors</t>
  </si>
  <si>
    <t>tachometer</t>
  </si>
  <si>
    <t>stock</t>
  </si>
  <si>
    <t>Engine Displacement Price Calc</t>
  </si>
  <si>
    <t>Ski-Doo Deflectors: $72.94</t>
  </si>
  <si>
    <t>electric start</t>
  </si>
  <si>
    <t>3.5/cc * 74 cc</t>
  </si>
  <si>
    <t>reverse</t>
  </si>
  <si>
    <t>https://www.google.com/search?q=ski+doo+deflector+extension+kit&amp;oq=ski+doo+deflector+extension+kit&amp;aqs=chrome..69i57.5247j0j9&amp;sourceid=chrome&amp;ie=UTF-8</t>
  </si>
  <si>
    <t>shocks</t>
  </si>
  <si>
    <t>other</t>
  </si>
  <si>
    <t>Engine/Motor</t>
  </si>
  <si>
    <t>spark-ignition/compression-ignition</t>
  </si>
  <si>
    <t>internal parts coating</t>
  </si>
  <si>
    <t>head</t>
  </si>
  <si>
    <t>cylinder</t>
  </si>
  <si>
    <t>Increased Displacement of Engine</t>
  </si>
  <si>
    <t>pistons/rings/connecting rods</t>
  </si>
  <si>
    <t xml:space="preserve"> </t>
  </si>
  <si>
    <t>electric motor</t>
  </si>
  <si>
    <t>(Price of 900 ACE - Price of 600 ACE)/(900cc - 600cc) = price per cc engine</t>
  </si>
  <si>
    <t>auxiliary energy sources</t>
  </si>
  <si>
    <t>fabrication</t>
  </si>
  <si>
    <t>(price per cc engine)*(added cc)=price of increased displacement</t>
  </si>
  <si>
    <t>EGR Outer Tubing = 7" * $2.59/in = $18.13</t>
  </si>
  <si>
    <t>http://www.speedymetals.com/pc-4510-8276-3-od-x-065-wall-tube-304-stainless-steel-annealed.aspx</t>
  </si>
  <si>
    <t>Increased Displacement</t>
  </si>
  <si>
    <t>Air Management/Intake System</t>
  </si>
  <si>
    <t>turbocharger</t>
  </si>
  <si>
    <t>supercharger</t>
  </si>
  <si>
    <t>turbocharger/supercharger plumbing</t>
  </si>
  <si>
    <t>EGR Inner Tubing = 16 tubes * 7" * $0.42/in. = 47.07</t>
  </si>
  <si>
    <t>http://www.speedymetals.com/pc-4465-8276-38-od-x-0028-wall-tube-304-stainless-steel-annealed.aspx</t>
  </si>
  <si>
    <t>air box/air filter</t>
  </si>
  <si>
    <t>intercooler</t>
  </si>
  <si>
    <t>reed valve</t>
  </si>
  <si>
    <t>rotary valve</t>
  </si>
  <si>
    <t>boost bottle</t>
  </si>
  <si>
    <t>Bosch MAF</t>
  </si>
  <si>
    <t>Camoplast Rip Saw II Track: $425.00</t>
  </si>
  <si>
    <t>Fuel Management</t>
  </si>
  <si>
    <t>fuel injector (PFI, SDI, DI)</t>
  </si>
  <si>
    <t>Mass Air Flow Sensor: $69.15</t>
  </si>
  <si>
    <t>https://www.gmpartscenter.net/oem-parts/gm-mass-air-flow-sensor-12671625</t>
  </si>
  <si>
    <t>(Not replacement component; Price=actual/no mark-up)</t>
  </si>
  <si>
    <t>throttle body</t>
  </si>
  <si>
    <t>carburetor</t>
  </si>
  <si>
    <t>fuel pump</t>
  </si>
  <si>
    <t>fuel pressure regulator</t>
  </si>
  <si>
    <t>fuel filter</t>
  </si>
  <si>
    <t>fuel line</t>
  </si>
  <si>
    <t>Exhaust System</t>
  </si>
  <si>
    <t>EGR Temperature Sensor: $39.99</t>
  </si>
  <si>
    <t>muffler</t>
  </si>
  <si>
    <t>stock parts</t>
  </si>
  <si>
    <t>https://www.skidoopartsnation.com/oemparts/p/ski_doo/278002895/temperature-sensor</t>
  </si>
  <si>
    <t>pipes/tubes</t>
  </si>
  <si>
    <t>3-way exhaust catalyst</t>
  </si>
  <si>
    <t>Heraeus 3-way catalyst</t>
  </si>
  <si>
    <t>diesel particulate filter</t>
  </si>
  <si>
    <t>oxidation catalyst</t>
  </si>
  <si>
    <t>secondary air pump</t>
  </si>
  <si>
    <t>air pump plumbing</t>
  </si>
  <si>
    <t>heat management</t>
  </si>
  <si>
    <t>Titanium header wrap</t>
  </si>
  <si>
    <t>EGR System</t>
  </si>
  <si>
    <t>Catalyst Rhodium pricing: $82.95/g</t>
  </si>
  <si>
    <t>EGR Temperature sensor</t>
  </si>
  <si>
    <t>http://www.infomine.com/investment/metal-prices/rhodium/1-month/</t>
  </si>
  <si>
    <t>EGR Valve</t>
  </si>
  <si>
    <t>2-way catalyst</t>
  </si>
  <si>
    <t>(not replacement component; price=actual per unit if 5000 purchased)</t>
  </si>
  <si>
    <t>Front Suspension</t>
  </si>
  <si>
    <t>skis</t>
  </si>
  <si>
    <t>Fox Float 2 Shock (2)</t>
  </si>
  <si>
    <t>Catalyst Platinum pricing: $792/ounce</t>
  </si>
  <si>
    <t>http://markets.businessinsider.com/commodities/platinum-price</t>
  </si>
  <si>
    <t>springs</t>
  </si>
  <si>
    <t>trailing arms/A-arms</t>
  </si>
  <si>
    <t>Titanium Header Wrap</t>
  </si>
  <si>
    <t>steering components</t>
  </si>
  <si>
    <t>18.13 + 47.07</t>
  </si>
  <si>
    <t>Rear Suspension</t>
  </si>
  <si>
    <t>wheels</t>
  </si>
  <si>
    <t>Fox Float 2 rear track suspension shock: $223.52</t>
  </si>
  <si>
    <t>EGR cooler/system piping</t>
  </si>
  <si>
    <t>Fox Float 2 Rear Shock</t>
  </si>
  <si>
    <t>https://www.google.com/aclk?sa=l&amp;ai=DChcSEwjIw8HTqsHgAhXEhmkKHVf0Bk0YABAOGgJpcQ&amp;sig=AOD64_098NOaELApXE1MI79F3s41J_ssFg&amp;ctype=5&amp;q=&amp;ved=0ahUKEwj85rzTqsHgAhUo3IMKHfGwDE8QwzwIPw&amp;adurl=</t>
  </si>
  <si>
    <t>EGR Temp Sensor</t>
  </si>
  <si>
    <t>hyfax/sliders</t>
  </si>
  <si>
    <t>mount points</t>
  </si>
  <si>
    <t>LizardSkin $140.99/2 gallon</t>
  </si>
  <si>
    <t>Drivetrain</t>
  </si>
  <si>
    <t>http://www.jegs.com/i/Lizard-Skin/628/2203-2/10002/-1?CAWELAID=230006180023155690&amp;CAGPSPN=pla&amp;CAAGID=55675826611&amp;CATCI=pla-324540339520&amp;CATARGETID=230006180037476123&amp;cadevice=c&amp;gclid=Cj0KCQiAwp_UBRD7ARIsAMie3XaTdaxtG7xzHxcrZ9xG1TE1o22VwpFRTCg8wJe2JL6W1lrOhgf2qfAaAlS5EALw_wcB</t>
  </si>
  <si>
    <t>track</t>
  </si>
  <si>
    <t>Camoplast Ripsaw II</t>
  </si>
  <si>
    <t>studs</t>
  </si>
  <si>
    <t>driveshaft/drive sprockets</t>
  </si>
  <si>
    <t>jackshaft</t>
  </si>
  <si>
    <t>9.1 sq. feet. used per snowmobile out of 50 sq. feet in 2 gallons so: 9.1/50*$140.99 = $25.66</t>
  </si>
  <si>
    <t>chaincase/gear box</t>
  </si>
  <si>
    <t>drive clutch</t>
  </si>
  <si>
    <t>driven clutch</t>
  </si>
  <si>
    <t>Titanium Header Wrap: $18.99</t>
  </si>
  <si>
    <t>http://www.jegs.com/i/DEI/186/010129/10002/-1</t>
  </si>
  <si>
    <t>drive belt</t>
  </si>
  <si>
    <t>cvt guarding/cover</t>
  </si>
  <si>
    <t>clutch adaptor</t>
  </si>
  <si>
    <t>Catalyst total price calculator: $512.43</t>
  </si>
  <si>
    <t>(223.52 * 1.5)</t>
  </si>
  <si>
    <t>($223.53*1.5) - $195</t>
  </si>
  <si>
    <t>(Added aftermarket is more expensive; 50% mark-up minus stock part retail)</t>
  </si>
  <si>
    <t>Cooling System</t>
  </si>
  <si>
    <t>radiator</t>
  </si>
  <si>
    <t>coolant pump</t>
  </si>
  <si>
    <t>fan</t>
  </si>
  <si>
    <t>heat exchanger</t>
  </si>
  <si>
    <t>Estimated Catalyst Price (%)</t>
  </si>
  <si>
    <t>thermostat</t>
  </si>
  <si>
    <t>Substrate/procurement price:</t>
  </si>
  <si>
    <t>Noise/Vibration/Harshness</t>
  </si>
  <si>
    <t>skirting</t>
  </si>
  <si>
    <t>hood lining</t>
  </si>
  <si>
    <t>tunnel lining</t>
  </si>
  <si>
    <t>LizardSkin Coating</t>
  </si>
  <si>
    <t>fiberglass packing</t>
  </si>
  <si>
    <t>(425 * 1.5)</t>
  </si>
  <si>
    <t>($425 * 1.5) - $489</t>
  </si>
  <si>
    <t>Chassis</t>
  </si>
  <si>
    <t>bulkhead modification</t>
  </si>
  <si>
    <t>tunnel modification</t>
  </si>
  <si>
    <t>seat</t>
  </si>
  <si>
    <t>hood</t>
  </si>
  <si>
    <t>windshield</t>
  </si>
  <si>
    <t>motor mount</t>
  </si>
  <si>
    <t>fuel tank</t>
  </si>
  <si>
    <t>battery box</t>
  </si>
  <si>
    <t>handlebars/hooks/risers</t>
  </si>
  <si>
    <t>Catalyst Dimensions</t>
  </si>
  <si>
    <t>hand guards</t>
  </si>
  <si>
    <t>Ski Doo Hand guards</t>
  </si>
  <si>
    <t>throttle</t>
  </si>
  <si>
    <t>brake system</t>
  </si>
  <si>
    <t>heated grips</t>
  </si>
  <si>
    <t>Catalyst Loading Ratio</t>
  </si>
  <si>
    <t>Electrical</t>
  </si>
  <si>
    <t>D(mm)</t>
  </si>
  <si>
    <t>battery(s)</t>
  </si>
  <si>
    <t>L(mm)</t>
  </si>
  <si>
    <t>switches</t>
  </si>
  <si>
    <t>connectors</t>
  </si>
  <si>
    <t>D(ft)</t>
  </si>
  <si>
    <t>L(ft)</t>
  </si>
  <si>
    <t>fuses</t>
  </si>
  <si>
    <t>wire/cable</t>
  </si>
  <si>
    <t>V(ft^3)</t>
  </si>
  <si>
    <t>Cell density (g/ft^3)</t>
  </si>
  <si>
    <t>parts Pt</t>
  </si>
  <si>
    <t>lighting</t>
  </si>
  <si>
    <t>Parts Pd</t>
  </si>
  <si>
    <t>Parts Rh</t>
  </si>
  <si>
    <t>total</t>
  </si>
  <si>
    <t>fraction</t>
  </si>
  <si>
    <t>motor charger</t>
  </si>
  <si>
    <t>(9.1/50 * 140.99) = $25.66</t>
  </si>
  <si>
    <t>(not replacement component; price=actual/no mark-up)</t>
  </si>
  <si>
    <t>contactor</t>
  </si>
  <si>
    <t>motor controller</t>
  </si>
  <si>
    <t>injector controller</t>
  </si>
  <si>
    <t>(engine calibration software)</t>
  </si>
  <si>
    <t>boost controller</t>
  </si>
  <si>
    <t>exhaust gas temperature (EGT) sensor</t>
  </si>
  <si>
    <t>general sensor(s)</t>
  </si>
  <si>
    <t>engine calibration hardware</t>
  </si>
  <si>
    <t>Research, not for production</t>
  </si>
  <si>
    <t>engine calibration software</t>
  </si>
  <si>
    <t>([square feet used / square feet in 2 gallons at a thickness of .04 inches] * price for 2 gallons)</t>
  </si>
  <si>
    <t>pulley</t>
  </si>
  <si>
    <t>belts</t>
  </si>
  <si>
    <t>Subtotals:</t>
  </si>
  <si>
    <t>Pt ($/g) updated</t>
  </si>
  <si>
    <t>Pd ($/g) updated</t>
  </si>
  <si>
    <t>Rh ($/g) updated</t>
  </si>
  <si>
    <t>Pt (g)</t>
  </si>
  <si>
    <t>Pd(g)</t>
  </si>
  <si>
    <t>Rh(g)</t>
  </si>
  <si>
    <t>Total</t>
  </si>
  <si>
    <t>Pt($)</t>
  </si>
  <si>
    <t>Pd($)</t>
  </si>
  <si>
    <t>Rh($)</t>
  </si>
  <si>
    <t>metal ($)</t>
  </si>
  <si>
    <t>Ski-Doo Hand Guards</t>
  </si>
  <si>
    <t>Notes:</t>
  </si>
  <si>
    <t>1. Add additional rows under appropriate heading to include non-listed components/modifications</t>
  </si>
  <si>
    <t>*Prices for Pt and Rh updated 2/16/2018</t>
  </si>
  <si>
    <r>
      <t xml:space="preserve">2. </t>
    </r>
    <r>
      <rPr>
        <b/>
        <sz val="8"/>
        <rFont val="Arial"/>
      </rPr>
      <t>Component MSRP based on Manufacturing Quote + 50%:</t>
    </r>
    <r>
      <rPr>
        <sz val="8"/>
        <rFont val="Arial"/>
      </rPr>
      <t xml:space="preserve"> Quote for 5,000 units = $500,000, per item MSRP would equal $500,000 / 5,000 x 1.5 = $150.00/ea</t>
    </r>
  </si>
  <si>
    <r>
      <t xml:space="preserve">3. </t>
    </r>
    <r>
      <rPr>
        <b/>
        <sz val="8"/>
        <rFont val="Arial"/>
      </rPr>
      <t>Component MSRP based on Wholesale Price + 50%:</t>
    </r>
    <r>
      <rPr>
        <sz val="8"/>
        <rFont val="Arial"/>
      </rPr>
      <t xml:space="preserve"> quote for wholesale is $245, per item MSRP would equal $245 x 1.5 = $367.50</t>
    </r>
  </si>
  <si>
    <r>
      <t xml:space="preserve">4. </t>
    </r>
    <r>
      <rPr>
        <b/>
        <sz val="8"/>
        <rFont val="Arial"/>
      </rPr>
      <t>Component MSRP based on Retail Price for components that are added to sled.</t>
    </r>
  </si>
  <si>
    <r>
      <t xml:space="preserve">5. </t>
    </r>
    <r>
      <rPr>
        <b/>
        <sz val="8"/>
        <rFont val="Arial"/>
      </rPr>
      <t>For substituted components, MSRP based on (higher retail price + 50%) - mfg MSRP:</t>
    </r>
    <r>
      <rPr>
        <sz val="8"/>
        <rFont val="Arial"/>
      </rPr>
      <t xml:space="preserve"> Example, if mfg skis are $400 and aftermarket skis are $325, cost of substitution is ($400*1.5) - $400=$200 to reflect increased customer value.</t>
    </r>
  </si>
  <si>
    <t>6. Diesel, hybrid electric, and full electric base sled MSRP: reduce chassis cost by 40% i.e., complete base snowmobile with factory engine is $8,000, base MSRP would equal $8,000 x 0.6 = $4800</t>
  </si>
  <si>
    <t>Additional ccs: $259.00</t>
  </si>
  <si>
    <t>https://www.ski-doo.com/build-and-price/vehicle-configuration.html?configAirProfileName=BRP_SKI&amp;configAirPlatformId=SKI_SKANDIC&amp;modelYear=2019#buildId/08fa3697-e3cf-431a-b085-12ef54dd1bf5/step/2</t>
  </si>
  <si>
    <t>*price difference used for cost per cc</t>
  </si>
  <si>
    <t>https://www.snowmobiletrackwarehouse.com/product/30435/ripsaw-ii-15x120x1-0-camoplast-snowmobile-track-9158h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</si>
</sst>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.00"/>
    <numFmt numFmtId="165" formatCode="&quot;$&quot;#,##0"/>
  </numFmts>
  <fonts count="19">
    <font>
      <sz val="10"/>
      <color rgb="FF000000"/>
      <name val="Arial"/>
    </font>
    <font>
      <b/>
      <sz val="10"/>
      <name val="Arial"/>
    </font>
    <font>
      <sz val="10"/>
      <name val="Arial"/>
    </font>
    <font>
      <sz val="10"/>
      <name val="Arial"/>
    </font>
    <font>
      <u/>
      <sz val="10"/>
      <color rgb="FF0000FF"/>
      <name val="Arial"/>
    </font>
    <font>
      <sz val="14"/>
      <name val="Arial"/>
    </font>
    <font>
      <sz val="12"/>
      <name val="Arial"/>
    </font>
    <font>
      <sz val="10"/>
      <color rgb="FF000000"/>
      <name val="Roboto"/>
    </font>
    <font>
      <u/>
      <sz val="10"/>
      <name val="Arial"/>
    </font>
    <font>
      <sz val="10"/>
      <color rgb="FF000000"/>
      <name val="Arial"/>
    </font>
    <font>
      <sz val="10"/>
      <name val="Arimo"/>
    </font>
    <font>
      <sz val="12"/>
      <color rgb="FF000000"/>
      <name val="Arial"/>
    </font>
    <font>
      <u/>
      <sz val="10"/>
      <color rgb="FF0000FF"/>
      <name val="Arial"/>
    </font>
    <font>
      <sz val="12"/>
      <color rgb="FF000000"/>
      <name val="Calibri"/>
    </font>
    <font>
      <sz val="12"/>
      <color rgb="FF000000"/>
      <name val="Arial"/>
    </font>
    <font>
      <b/>
      <i/>
      <sz val="10"/>
      <name val="Arial"/>
    </font>
    <font>
      <sz val="8"/>
      <name val="Arial"/>
    </font>
    <font>
      <b/>
      <sz val="8"/>
      <name val="Arial"/>
    </font>
    <font>
      <u/>
      <sz val="10"/>
      <color theme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00FF00"/>
        <bgColor rgb="FF00FF00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110">
    <xf numFmtId="0" fontId="0" fillId="0" borderId="0" xfId="0" applyFont="1" applyAlignment="1"/>
    <xf numFmtId="0" fontId="1" fillId="2" borderId="1" xfId="0" applyFont="1" applyFill="1" applyBorder="1" applyAlignment="1">
      <alignment horizontal="center"/>
    </xf>
    <xf numFmtId="0" fontId="3" fillId="0" borderId="5" xfId="0" applyFont="1" applyBorder="1"/>
    <xf numFmtId="0" fontId="3" fillId="0" borderId="5" xfId="0" applyFont="1" applyBorder="1" applyAlignment="1">
      <alignment horizontal="center" wrapText="1"/>
    </xf>
    <xf numFmtId="0" fontId="4" fillId="0" borderId="0" xfId="0" applyFont="1" applyAlignment="1"/>
    <xf numFmtId="0" fontId="1" fillId="0" borderId="1" xfId="0" applyFont="1" applyBorder="1" applyAlignment="1">
      <alignment horizontal="center"/>
    </xf>
    <xf numFmtId="0" fontId="3" fillId="0" borderId="6" xfId="0" applyFont="1" applyBorder="1"/>
    <xf numFmtId="164" fontId="3" fillId="0" borderId="6" xfId="0" applyNumberFormat="1" applyFont="1" applyBorder="1" applyAlignment="1"/>
    <xf numFmtId="0" fontId="1" fillId="0" borderId="6" xfId="0" applyFont="1" applyBorder="1"/>
    <xf numFmtId="0" fontId="6" fillId="0" borderId="0" xfId="0" applyFont="1" applyAlignment="1"/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horizontal="center" vertical="center" wrapText="1"/>
    </xf>
    <xf numFmtId="0" fontId="2" fillId="0" borderId="0" xfId="0" applyFont="1" applyAlignment="1"/>
    <xf numFmtId="6" fontId="3" fillId="0" borderId="6" xfId="0" applyNumberFormat="1" applyFont="1" applyBorder="1" applyAlignment="1">
      <alignment horizontal="center" vertical="center"/>
    </xf>
    <xf numFmtId="0" fontId="7" fillId="4" borderId="0" xfId="0" applyFont="1" applyFill="1" applyAlignment="1"/>
    <xf numFmtId="164" fontId="3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8" fillId="0" borderId="0" xfId="0" applyFont="1" applyAlignment="1"/>
    <xf numFmtId="0" fontId="3" fillId="0" borderId="6" xfId="0" applyFont="1" applyBorder="1" applyAlignment="1">
      <alignment horizontal="right"/>
    </xf>
    <xf numFmtId="164" fontId="3" fillId="0" borderId="6" xfId="0" applyNumberFormat="1" applyFont="1" applyBorder="1" applyAlignment="1"/>
    <xf numFmtId="0" fontId="9" fillId="0" borderId="0" xfId="0" applyFont="1" applyAlignment="1"/>
    <xf numFmtId="0" fontId="10" fillId="0" borderId="0" xfId="0" applyFont="1"/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/>
    <xf numFmtId="0" fontId="11" fillId="0" borderId="0" xfId="0" applyFont="1" applyAlignment="1"/>
    <xf numFmtId="0" fontId="3" fillId="0" borderId="6" xfId="0" applyFont="1" applyBorder="1" applyAlignment="1">
      <alignment vertical="center"/>
    </xf>
    <xf numFmtId="164" fontId="3" fillId="0" borderId="6" xfId="0" applyNumberFormat="1" applyFont="1" applyBorder="1" applyAlignment="1">
      <alignment horizontal="right"/>
    </xf>
    <xf numFmtId="0" fontId="3" fillId="0" borderId="6" xfId="0" applyFont="1" applyBorder="1" applyAlignment="1">
      <alignment horizontal="right" vertical="center"/>
    </xf>
    <xf numFmtId="0" fontId="12" fillId="0" borderId="0" xfId="0" applyFont="1" applyAlignment="1"/>
    <xf numFmtId="0" fontId="9" fillId="0" borderId="0" xfId="0" applyFont="1" applyAlignment="1">
      <alignment horizontal="right"/>
    </xf>
    <xf numFmtId="0" fontId="3" fillId="0" borderId="6" xfId="0" applyFont="1" applyBorder="1" applyAlignment="1">
      <alignment horizontal="center" vertical="center"/>
    </xf>
    <xf numFmtId="0" fontId="9" fillId="0" borderId="7" xfId="0" applyFont="1" applyBorder="1" applyAlignment="1"/>
    <xf numFmtId="0" fontId="6" fillId="0" borderId="0" xfId="0" applyFont="1"/>
    <xf numFmtId="0" fontId="3" fillId="0" borderId="6" xfId="0" applyFont="1" applyBorder="1" applyAlignment="1">
      <alignment horizontal="left" vertical="center"/>
    </xf>
    <xf numFmtId="0" fontId="13" fillId="0" borderId="0" xfId="0" applyFont="1" applyAlignment="1"/>
    <xf numFmtId="0" fontId="3" fillId="0" borderId="6" xfId="0" applyFont="1" applyBorder="1" applyAlignment="1">
      <alignment horizontal="center" vertical="center" wrapText="1"/>
    </xf>
    <xf numFmtId="0" fontId="13" fillId="0" borderId="8" xfId="0" applyFont="1" applyBorder="1" applyAlignment="1"/>
    <xf numFmtId="0" fontId="13" fillId="0" borderId="9" xfId="0" applyFont="1" applyBorder="1" applyAlignment="1"/>
    <xf numFmtId="0" fontId="13" fillId="0" borderId="10" xfId="0" applyFont="1" applyBorder="1" applyAlignment="1"/>
    <xf numFmtId="0" fontId="13" fillId="0" borderId="9" xfId="0" applyFont="1" applyBorder="1" applyAlignment="1"/>
    <xf numFmtId="165" fontId="14" fillId="5" borderId="11" xfId="0" applyNumberFormat="1" applyFont="1" applyFill="1" applyBorder="1" applyAlignment="1">
      <alignment horizontal="right"/>
    </xf>
    <xf numFmtId="164" fontId="3" fillId="0" borderId="6" xfId="0" applyNumberFormat="1" applyFont="1" applyBorder="1" applyAlignment="1">
      <alignment horizontal="center" vertical="center"/>
    </xf>
    <xf numFmtId="0" fontId="13" fillId="0" borderId="12" xfId="0" applyFont="1" applyBorder="1" applyAlignment="1"/>
    <xf numFmtId="0" fontId="3" fillId="0" borderId="6" xfId="0" applyFont="1" applyBorder="1" applyAlignment="1"/>
    <xf numFmtId="0" fontId="2" fillId="0" borderId="0" xfId="0" applyFont="1" applyAlignment="1">
      <alignment horizontal="center"/>
    </xf>
    <xf numFmtId="0" fontId="13" fillId="0" borderId="13" xfId="0" applyFont="1" applyBorder="1" applyAlignment="1"/>
    <xf numFmtId="164" fontId="13" fillId="0" borderId="5" xfId="0" applyNumberFormat="1" applyFont="1" applyBorder="1" applyAlignment="1">
      <alignment horizontal="right"/>
    </xf>
    <xf numFmtId="0" fontId="13" fillId="0" borderId="14" xfId="0" applyFont="1" applyBorder="1" applyAlignment="1"/>
    <xf numFmtId="0" fontId="13" fillId="0" borderId="15" xfId="0" applyFont="1" applyBorder="1" applyAlignment="1"/>
    <xf numFmtId="0" fontId="13" fillId="0" borderId="13" xfId="0" applyFont="1" applyBorder="1" applyAlignment="1"/>
    <xf numFmtId="0" fontId="13" fillId="0" borderId="14" xfId="0" applyFont="1" applyBorder="1" applyAlignment="1"/>
    <xf numFmtId="0" fontId="13" fillId="0" borderId="12" xfId="0" applyFont="1" applyBorder="1" applyAlignment="1"/>
    <xf numFmtId="0" fontId="14" fillId="5" borderId="16" xfId="0" applyFont="1" applyFill="1" applyBorder="1" applyAlignment="1">
      <alignment horizontal="right"/>
    </xf>
    <xf numFmtId="0" fontId="14" fillId="5" borderId="17" xfId="0" applyFont="1" applyFill="1" applyBorder="1" applyAlignment="1">
      <alignment horizontal="right"/>
    </xf>
    <xf numFmtId="0" fontId="13" fillId="0" borderId="18" xfId="0" applyFont="1" applyBorder="1" applyAlignment="1">
      <alignment horizontal="right"/>
    </xf>
    <xf numFmtId="0" fontId="13" fillId="0" borderId="17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14" fillId="5" borderId="5" xfId="0" applyFont="1" applyFill="1" applyBorder="1" applyAlignment="1">
      <alignment horizontal="right"/>
    </xf>
    <xf numFmtId="0" fontId="14" fillId="5" borderId="18" xfId="0" applyFont="1" applyFill="1" applyBorder="1" applyAlignment="1">
      <alignment horizontal="right"/>
    </xf>
    <xf numFmtId="0" fontId="2" fillId="0" borderId="0" xfId="0" applyFont="1" applyAlignment="1"/>
    <xf numFmtId="0" fontId="13" fillId="0" borderId="0" xfId="0" applyFont="1" applyAlignment="1"/>
    <xf numFmtId="165" fontId="13" fillId="0" borderId="13" xfId="0" applyNumberFormat="1" applyFont="1" applyBorder="1" applyAlignment="1">
      <alignment horizontal="right"/>
    </xf>
    <xf numFmtId="165" fontId="13" fillId="0" borderId="0" xfId="0" applyNumberFormat="1" applyFont="1" applyAlignment="1">
      <alignment horizontal="right"/>
    </xf>
    <xf numFmtId="0" fontId="1" fillId="0" borderId="0" xfId="0" applyFont="1" applyAlignment="1">
      <alignment horizontal="center"/>
    </xf>
    <xf numFmtId="0" fontId="13" fillId="0" borderId="8" xfId="0" applyFont="1" applyBorder="1" applyAlignment="1"/>
    <xf numFmtId="0" fontId="13" fillId="0" borderId="19" xfId="0" applyFont="1" applyBorder="1" applyAlignment="1"/>
    <xf numFmtId="164" fontId="1" fillId="0" borderId="0" xfId="0" applyNumberFormat="1" applyFont="1" applyAlignment="1">
      <alignment horizontal="center"/>
    </xf>
    <xf numFmtId="0" fontId="13" fillId="0" borderId="11" xfId="0" applyFont="1" applyBorder="1" applyAlignment="1"/>
    <xf numFmtId="164" fontId="1" fillId="0" borderId="6" xfId="0" applyNumberFormat="1" applyFont="1" applyBorder="1" applyAlignment="1">
      <alignment horizontal="center"/>
    </xf>
    <xf numFmtId="164" fontId="14" fillId="5" borderId="15" xfId="0" applyNumberFormat="1" applyFont="1" applyFill="1" applyBorder="1" applyAlignment="1">
      <alignment horizontal="right"/>
    </xf>
    <xf numFmtId="164" fontId="13" fillId="5" borderId="19" xfId="0" applyNumberFormat="1" applyFont="1" applyFill="1" applyBorder="1" applyAlignment="1">
      <alignment horizontal="right"/>
    </xf>
    <xf numFmtId="164" fontId="14" fillId="5" borderId="11" xfId="0" applyNumberFormat="1" applyFont="1" applyFill="1" applyBorder="1" applyAlignment="1">
      <alignment horizontal="right"/>
    </xf>
    <xf numFmtId="0" fontId="15" fillId="0" borderId="0" xfId="0" applyFont="1" applyAlignment="1">
      <alignment horizontal="center"/>
    </xf>
    <xf numFmtId="0" fontId="13" fillId="0" borderId="15" xfId="0" applyFont="1" applyBorder="1" applyAlignment="1">
      <alignment horizontal="right"/>
    </xf>
    <xf numFmtId="0" fontId="14" fillId="0" borderId="18" xfId="0" applyFont="1" applyBorder="1" applyAlignment="1">
      <alignment horizontal="right"/>
    </xf>
    <xf numFmtId="0" fontId="13" fillId="0" borderId="11" xfId="0" applyFont="1" applyBorder="1" applyAlignment="1">
      <alignment horizontal="right"/>
    </xf>
    <xf numFmtId="164" fontId="13" fillId="0" borderId="15" xfId="0" applyNumberFormat="1" applyFont="1" applyBorder="1" applyAlignment="1">
      <alignment horizontal="right"/>
    </xf>
    <xf numFmtId="164" fontId="14" fillId="0" borderId="18" xfId="0" applyNumberFormat="1" applyFont="1" applyBorder="1" applyAlignment="1">
      <alignment horizontal="right"/>
    </xf>
    <xf numFmtId="164" fontId="13" fillId="0" borderId="11" xfId="0" applyNumberFormat="1" applyFont="1" applyBorder="1" applyAlignment="1">
      <alignment horizontal="right"/>
    </xf>
    <xf numFmtId="164" fontId="14" fillId="0" borderId="6" xfId="0" applyNumberFormat="1" applyFont="1" applyBorder="1" applyAlignment="1">
      <alignment horizontal="right"/>
    </xf>
    <xf numFmtId="0" fontId="14" fillId="0" borderId="13" xfId="0" applyFont="1" applyBorder="1" applyAlignment="1"/>
    <xf numFmtId="164" fontId="13" fillId="0" borderId="16" xfId="0" applyNumberFormat="1" applyFont="1" applyBorder="1" applyAlignment="1">
      <alignment horizontal="right"/>
    </xf>
    <xf numFmtId="164" fontId="13" fillId="0" borderId="18" xfId="0" applyNumberFormat="1" applyFont="1" applyBorder="1" applyAlignment="1">
      <alignment horizontal="right"/>
    </xf>
    <xf numFmtId="164" fontId="13" fillId="0" borderId="17" xfId="0" applyNumberFormat="1" applyFont="1" applyBorder="1" applyAlignment="1">
      <alignment horizontal="right"/>
    </xf>
    <xf numFmtId="0" fontId="13" fillId="0" borderId="18" xfId="0" applyFont="1" applyBorder="1" applyAlignment="1"/>
    <xf numFmtId="0" fontId="13" fillId="0" borderId="17" xfId="0" applyFont="1" applyBorder="1" applyAlignment="1"/>
    <xf numFmtId="0" fontId="16" fillId="0" borderId="13" xfId="0" applyFont="1" applyBorder="1"/>
    <xf numFmtId="0" fontId="0" fillId="0" borderId="0" xfId="0" applyFont="1" applyAlignment="1"/>
    <xf numFmtId="0" fontId="2" fillId="0" borderId="14" xfId="0" applyFont="1" applyBorder="1"/>
    <xf numFmtId="0" fontId="16" fillId="0" borderId="16" xfId="0" applyFont="1" applyBorder="1"/>
    <xf numFmtId="0" fontId="2" fillId="0" borderId="18" xfId="0" applyFont="1" applyBorder="1"/>
    <xf numFmtId="0" fontId="2" fillId="0" borderId="17" xfId="0" applyFont="1" applyBorder="1"/>
    <xf numFmtId="0" fontId="1" fillId="2" borderId="2" xfId="0" applyFont="1" applyFill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/>
    <xf numFmtId="0" fontId="16" fillId="0" borderId="8" xfId="0" applyFont="1" applyBorder="1"/>
    <xf numFmtId="0" fontId="2" fillId="0" borderId="9" xfId="0" applyFont="1" applyBorder="1"/>
    <xf numFmtId="0" fontId="2" fillId="0" borderId="12" xfId="0" applyFont="1" applyBorder="1"/>
    <xf numFmtId="0" fontId="15" fillId="0" borderId="18" xfId="0" applyFont="1" applyBorder="1" applyAlignment="1">
      <alignment horizontal="center"/>
    </xf>
    <xf numFmtId="0" fontId="6" fillId="3" borderId="0" xfId="0" applyFont="1" applyFill="1" applyAlignment="1">
      <alignment horizontal="center"/>
    </xf>
    <xf numFmtId="0" fontId="11" fillId="3" borderId="0" xfId="0" applyFont="1" applyFill="1" applyAlignment="1"/>
    <xf numFmtId="0" fontId="2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6" fillId="3" borderId="0" xfId="0" applyFont="1" applyFill="1" applyAlignment="1"/>
    <xf numFmtId="0" fontId="13" fillId="0" borderId="15" xfId="0" applyFont="1" applyBorder="1" applyAlignment="1"/>
    <xf numFmtId="0" fontId="2" fillId="0" borderId="11" xfId="0" applyFont="1" applyBorder="1"/>
    <xf numFmtId="0" fontId="18" fillId="0" borderId="0" xfId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428625</xdr:colOff>
      <xdr:row>293</xdr:row>
      <xdr:rowOff>133350</xdr:rowOff>
    </xdr:from>
    <xdr:ext cx="8343900" cy="4057650"/>
    <xdr:pic>
      <xdr:nvPicPr>
        <xdr:cNvPr id="2" name="image3.png" title="Image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371475</xdr:colOff>
      <xdr:row>322</xdr:row>
      <xdr:rowOff>38100</xdr:rowOff>
    </xdr:from>
    <xdr:ext cx="9001125" cy="4591050"/>
    <xdr:pic>
      <xdr:nvPicPr>
        <xdr:cNvPr id="3" name="image2.png" title="Image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15</xdr:col>
      <xdr:colOff>161925</xdr:colOff>
      <xdr:row>303</xdr:row>
      <xdr:rowOff>95250</xdr:rowOff>
    </xdr:from>
    <xdr:ext cx="6010275" cy="2419350"/>
    <xdr:pic>
      <xdr:nvPicPr>
        <xdr:cNvPr id="4" name="image1.png" title="Imag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152400</xdr:colOff>
      <xdr:row>38</xdr:row>
      <xdr:rowOff>0</xdr:rowOff>
    </xdr:from>
    <xdr:ext cx="8140700" cy="4394200"/>
    <xdr:pic>
      <xdr:nvPicPr>
        <xdr:cNvPr id="5" name="image11.png" title="Image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1473200" y="6007100"/>
          <a:ext cx="8140700" cy="4394200"/>
        </a:xfrm>
        <a:prstGeom prst="rect">
          <a:avLst/>
        </a:prstGeom>
        <a:noFill/>
      </xdr:spPr>
    </xdr:pic>
    <xdr:clientData fLocksWithSheet="0"/>
  </xdr:oneCellAnchor>
  <xdr:oneCellAnchor>
    <xdr:from>
      <xdr:col>2</xdr:col>
      <xdr:colOff>152400</xdr:colOff>
      <xdr:row>70</xdr:row>
      <xdr:rowOff>152400</xdr:rowOff>
    </xdr:from>
    <xdr:ext cx="9163050" cy="4514850"/>
    <xdr:pic>
      <xdr:nvPicPr>
        <xdr:cNvPr id="6" name="image4.png" title="Image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152400</xdr:colOff>
      <xdr:row>104</xdr:row>
      <xdr:rowOff>152400</xdr:rowOff>
    </xdr:from>
    <xdr:ext cx="10106025" cy="1514475"/>
    <xdr:pic>
      <xdr:nvPicPr>
        <xdr:cNvPr id="7" name="image5.png" title="Image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152400</xdr:colOff>
      <xdr:row>124</xdr:row>
      <xdr:rowOff>152400</xdr:rowOff>
    </xdr:from>
    <xdr:ext cx="11668125" cy="1590675"/>
    <xdr:pic>
      <xdr:nvPicPr>
        <xdr:cNvPr id="8" name="image6.png" title="Image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152400</xdr:colOff>
      <xdr:row>141</xdr:row>
      <xdr:rowOff>152400</xdr:rowOff>
    </xdr:from>
    <xdr:ext cx="10106025" cy="2200275"/>
    <xdr:pic>
      <xdr:nvPicPr>
        <xdr:cNvPr id="9" name="image7.png" title="Image">
          <a:extLst>
            <a:ext uri="{FF2B5EF4-FFF2-40B4-BE49-F238E27FC236}">
              <a16:creationId xmlns:a16="http://schemas.microsoft.com/office/drawing/2014/main" id="{00000000-0008-0000-02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161925</xdr:colOff>
      <xdr:row>6</xdr:row>
      <xdr:rowOff>104775</xdr:rowOff>
    </xdr:from>
    <xdr:ext cx="3209925" cy="3543300"/>
    <xdr:pic>
      <xdr:nvPicPr>
        <xdr:cNvPr id="10" name="image8.png" title="Image">
          <a:extLst>
            <a:ext uri="{FF2B5EF4-FFF2-40B4-BE49-F238E27FC236}">
              <a16:creationId xmlns:a16="http://schemas.microsoft.com/office/drawing/2014/main" id="{00000000-0008-0000-02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19050</xdr:colOff>
      <xdr:row>6</xdr:row>
      <xdr:rowOff>95250</xdr:rowOff>
    </xdr:from>
    <xdr:ext cx="3124200" cy="3286125"/>
    <xdr:pic>
      <xdr:nvPicPr>
        <xdr:cNvPr id="11" name="image10.png" title="Image">
          <a:extLst>
            <a:ext uri="{FF2B5EF4-FFF2-40B4-BE49-F238E27FC236}">
              <a16:creationId xmlns:a16="http://schemas.microsoft.com/office/drawing/2014/main" id="{00000000-0008-0000-02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476250</xdr:colOff>
      <xdr:row>6</xdr:row>
      <xdr:rowOff>19050</xdr:rowOff>
    </xdr:from>
    <xdr:ext cx="7496175" cy="3581400"/>
    <xdr:pic>
      <xdr:nvPicPr>
        <xdr:cNvPr id="12" name="image9.png" title="Image">
          <a:extLst>
            <a:ext uri="{FF2B5EF4-FFF2-40B4-BE49-F238E27FC236}">
              <a16:creationId xmlns:a16="http://schemas.microsoft.com/office/drawing/2014/main" id="{00000000-0008-0000-02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152400</xdr:colOff>
      <xdr:row>381</xdr:row>
      <xdr:rowOff>152400</xdr:rowOff>
    </xdr:from>
    <xdr:ext cx="5924550" cy="3524250"/>
    <xdr:pic>
      <xdr:nvPicPr>
        <xdr:cNvPr id="13" name="image15.png" title="Image">
          <a:extLst>
            <a:ext uri="{FF2B5EF4-FFF2-40B4-BE49-F238E27FC236}">
              <a16:creationId xmlns:a16="http://schemas.microsoft.com/office/drawing/2014/main" id="{00000000-0008-0000-02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152400</xdr:colOff>
      <xdr:row>381</xdr:row>
      <xdr:rowOff>152400</xdr:rowOff>
    </xdr:from>
    <xdr:ext cx="5381625" cy="3533775"/>
    <xdr:pic>
      <xdr:nvPicPr>
        <xdr:cNvPr id="14" name="image18.png" title="Image">
          <a:extLst>
            <a:ext uri="{FF2B5EF4-FFF2-40B4-BE49-F238E27FC236}">
              <a16:creationId xmlns:a16="http://schemas.microsoft.com/office/drawing/2014/main" id="{00000000-0008-0000-02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152400</xdr:colOff>
      <xdr:row>240</xdr:row>
      <xdr:rowOff>152400</xdr:rowOff>
    </xdr:from>
    <xdr:ext cx="5419725" cy="2790825"/>
    <xdr:pic>
      <xdr:nvPicPr>
        <xdr:cNvPr id="15" name="image12.png" title="Image">
          <a:extLst>
            <a:ext uri="{FF2B5EF4-FFF2-40B4-BE49-F238E27FC236}">
              <a16:creationId xmlns:a16="http://schemas.microsoft.com/office/drawing/2014/main" id="{00000000-0008-0000-02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152400</xdr:colOff>
      <xdr:row>223</xdr:row>
      <xdr:rowOff>152400</xdr:rowOff>
    </xdr:from>
    <xdr:ext cx="3000375" cy="2295525"/>
    <xdr:pic>
      <xdr:nvPicPr>
        <xdr:cNvPr id="16" name="image13.png" title="Image">
          <a:extLst>
            <a:ext uri="{FF2B5EF4-FFF2-40B4-BE49-F238E27FC236}">
              <a16:creationId xmlns:a16="http://schemas.microsoft.com/office/drawing/2014/main" id="{00000000-0008-0000-02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152400</xdr:colOff>
      <xdr:row>192</xdr:row>
      <xdr:rowOff>152400</xdr:rowOff>
    </xdr:from>
    <xdr:ext cx="10106025" cy="3095625"/>
    <xdr:pic>
      <xdr:nvPicPr>
        <xdr:cNvPr id="17" name="image14.png" title="Image">
          <a:extLst>
            <a:ext uri="{FF2B5EF4-FFF2-40B4-BE49-F238E27FC236}">
              <a16:creationId xmlns:a16="http://schemas.microsoft.com/office/drawing/2014/main" id="{00000000-0008-0000-02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152400</xdr:colOff>
      <xdr:row>158</xdr:row>
      <xdr:rowOff>152400</xdr:rowOff>
    </xdr:from>
    <xdr:ext cx="8067675" cy="4514850"/>
    <xdr:pic>
      <xdr:nvPicPr>
        <xdr:cNvPr id="18" name="image17.png" title="Image">
          <a:extLst>
            <a:ext uri="{FF2B5EF4-FFF2-40B4-BE49-F238E27FC236}">
              <a16:creationId xmlns:a16="http://schemas.microsoft.com/office/drawing/2014/main" id="{00000000-0008-0000-02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152400</xdr:colOff>
      <xdr:row>260</xdr:row>
      <xdr:rowOff>152400</xdr:rowOff>
    </xdr:from>
    <xdr:ext cx="8229600" cy="4514850"/>
    <xdr:pic>
      <xdr:nvPicPr>
        <xdr:cNvPr id="19" name="image16.png" title="Image">
          <a:extLst>
            <a:ext uri="{FF2B5EF4-FFF2-40B4-BE49-F238E27FC236}">
              <a16:creationId xmlns:a16="http://schemas.microsoft.com/office/drawing/2014/main" id="{00000000-0008-0000-02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kidoopartsnation.com/oemparts/p/ski_doo/278002895/temperature-sensor" TargetMode="External"/><Relationship Id="rId13" Type="http://schemas.openxmlformats.org/officeDocument/2006/relationships/hyperlink" Target="http://www.jegs.com/i/DEI/186/010129/10002/-1" TargetMode="External"/><Relationship Id="rId3" Type="http://schemas.openxmlformats.org/officeDocument/2006/relationships/hyperlink" Target="https://www.autopartskart.com/sku/deeg10176.html?gclid=Cj0KCQiAwp_UBRD7ARIsAMie3XY6rey_NDhNY4ZxNpvtQt1BwGgjk4l0zj_FNpBodxk4VrIG6b6q03EaAnDuEALw_wcB" TargetMode="External"/><Relationship Id="rId7" Type="http://schemas.openxmlformats.org/officeDocument/2006/relationships/hyperlink" Target="https://www.gmpartscenter.net/oem-parts/gm-mass-air-flow-sensor-12671625" TargetMode="External"/><Relationship Id="rId12" Type="http://schemas.openxmlformats.org/officeDocument/2006/relationships/hyperlink" Target="http://www.jegs.com/i/Lizard-Skin/628/2203-2/10002/-1?CAWELAID=230006180023155690&amp;CAGPSPN=pla&amp;CAAGID=55675826611&amp;CATCI=pla-324540339520&amp;CATARGETID=230006180037476123&amp;cadevice=c&amp;gclid=Cj0KCQiAwp_UBRD7ARIsAMie3XaTdaxtG7xzHxcrZ9xG1TE1o22VwpFRTCg8wJe2JL6W1lrOhgf2qfAaAlS5EALw_wcB" TargetMode="External"/><Relationship Id="rId2" Type="http://schemas.openxmlformats.org/officeDocument/2006/relationships/hyperlink" Target="https://www.ski-doo.com/build-and-price/vehicle-configuration.html?configAirProfileName=BRP_SKI&amp;configAirPlatformId=SKI_MXZ&amp;modelYear=2019" TargetMode="External"/><Relationship Id="rId16" Type="http://schemas.openxmlformats.org/officeDocument/2006/relationships/drawing" Target="../drawings/drawing1.xml"/><Relationship Id="rId1" Type="http://schemas.openxmlformats.org/officeDocument/2006/relationships/hyperlink" Target="https://www.ski-doo.com/build-and-price/vehicle-configuration.html?configAirProfileName=BRP_SKI&amp;configAirPlatformId=SKI_RENEGADE&amp;modelYear=2019" TargetMode="External"/><Relationship Id="rId6" Type="http://schemas.openxmlformats.org/officeDocument/2006/relationships/hyperlink" Target="http://www.speedymetals.com/pc-4465-8276-38-od-x-0028-wall-tube-304-stainless-steel-annealed.aspx" TargetMode="External"/><Relationship Id="rId11" Type="http://schemas.openxmlformats.org/officeDocument/2006/relationships/hyperlink" Target="https://www.google.com/aclk?sa=l&amp;ai=DChcSEwjIw8HTqsHgAhXEhmkKHVf0Bk0YABAOGgJpcQ&amp;sig=AOD64_098NOaELApXE1MI79F3s41J_ssFg&amp;ctype=5&amp;q=&amp;ved=0ahUKEwj85rzTqsHgAhUo3IMKHfGwDE8QwzwIPw&amp;adurl=" TargetMode="External"/><Relationship Id="rId5" Type="http://schemas.openxmlformats.org/officeDocument/2006/relationships/hyperlink" Target="http://www.speedymetals.com/pc-4510-8276-3-od-x-065-wall-tube-304-stainless-steel-annealed.aspx" TargetMode="External"/><Relationship Id="rId15" Type="http://schemas.openxmlformats.org/officeDocument/2006/relationships/hyperlink" Target="https://www.snowmobiletrackwarehouse.com/product/30435/ripsaw-ii-15x120x1-0-camoplast-snowmobile-track-9158h" TargetMode="External"/><Relationship Id="rId10" Type="http://schemas.openxmlformats.org/officeDocument/2006/relationships/hyperlink" Target="http://markets.businessinsider.com/commodities/platinum-price" TargetMode="External"/><Relationship Id="rId4" Type="http://schemas.openxmlformats.org/officeDocument/2006/relationships/hyperlink" Target="https://www.google.com/search?q=ski+doo+deflector+extension+kit&amp;oq=ski+doo+deflector+extension+kit&amp;aqs=chrome..69i57.5247j0j9&amp;sourceid=chrome&amp;ie=UTF-8" TargetMode="External"/><Relationship Id="rId9" Type="http://schemas.openxmlformats.org/officeDocument/2006/relationships/hyperlink" Target="http://www.infomine.com/investment/metal-prices/rhodium/1-month/" TargetMode="External"/><Relationship Id="rId14" Type="http://schemas.openxmlformats.org/officeDocument/2006/relationships/hyperlink" Target="https://www.ski-doo.com/build-and-price/vehicle-configuration.html?configAirProfileName=BRP_SKI&amp;configAirPlatformId=SKI_SKANDIC&amp;modelYear=20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1001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3" sqref="B3"/>
    </sheetView>
  </sheetViews>
  <sheetFormatPr baseColWidth="10" defaultColWidth="14.5" defaultRowHeight="15" customHeight="1"/>
  <cols>
    <col min="1" max="1" width="46.83203125" customWidth="1"/>
    <col min="2" max="2" width="33.83203125" customWidth="1"/>
    <col min="3" max="7" width="16.6640625" customWidth="1"/>
    <col min="8" max="26" width="8.6640625" customWidth="1"/>
  </cols>
  <sheetData>
    <row r="1" spans="1:7" ht="12.75" customHeight="1">
      <c r="A1" s="1" t="s">
        <v>0</v>
      </c>
      <c r="B1" s="1" t="s">
        <v>1</v>
      </c>
      <c r="C1" s="95" t="s">
        <v>2</v>
      </c>
      <c r="D1" s="96"/>
      <c r="E1" s="96"/>
      <c r="F1" s="96"/>
      <c r="G1" s="97"/>
    </row>
    <row r="2" spans="1:7" ht="12.75" customHeight="1">
      <c r="A2" s="2"/>
      <c r="B2" s="2"/>
      <c r="C2" s="3" t="s">
        <v>3</v>
      </c>
      <c r="D2" s="3" t="s">
        <v>6</v>
      </c>
      <c r="E2" s="3" t="s">
        <v>7</v>
      </c>
      <c r="F2" s="3" t="s">
        <v>8</v>
      </c>
      <c r="G2" s="3" t="s">
        <v>9</v>
      </c>
    </row>
    <row r="3" spans="1:7" ht="12.75" customHeight="1">
      <c r="A3" s="6"/>
      <c r="B3" s="10"/>
      <c r="C3" s="10"/>
      <c r="D3" s="10"/>
      <c r="E3" s="10"/>
      <c r="F3" s="10"/>
      <c r="G3" s="10"/>
    </row>
    <row r="4" spans="1:7" ht="12.75" customHeight="1">
      <c r="A4" s="8" t="s">
        <v>12</v>
      </c>
      <c r="B4" s="11" t="s">
        <v>13</v>
      </c>
      <c r="C4" s="10"/>
      <c r="D4" s="10"/>
      <c r="E4" s="10"/>
      <c r="F4" s="10"/>
      <c r="G4" s="12">
        <v>8999</v>
      </c>
    </row>
    <row r="5" spans="1:7" ht="12.75" customHeight="1">
      <c r="A5" s="13"/>
      <c r="B5" s="14"/>
      <c r="C5" s="10"/>
      <c r="D5" s="10"/>
      <c r="E5" s="10"/>
      <c r="F5" s="16"/>
      <c r="G5" s="18"/>
    </row>
    <row r="6" spans="1:7" ht="12.75" customHeight="1">
      <c r="A6" s="19" t="s">
        <v>18</v>
      </c>
      <c r="B6" s="14"/>
      <c r="C6" s="10"/>
      <c r="D6" s="10"/>
      <c r="E6" s="10"/>
      <c r="F6" s="10"/>
      <c r="G6" s="18"/>
    </row>
    <row r="7" spans="1:7" ht="12.75" customHeight="1">
      <c r="A7" s="13" t="s">
        <v>20</v>
      </c>
      <c r="B7" s="11" t="s">
        <v>21</v>
      </c>
      <c r="C7" s="10"/>
      <c r="D7" s="10"/>
      <c r="E7" s="10"/>
      <c r="F7" s="10"/>
      <c r="G7" s="18">
        <f t="shared" ref="G7:G15" si="0">MAX(C7:F7)</f>
        <v>0</v>
      </c>
    </row>
    <row r="8" spans="1:7" ht="12.75" customHeight="1">
      <c r="A8" s="13" t="s">
        <v>22</v>
      </c>
      <c r="B8" s="11" t="s">
        <v>21</v>
      </c>
      <c r="C8" s="10"/>
      <c r="D8" s="10"/>
      <c r="E8" s="10"/>
      <c r="F8" s="10"/>
      <c r="G8" s="18">
        <f t="shared" si="0"/>
        <v>0</v>
      </c>
    </row>
    <row r="9" spans="1:7" ht="12.75" customHeight="1">
      <c r="A9" s="13" t="s">
        <v>23</v>
      </c>
      <c r="B9" s="11" t="s">
        <v>21</v>
      </c>
      <c r="C9" s="10"/>
      <c r="D9" s="10"/>
      <c r="E9" s="10"/>
      <c r="F9" s="10"/>
      <c r="G9" s="18">
        <f t="shared" si="0"/>
        <v>0</v>
      </c>
    </row>
    <row r="10" spans="1:7" ht="12.75" customHeight="1">
      <c r="A10" s="13" t="s">
        <v>24</v>
      </c>
      <c r="B10" s="11" t="s">
        <v>21</v>
      </c>
      <c r="C10" s="10"/>
      <c r="D10" s="10"/>
      <c r="E10" s="10"/>
      <c r="F10" s="10"/>
      <c r="G10" s="18">
        <f t="shared" si="0"/>
        <v>0</v>
      </c>
    </row>
    <row r="11" spans="1:7" ht="12.75" customHeight="1">
      <c r="A11" s="13" t="s">
        <v>25</v>
      </c>
      <c r="B11" s="11" t="s">
        <v>26</v>
      </c>
      <c r="C11" s="10"/>
      <c r="D11" s="10"/>
      <c r="E11" s="10"/>
      <c r="F11" s="10"/>
      <c r="G11" s="18">
        <f t="shared" si="0"/>
        <v>0</v>
      </c>
    </row>
    <row r="12" spans="1:7" ht="12.75" customHeight="1">
      <c r="A12" s="13" t="s">
        <v>29</v>
      </c>
      <c r="B12" s="11" t="s">
        <v>26</v>
      </c>
      <c r="C12" s="10"/>
      <c r="D12" s="10"/>
      <c r="E12" s="10"/>
      <c r="F12" s="10"/>
      <c r="G12" s="18">
        <f t="shared" si="0"/>
        <v>0</v>
      </c>
    </row>
    <row r="13" spans="1:7" ht="12.75" customHeight="1">
      <c r="A13" s="13" t="s">
        <v>31</v>
      </c>
      <c r="B13" s="11" t="s">
        <v>26</v>
      </c>
      <c r="C13" s="10"/>
      <c r="D13" s="10"/>
      <c r="E13" s="10"/>
      <c r="F13" s="10"/>
      <c r="G13" s="18">
        <f t="shared" si="0"/>
        <v>0</v>
      </c>
    </row>
    <row r="14" spans="1:7" ht="12.75" customHeight="1">
      <c r="A14" s="13" t="s">
        <v>33</v>
      </c>
      <c r="B14" s="11" t="s">
        <v>26</v>
      </c>
      <c r="C14" s="10"/>
      <c r="D14" s="10"/>
      <c r="E14" s="10"/>
      <c r="F14" s="10"/>
      <c r="G14" s="18">
        <f t="shared" si="0"/>
        <v>0</v>
      </c>
    </row>
    <row r="15" spans="1:7" ht="12.75" customHeight="1">
      <c r="A15" s="13" t="s">
        <v>34</v>
      </c>
      <c r="B15" s="14"/>
      <c r="C15" s="10"/>
      <c r="D15" s="10"/>
      <c r="E15" s="10"/>
      <c r="F15" s="10"/>
      <c r="G15" s="18">
        <f t="shared" si="0"/>
        <v>0</v>
      </c>
    </row>
    <row r="16" spans="1:7" ht="12.75" customHeight="1">
      <c r="A16" s="13"/>
      <c r="B16" s="14"/>
      <c r="C16" s="10"/>
      <c r="D16" s="10"/>
      <c r="E16" s="10"/>
      <c r="F16" s="10"/>
      <c r="G16" s="18"/>
    </row>
    <row r="17" spans="1:7" ht="12.75" customHeight="1">
      <c r="A17" s="19" t="s">
        <v>35</v>
      </c>
      <c r="B17" s="14"/>
      <c r="C17" s="10"/>
      <c r="D17" s="10"/>
      <c r="E17" s="10"/>
      <c r="F17" s="10"/>
      <c r="G17" s="18"/>
    </row>
    <row r="18" spans="1:7" ht="12.75" customHeight="1">
      <c r="A18" s="13" t="s">
        <v>36</v>
      </c>
      <c r="B18" s="11" t="s">
        <v>26</v>
      </c>
      <c r="C18" s="16"/>
      <c r="D18" s="10"/>
      <c r="E18" s="10"/>
      <c r="F18" s="10"/>
      <c r="G18" s="18">
        <f t="shared" ref="G18:G26" si="1">MAX(C18:F18)</f>
        <v>0</v>
      </c>
    </row>
    <row r="19" spans="1:7" ht="12.75" customHeight="1">
      <c r="A19" s="13" t="s">
        <v>37</v>
      </c>
      <c r="B19" s="11" t="s">
        <v>26</v>
      </c>
      <c r="C19" s="16"/>
      <c r="D19" s="10"/>
      <c r="E19" s="10"/>
      <c r="F19" s="10"/>
      <c r="G19" s="18">
        <f t="shared" si="1"/>
        <v>0</v>
      </c>
    </row>
    <row r="20" spans="1:7" ht="12.75" customHeight="1">
      <c r="A20" s="13" t="s">
        <v>38</v>
      </c>
      <c r="B20" s="11" t="s">
        <v>26</v>
      </c>
      <c r="C20" s="10"/>
      <c r="D20" s="10"/>
      <c r="E20" s="10"/>
      <c r="F20" s="10"/>
      <c r="G20" s="18">
        <f t="shared" si="1"/>
        <v>0</v>
      </c>
    </row>
    <row r="21" spans="1:7" ht="12.75" customHeight="1">
      <c r="A21" s="13" t="s">
        <v>39</v>
      </c>
      <c r="B21" s="11" t="s">
        <v>26</v>
      </c>
      <c r="C21" s="10"/>
      <c r="D21" s="10"/>
      <c r="E21" s="10"/>
      <c r="F21" s="10"/>
      <c r="G21" s="18">
        <f t="shared" si="1"/>
        <v>0</v>
      </c>
    </row>
    <row r="22" spans="1:7" ht="12.75" customHeight="1">
      <c r="A22" s="13" t="s">
        <v>41</v>
      </c>
      <c r="B22" s="11" t="s">
        <v>26</v>
      </c>
      <c r="C22" s="10"/>
      <c r="D22" s="10"/>
      <c r="E22" s="10"/>
      <c r="F22" s="10"/>
      <c r="G22" s="18">
        <f t="shared" si="1"/>
        <v>0</v>
      </c>
    </row>
    <row r="23" spans="1:7" ht="12.75" customHeight="1">
      <c r="A23" s="13" t="s">
        <v>43</v>
      </c>
      <c r="B23" s="11" t="s">
        <v>21</v>
      </c>
      <c r="C23" s="10"/>
      <c r="D23" s="10"/>
      <c r="E23" s="10"/>
      <c r="F23" s="10"/>
      <c r="G23" s="18">
        <f t="shared" si="1"/>
        <v>0</v>
      </c>
    </row>
    <row r="24" spans="1:7" ht="12.75" customHeight="1">
      <c r="A24" s="13" t="s">
        <v>45</v>
      </c>
      <c r="B24" s="11" t="s">
        <v>21</v>
      </c>
      <c r="C24" s="10"/>
      <c r="D24" s="10"/>
      <c r="E24" s="10"/>
      <c r="F24" s="10"/>
      <c r="G24" s="18">
        <f t="shared" si="1"/>
        <v>0</v>
      </c>
    </row>
    <row r="25" spans="1:7" ht="12.75" customHeight="1">
      <c r="A25" s="13" t="s">
        <v>46</v>
      </c>
      <c r="B25" s="11" t="s">
        <v>21</v>
      </c>
      <c r="C25" s="10"/>
      <c r="D25" s="10"/>
      <c r="E25" s="10"/>
      <c r="F25" s="10"/>
      <c r="G25" s="18">
        <f t="shared" si="1"/>
        <v>0</v>
      </c>
    </row>
    <row r="26" spans="1:7" ht="12.75" customHeight="1">
      <c r="A26" s="13" t="s">
        <v>34</v>
      </c>
      <c r="B26" s="11" t="s">
        <v>50</v>
      </c>
      <c r="C26" s="10"/>
      <c r="D26" s="10"/>
      <c r="E26" s="25">
        <v>259</v>
      </c>
      <c r="F26" s="10"/>
      <c r="G26" s="18">
        <f t="shared" si="1"/>
        <v>259</v>
      </c>
    </row>
    <row r="27" spans="1:7" ht="12.75" customHeight="1">
      <c r="A27" s="13"/>
      <c r="B27" s="14"/>
      <c r="C27" s="10"/>
      <c r="D27" s="10"/>
      <c r="E27" s="10"/>
      <c r="F27" s="10"/>
      <c r="G27" s="18"/>
    </row>
    <row r="28" spans="1:7" ht="12.75" customHeight="1">
      <c r="A28" s="19" t="s">
        <v>51</v>
      </c>
      <c r="B28" s="14"/>
      <c r="C28" s="10"/>
      <c r="D28" s="10"/>
      <c r="E28" s="10"/>
      <c r="F28" s="10"/>
      <c r="G28" s="18"/>
    </row>
    <row r="29" spans="1:7" ht="12.75" customHeight="1">
      <c r="A29" s="13" t="s">
        <v>52</v>
      </c>
      <c r="B29" s="11" t="s">
        <v>21</v>
      </c>
      <c r="C29" s="10"/>
      <c r="D29" s="10"/>
      <c r="E29" s="10"/>
      <c r="F29" s="10"/>
      <c r="G29" s="18">
        <f t="shared" ref="G29:G38" si="2">MAX(C29:F29)</f>
        <v>0</v>
      </c>
    </row>
    <row r="30" spans="1:7" ht="12.75" customHeight="1">
      <c r="A30" s="13" t="s">
        <v>53</v>
      </c>
      <c r="B30" s="11" t="s">
        <v>21</v>
      </c>
      <c r="C30" s="10"/>
      <c r="D30" s="10"/>
      <c r="E30" s="10"/>
      <c r="F30" s="10"/>
      <c r="G30" s="18">
        <f t="shared" si="2"/>
        <v>0</v>
      </c>
    </row>
    <row r="31" spans="1:7" ht="12.75" customHeight="1">
      <c r="A31" s="13" t="s">
        <v>54</v>
      </c>
      <c r="B31" s="11" t="s">
        <v>21</v>
      </c>
      <c r="C31" s="10"/>
      <c r="D31" s="10"/>
      <c r="E31" s="10"/>
      <c r="F31" s="10"/>
      <c r="G31" s="18">
        <f t="shared" si="2"/>
        <v>0</v>
      </c>
    </row>
    <row r="32" spans="1:7" ht="12.75" customHeight="1">
      <c r="A32" s="13" t="s">
        <v>57</v>
      </c>
      <c r="B32" s="11" t="s">
        <v>21</v>
      </c>
      <c r="C32" s="10"/>
      <c r="D32" s="10"/>
      <c r="E32" s="10"/>
      <c r="F32" s="10"/>
      <c r="G32" s="18">
        <f t="shared" si="2"/>
        <v>0</v>
      </c>
    </row>
    <row r="33" spans="1:7" ht="12.75" customHeight="1">
      <c r="A33" s="13" t="s">
        <v>58</v>
      </c>
      <c r="B33" s="11" t="s">
        <v>21</v>
      </c>
      <c r="C33" s="10"/>
      <c r="D33" s="10"/>
      <c r="E33" s="10"/>
      <c r="F33" s="10"/>
      <c r="G33" s="18">
        <f t="shared" si="2"/>
        <v>0</v>
      </c>
    </row>
    <row r="34" spans="1:7" ht="12.75" customHeight="1">
      <c r="A34" s="13" t="s">
        <v>59</v>
      </c>
      <c r="B34" s="11" t="s">
        <v>21</v>
      </c>
      <c r="C34" s="10"/>
      <c r="D34" s="10"/>
      <c r="E34" s="10"/>
      <c r="F34" s="10"/>
      <c r="G34" s="18">
        <f t="shared" si="2"/>
        <v>0</v>
      </c>
    </row>
    <row r="35" spans="1:7" ht="12.75" customHeight="1">
      <c r="A35" s="13" t="s">
        <v>60</v>
      </c>
      <c r="B35" s="11" t="s">
        <v>21</v>
      </c>
      <c r="C35" s="10"/>
      <c r="D35" s="10"/>
      <c r="E35" s="10"/>
      <c r="F35" s="10"/>
      <c r="G35" s="18">
        <f t="shared" si="2"/>
        <v>0</v>
      </c>
    </row>
    <row r="36" spans="1:7" ht="12.75" customHeight="1">
      <c r="A36" s="13" t="s">
        <v>61</v>
      </c>
      <c r="B36" s="11" t="s">
        <v>21</v>
      </c>
      <c r="C36" s="10"/>
      <c r="D36" s="10"/>
      <c r="E36" s="10"/>
      <c r="F36" s="10"/>
      <c r="G36" s="18">
        <f t="shared" si="2"/>
        <v>0</v>
      </c>
    </row>
    <row r="37" spans="1:7" ht="12.75" customHeight="1">
      <c r="A37" s="13" t="s">
        <v>46</v>
      </c>
      <c r="B37" s="11" t="s">
        <v>21</v>
      </c>
      <c r="C37" s="10"/>
      <c r="D37" s="10"/>
      <c r="E37" s="10"/>
      <c r="F37" s="10"/>
      <c r="G37" s="18">
        <f t="shared" si="2"/>
        <v>0</v>
      </c>
    </row>
    <row r="38" spans="1:7" ht="12.75" customHeight="1">
      <c r="A38" s="13" t="s">
        <v>34</v>
      </c>
      <c r="B38" s="11" t="s">
        <v>62</v>
      </c>
      <c r="C38" s="10"/>
      <c r="D38" s="10"/>
      <c r="E38" s="25">
        <v>69.150000000000006</v>
      </c>
      <c r="F38" s="10"/>
      <c r="G38" s="18">
        <f t="shared" si="2"/>
        <v>69.150000000000006</v>
      </c>
    </row>
    <row r="39" spans="1:7" ht="12.75" customHeight="1">
      <c r="A39" s="13"/>
      <c r="B39" s="14"/>
      <c r="C39" s="10"/>
      <c r="D39" s="10"/>
      <c r="E39" s="10"/>
      <c r="F39" s="10"/>
      <c r="G39" s="18"/>
    </row>
    <row r="40" spans="1:7" ht="12.75" customHeight="1">
      <c r="A40" s="19" t="s">
        <v>64</v>
      </c>
      <c r="B40" s="14"/>
      <c r="C40" s="10"/>
      <c r="D40" s="10"/>
      <c r="E40" s="10"/>
      <c r="F40" s="10"/>
      <c r="G40" s="18"/>
    </row>
    <row r="41" spans="1:7" ht="12.75" customHeight="1">
      <c r="A41" s="13" t="s">
        <v>65</v>
      </c>
      <c r="B41" s="14"/>
      <c r="C41" s="16"/>
      <c r="D41" s="10"/>
      <c r="E41" s="10"/>
      <c r="F41" s="10"/>
      <c r="G41" s="18">
        <f t="shared" ref="G41:G49" si="3">MAX(C41:F41)</f>
        <v>0</v>
      </c>
    </row>
    <row r="42" spans="1:7" ht="12.75" customHeight="1">
      <c r="A42" s="13" t="s">
        <v>69</v>
      </c>
      <c r="B42" s="11" t="s">
        <v>26</v>
      </c>
      <c r="C42" s="10"/>
      <c r="D42" s="10"/>
      <c r="E42" s="10"/>
      <c r="F42" s="10"/>
      <c r="G42" s="18">
        <f t="shared" si="3"/>
        <v>0</v>
      </c>
    </row>
    <row r="43" spans="1:7" ht="12.75" customHeight="1">
      <c r="A43" s="13" t="s">
        <v>70</v>
      </c>
      <c r="B43" s="11" t="s">
        <v>21</v>
      </c>
      <c r="C43" s="10"/>
      <c r="D43" s="10"/>
      <c r="E43" s="10"/>
      <c r="F43" s="10"/>
      <c r="G43" s="18">
        <f t="shared" si="3"/>
        <v>0</v>
      </c>
    </row>
    <row r="44" spans="1:7" ht="12.75" customHeight="1">
      <c r="A44" s="13" t="s">
        <v>71</v>
      </c>
      <c r="B44" s="11" t="s">
        <v>26</v>
      </c>
      <c r="C44" s="10"/>
      <c r="D44" s="10"/>
      <c r="E44" s="10"/>
      <c r="F44" s="10"/>
      <c r="G44" s="18">
        <f t="shared" si="3"/>
        <v>0</v>
      </c>
    </row>
    <row r="45" spans="1:7" ht="12.75" customHeight="1">
      <c r="A45" s="13" t="s">
        <v>72</v>
      </c>
      <c r="B45" s="11" t="s">
        <v>26</v>
      </c>
      <c r="C45" s="10"/>
      <c r="D45" s="10"/>
      <c r="E45" s="10"/>
      <c r="F45" s="10"/>
      <c r="G45" s="18">
        <f t="shared" si="3"/>
        <v>0</v>
      </c>
    </row>
    <row r="46" spans="1:7" ht="12.75" customHeight="1">
      <c r="A46" s="13" t="s">
        <v>73</v>
      </c>
      <c r="B46" s="11" t="s">
        <v>26</v>
      </c>
      <c r="C46" s="10"/>
      <c r="D46" s="10"/>
      <c r="E46" s="10"/>
      <c r="F46" s="10"/>
      <c r="G46" s="18">
        <f t="shared" si="3"/>
        <v>0</v>
      </c>
    </row>
    <row r="47" spans="1:7" ht="12.75" customHeight="1">
      <c r="A47" s="13" t="s">
        <v>74</v>
      </c>
      <c r="B47" s="11" t="s">
        <v>26</v>
      </c>
      <c r="C47" s="10"/>
      <c r="D47" s="10"/>
      <c r="E47" s="10"/>
      <c r="F47" s="10"/>
      <c r="G47" s="18">
        <f t="shared" si="3"/>
        <v>0</v>
      </c>
    </row>
    <row r="48" spans="1:7" ht="12.75" customHeight="1">
      <c r="A48" s="13" t="s">
        <v>46</v>
      </c>
      <c r="B48" s="11" t="s">
        <v>26</v>
      </c>
      <c r="C48" s="10"/>
      <c r="D48" s="10"/>
      <c r="E48" s="10"/>
      <c r="F48" s="10"/>
      <c r="G48" s="18">
        <f t="shared" si="3"/>
        <v>0</v>
      </c>
    </row>
    <row r="49" spans="1:7" ht="12.75" customHeight="1">
      <c r="A49" s="13" t="s">
        <v>34</v>
      </c>
      <c r="B49" s="14"/>
      <c r="C49" s="10"/>
      <c r="D49" s="10"/>
      <c r="E49" s="10"/>
      <c r="F49" s="10"/>
      <c r="G49" s="18">
        <f t="shared" si="3"/>
        <v>0</v>
      </c>
    </row>
    <row r="50" spans="1:7" ht="12.75" customHeight="1">
      <c r="A50" s="13"/>
      <c r="B50" s="14"/>
      <c r="C50" s="10"/>
      <c r="D50" s="10"/>
      <c r="E50" s="10"/>
      <c r="F50" s="10"/>
      <c r="G50" s="18"/>
    </row>
    <row r="51" spans="1:7" ht="12.75" customHeight="1">
      <c r="A51" s="19" t="s">
        <v>75</v>
      </c>
      <c r="B51" s="14"/>
      <c r="C51" s="10"/>
      <c r="D51" s="10"/>
      <c r="E51" s="10"/>
      <c r="F51" s="10"/>
      <c r="G51" s="18"/>
    </row>
    <row r="52" spans="1:7" ht="12.75" customHeight="1">
      <c r="A52" s="13" t="s">
        <v>77</v>
      </c>
      <c r="B52" s="11" t="s">
        <v>78</v>
      </c>
      <c r="C52" s="10"/>
      <c r="D52" s="10"/>
      <c r="E52" s="10"/>
      <c r="F52" s="10"/>
      <c r="G52" s="18">
        <f t="shared" ref="G52:G62" si="4">MAX(C52:F52)</f>
        <v>0</v>
      </c>
    </row>
    <row r="53" spans="1:7" ht="12.75" customHeight="1">
      <c r="A53" s="13" t="s">
        <v>80</v>
      </c>
      <c r="B53" s="11" t="s">
        <v>78</v>
      </c>
      <c r="C53" s="10"/>
      <c r="D53" s="10"/>
      <c r="E53" s="10"/>
      <c r="F53" s="10"/>
      <c r="G53" s="18">
        <f t="shared" si="4"/>
        <v>0</v>
      </c>
    </row>
    <row r="54" spans="1:7" ht="12.75" customHeight="1">
      <c r="A54" s="13" t="s">
        <v>81</v>
      </c>
      <c r="B54" s="11" t="s">
        <v>82</v>
      </c>
      <c r="C54" s="10"/>
      <c r="D54" s="10"/>
      <c r="E54" s="25">
        <v>514.79999999999995</v>
      </c>
      <c r="F54" s="10"/>
      <c r="G54" s="18">
        <f t="shared" si="4"/>
        <v>514.79999999999995</v>
      </c>
    </row>
    <row r="55" spans="1:7" ht="12.75" customHeight="1">
      <c r="A55" s="13" t="s">
        <v>83</v>
      </c>
      <c r="B55" s="11" t="s">
        <v>21</v>
      </c>
      <c r="C55" s="10"/>
      <c r="D55" s="10"/>
      <c r="E55" s="10"/>
      <c r="F55" s="10"/>
      <c r="G55" s="18">
        <f t="shared" si="4"/>
        <v>0</v>
      </c>
    </row>
    <row r="56" spans="1:7" ht="12.75" customHeight="1">
      <c r="A56" s="13" t="s">
        <v>84</v>
      </c>
      <c r="B56" s="11" t="s">
        <v>21</v>
      </c>
      <c r="C56" s="10"/>
      <c r="D56" s="10"/>
      <c r="E56" s="10"/>
      <c r="F56" s="10"/>
      <c r="G56" s="18">
        <f t="shared" si="4"/>
        <v>0</v>
      </c>
    </row>
    <row r="57" spans="1:7" ht="12.75" customHeight="1">
      <c r="A57" s="13" t="s">
        <v>85</v>
      </c>
      <c r="B57" s="11" t="s">
        <v>21</v>
      </c>
      <c r="C57" s="10"/>
      <c r="D57" s="10"/>
      <c r="E57" s="10"/>
      <c r="F57" s="10"/>
      <c r="G57" s="18">
        <f t="shared" si="4"/>
        <v>0</v>
      </c>
    </row>
    <row r="58" spans="1:7" ht="12.75" customHeight="1">
      <c r="A58" s="13" t="s">
        <v>86</v>
      </c>
      <c r="B58" s="11" t="s">
        <v>21</v>
      </c>
      <c r="C58" s="10"/>
      <c r="D58" s="10"/>
      <c r="E58" s="10"/>
      <c r="F58" s="10"/>
      <c r="G58" s="18">
        <f t="shared" si="4"/>
        <v>0</v>
      </c>
    </row>
    <row r="59" spans="1:7" ht="12.75" customHeight="1">
      <c r="A59" s="13" t="s">
        <v>87</v>
      </c>
      <c r="B59" s="11" t="s">
        <v>88</v>
      </c>
      <c r="C59" s="10"/>
      <c r="D59" s="10"/>
      <c r="E59" s="25">
        <v>18.989999999999998</v>
      </c>
      <c r="F59" s="10"/>
      <c r="G59" s="18">
        <f t="shared" si="4"/>
        <v>18.989999999999998</v>
      </c>
    </row>
    <row r="60" spans="1:7" ht="12.75" customHeight="1">
      <c r="A60" s="13" t="s">
        <v>46</v>
      </c>
      <c r="B60" s="11" t="s">
        <v>89</v>
      </c>
      <c r="C60" s="10"/>
      <c r="D60" s="10"/>
      <c r="E60" s="25">
        <v>65.02</v>
      </c>
      <c r="F60" s="10"/>
      <c r="G60" s="18">
        <f t="shared" si="4"/>
        <v>65.02</v>
      </c>
    </row>
    <row r="61" spans="1:7" ht="12.75" customHeight="1">
      <c r="A61" s="13" t="s">
        <v>34</v>
      </c>
      <c r="B61" s="11" t="s">
        <v>91</v>
      </c>
      <c r="C61" s="10"/>
      <c r="D61" s="10"/>
      <c r="E61" s="25">
        <v>39.99</v>
      </c>
      <c r="F61" s="10"/>
      <c r="G61" s="18">
        <f t="shared" si="4"/>
        <v>39.99</v>
      </c>
    </row>
    <row r="62" spans="1:7" ht="12.75" customHeight="1">
      <c r="A62" s="28" t="s">
        <v>34</v>
      </c>
      <c r="B62" s="11" t="s">
        <v>93</v>
      </c>
      <c r="C62" s="10"/>
      <c r="D62" s="10"/>
      <c r="E62" s="25">
        <v>61.35</v>
      </c>
      <c r="F62" s="10"/>
      <c r="G62" s="18">
        <f t="shared" si="4"/>
        <v>61.35</v>
      </c>
    </row>
    <row r="63" spans="1:7" ht="12.75" customHeight="1">
      <c r="A63" s="13"/>
      <c r="B63" s="14"/>
      <c r="C63" s="10"/>
      <c r="D63" s="10"/>
      <c r="E63" s="10"/>
      <c r="F63" s="10"/>
      <c r="G63" s="18"/>
    </row>
    <row r="64" spans="1:7" ht="12.75" customHeight="1">
      <c r="A64" s="19" t="s">
        <v>96</v>
      </c>
      <c r="B64" s="14"/>
      <c r="C64" s="10"/>
      <c r="D64" s="10"/>
      <c r="E64" s="10"/>
      <c r="F64" s="10"/>
      <c r="G64" s="18"/>
    </row>
    <row r="65" spans="1:7" ht="12.75" customHeight="1">
      <c r="A65" s="13" t="s">
        <v>97</v>
      </c>
      <c r="B65" s="11" t="s">
        <v>26</v>
      </c>
      <c r="C65" s="10"/>
      <c r="D65" s="10"/>
      <c r="E65" s="10"/>
      <c r="F65" s="10"/>
      <c r="G65" s="18">
        <f>MAX(C65:F65)</f>
        <v>0</v>
      </c>
    </row>
    <row r="66" spans="1:7" ht="12.75" customHeight="1">
      <c r="A66" s="13" t="s">
        <v>33</v>
      </c>
      <c r="B66" s="11" t="s">
        <v>98</v>
      </c>
      <c r="C66" s="25"/>
      <c r="D66" s="10"/>
      <c r="E66" s="10"/>
      <c r="F66" s="10"/>
      <c r="G66" s="18">
        <f>F66-C66</f>
        <v>0</v>
      </c>
    </row>
    <row r="67" spans="1:7" ht="12.75" customHeight="1">
      <c r="A67" s="13" t="s">
        <v>101</v>
      </c>
      <c r="B67" s="11" t="s">
        <v>26</v>
      </c>
      <c r="C67" s="10"/>
      <c r="D67" s="10"/>
      <c r="E67" s="10"/>
      <c r="F67" s="10"/>
      <c r="G67" s="18">
        <f t="shared" ref="G67:G71" si="5">MAX(C67:F67)</f>
        <v>0</v>
      </c>
    </row>
    <row r="68" spans="1:7" ht="12.75" customHeight="1">
      <c r="A68" s="13" t="s">
        <v>102</v>
      </c>
      <c r="B68" s="11" t="s">
        <v>26</v>
      </c>
      <c r="C68" s="10"/>
      <c r="D68" s="10"/>
      <c r="E68" s="10"/>
      <c r="F68" s="10"/>
      <c r="G68" s="18">
        <f t="shared" si="5"/>
        <v>0</v>
      </c>
    </row>
    <row r="69" spans="1:7" ht="12.75" customHeight="1">
      <c r="A69" s="13" t="s">
        <v>104</v>
      </c>
      <c r="B69" s="11" t="s">
        <v>26</v>
      </c>
      <c r="C69" s="10"/>
      <c r="D69" s="10"/>
      <c r="E69" s="10"/>
      <c r="F69" s="10"/>
      <c r="G69" s="18">
        <f t="shared" si="5"/>
        <v>0</v>
      </c>
    </row>
    <row r="70" spans="1:7" ht="12.75" customHeight="1">
      <c r="A70" s="13" t="s">
        <v>46</v>
      </c>
      <c r="B70" s="11" t="s">
        <v>21</v>
      </c>
      <c r="C70" s="10"/>
      <c r="D70" s="10"/>
      <c r="E70" s="10"/>
      <c r="F70" s="10"/>
      <c r="G70" s="18">
        <f t="shared" si="5"/>
        <v>0</v>
      </c>
    </row>
    <row r="71" spans="1:7" ht="12.75" customHeight="1">
      <c r="A71" s="13" t="s">
        <v>34</v>
      </c>
      <c r="B71" s="11" t="s">
        <v>21</v>
      </c>
      <c r="C71" s="10"/>
      <c r="D71" s="10"/>
      <c r="E71" s="10"/>
      <c r="F71" s="10"/>
      <c r="G71" s="18">
        <f t="shared" si="5"/>
        <v>0</v>
      </c>
    </row>
    <row r="72" spans="1:7" ht="12.75" customHeight="1">
      <c r="A72" s="13"/>
      <c r="B72" s="14"/>
      <c r="C72" s="10"/>
      <c r="D72" s="10"/>
      <c r="E72" s="10"/>
      <c r="F72" s="10"/>
      <c r="G72" s="18"/>
    </row>
    <row r="73" spans="1:7" ht="12.75" customHeight="1">
      <c r="A73" s="19" t="s">
        <v>106</v>
      </c>
      <c r="B73" s="14"/>
      <c r="C73" s="10"/>
      <c r="D73" s="10"/>
      <c r="E73" s="10"/>
      <c r="F73" s="10"/>
      <c r="G73" s="18"/>
    </row>
    <row r="74" spans="1:7" ht="12.75" customHeight="1">
      <c r="A74" s="13" t="s">
        <v>107</v>
      </c>
      <c r="B74" s="11" t="s">
        <v>26</v>
      </c>
      <c r="C74" s="10"/>
      <c r="D74" s="10"/>
      <c r="E74" s="10"/>
      <c r="F74" s="10"/>
      <c r="G74" s="18">
        <f>MAX(C74:F74)</f>
        <v>0</v>
      </c>
    </row>
    <row r="75" spans="1:7" ht="12.75" customHeight="1">
      <c r="A75" s="13" t="s">
        <v>33</v>
      </c>
      <c r="B75" s="11" t="s">
        <v>110</v>
      </c>
      <c r="C75" s="25">
        <v>195</v>
      </c>
      <c r="D75" s="10"/>
      <c r="E75" s="25">
        <v>223.52</v>
      </c>
      <c r="F75" s="10">
        <f>1.5*E75</f>
        <v>335.28000000000003</v>
      </c>
      <c r="G75" s="18">
        <f>F75-C75</f>
        <v>140.28000000000003</v>
      </c>
    </row>
    <row r="76" spans="1:7" ht="12.75" customHeight="1">
      <c r="A76" s="13" t="s">
        <v>101</v>
      </c>
      <c r="B76" s="11" t="s">
        <v>26</v>
      </c>
      <c r="C76" s="10"/>
      <c r="D76" s="10"/>
      <c r="E76" s="10"/>
      <c r="F76" s="10"/>
      <c r="G76" s="18">
        <f t="shared" ref="G76:G80" si="6">MAX(C76:F76)</f>
        <v>0</v>
      </c>
    </row>
    <row r="77" spans="1:7" ht="12.75" customHeight="1">
      <c r="A77" s="13" t="s">
        <v>113</v>
      </c>
      <c r="B77" s="11" t="s">
        <v>26</v>
      </c>
      <c r="C77" s="10"/>
      <c r="D77" s="10"/>
      <c r="E77" s="10"/>
      <c r="F77" s="10"/>
      <c r="G77" s="18">
        <f t="shared" si="6"/>
        <v>0</v>
      </c>
    </row>
    <row r="78" spans="1:7" ht="12.75" customHeight="1">
      <c r="A78" s="13" t="s">
        <v>114</v>
      </c>
      <c r="B78" s="11" t="s">
        <v>26</v>
      </c>
      <c r="C78" s="10"/>
      <c r="D78" s="10"/>
      <c r="E78" s="10"/>
      <c r="F78" s="10"/>
      <c r="G78" s="18">
        <f t="shared" si="6"/>
        <v>0</v>
      </c>
    </row>
    <row r="79" spans="1:7" ht="12.75" customHeight="1">
      <c r="A79" s="13" t="s">
        <v>46</v>
      </c>
      <c r="B79" s="11" t="s">
        <v>21</v>
      </c>
      <c r="C79" s="10"/>
      <c r="D79" s="10"/>
      <c r="E79" s="10"/>
      <c r="F79" s="10"/>
      <c r="G79" s="18">
        <f t="shared" si="6"/>
        <v>0</v>
      </c>
    </row>
    <row r="80" spans="1:7" ht="12.75" customHeight="1">
      <c r="A80" s="13" t="s">
        <v>34</v>
      </c>
      <c r="B80" s="11" t="s">
        <v>21</v>
      </c>
      <c r="C80" s="10"/>
      <c r="D80" s="10"/>
      <c r="E80" s="10"/>
      <c r="F80" s="10"/>
      <c r="G80" s="18">
        <f t="shared" si="6"/>
        <v>0</v>
      </c>
    </row>
    <row r="81" spans="1:7" ht="12.75" customHeight="1">
      <c r="A81" s="13"/>
      <c r="B81" s="14"/>
      <c r="C81" s="10"/>
      <c r="D81" s="10"/>
      <c r="E81" s="10"/>
      <c r="F81" s="10"/>
      <c r="G81" s="18"/>
    </row>
    <row r="82" spans="1:7" ht="12.75" customHeight="1">
      <c r="A82" s="19" t="s">
        <v>116</v>
      </c>
      <c r="B82" s="14"/>
      <c r="C82" s="10"/>
      <c r="D82" s="10"/>
      <c r="E82" s="10"/>
      <c r="F82" s="10"/>
      <c r="G82" s="18"/>
    </row>
    <row r="83" spans="1:7" ht="12.75" customHeight="1">
      <c r="A83" s="13" t="s">
        <v>118</v>
      </c>
      <c r="B83" s="11" t="s">
        <v>119</v>
      </c>
      <c r="C83" s="25">
        <v>482.99</v>
      </c>
      <c r="D83" s="10"/>
      <c r="E83" s="25">
        <v>425</v>
      </c>
      <c r="F83" s="33">
        <f>1.5*E83</f>
        <v>637.5</v>
      </c>
      <c r="G83" s="12">
        <f>F83-C83</f>
        <v>154.51</v>
      </c>
    </row>
    <row r="84" spans="1:7" ht="12.75" customHeight="1">
      <c r="A84" s="13" t="s">
        <v>120</v>
      </c>
      <c r="B84" s="11" t="s">
        <v>21</v>
      </c>
      <c r="C84" s="10"/>
      <c r="D84" s="10"/>
      <c r="E84" s="10"/>
      <c r="F84" s="10"/>
      <c r="G84" s="18">
        <f t="shared" ref="G84:G94" si="7">MAX(C84:F84)</f>
        <v>0</v>
      </c>
    </row>
    <row r="85" spans="1:7" ht="12.75" customHeight="1">
      <c r="A85" s="13" t="s">
        <v>121</v>
      </c>
      <c r="B85" s="11" t="s">
        <v>26</v>
      </c>
      <c r="C85" s="10"/>
      <c r="D85" s="10"/>
      <c r="E85" s="10"/>
      <c r="F85" s="10"/>
      <c r="G85" s="18">
        <f t="shared" si="7"/>
        <v>0</v>
      </c>
    </row>
    <row r="86" spans="1:7" ht="12.75" customHeight="1">
      <c r="A86" s="13" t="s">
        <v>122</v>
      </c>
      <c r="B86" s="11" t="s">
        <v>26</v>
      </c>
      <c r="C86" s="10"/>
      <c r="D86" s="10"/>
      <c r="E86" s="10"/>
      <c r="F86" s="10"/>
      <c r="G86" s="18">
        <f t="shared" si="7"/>
        <v>0</v>
      </c>
    </row>
    <row r="87" spans="1:7" ht="12.75" customHeight="1">
      <c r="A87" s="13" t="s">
        <v>124</v>
      </c>
      <c r="B87" s="11" t="s">
        <v>26</v>
      </c>
      <c r="C87" s="10"/>
      <c r="D87" s="10"/>
      <c r="E87" s="10"/>
      <c r="F87" s="10"/>
      <c r="G87" s="18">
        <f t="shared" si="7"/>
        <v>0</v>
      </c>
    </row>
    <row r="88" spans="1:7" ht="12.75" customHeight="1">
      <c r="A88" s="13" t="s">
        <v>125</v>
      </c>
      <c r="B88" s="11" t="s">
        <v>26</v>
      </c>
      <c r="C88" s="10"/>
      <c r="D88" s="10"/>
      <c r="E88" s="10"/>
      <c r="F88" s="10"/>
      <c r="G88" s="18">
        <f t="shared" si="7"/>
        <v>0</v>
      </c>
    </row>
    <row r="89" spans="1:7" ht="12.75" customHeight="1">
      <c r="A89" s="13" t="s">
        <v>126</v>
      </c>
      <c r="B89" s="11" t="s">
        <v>26</v>
      </c>
      <c r="C89" s="10"/>
      <c r="D89" s="10"/>
      <c r="E89" s="10"/>
      <c r="F89" s="10"/>
      <c r="G89" s="18">
        <f t="shared" si="7"/>
        <v>0</v>
      </c>
    </row>
    <row r="90" spans="1:7" ht="12.75" customHeight="1">
      <c r="A90" s="13" t="s">
        <v>129</v>
      </c>
      <c r="B90" s="11" t="s">
        <v>26</v>
      </c>
      <c r="C90" s="10"/>
      <c r="D90" s="10"/>
      <c r="E90" s="10"/>
      <c r="F90" s="10"/>
      <c r="G90" s="18">
        <f t="shared" si="7"/>
        <v>0</v>
      </c>
    </row>
    <row r="91" spans="1:7" ht="12.75" customHeight="1">
      <c r="A91" s="13" t="s">
        <v>130</v>
      </c>
      <c r="B91" s="11" t="s">
        <v>26</v>
      </c>
      <c r="C91" s="10"/>
      <c r="D91" s="10"/>
      <c r="E91" s="10"/>
      <c r="F91" s="10"/>
      <c r="G91" s="18">
        <f t="shared" si="7"/>
        <v>0</v>
      </c>
    </row>
    <row r="92" spans="1:7" ht="12.75" customHeight="1">
      <c r="A92" s="36" t="s">
        <v>131</v>
      </c>
      <c r="B92" s="11" t="s">
        <v>21</v>
      </c>
      <c r="C92" s="10"/>
      <c r="D92" s="10"/>
      <c r="E92" s="10"/>
      <c r="F92" s="10"/>
      <c r="G92" s="18">
        <f t="shared" si="7"/>
        <v>0</v>
      </c>
    </row>
    <row r="93" spans="1:7" ht="12.75" customHeight="1">
      <c r="A93" s="13" t="s">
        <v>46</v>
      </c>
      <c r="B93" s="11" t="s">
        <v>21</v>
      </c>
      <c r="C93" s="10"/>
      <c r="D93" s="10"/>
      <c r="E93" s="10"/>
      <c r="F93" s="10"/>
      <c r="G93" s="18">
        <f t="shared" si="7"/>
        <v>0</v>
      </c>
    </row>
    <row r="94" spans="1:7" ht="12.75" customHeight="1">
      <c r="A94" s="13" t="s">
        <v>34</v>
      </c>
      <c r="B94" s="11" t="s">
        <v>21</v>
      </c>
      <c r="C94" s="10"/>
      <c r="D94" s="10"/>
      <c r="E94" s="10"/>
      <c r="F94" s="10"/>
      <c r="G94" s="18">
        <f t="shared" si="7"/>
        <v>0</v>
      </c>
    </row>
    <row r="95" spans="1:7" ht="12.75" customHeight="1">
      <c r="A95" s="13"/>
      <c r="B95" s="14"/>
      <c r="C95" s="10"/>
      <c r="D95" s="10"/>
      <c r="E95" s="10"/>
      <c r="F95" s="10"/>
      <c r="G95" s="18"/>
    </row>
    <row r="96" spans="1:7" ht="12.75" customHeight="1">
      <c r="A96" s="19" t="s">
        <v>136</v>
      </c>
      <c r="B96" s="14"/>
      <c r="C96" s="10"/>
      <c r="D96" s="10"/>
      <c r="E96" s="10"/>
      <c r="F96" s="10"/>
      <c r="G96" s="18"/>
    </row>
    <row r="97" spans="1:7" ht="12.75" customHeight="1">
      <c r="A97" s="13" t="s">
        <v>137</v>
      </c>
      <c r="B97" s="38" t="s">
        <v>26</v>
      </c>
      <c r="C97" s="10"/>
      <c r="D97" s="10"/>
      <c r="E97" s="10"/>
      <c r="F97" s="10"/>
      <c r="G97" s="18">
        <f t="shared" ref="G97:G103" si="8">MAX(C97:F97)</f>
        <v>0</v>
      </c>
    </row>
    <row r="98" spans="1:7" ht="12.75" customHeight="1">
      <c r="A98" s="13" t="s">
        <v>138</v>
      </c>
      <c r="B98" s="38" t="s">
        <v>26</v>
      </c>
      <c r="C98" s="10"/>
      <c r="D98" s="10"/>
      <c r="E98" s="10"/>
      <c r="F98" s="10"/>
      <c r="G98" s="18">
        <f t="shared" si="8"/>
        <v>0</v>
      </c>
    </row>
    <row r="99" spans="1:7" ht="12.75" customHeight="1">
      <c r="A99" s="13" t="s">
        <v>139</v>
      </c>
      <c r="B99" s="38" t="s">
        <v>26</v>
      </c>
      <c r="C99" s="10"/>
      <c r="D99" s="10"/>
      <c r="E99" s="10"/>
      <c r="F99" s="10"/>
      <c r="G99" s="18">
        <f t="shared" si="8"/>
        <v>0</v>
      </c>
    </row>
    <row r="100" spans="1:7" ht="12.75" customHeight="1">
      <c r="A100" s="13" t="s">
        <v>140</v>
      </c>
      <c r="B100" s="38" t="s">
        <v>26</v>
      </c>
      <c r="C100" s="10"/>
      <c r="D100" s="10"/>
      <c r="E100" s="10"/>
      <c r="F100" s="10"/>
      <c r="G100" s="18">
        <f t="shared" si="8"/>
        <v>0</v>
      </c>
    </row>
    <row r="101" spans="1:7" ht="12.75" customHeight="1">
      <c r="A101" s="13" t="s">
        <v>142</v>
      </c>
      <c r="B101" s="38" t="s">
        <v>26</v>
      </c>
      <c r="C101" s="10"/>
      <c r="D101" s="10"/>
      <c r="E101" s="10"/>
      <c r="F101" s="10"/>
      <c r="G101" s="18">
        <f t="shared" si="8"/>
        <v>0</v>
      </c>
    </row>
    <row r="102" spans="1:7" ht="12.75" customHeight="1">
      <c r="A102" s="13" t="s">
        <v>46</v>
      </c>
      <c r="B102" s="38" t="s">
        <v>21</v>
      </c>
      <c r="C102" s="10"/>
      <c r="D102" s="10"/>
      <c r="E102" s="10"/>
      <c r="F102" s="10"/>
      <c r="G102" s="18">
        <f t="shared" si="8"/>
        <v>0</v>
      </c>
    </row>
    <row r="103" spans="1:7" ht="12.75" customHeight="1">
      <c r="A103" s="13" t="s">
        <v>34</v>
      </c>
      <c r="B103" s="38" t="s">
        <v>21</v>
      </c>
      <c r="C103" s="10"/>
      <c r="D103" s="10"/>
      <c r="E103" s="10"/>
      <c r="F103" s="10"/>
      <c r="G103" s="18">
        <f t="shared" si="8"/>
        <v>0</v>
      </c>
    </row>
    <row r="104" spans="1:7" ht="12.75" customHeight="1">
      <c r="A104" s="13"/>
      <c r="B104" s="14"/>
      <c r="C104" s="10"/>
      <c r="D104" s="10"/>
      <c r="E104" s="10"/>
      <c r="F104" s="10"/>
      <c r="G104" s="18"/>
    </row>
    <row r="105" spans="1:7" ht="12.75" customHeight="1">
      <c r="A105" s="19" t="s">
        <v>144</v>
      </c>
      <c r="B105" s="14"/>
      <c r="C105" s="10"/>
      <c r="D105" s="10"/>
      <c r="E105" s="10"/>
      <c r="F105" s="10"/>
      <c r="G105" s="18"/>
    </row>
    <row r="106" spans="1:7" ht="12.75" customHeight="1">
      <c r="A106" s="13" t="s">
        <v>145</v>
      </c>
      <c r="B106" s="38" t="s">
        <v>21</v>
      </c>
      <c r="C106" s="10"/>
      <c r="D106" s="10"/>
      <c r="E106" s="10"/>
      <c r="F106" s="10"/>
      <c r="G106" s="18">
        <f t="shared" ref="G106:G107" si="9">MAX(C106:F106)</f>
        <v>0</v>
      </c>
    </row>
    <row r="107" spans="1:7" ht="12.75" customHeight="1">
      <c r="A107" s="13" t="s">
        <v>146</v>
      </c>
      <c r="B107" s="38" t="s">
        <v>26</v>
      </c>
      <c r="C107" s="10"/>
      <c r="D107" s="10"/>
      <c r="E107" s="10"/>
      <c r="F107" s="10"/>
      <c r="G107" s="18">
        <f t="shared" si="9"/>
        <v>0</v>
      </c>
    </row>
    <row r="108" spans="1:7" ht="12.75" customHeight="1">
      <c r="A108" s="13" t="s">
        <v>147</v>
      </c>
      <c r="B108" s="11" t="s">
        <v>148</v>
      </c>
      <c r="C108" s="10"/>
      <c r="D108" s="10"/>
      <c r="E108" s="44">
        <v>25.66</v>
      </c>
      <c r="F108" s="10"/>
      <c r="G108" s="12">
        <v>25.66</v>
      </c>
    </row>
    <row r="109" spans="1:7" ht="12.75" customHeight="1">
      <c r="A109" s="13" t="s">
        <v>149</v>
      </c>
      <c r="B109" s="38" t="s">
        <v>26</v>
      </c>
      <c r="C109" s="10"/>
      <c r="D109" s="10"/>
      <c r="E109" s="10"/>
      <c r="F109" s="10"/>
      <c r="G109" s="18">
        <f t="shared" ref="G109:G110" si="10">MAX(C109:F109)</f>
        <v>0</v>
      </c>
    </row>
    <row r="110" spans="1:7" ht="12.75" customHeight="1">
      <c r="A110" s="13" t="s">
        <v>34</v>
      </c>
      <c r="B110" s="47" t="s">
        <v>21</v>
      </c>
      <c r="C110" s="10"/>
      <c r="D110" s="10"/>
      <c r="F110" s="10"/>
      <c r="G110" s="18">
        <f t="shared" si="10"/>
        <v>0</v>
      </c>
    </row>
    <row r="111" spans="1:7" ht="12.75" customHeight="1">
      <c r="A111" s="13"/>
      <c r="B111" s="14"/>
      <c r="C111" s="10"/>
      <c r="D111" s="10"/>
      <c r="E111" s="10"/>
      <c r="F111" s="10"/>
      <c r="G111" s="18"/>
    </row>
    <row r="112" spans="1:7" ht="12.75" customHeight="1">
      <c r="A112" s="19" t="s">
        <v>152</v>
      </c>
      <c r="B112" s="14"/>
      <c r="C112" s="10"/>
      <c r="D112" s="10"/>
      <c r="E112" s="10"/>
      <c r="F112" s="10"/>
      <c r="G112" s="18"/>
    </row>
    <row r="113" spans="1:7" ht="12.75" customHeight="1">
      <c r="A113" s="13" t="s">
        <v>153</v>
      </c>
      <c r="B113" s="38" t="s">
        <v>21</v>
      </c>
      <c r="C113" s="10"/>
      <c r="D113" s="10"/>
      <c r="E113" s="10"/>
      <c r="F113" s="10"/>
      <c r="G113" s="18">
        <f t="shared" ref="G113:G127" si="11">MAX(C113:F113)</f>
        <v>0</v>
      </c>
    </row>
    <row r="114" spans="1:7" ht="12.75" customHeight="1">
      <c r="A114" s="13" t="s">
        <v>154</v>
      </c>
      <c r="B114" s="38" t="s">
        <v>21</v>
      </c>
      <c r="C114" s="10"/>
      <c r="D114" s="10"/>
      <c r="E114" s="10"/>
      <c r="F114" s="10"/>
      <c r="G114" s="18">
        <f t="shared" si="11"/>
        <v>0</v>
      </c>
    </row>
    <row r="115" spans="1:7" ht="12.75" customHeight="1">
      <c r="A115" s="13" t="s">
        <v>155</v>
      </c>
      <c r="B115" s="38" t="s">
        <v>26</v>
      </c>
      <c r="C115" s="10"/>
      <c r="D115" s="10"/>
      <c r="E115" s="10"/>
      <c r="F115" s="10"/>
      <c r="G115" s="18">
        <f t="shared" si="11"/>
        <v>0</v>
      </c>
    </row>
    <row r="116" spans="1:7" ht="12.75" customHeight="1">
      <c r="A116" s="13" t="s">
        <v>156</v>
      </c>
      <c r="B116" s="38" t="s">
        <v>26</v>
      </c>
      <c r="C116" s="10"/>
      <c r="D116" s="10"/>
      <c r="E116" s="10"/>
      <c r="F116" s="10"/>
      <c r="G116" s="18">
        <f t="shared" si="11"/>
        <v>0</v>
      </c>
    </row>
    <row r="117" spans="1:7" ht="12.75" customHeight="1">
      <c r="A117" s="13" t="s">
        <v>157</v>
      </c>
      <c r="B117" s="38" t="s">
        <v>26</v>
      </c>
      <c r="C117" s="10"/>
      <c r="D117" s="10"/>
      <c r="E117" s="10"/>
      <c r="F117" s="10"/>
      <c r="G117" s="18">
        <f t="shared" si="11"/>
        <v>0</v>
      </c>
    </row>
    <row r="118" spans="1:7" ht="12.75" customHeight="1">
      <c r="A118" s="13" t="s">
        <v>158</v>
      </c>
      <c r="B118" s="38" t="s">
        <v>26</v>
      </c>
      <c r="C118" s="10"/>
      <c r="D118" s="10"/>
      <c r="E118" s="10"/>
      <c r="F118" s="10"/>
      <c r="G118" s="18">
        <f t="shared" si="11"/>
        <v>0</v>
      </c>
    </row>
    <row r="119" spans="1:7" ht="12.75" customHeight="1">
      <c r="A119" s="13" t="s">
        <v>159</v>
      </c>
      <c r="B119" s="38" t="s">
        <v>26</v>
      </c>
      <c r="C119" s="10"/>
      <c r="D119" s="10"/>
      <c r="E119" s="10"/>
      <c r="F119" s="10"/>
      <c r="G119" s="18">
        <f t="shared" si="11"/>
        <v>0</v>
      </c>
    </row>
    <row r="120" spans="1:7" ht="12.75" customHeight="1">
      <c r="A120" s="13" t="s">
        <v>160</v>
      </c>
      <c r="B120" s="38" t="s">
        <v>26</v>
      </c>
      <c r="C120" s="10"/>
      <c r="D120" s="10"/>
      <c r="E120" s="10"/>
      <c r="F120" s="10"/>
      <c r="G120" s="18">
        <f t="shared" si="11"/>
        <v>0</v>
      </c>
    </row>
    <row r="121" spans="1:7" ht="12.75" customHeight="1">
      <c r="A121" s="13" t="s">
        <v>161</v>
      </c>
      <c r="B121" s="38" t="s">
        <v>26</v>
      </c>
      <c r="C121" s="10"/>
      <c r="D121" s="10"/>
      <c r="E121" s="10"/>
      <c r="F121" s="10"/>
      <c r="G121" s="18">
        <f t="shared" si="11"/>
        <v>0</v>
      </c>
    </row>
    <row r="122" spans="1:7" ht="12.75" customHeight="1">
      <c r="A122" s="13" t="s">
        <v>163</v>
      </c>
      <c r="B122" s="11" t="s">
        <v>164</v>
      </c>
      <c r="C122" s="10"/>
      <c r="D122" s="10"/>
      <c r="E122" s="25">
        <v>72.94</v>
      </c>
      <c r="F122" s="10"/>
      <c r="G122" s="18">
        <f t="shared" si="11"/>
        <v>72.94</v>
      </c>
    </row>
    <row r="123" spans="1:7" ht="12.75" customHeight="1">
      <c r="A123" s="13" t="s">
        <v>165</v>
      </c>
      <c r="B123" s="38" t="s">
        <v>26</v>
      </c>
      <c r="C123" s="10"/>
      <c r="D123" s="10"/>
      <c r="E123" s="10"/>
      <c r="F123" s="10"/>
      <c r="G123" s="18">
        <f t="shared" si="11"/>
        <v>0</v>
      </c>
    </row>
    <row r="124" spans="1:7" ht="12.75" customHeight="1">
      <c r="A124" s="13" t="s">
        <v>166</v>
      </c>
      <c r="B124" s="38" t="s">
        <v>26</v>
      </c>
      <c r="C124" s="10"/>
      <c r="D124" s="10"/>
      <c r="E124" s="10"/>
      <c r="F124" s="10"/>
      <c r="G124" s="18">
        <f t="shared" si="11"/>
        <v>0</v>
      </c>
    </row>
    <row r="125" spans="1:7" ht="12.75" customHeight="1">
      <c r="A125" s="13" t="s">
        <v>167</v>
      </c>
      <c r="B125" s="38" t="s">
        <v>21</v>
      </c>
      <c r="C125" s="10"/>
      <c r="D125" s="10"/>
      <c r="E125" s="10"/>
      <c r="F125" s="10"/>
      <c r="G125" s="18">
        <f t="shared" si="11"/>
        <v>0</v>
      </c>
    </row>
    <row r="126" spans="1:7" ht="12.75" customHeight="1">
      <c r="A126" s="13" t="s">
        <v>46</v>
      </c>
      <c r="B126" s="38" t="s">
        <v>21</v>
      </c>
      <c r="C126" s="10"/>
      <c r="D126" s="10"/>
      <c r="E126" s="10"/>
      <c r="F126" s="10"/>
      <c r="G126" s="18">
        <f t="shared" si="11"/>
        <v>0</v>
      </c>
    </row>
    <row r="127" spans="1:7" ht="12.75" customHeight="1">
      <c r="A127" s="13" t="s">
        <v>34</v>
      </c>
      <c r="B127" s="38" t="s">
        <v>21</v>
      </c>
      <c r="C127" s="10"/>
      <c r="D127" s="10"/>
      <c r="E127" s="10"/>
      <c r="F127" s="10"/>
      <c r="G127" s="18">
        <f t="shared" si="11"/>
        <v>0</v>
      </c>
    </row>
    <row r="128" spans="1:7" ht="12.75" customHeight="1">
      <c r="A128" s="13"/>
      <c r="B128" s="14"/>
      <c r="C128" s="10"/>
      <c r="D128" s="10"/>
      <c r="E128" s="10"/>
      <c r="F128" s="10"/>
      <c r="G128" s="18"/>
    </row>
    <row r="129" spans="1:7" ht="12.75" customHeight="1">
      <c r="A129" s="19" t="s">
        <v>169</v>
      </c>
      <c r="B129" s="14"/>
      <c r="C129" s="10"/>
      <c r="D129" s="10"/>
      <c r="E129" s="10"/>
      <c r="F129" s="10"/>
      <c r="G129" s="18"/>
    </row>
    <row r="130" spans="1:7" ht="12.75" customHeight="1">
      <c r="A130" s="13" t="s">
        <v>171</v>
      </c>
      <c r="B130" s="38" t="s">
        <v>26</v>
      </c>
      <c r="C130" s="10"/>
      <c r="D130" s="10"/>
      <c r="E130" s="10"/>
      <c r="F130" s="10"/>
      <c r="G130" s="18">
        <f t="shared" ref="G130:G151" si="12">MAX(C130:F130)</f>
        <v>0</v>
      </c>
    </row>
    <row r="131" spans="1:7" ht="12.75" customHeight="1">
      <c r="A131" s="13" t="s">
        <v>173</v>
      </c>
      <c r="B131" s="38" t="s">
        <v>26</v>
      </c>
      <c r="C131" s="10"/>
      <c r="D131" s="10"/>
      <c r="E131" s="10"/>
      <c r="F131" s="10"/>
      <c r="G131" s="18">
        <f t="shared" si="12"/>
        <v>0</v>
      </c>
    </row>
    <row r="132" spans="1:7" ht="12.75" customHeight="1">
      <c r="A132" s="13" t="s">
        <v>174</v>
      </c>
      <c r="B132" s="38" t="s">
        <v>26</v>
      </c>
      <c r="C132" s="10"/>
      <c r="D132" s="10"/>
      <c r="E132" s="10"/>
      <c r="F132" s="10"/>
      <c r="G132" s="18">
        <f t="shared" si="12"/>
        <v>0</v>
      </c>
    </row>
    <row r="133" spans="1:7" ht="12.75" customHeight="1">
      <c r="A133" s="13" t="s">
        <v>177</v>
      </c>
      <c r="B133" s="38" t="s">
        <v>26</v>
      </c>
      <c r="C133" s="10"/>
      <c r="D133" s="10"/>
      <c r="E133" s="10"/>
      <c r="F133" s="10"/>
      <c r="G133" s="18">
        <f t="shared" si="12"/>
        <v>0</v>
      </c>
    </row>
    <row r="134" spans="1:7" ht="12.75" customHeight="1">
      <c r="A134" s="13" t="s">
        <v>178</v>
      </c>
      <c r="B134" s="38" t="s">
        <v>26</v>
      </c>
      <c r="C134" s="10"/>
      <c r="D134" s="10"/>
      <c r="E134" s="10"/>
      <c r="F134" s="10"/>
      <c r="G134" s="18">
        <f t="shared" si="12"/>
        <v>0</v>
      </c>
    </row>
    <row r="135" spans="1:7" ht="12.75" customHeight="1">
      <c r="A135" s="13" t="s">
        <v>182</v>
      </c>
      <c r="B135" s="38" t="s">
        <v>26</v>
      </c>
      <c r="C135" s="10"/>
      <c r="D135" s="10"/>
      <c r="E135" s="10"/>
      <c r="F135" s="10"/>
      <c r="G135" s="18">
        <f t="shared" si="12"/>
        <v>0</v>
      </c>
    </row>
    <row r="136" spans="1:7" ht="12.75" customHeight="1">
      <c r="A136" s="13" t="s">
        <v>187</v>
      </c>
      <c r="B136" s="59" t="s">
        <v>26</v>
      </c>
      <c r="C136" s="10"/>
      <c r="D136" s="10"/>
      <c r="E136" s="10"/>
      <c r="F136" s="10"/>
      <c r="G136" s="18">
        <f t="shared" si="12"/>
        <v>0</v>
      </c>
    </row>
    <row r="137" spans="1:7" ht="12.75" customHeight="1">
      <c r="A137" s="13" t="s">
        <v>190</v>
      </c>
      <c r="B137" s="38" t="s">
        <v>21</v>
      </c>
      <c r="C137" s="10"/>
      <c r="D137" s="10"/>
      <c r="E137" s="10"/>
      <c r="F137" s="10"/>
      <c r="G137" s="18">
        <f t="shared" si="12"/>
        <v>0</v>
      </c>
    </row>
    <row r="138" spans="1:7" ht="12.75" customHeight="1">
      <c r="A138" s="36" t="s">
        <v>191</v>
      </c>
      <c r="B138" s="38" t="s">
        <v>21</v>
      </c>
      <c r="C138" s="10"/>
      <c r="D138" s="10"/>
      <c r="E138" s="10"/>
      <c r="F138" s="10"/>
      <c r="G138" s="18">
        <f t="shared" si="12"/>
        <v>0</v>
      </c>
    </row>
    <row r="139" spans="1:7" ht="12.75" customHeight="1">
      <c r="A139" s="13" t="s">
        <v>192</v>
      </c>
      <c r="B139" s="38" t="s">
        <v>193</v>
      </c>
      <c r="C139" s="10"/>
      <c r="D139" s="10"/>
      <c r="E139" s="10"/>
      <c r="F139" s="10"/>
      <c r="G139" s="18">
        <f t="shared" si="12"/>
        <v>0</v>
      </c>
    </row>
    <row r="140" spans="1:7" ht="12.75" customHeight="1">
      <c r="A140" s="13" t="s">
        <v>194</v>
      </c>
      <c r="B140" s="38" t="s">
        <v>193</v>
      </c>
      <c r="C140" s="10"/>
      <c r="D140" s="10"/>
      <c r="E140" s="10"/>
      <c r="F140" s="10"/>
      <c r="G140" s="18">
        <f t="shared" si="12"/>
        <v>0</v>
      </c>
    </row>
    <row r="141" spans="1:7" ht="12.75" customHeight="1">
      <c r="A141" s="13" t="s">
        <v>195</v>
      </c>
      <c r="B141" s="38" t="s">
        <v>21</v>
      </c>
      <c r="C141" s="10"/>
      <c r="D141" s="10"/>
      <c r="E141" s="10"/>
      <c r="F141" s="10"/>
      <c r="G141" s="18">
        <f t="shared" si="12"/>
        <v>0</v>
      </c>
    </row>
    <row r="142" spans="1:7" ht="12.75" customHeight="1">
      <c r="A142" s="13" t="s">
        <v>196</v>
      </c>
      <c r="B142" s="38" t="s">
        <v>26</v>
      </c>
      <c r="C142" s="10"/>
      <c r="D142" s="10"/>
      <c r="E142" s="10"/>
      <c r="F142" s="10"/>
      <c r="G142" s="18">
        <f t="shared" si="12"/>
        <v>0</v>
      </c>
    </row>
    <row r="143" spans="1:7" ht="12.75" customHeight="1">
      <c r="A143" s="13" t="s">
        <v>197</v>
      </c>
      <c r="B143" s="38" t="s">
        <v>198</v>
      </c>
      <c r="C143" s="10"/>
      <c r="D143" s="10"/>
      <c r="E143" s="10"/>
      <c r="F143" s="10"/>
      <c r="G143" s="18">
        <f t="shared" si="12"/>
        <v>0</v>
      </c>
    </row>
    <row r="144" spans="1:7" ht="12.75" customHeight="1">
      <c r="A144" s="13" t="s">
        <v>199</v>
      </c>
      <c r="B144" s="38" t="s">
        <v>198</v>
      </c>
      <c r="C144" s="10"/>
      <c r="D144" s="10"/>
      <c r="E144" s="10"/>
      <c r="F144" s="10"/>
      <c r="G144" s="18">
        <f t="shared" si="12"/>
        <v>0</v>
      </c>
    </row>
    <row r="145" spans="1:7" ht="12.75" customHeight="1">
      <c r="A145" s="13" t="s">
        <v>46</v>
      </c>
      <c r="B145" s="38" t="s">
        <v>21</v>
      </c>
      <c r="C145" s="10"/>
      <c r="D145" s="10"/>
      <c r="E145" s="10"/>
      <c r="F145" s="10"/>
      <c r="G145" s="18">
        <f t="shared" si="12"/>
        <v>0</v>
      </c>
    </row>
    <row r="146" spans="1:7" ht="12.75" customHeight="1">
      <c r="A146" s="13" t="s">
        <v>201</v>
      </c>
      <c r="B146" s="38" t="s">
        <v>21</v>
      </c>
      <c r="C146" s="10"/>
      <c r="D146" s="10"/>
      <c r="E146" s="10"/>
      <c r="F146" s="10"/>
      <c r="G146" s="18">
        <f t="shared" si="12"/>
        <v>0</v>
      </c>
    </row>
    <row r="147" spans="1:7" ht="12.75" customHeight="1">
      <c r="A147" s="13" t="s">
        <v>202</v>
      </c>
      <c r="B147" s="38" t="s">
        <v>21</v>
      </c>
      <c r="C147" s="10"/>
      <c r="D147" s="10"/>
      <c r="E147" s="10"/>
      <c r="F147" s="10"/>
      <c r="G147" s="18">
        <f t="shared" si="12"/>
        <v>0</v>
      </c>
    </row>
    <row r="148" spans="1:7" ht="12.75" customHeight="1">
      <c r="A148" s="13" t="s">
        <v>174</v>
      </c>
      <c r="B148" s="38" t="s">
        <v>21</v>
      </c>
      <c r="C148" s="10"/>
      <c r="D148" s="10"/>
      <c r="E148" s="10"/>
      <c r="F148" s="10"/>
      <c r="G148" s="18">
        <f t="shared" si="12"/>
        <v>0</v>
      </c>
    </row>
    <row r="149" spans="1:7" ht="12.75" customHeight="1">
      <c r="A149" s="13"/>
      <c r="B149" s="14"/>
      <c r="C149" s="10"/>
      <c r="D149" s="10"/>
      <c r="E149" s="10"/>
      <c r="F149" s="10"/>
      <c r="G149" s="18">
        <f t="shared" si="12"/>
        <v>0</v>
      </c>
    </row>
    <row r="150" spans="1:7" ht="12.75" customHeight="1">
      <c r="A150" s="13"/>
      <c r="B150" s="14"/>
      <c r="C150" s="10"/>
      <c r="D150" s="10"/>
      <c r="E150" s="10"/>
      <c r="F150" s="10"/>
      <c r="G150" s="18">
        <f t="shared" si="12"/>
        <v>0</v>
      </c>
    </row>
    <row r="151" spans="1:7" ht="12.75" customHeight="1">
      <c r="A151" s="13"/>
      <c r="B151" s="14"/>
      <c r="C151" s="10"/>
      <c r="D151" s="10"/>
      <c r="E151" s="10"/>
      <c r="F151" s="10"/>
      <c r="G151" s="18">
        <f t="shared" si="12"/>
        <v>0</v>
      </c>
    </row>
    <row r="152" spans="1:7" ht="12.75" customHeight="1">
      <c r="A152" s="13"/>
      <c r="B152" s="14"/>
      <c r="C152" s="10"/>
      <c r="D152" s="10"/>
      <c r="E152" s="10"/>
      <c r="F152" s="10"/>
      <c r="G152" s="10"/>
    </row>
    <row r="153" spans="1:7" ht="12.75" customHeight="1">
      <c r="B153" s="66" t="s">
        <v>203</v>
      </c>
      <c r="C153" s="66">
        <f t="shared" ref="C153:G153" si="13">SUM(C4:C152)</f>
        <v>677.99</v>
      </c>
      <c r="D153" s="66">
        <f t="shared" si="13"/>
        <v>0</v>
      </c>
      <c r="E153" s="66">
        <f t="shared" si="13"/>
        <v>1775.42</v>
      </c>
      <c r="F153" s="66">
        <f t="shared" si="13"/>
        <v>972.78</v>
      </c>
      <c r="G153" s="69">
        <f t="shared" si="13"/>
        <v>10420.69</v>
      </c>
    </row>
    <row r="154" spans="1:7" ht="12.75" customHeight="1"/>
    <row r="155" spans="1:7" ht="12.75" customHeight="1">
      <c r="B155" s="66" t="s">
        <v>210</v>
      </c>
      <c r="C155" s="71">
        <f>SUM(G4:G152)</f>
        <v>10420.69</v>
      </c>
    </row>
    <row r="156" spans="1:7" ht="12.75" customHeight="1"/>
    <row r="157" spans="1:7" ht="12.75" customHeight="1"/>
    <row r="158" spans="1:7" ht="12.75" customHeight="1"/>
    <row r="159" spans="1:7" ht="12.75" customHeight="1">
      <c r="A159" s="75"/>
    </row>
    <row r="160" spans="1:7" ht="12.75" customHeight="1">
      <c r="A160" s="101" t="s">
        <v>216</v>
      </c>
      <c r="B160" s="93"/>
      <c r="C160" s="93"/>
      <c r="D160" s="93"/>
      <c r="E160" s="93"/>
      <c r="F160" s="93"/>
      <c r="G160" s="93"/>
    </row>
    <row r="161" spans="1:7" ht="12.75" customHeight="1">
      <c r="A161" s="98" t="s">
        <v>217</v>
      </c>
      <c r="B161" s="99"/>
      <c r="C161" s="99"/>
      <c r="D161" s="99"/>
      <c r="E161" s="99"/>
      <c r="F161" s="99"/>
      <c r="G161" s="100"/>
    </row>
    <row r="162" spans="1:7" ht="12.75" customHeight="1">
      <c r="A162" s="89" t="s">
        <v>219</v>
      </c>
      <c r="B162" s="90"/>
      <c r="C162" s="90"/>
      <c r="D162" s="90"/>
      <c r="E162" s="90"/>
      <c r="F162" s="90"/>
      <c r="G162" s="91"/>
    </row>
    <row r="163" spans="1:7" ht="12.75" customHeight="1">
      <c r="A163" s="89" t="s">
        <v>220</v>
      </c>
      <c r="B163" s="90"/>
      <c r="C163" s="90"/>
      <c r="D163" s="90"/>
      <c r="E163" s="90"/>
      <c r="F163" s="90"/>
      <c r="G163" s="91"/>
    </row>
    <row r="164" spans="1:7" ht="12.75" customHeight="1">
      <c r="A164" s="89" t="s">
        <v>221</v>
      </c>
      <c r="B164" s="90"/>
      <c r="C164" s="90"/>
      <c r="D164" s="90"/>
      <c r="E164" s="90"/>
      <c r="F164" s="90"/>
      <c r="G164" s="91"/>
    </row>
    <row r="165" spans="1:7" ht="12.75" customHeight="1">
      <c r="A165" s="89" t="s">
        <v>222</v>
      </c>
      <c r="B165" s="90"/>
      <c r="C165" s="90"/>
      <c r="D165" s="90"/>
      <c r="E165" s="90"/>
      <c r="F165" s="90"/>
      <c r="G165" s="91"/>
    </row>
    <row r="166" spans="1:7" ht="12.75" customHeight="1">
      <c r="A166" s="92" t="s">
        <v>223</v>
      </c>
      <c r="B166" s="93"/>
      <c r="C166" s="93"/>
      <c r="D166" s="93"/>
      <c r="E166" s="93"/>
      <c r="F166" s="93"/>
      <c r="G166" s="94"/>
    </row>
    <row r="167" spans="1:7" ht="12.75" customHeight="1"/>
    <row r="168" spans="1:7" ht="12.75" customHeight="1"/>
    <row r="169" spans="1:7" ht="12.75" customHeight="1"/>
    <row r="170" spans="1:7" ht="12.75" customHeight="1"/>
    <row r="171" spans="1:7" ht="12.75" customHeight="1"/>
    <row r="172" spans="1:7" ht="12.75" customHeight="1"/>
    <row r="173" spans="1:7" ht="12.75" customHeight="1"/>
    <row r="174" spans="1:7" ht="12.75" customHeight="1"/>
    <row r="175" spans="1:7" ht="12.75" customHeight="1"/>
    <row r="176" spans="1:7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</sheetData>
  <mergeCells count="8">
    <mergeCell ref="A165:G165"/>
    <mergeCell ref="A166:G166"/>
    <mergeCell ref="C1:G1"/>
    <mergeCell ref="A161:G161"/>
    <mergeCell ref="A162:G162"/>
    <mergeCell ref="A160:G160"/>
    <mergeCell ref="A163:G163"/>
    <mergeCell ref="A164:G164"/>
  </mergeCells>
  <printOptions horizontalCentered="1"/>
  <pageMargins left="0.2" right="0.2" top="0.75" bottom="0.5" header="0" footer="0"/>
  <pageSetup orientation="landscape"/>
  <headerFooter>
    <oddHeader>&amp;C[insert school name] SAE 2008 Clean Snowmobile Challenge - MSRP</oddHeader>
    <oddFooter>&amp;CPage &amp;P of 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H1001"/>
  <sheetViews>
    <sheetView workbookViewId="0"/>
  </sheetViews>
  <sheetFormatPr baseColWidth="10" defaultColWidth="14.5" defaultRowHeight="15" customHeight="1"/>
  <cols>
    <col min="1" max="1" width="48" customWidth="1"/>
    <col min="2" max="3" width="22.33203125" customWidth="1"/>
    <col min="4" max="4" width="21.83203125" customWidth="1"/>
    <col min="5" max="5" width="22.33203125" customWidth="1"/>
    <col min="6" max="6" width="24.1640625" customWidth="1"/>
    <col min="7" max="7" width="30.5" customWidth="1"/>
    <col min="8" max="26" width="8.6640625" customWidth="1"/>
  </cols>
  <sheetData>
    <row r="1" spans="1:6" ht="12.75" customHeight="1">
      <c r="A1" s="1" t="str">
        <f>MSRP_spreadsheet!A1</f>
        <v>Component</v>
      </c>
      <c r="B1" s="95" t="str">
        <f>MSRP_spreadsheet!C1</f>
        <v>Per Item MSRP</v>
      </c>
      <c r="C1" s="96"/>
      <c r="D1" s="96"/>
      <c r="E1" s="96"/>
      <c r="F1" s="97"/>
    </row>
    <row r="2" spans="1:6" ht="46.5" customHeight="1">
      <c r="A2" s="5"/>
      <c r="B2" s="3" t="str">
        <f>MSRP_spreadsheet!C2</f>
        <v>Mfg. quote + 50%</v>
      </c>
      <c r="C2" s="3" t="str">
        <f>MSRP_spreadsheet!D2</f>
        <v>Whls. + 50%</v>
      </c>
      <c r="D2" s="3" t="str">
        <f>MSRP_spreadsheet!E2</f>
        <v>Retail cost of added component</v>
      </c>
      <c r="E2" s="3" t="str">
        <f>MSRP_spreadsheet!F2</f>
        <v>Retail of most expensive part +50% for substituted component</v>
      </c>
      <c r="F2" s="3" t="str">
        <f>MSRP_spreadsheet!G2</f>
        <v>Sled MSRP or Highest Value of modified components</v>
      </c>
    </row>
    <row r="3" spans="1:6" ht="12.75" customHeight="1">
      <c r="A3" s="6"/>
      <c r="B3" s="6"/>
      <c r="C3" s="6"/>
      <c r="D3" s="6"/>
      <c r="E3" s="6"/>
      <c r="F3" s="7">
        <v>8999</v>
      </c>
    </row>
    <row r="4" spans="1:6" ht="12.75" customHeight="1">
      <c r="A4" s="8" t="str">
        <f>MSRP_spreadsheet!A4</f>
        <v>2018 model year base sled (reflects engine choice)</v>
      </c>
      <c r="B4" s="6"/>
      <c r="C4" s="6"/>
      <c r="D4" s="6"/>
      <c r="E4" s="6"/>
      <c r="F4" s="6"/>
    </row>
    <row r="5" spans="1:6" ht="12.75" customHeight="1">
      <c r="A5" s="6"/>
      <c r="B5" s="6"/>
      <c r="C5" s="6"/>
      <c r="D5" s="6"/>
      <c r="E5" s="6"/>
      <c r="F5" s="6"/>
    </row>
    <row r="6" spans="1:6" ht="12.75" customHeight="1">
      <c r="A6" s="8" t="str">
        <f>MSRP_spreadsheet!A6</f>
        <v>Factory options utilized on competition sled</v>
      </c>
      <c r="B6" s="6"/>
      <c r="C6" s="6"/>
      <c r="D6" s="6"/>
      <c r="E6" s="6"/>
      <c r="F6" s="6"/>
    </row>
    <row r="7" spans="1:6" ht="12.75" customHeight="1">
      <c r="A7" s="6" t="str">
        <f>MSRP_spreadsheet!A7</f>
        <v>tow hitch/rack</v>
      </c>
      <c r="B7" s="6"/>
      <c r="C7" s="6"/>
      <c r="D7" s="6"/>
      <c r="E7" s="6"/>
      <c r="F7" s="6"/>
    </row>
    <row r="8" spans="1:6" ht="12.75" customHeight="1">
      <c r="A8" s="6" t="str">
        <f>MSRP_spreadsheet!A8</f>
        <v>12 VDC outlet</v>
      </c>
      <c r="B8" s="6"/>
      <c r="C8" s="6"/>
      <c r="D8" s="6"/>
      <c r="E8" s="6"/>
      <c r="F8" s="6"/>
    </row>
    <row r="9" spans="1:6" ht="12.75" customHeight="1">
      <c r="A9" s="6" t="str">
        <f>MSRP_spreadsheet!A9</f>
        <v>handle bar hooks</v>
      </c>
      <c r="B9" s="6"/>
      <c r="C9" s="6"/>
      <c r="D9" s="6"/>
      <c r="E9" s="6"/>
      <c r="F9" s="6"/>
    </row>
    <row r="10" spans="1:6" ht="12.75" customHeight="1">
      <c r="A10" s="6" t="str">
        <f>MSRP_spreadsheet!A10</f>
        <v>mirrors</v>
      </c>
      <c r="B10" s="6"/>
      <c r="C10" s="6"/>
      <c r="D10" s="6"/>
      <c r="E10" s="6"/>
      <c r="F10" s="6"/>
    </row>
    <row r="11" spans="1:6" ht="12.75" customHeight="1">
      <c r="A11" s="6" t="str">
        <f>MSRP_spreadsheet!A11</f>
        <v>tachometer</v>
      </c>
      <c r="B11" s="6"/>
      <c r="C11" s="6"/>
      <c r="D11" s="6"/>
      <c r="E11" s="6"/>
      <c r="F11" s="6"/>
    </row>
    <row r="12" spans="1:6" ht="12.75" customHeight="1">
      <c r="A12" s="6" t="str">
        <f>MSRP_spreadsheet!A12</f>
        <v>electric start</v>
      </c>
      <c r="B12" s="6"/>
      <c r="C12" s="6"/>
      <c r="D12" s="6"/>
      <c r="E12" s="6"/>
      <c r="F12" s="6"/>
    </row>
    <row r="13" spans="1:6" ht="12.75" customHeight="1">
      <c r="A13" s="6" t="str">
        <f>MSRP_spreadsheet!A13</f>
        <v>reverse</v>
      </c>
      <c r="B13" s="6"/>
      <c r="C13" s="6"/>
      <c r="D13" s="6"/>
      <c r="E13" s="6"/>
      <c r="F13" s="6"/>
    </row>
    <row r="14" spans="1:6" ht="12.75" customHeight="1">
      <c r="A14" s="6" t="str">
        <f>MSRP_spreadsheet!A14</f>
        <v>shocks</v>
      </c>
      <c r="B14" s="6"/>
      <c r="C14" s="6"/>
      <c r="D14" s="6"/>
      <c r="E14" s="6"/>
      <c r="F14" s="6"/>
    </row>
    <row r="15" spans="1:6" ht="12.75" customHeight="1">
      <c r="A15" s="6" t="str">
        <f>MSRP_spreadsheet!A15</f>
        <v>other</v>
      </c>
      <c r="B15" s="6"/>
      <c r="C15" s="6"/>
      <c r="D15" s="6"/>
      <c r="E15" s="6"/>
      <c r="F15" s="6"/>
    </row>
    <row r="16" spans="1:6" ht="12.75" customHeight="1">
      <c r="A16" s="6"/>
      <c r="B16" s="6"/>
      <c r="C16" s="6"/>
      <c r="D16" s="6"/>
      <c r="E16" s="6"/>
      <c r="F16" s="6"/>
    </row>
    <row r="17" spans="1:8" ht="12.75" customHeight="1">
      <c r="A17" s="8" t="str">
        <f>MSRP_spreadsheet!A17</f>
        <v>Engine/Motor</v>
      </c>
      <c r="B17" s="6"/>
      <c r="C17" s="6"/>
      <c r="D17" s="6"/>
      <c r="E17" s="6"/>
      <c r="F17" s="6"/>
    </row>
    <row r="18" spans="1:8" ht="12.75" customHeight="1">
      <c r="A18" s="6" t="str">
        <f>MSRP_spreadsheet!A18</f>
        <v>spark-ignition/compression-ignition</v>
      </c>
      <c r="B18" s="6"/>
      <c r="C18" s="6"/>
      <c r="D18" s="6"/>
      <c r="E18" s="6"/>
      <c r="F18" s="6"/>
    </row>
    <row r="19" spans="1:8" ht="12.75" customHeight="1">
      <c r="A19" s="6" t="str">
        <f>MSRP_spreadsheet!A19</f>
        <v>internal parts coating</v>
      </c>
      <c r="B19" s="6"/>
      <c r="C19" s="6"/>
      <c r="D19" s="6"/>
      <c r="E19" s="6"/>
      <c r="F19" s="6"/>
    </row>
    <row r="20" spans="1:8" ht="12.75" customHeight="1">
      <c r="A20" s="6" t="str">
        <f>MSRP_spreadsheet!A20</f>
        <v>head</v>
      </c>
      <c r="B20" s="6"/>
      <c r="C20" s="6"/>
      <c r="D20" s="6"/>
      <c r="E20" s="6"/>
      <c r="F20" s="6"/>
    </row>
    <row r="21" spans="1:8" ht="12.75" customHeight="1">
      <c r="A21" s="6" t="str">
        <f>MSRP_spreadsheet!A21</f>
        <v>cylinder</v>
      </c>
      <c r="B21" s="6"/>
      <c r="C21" s="6"/>
      <c r="D21" s="6"/>
      <c r="E21" s="6"/>
      <c r="F21" s="6"/>
    </row>
    <row r="22" spans="1:8" ht="12.75" customHeight="1">
      <c r="A22" s="6" t="str">
        <f>MSRP_spreadsheet!A22</f>
        <v>pistons/rings/connecting rods</v>
      </c>
      <c r="B22" s="6"/>
      <c r="C22" s="6"/>
      <c r="D22" s="6"/>
      <c r="E22" s="6"/>
      <c r="F22" s="6"/>
    </row>
    <row r="23" spans="1:8" ht="12.75" customHeight="1">
      <c r="A23" s="6" t="str">
        <f>MSRP_spreadsheet!A23</f>
        <v>electric motor</v>
      </c>
      <c r="B23" s="6"/>
      <c r="C23" s="6"/>
      <c r="D23" s="6"/>
      <c r="E23" s="6"/>
      <c r="F23" s="6"/>
    </row>
    <row r="24" spans="1:8" ht="12.75" customHeight="1">
      <c r="A24" s="6" t="str">
        <f>MSRP_spreadsheet!A24</f>
        <v>auxiliary energy sources</v>
      </c>
      <c r="B24" s="6"/>
      <c r="C24" s="6"/>
      <c r="D24" s="6"/>
      <c r="E24" s="6"/>
      <c r="F24" s="6"/>
    </row>
    <row r="25" spans="1:8" ht="12.75" customHeight="1">
      <c r="A25" s="6" t="str">
        <f>MSRP_spreadsheet!A25</f>
        <v>fabrication</v>
      </c>
      <c r="B25" s="6"/>
      <c r="C25" s="6"/>
      <c r="D25" s="6"/>
      <c r="E25" s="6"/>
      <c r="F25" s="6"/>
    </row>
    <row r="26" spans="1:8" ht="12.75" customHeight="1">
      <c r="A26" s="6" t="str">
        <f>MSRP_spreadsheet!A26</f>
        <v>other</v>
      </c>
      <c r="B26" s="6"/>
      <c r="C26" s="6"/>
      <c r="D26" s="6"/>
      <c r="E26" s="6"/>
      <c r="F26" s="6"/>
      <c r="H26" s="20" t="s">
        <v>27</v>
      </c>
    </row>
    <row r="27" spans="1:8" ht="12.75" customHeight="1">
      <c r="A27" s="6"/>
      <c r="B27" s="6"/>
      <c r="C27" s="6"/>
      <c r="D27" s="21" t="s">
        <v>30</v>
      </c>
      <c r="E27" s="6"/>
      <c r="F27" s="22">
        <f>3.5*74</f>
        <v>259</v>
      </c>
      <c r="G27" s="23" t="s">
        <v>40</v>
      </c>
      <c r="H27" s="23" t="s">
        <v>44</v>
      </c>
    </row>
    <row r="28" spans="1:8" ht="12.75" customHeight="1">
      <c r="A28" s="8" t="str">
        <f>MSRP_spreadsheet!A28</f>
        <v>Air Management/Intake System</v>
      </c>
      <c r="B28" s="6"/>
      <c r="C28" s="6"/>
      <c r="D28" s="6"/>
      <c r="E28" s="6"/>
      <c r="F28" s="6"/>
      <c r="H28" s="15" t="s">
        <v>47</v>
      </c>
    </row>
    <row r="29" spans="1:8" ht="12.75" customHeight="1">
      <c r="A29" s="6" t="str">
        <f>MSRP_spreadsheet!A29</f>
        <v>turbocharger</v>
      </c>
      <c r="B29" s="6"/>
      <c r="C29" s="6"/>
      <c r="D29" s="6"/>
      <c r="E29" s="6"/>
      <c r="F29" s="6"/>
    </row>
    <row r="30" spans="1:8" ht="12.75" customHeight="1">
      <c r="A30" s="6" t="str">
        <f>MSRP_spreadsheet!A30</f>
        <v>supercharger</v>
      </c>
      <c r="B30" s="6"/>
      <c r="C30" s="6"/>
      <c r="D30" s="6"/>
      <c r="E30" s="6"/>
      <c r="F30" s="6"/>
    </row>
    <row r="31" spans="1:8" ht="12.75" customHeight="1">
      <c r="A31" s="6" t="str">
        <f>MSRP_spreadsheet!A31</f>
        <v>turbocharger/supercharger plumbing</v>
      </c>
      <c r="B31" s="6"/>
      <c r="C31" s="6"/>
      <c r="D31" s="6"/>
      <c r="E31" s="6"/>
      <c r="F31" s="6"/>
    </row>
    <row r="32" spans="1:8" ht="12.75" customHeight="1">
      <c r="A32" s="6" t="str">
        <f>MSRP_spreadsheet!A32</f>
        <v>air box/air filter</v>
      </c>
      <c r="B32" s="6"/>
      <c r="C32" s="6"/>
      <c r="D32" s="6"/>
      <c r="E32" s="6"/>
      <c r="F32" s="6"/>
    </row>
    <row r="33" spans="1:8" ht="12.75" customHeight="1">
      <c r="A33" s="6" t="str">
        <f>MSRP_spreadsheet!A33</f>
        <v>intercooler</v>
      </c>
      <c r="B33" s="6"/>
      <c r="C33" s="6"/>
      <c r="D33" s="6"/>
      <c r="E33" s="6"/>
      <c r="F33" s="6"/>
    </row>
    <row r="34" spans="1:8" ht="12.75" customHeight="1">
      <c r="A34" s="6" t="str">
        <f>MSRP_spreadsheet!A34</f>
        <v>reed valve</v>
      </c>
      <c r="B34" s="6"/>
      <c r="C34" s="6"/>
      <c r="D34" s="6"/>
      <c r="E34" s="6"/>
      <c r="F34" s="6"/>
    </row>
    <row r="35" spans="1:8" ht="12.75" customHeight="1">
      <c r="A35" s="6" t="str">
        <f>MSRP_spreadsheet!A35</f>
        <v>rotary valve</v>
      </c>
      <c r="B35" s="6"/>
      <c r="C35" s="6"/>
      <c r="D35" s="6"/>
      <c r="E35" s="6"/>
      <c r="F35" s="6"/>
    </row>
    <row r="36" spans="1:8" ht="12.75" customHeight="1">
      <c r="A36" s="6" t="str">
        <f>MSRP_spreadsheet!A36</f>
        <v>boost bottle</v>
      </c>
      <c r="B36" s="6"/>
      <c r="C36" s="6"/>
      <c r="D36" s="6"/>
      <c r="E36" s="6"/>
      <c r="F36" s="6"/>
    </row>
    <row r="37" spans="1:8" ht="12.75" customHeight="1">
      <c r="A37" s="6" t="str">
        <f>MSRP_spreadsheet!A37</f>
        <v>fabrication</v>
      </c>
      <c r="B37" s="6"/>
      <c r="C37" s="6"/>
      <c r="D37" s="6"/>
      <c r="E37" s="6"/>
      <c r="F37" s="6"/>
    </row>
    <row r="38" spans="1:8" ht="12.75" customHeight="1">
      <c r="A38" s="6" t="str">
        <f>MSRP_spreadsheet!A38</f>
        <v>other</v>
      </c>
      <c r="B38" s="6"/>
      <c r="C38" s="6"/>
      <c r="D38" s="26">
        <v>69.150000000000006</v>
      </c>
      <c r="E38" s="6"/>
      <c r="F38" s="22">
        <v>69.150000000000006</v>
      </c>
      <c r="G38" s="23" t="s">
        <v>62</v>
      </c>
      <c r="H38" s="23" t="s">
        <v>68</v>
      </c>
    </row>
    <row r="39" spans="1:8" ht="12.75" customHeight="1">
      <c r="A39" s="6"/>
      <c r="B39" s="6"/>
      <c r="C39" s="6"/>
      <c r="D39" s="6"/>
      <c r="E39" s="6"/>
      <c r="F39" s="6"/>
    </row>
    <row r="40" spans="1:8" ht="12.75" customHeight="1">
      <c r="A40" s="8" t="str">
        <f>MSRP_spreadsheet!A40</f>
        <v>Fuel Management</v>
      </c>
      <c r="B40" s="6"/>
      <c r="C40" s="6"/>
      <c r="D40" s="6"/>
      <c r="E40" s="6"/>
      <c r="F40" s="6"/>
    </row>
    <row r="41" spans="1:8" ht="12.75" customHeight="1">
      <c r="A41" s="6" t="str">
        <f>MSRP_spreadsheet!A41</f>
        <v>fuel injector (PFI, SDI, DI)</v>
      </c>
      <c r="B41" s="6"/>
      <c r="C41" s="6"/>
      <c r="D41" s="6"/>
      <c r="E41" s="6"/>
      <c r="F41" s="6"/>
    </row>
    <row r="42" spans="1:8" ht="12.75" customHeight="1">
      <c r="A42" s="6" t="str">
        <f>MSRP_spreadsheet!A42</f>
        <v>throttle body</v>
      </c>
      <c r="B42" s="6"/>
      <c r="C42" s="6"/>
      <c r="D42" s="6"/>
      <c r="E42" s="6"/>
      <c r="F42" s="6"/>
    </row>
    <row r="43" spans="1:8" ht="12.75" customHeight="1">
      <c r="A43" s="6" t="str">
        <f>MSRP_spreadsheet!A43</f>
        <v>carburetor</v>
      </c>
      <c r="B43" s="6"/>
      <c r="C43" s="6"/>
      <c r="D43" s="6"/>
      <c r="E43" s="6"/>
      <c r="F43" s="6"/>
    </row>
    <row r="44" spans="1:8" ht="12.75" customHeight="1">
      <c r="A44" s="6" t="str">
        <f>MSRP_spreadsheet!A44</f>
        <v>fuel pump</v>
      </c>
      <c r="B44" s="6"/>
      <c r="C44" s="6"/>
      <c r="D44" s="6"/>
      <c r="E44" s="6"/>
      <c r="F44" s="6"/>
    </row>
    <row r="45" spans="1:8" ht="12.75" customHeight="1">
      <c r="A45" s="6" t="str">
        <f>MSRP_spreadsheet!A45</f>
        <v>fuel pressure regulator</v>
      </c>
      <c r="B45" s="6"/>
      <c r="C45" s="6"/>
      <c r="D45" s="6"/>
      <c r="E45" s="6"/>
      <c r="F45" s="6"/>
    </row>
    <row r="46" spans="1:8" ht="12.75" customHeight="1">
      <c r="A46" s="6" t="str">
        <f>MSRP_spreadsheet!A46</f>
        <v>fuel filter</v>
      </c>
      <c r="B46" s="6"/>
      <c r="C46" s="6"/>
      <c r="D46" s="6"/>
      <c r="E46" s="6"/>
      <c r="F46" s="6"/>
    </row>
    <row r="47" spans="1:8" ht="12.75" customHeight="1">
      <c r="A47" s="6" t="str">
        <f>MSRP_spreadsheet!A47</f>
        <v>fuel line</v>
      </c>
      <c r="B47" s="6"/>
      <c r="C47" s="6"/>
      <c r="D47" s="6"/>
      <c r="E47" s="6"/>
      <c r="F47" s="6"/>
    </row>
    <row r="48" spans="1:8" ht="12.75" customHeight="1">
      <c r="A48" s="6" t="str">
        <f>MSRP_spreadsheet!A48</f>
        <v>fabrication</v>
      </c>
      <c r="B48" s="6"/>
      <c r="C48" s="6"/>
      <c r="D48" s="6"/>
      <c r="E48" s="6"/>
      <c r="F48" s="6"/>
    </row>
    <row r="49" spans="1:8" ht="12.75" customHeight="1">
      <c r="A49" s="6" t="str">
        <f>MSRP_spreadsheet!A49</f>
        <v>other</v>
      </c>
      <c r="B49" s="6"/>
      <c r="C49" s="6"/>
      <c r="D49" s="6"/>
      <c r="E49" s="6"/>
      <c r="F49" s="6"/>
    </row>
    <row r="50" spans="1:8" ht="12.75" customHeight="1">
      <c r="A50" s="6"/>
      <c r="B50" s="6"/>
      <c r="C50" s="6"/>
      <c r="D50" s="6"/>
      <c r="E50" s="6"/>
      <c r="F50" s="6"/>
    </row>
    <row r="51" spans="1:8" ht="12.75" customHeight="1">
      <c r="A51" s="8" t="str">
        <f>MSRP_spreadsheet!A51</f>
        <v>Exhaust System</v>
      </c>
      <c r="B51" s="6"/>
      <c r="C51" s="6"/>
      <c r="D51" s="6"/>
      <c r="E51" s="6"/>
      <c r="F51" s="6"/>
    </row>
    <row r="52" spans="1:8" ht="12.75" customHeight="1">
      <c r="A52" s="6" t="str">
        <f>MSRP_spreadsheet!A52</f>
        <v>muffler</v>
      </c>
      <c r="B52" s="6"/>
      <c r="C52" s="6"/>
      <c r="D52" s="6"/>
      <c r="E52" s="6"/>
      <c r="F52" s="6"/>
    </row>
    <row r="53" spans="1:8" ht="12.75" customHeight="1">
      <c r="A53" s="6" t="str">
        <f>MSRP_spreadsheet!A53</f>
        <v>pipes/tubes</v>
      </c>
      <c r="B53" s="6"/>
      <c r="C53" s="6"/>
      <c r="D53" s="6"/>
      <c r="E53" s="6"/>
      <c r="F53" s="6"/>
    </row>
    <row r="54" spans="1:8" ht="12.75" customHeight="1">
      <c r="A54" s="6" t="str">
        <f>MSRP_spreadsheet!A54</f>
        <v>3-way exhaust catalyst</v>
      </c>
      <c r="B54" s="6"/>
      <c r="C54" s="6"/>
      <c r="D54" s="26">
        <v>514.79999999999995</v>
      </c>
      <c r="E54" s="6"/>
      <c r="F54" s="26">
        <v>514.79999999999995</v>
      </c>
      <c r="G54" s="15" t="s">
        <v>94</v>
      </c>
      <c r="H54" s="23" t="s">
        <v>95</v>
      </c>
    </row>
    <row r="55" spans="1:8" ht="12.75" customHeight="1">
      <c r="A55" s="6" t="str">
        <f>MSRP_spreadsheet!A55</f>
        <v>diesel particulate filter</v>
      </c>
      <c r="B55" s="6"/>
      <c r="C55" s="6"/>
      <c r="D55" s="6"/>
      <c r="E55" s="6"/>
      <c r="F55" s="6"/>
    </row>
    <row r="56" spans="1:8" ht="12.75" customHeight="1">
      <c r="A56" s="6" t="str">
        <f>MSRP_spreadsheet!A56</f>
        <v>oxidation catalyst</v>
      </c>
      <c r="B56" s="6"/>
      <c r="C56" s="6"/>
      <c r="D56" s="6"/>
      <c r="E56" s="6"/>
      <c r="F56" s="6"/>
    </row>
    <row r="57" spans="1:8" ht="12.75" customHeight="1">
      <c r="A57" s="6" t="str">
        <f>MSRP_spreadsheet!A57</f>
        <v>secondary air pump</v>
      </c>
      <c r="B57" s="6"/>
      <c r="C57" s="6"/>
      <c r="D57" s="6"/>
      <c r="E57" s="6"/>
      <c r="F57" s="6"/>
    </row>
    <row r="58" spans="1:8" ht="12.75" customHeight="1">
      <c r="A58" s="6" t="str">
        <f>MSRP_spreadsheet!A58</f>
        <v>air pump plumbing</v>
      </c>
      <c r="B58" s="6"/>
      <c r="C58" s="6"/>
      <c r="D58" s="6"/>
      <c r="E58" s="6"/>
      <c r="F58" s="6"/>
    </row>
    <row r="59" spans="1:8" ht="12.75" customHeight="1">
      <c r="A59" s="6" t="str">
        <f>MSRP_spreadsheet!A59</f>
        <v>heat management</v>
      </c>
      <c r="B59" s="6"/>
      <c r="C59" s="6"/>
      <c r="D59" s="21">
        <v>18.989999999999998</v>
      </c>
      <c r="E59" s="6"/>
      <c r="F59" s="22">
        <v>18.989999999999998</v>
      </c>
      <c r="G59" s="15" t="s">
        <v>103</v>
      </c>
      <c r="H59" s="23" t="s">
        <v>95</v>
      </c>
    </row>
    <row r="60" spans="1:8" ht="12.75" customHeight="1">
      <c r="A60" s="6" t="str">
        <f>MSRP_spreadsheet!A60</f>
        <v>fabrication</v>
      </c>
      <c r="B60" s="6"/>
      <c r="C60" s="6"/>
      <c r="D60" s="21" t="s">
        <v>105</v>
      </c>
      <c r="E60" s="6"/>
      <c r="F60" s="29">
        <v>65.02</v>
      </c>
      <c r="G60" s="23" t="s">
        <v>109</v>
      </c>
      <c r="H60" s="23" t="s">
        <v>95</v>
      </c>
    </row>
    <row r="61" spans="1:8" ht="12.75" customHeight="1">
      <c r="A61" s="6" t="str">
        <f>MSRP_spreadsheet!A61</f>
        <v>other</v>
      </c>
      <c r="B61" s="6"/>
      <c r="C61" s="6"/>
      <c r="D61" s="30">
        <v>39.99</v>
      </c>
      <c r="E61" s="6"/>
      <c r="F61" s="22">
        <v>39.99</v>
      </c>
      <c r="G61" s="23" t="s">
        <v>112</v>
      </c>
      <c r="H61" s="23" t="s">
        <v>95</v>
      </c>
    </row>
    <row r="62" spans="1:8" ht="12.75" customHeight="1">
      <c r="A62" s="26" t="s">
        <v>34</v>
      </c>
      <c r="B62" s="6"/>
      <c r="C62" s="6"/>
      <c r="D62" s="30">
        <v>61.35</v>
      </c>
      <c r="E62" s="6"/>
      <c r="F62" s="22">
        <v>61.35</v>
      </c>
      <c r="G62" s="23" t="s">
        <v>93</v>
      </c>
      <c r="H62" s="23" t="s">
        <v>95</v>
      </c>
    </row>
    <row r="63" spans="1:8" ht="12.75" customHeight="1">
      <c r="A63" s="6"/>
      <c r="B63" s="6"/>
      <c r="C63" s="6"/>
      <c r="D63" s="6"/>
      <c r="E63" s="6"/>
      <c r="F63" s="6"/>
      <c r="G63" s="23"/>
    </row>
    <row r="64" spans="1:8" ht="12.75" customHeight="1">
      <c r="A64" s="8" t="str">
        <f>MSRP_spreadsheet!A64</f>
        <v>Front Suspension</v>
      </c>
      <c r="B64" s="6"/>
      <c r="C64" s="6"/>
      <c r="D64" s="6"/>
      <c r="E64" s="6"/>
      <c r="F64" s="6"/>
    </row>
    <row r="65" spans="1:8" ht="12.75" customHeight="1">
      <c r="A65" s="6" t="str">
        <f>MSRP_spreadsheet!A65</f>
        <v>skis</v>
      </c>
      <c r="B65" s="6"/>
      <c r="C65" s="6"/>
      <c r="D65" s="6"/>
      <c r="E65" s="6"/>
      <c r="F65" s="6"/>
    </row>
    <row r="66" spans="1:8" ht="12.75" customHeight="1">
      <c r="A66" s="6" t="str">
        <f>MSRP_spreadsheet!A66</f>
        <v>shocks</v>
      </c>
      <c r="B66" s="26"/>
      <c r="C66" s="6"/>
      <c r="D66" s="26"/>
      <c r="E66" s="32"/>
      <c r="F66" s="21"/>
      <c r="H66" s="34"/>
    </row>
    <row r="67" spans="1:8" ht="12.75" customHeight="1">
      <c r="A67" s="6" t="str">
        <f>MSRP_spreadsheet!A67</f>
        <v>springs</v>
      </c>
      <c r="B67" s="6"/>
      <c r="C67" s="6"/>
      <c r="D67" s="6"/>
      <c r="E67" s="6"/>
      <c r="F67" s="6"/>
    </row>
    <row r="68" spans="1:8" ht="12.75" customHeight="1">
      <c r="A68" s="6" t="str">
        <f>MSRP_spreadsheet!A68</f>
        <v>trailing arms/A-arms</v>
      </c>
      <c r="B68" s="6"/>
      <c r="C68" s="6"/>
      <c r="D68" s="6"/>
      <c r="E68" s="6"/>
      <c r="F68" s="6"/>
    </row>
    <row r="69" spans="1:8" ht="12.75" customHeight="1">
      <c r="A69" s="6" t="str">
        <f>MSRP_spreadsheet!A69</f>
        <v>steering components</v>
      </c>
      <c r="B69" s="6"/>
      <c r="C69" s="6"/>
      <c r="D69" s="6"/>
      <c r="E69" s="6"/>
      <c r="F69" s="6"/>
    </row>
    <row r="70" spans="1:8" ht="12.75" customHeight="1">
      <c r="A70" s="6" t="str">
        <f>MSRP_spreadsheet!A70</f>
        <v>fabrication</v>
      </c>
      <c r="B70" s="6"/>
      <c r="C70" s="6"/>
      <c r="D70" s="6"/>
      <c r="E70" s="6"/>
      <c r="F70" s="6"/>
    </row>
    <row r="71" spans="1:8" ht="12.75" customHeight="1">
      <c r="A71" s="6" t="str">
        <f>MSRP_spreadsheet!A71</f>
        <v>other</v>
      </c>
      <c r="B71" s="6"/>
      <c r="C71" s="6"/>
      <c r="D71" s="6"/>
      <c r="E71" s="6"/>
      <c r="F71" s="6"/>
    </row>
    <row r="72" spans="1:8" ht="12.75" customHeight="1">
      <c r="A72" s="6"/>
      <c r="B72" s="6"/>
      <c r="C72" s="6"/>
      <c r="D72" s="6"/>
      <c r="E72" s="6"/>
      <c r="F72" s="6"/>
    </row>
    <row r="73" spans="1:8" ht="12.75" customHeight="1">
      <c r="A73" s="8" t="str">
        <f>MSRP_spreadsheet!A73</f>
        <v>Rear Suspension</v>
      </c>
      <c r="B73" s="6"/>
      <c r="C73" s="6"/>
      <c r="D73" s="6"/>
      <c r="E73" s="6"/>
      <c r="F73" s="6"/>
    </row>
    <row r="74" spans="1:8" ht="12.75" customHeight="1">
      <c r="A74" s="6" t="str">
        <f>MSRP_spreadsheet!A74</f>
        <v>wheels</v>
      </c>
      <c r="B74" s="6"/>
      <c r="C74" s="6"/>
      <c r="D74" s="6"/>
      <c r="E74" s="6"/>
      <c r="F74" s="6"/>
    </row>
    <row r="75" spans="1:8" ht="12.75" customHeight="1">
      <c r="A75" s="6" t="str">
        <f>MSRP_spreadsheet!A75</f>
        <v>shocks</v>
      </c>
      <c r="B75" s="26">
        <v>195</v>
      </c>
      <c r="C75" s="6"/>
      <c r="D75" s="26">
        <v>223.52</v>
      </c>
      <c r="E75" s="21" t="s">
        <v>133</v>
      </c>
      <c r="F75" s="21" t="s">
        <v>134</v>
      </c>
      <c r="G75" s="23" t="s">
        <v>110</v>
      </c>
      <c r="H75" s="34" t="s">
        <v>135</v>
      </c>
    </row>
    <row r="76" spans="1:8" ht="12.75" customHeight="1">
      <c r="A76" s="6" t="str">
        <f>MSRP_spreadsheet!A76</f>
        <v>springs</v>
      </c>
      <c r="B76" s="6"/>
      <c r="C76" s="6"/>
      <c r="D76" s="6"/>
      <c r="E76" s="6"/>
      <c r="F76" s="6"/>
    </row>
    <row r="77" spans="1:8" ht="12.75" customHeight="1">
      <c r="A77" s="6" t="str">
        <f>MSRP_spreadsheet!A77</f>
        <v>hyfax/sliders</v>
      </c>
      <c r="B77" s="6"/>
      <c r="C77" s="6"/>
      <c r="D77" s="6"/>
      <c r="E77" s="6"/>
      <c r="F77" s="6"/>
    </row>
    <row r="78" spans="1:8" ht="12.75" customHeight="1">
      <c r="A78" s="6" t="str">
        <f>MSRP_spreadsheet!A78</f>
        <v>mount points</v>
      </c>
      <c r="B78" s="6"/>
      <c r="C78" s="6"/>
      <c r="D78" s="6"/>
      <c r="E78" s="6"/>
      <c r="F78" s="6"/>
    </row>
    <row r="79" spans="1:8" ht="12.75" customHeight="1">
      <c r="A79" s="6" t="str">
        <f>MSRP_spreadsheet!A79</f>
        <v>fabrication</v>
      </c>
      <c r="B79" s="6"/>
      <c r="C79" s="6"/>
      <c r="D79" s="6"/>
      <c r="E79" s="6"/>
      <c r="F79" s="6"/>
    </row>
    <row r="80" spans="1:8" ht="12.75" customHeight="1">
      <c r="A80" s="6" t="str">
        <f>MSRP_spreadsheet!A80</f>
        <v>other</v>
      </c>
      <c r="B80" s="6"/>
      <c r="C80" s="6"/>
      <c r="D80" s="6"/>
      <c r="E80" s="6"/>
      <c r="F80" s="6"/>
    </row>
    <row r="81" spans="1:8" ht="12.75" customHeight="1">
      <c r="A81" s="6"/>
      <c r="B81" s="6"/>
      <c r="C81" s="6"/>
      <c r="D81" s="6"/>
      <c r="E81" s="6"/>
      <c r="F81" s="6"/>
    </row>
    <row r="82" spans="1:8" ht="12.75" customHeight="1">
      <c r="A82" s="8" t="str">
        <f>MSRP_spreadsheet!A82</f>
        <v>Drivetrain</v>
      </c>
      <c r="B82" s="6"/>
      <c r="C82" s="6"/>
      <c r="D82" s="6"/>
      <c r="E82" s="6"/>
      <c r="F82" s="6"/>
    </row>
    <row r="83" spans="1:8" ht="12.75" customHeight="1">
      <c r="A83" s="6" t="str">
        <f>MSRP_spreadsheet!A83</f>
        <v>track</v>
      </c>
      <c r="B83" s="46">
        <v>489</v>
      </c>
      <c r="C83" s="6"/>
      <c r="D83" s="26">
        <v>425</v>
      </c>
      <c r="E83" s="21" t="s">
        <v>150</v>
      </c>
      <c r="F83" s="21" t="s">
        <v>151</v>
      </c>
      <c r="G83" s="23" t="s">
        <v>119</v>
      </c>
      <c r="H83" s="34" t="s">
        <v>135</v>
      </c>
    </row>
    <row r="84" spans="1:8" ht="12.75" customHeight="1">
      <c r="A84" s="6" t="str">
        <f>MSRP_spreadsheet!A84</f>
        <v>studs</v>
      </c>
      <c r="B84" s="6"/>
      <c r="C84" s="6"/>
      <c r="D84" s="6"/>
      <c r="E84" s="6"/>
      <c r="F84" s="6"/>
    </row>
    <row r="85" spans="1:8" ht="12.75" customHeight="1">
      <c r="A85" s="6" t="str">
        <f>MSRP_spreadsheet!A85</f>
        <v>driveshaft/drive sprockets</v>
      </c>
      <c r="B85" s="6"/>
      <c r="C85" s="6"/>
      <c r="D85" s="6"/>
      <c r="E85" s="6"/>
      <c r="F85" s="6"/>
    </row>
    <row r="86" spans="1:8" ht="12.75" customHeight="1">
      <c r="A86" s="6" t="str">
        <f>MSRP_spreadsheet!A86</f>
        <v>jackshaft</v>
      </c>
      <c r="B86" s="6"/>
      <c r="C86" s="6"/>
      <c r="D86" s="6"/>
      <c r="E86" s="6"/>
      <c r="F86" s="6"/>
    </row>
    <row r="87" spans="1:8" ht="12.75" customHeight="1">
      <c r="A87" s="6" t="str">
        <f>MSRP_spreadsheet!A87</f>
        <v>chaincase/gear box</v>
      </c>
      <c r="B87" s="6"/>
      <c r="C87" s="6"/>
      <c r="D87" s="6"/>
      <c r="E87" s="6"/>
      <c r="F87" s="6"/>
    </row>
    <row r="88" spans="1:8" ht="12.75" customHeight="1">
      <c r="A88" s="6" t="str">
        <f>MSRP_spreadsheet!A88</f>
        <v>drive clutch</v>
      </c>
      <c r="B88" s="6"/>
      <c r="C88" s="6"/>
      <c r="D88" s="6"/>
      <c r="E88" s="6"/>
      <c r="F88" s="6"/>
    </row>
    <row r="89" spans="1:8" ht="12.75" customHeight="1">
      <c r="A89" s="6" t="str">
        <f>MSRP_spreadsheet!A89</f>
        <v>driven clutch</v>
      </c>
      <c r="B89" s="6"/>
      <c r="C89" s="6"/>
      <c r="D89" s="6"/>
      <c r="E89" s="6"/>
      <c r="F89" s="6"/>
    </row>
    <row r="90" spans="1:8" ht="12.75" customHeight="1">
      <c r="A90" s="6" t="str">
        <f>MSRP_spreadsheet!A90</f>
        <v>drive belt</v>
      </c>
      <c r="B90" s="6"/>
      <c r="C90" s="6"/>
      <c r="D90" s="6"/>
      <c r="E90" s="6"/>
      <c r="F90" s="6"/>
    </row>
    <row r="91" spans="1:8" ht="12.75" customHeight="1">
      <c r="A91" s="6" t="str">
        <f>MSRP_spreadsheet!A91</f>
        <v>cvt guarding/cover</v>
      </c>
      <c r="B91" s="6"/>
      <c r="C91" s="6"/>
      <c r="D91" s="6"/>
      <c r="E91" s="6"/>
      <c r="F91" s="6"/>
    </row>
    <row r="92" spans="1:8" ht="12.75" customHeight="1">
      <c r="A92" s="6" t="str">
        <f>MSRP_spreadsheet!A92</f>
        <v>clutch adaptor</v>
      </c>
      <c r="B92" s="6"/>
      <c r="C92" s="6"/>
      <c r="D92" s="6"/>
      <c r="E92" s="6"/>
      <c r="F92" s="6"/>
    </row>
    <row r="93" spans="1:8" ht="12.75" customHeight="1">
      <c r="A93" s="6" t="str">
        <f>MSRP_spreadsheet!A93</f>
        <v>fabrication</v>
      </c>
      <c r="B93" s="6"/>
      <c r="C93" s="6"/>
      <c r="D93" s="6"/>
      <c r="E93" s="6"/>
      <c r="F93" s="6"/>
    </row>
    <row r="94" spans="1:8" ht="12.75" customHeight="1">
      <c r="A94" s="6" t="str">
        <f>MSRP_spreadsheet!A94</f>
        <v>other</v>
      </c>
      <c r="B94" s="6"/>
      <c r="C94" s="6"/>
      <c r="D94" s="6"/>
      <c r="E94" s="6"/>
      <c r="F94" s="6"/>
    </row>
    <row r="95" spans="1:8" ht="12.75" customHeight="1">
      <c r="A95" s="6"/>
      <c r="B95" s="6"/>
      <c r="C95" s="6"/>
      <c r="D95" s="6"/>
      <c r="E95" s="6"/>
      <c r="F95" s="6"/>
    </row>
    <row r="96" spans="1:8" ht="12.75" customHeight="1">
      <c r="A96" s="8" t="str">
        <f>MSRP_spreadsheet!A96</f>
        <v>Cooling System</v>
      </c>
      <c r="B96" s="6"/>
      <c r="C96" s="6"/>
      <c r="D96" s="6"/>
      <c r="E96" s="6"/>
      <c r="F96" s="6"/>
    </row>
    <row r="97" spans="1:8" ht="12.75" customHeight="1">
      <c r="A97" s="6" t="str">
        <f>MSRP_spreadsheet!A97</f>
        <v>radiator</v>
      </c>
      <c r="B97" s="6"/>
      <c r="C97" s="6"/>
      <c r="D97" s="6"/>
      <c r="E97" s="6"/>
      <c r="F97" s="6"/>
    </row>
    <row r="98" spans="1:8" ht="12.75" customHeight="1">
      <c r="A98" s="6" t="str">
        <f>MSRP_spreadsheet!A98</f>
        <v>coolant pump</v>
      </c>
      <c r="B98" s="6"/>
      <c r="C98" s="6"/>
      <c r="D98" s="6"/>
      <c r="E98" s="6"/>
      <c r="F98" s="6"/>
    </row>
    <row r="99" spans="1:8" ht="12.75" customHeight="1">
      <c r="A99" s="6" t="str">
        <f>MSRP_spreadsheet!A99</f>
        <v>fan</v>
      </c>
      <c r="B99" s="6"/>
      <c r="C99" s="6"/>
      <c r="D99" s="6"/>
      <c r="E99" s="6"/>
      <c r="F99" s="6"/>
    </row>
    <row r="100" spans="1:8" ht="12.75" customHeight="1">
      <c r="A100" s="6" t="str">
        <f>MSRP_spreadsheet!A100</f>
        <v>heat exchanger</v>
      </c>
      <c r="B100" s="6"/>
      <c r="C100" s="6"/>
      <c r="D100" s="6"/>
      <c r="E100" s="6"/>
      <c r="F100" s="6"/>
    </row>
    <row r="101" spans="1:8" ht="12.75" customHeight="1">
      <c r="A101" s="6" t="str">
        <f>MSRP_spreadsheet!A101</f>
        <v>thermostat</v>
      </c>
      <c r="B101" s="6"/>
      <c r="C101" s="6"/>
      <c r="D101" s="6"/>
      <c r="E101" s="6"/>
      <c r="F101" s="6"/>
    </row>
    <row r="102" spans="1:8" ht="12.75" customHeight="1">
      <c r="A102" s="6" t="str">
        <f>MSRP_spreadsheet!A102</f>
        <v>fabrication</v>
      </c>
      <c r="B102" s="6"/>
      <c r="C102" s="6"/>
      <c r="D102" s="6"/>
      <c r="E102" s="6"/>
      <c r="F102" s="6"/>
    </row>
    <row r="103" spans="1:8" ht="12.75" customHeight="1">
      <c r="A103" s="6" t="str">
        <f>MSRP_spreadsheet!A103</f>
        <v>other</v>
      </c>
      <c r="B103" s="6"/>
      <c r="C103" s="6"/>
      <c r="D103" s="6"/>
      <c r="E103" s="6"/>
      <c r="F103" s="6"/>
    </row>
    <row r="104" spans="1:8" ht="12.75" customHeight="1">
      <c r="A104" s="6"/>
      <c r="B104" s="6"/>
      <c r="C104" s="6"/>
      <c r="D104" s="6"/>
      <c r="E104" s="6"/>
      <c r="F104" s="6"/>
    </row>
    <row r="105" spans="1:8" ht="12.75" customHeight="1">
      <c r="A105" s="8" t="str">
        <f>MSRP_spreadsheet!A105</f>
        <v>Noise/Vibration/Harshness</v>
      </c>
      <c r="B105" s="6"/>
      <c r="C105" s="6"/>
      <c r="D105" s="6"/>
      <c r="E105" s="6"/>
      <c r="F105" s="6"/>
    </row>
    <row r="106" spans="1:8" ht="12.75" customHeight="1">
      <c r="A106" s="6" t="str">
        <f>MSRP_spreadsheet!A106</f>
        <v>skirting</v>
      </c>
      <c r="B106" s="6"/>
      <c r="C106" s="6"/>
      <c r="D106" s="6"/>
      <c r="E106" s="6"/>
      <c r="F106" s="6"/>
    </row>
    <row r="107" spans="1:8" ht="12.75" customHeight="1">
      <c r="A107" s="6" t="str">
        <f>MSRP_spreadsheet!A107</f>
        <v>hood lining</v>
      </c>
      <c r="B107" s="6"/>
      <c r="C107" s="6"/>
      <c r="D107" s="6"/>
      <c r="E107" s="6"/>
      <c r="F107" s="6"/>
    </row>
    <row r="108" spans="1:8" ht="12.75" customHeight="1">
      <c r="A108" s="6" t="str">
        <f>MSRP_spreadsheet!A108</f>
        <v>tunnel lining</v>
      </c>
      <c r="B108" s="6"/>
      <c r="C108" s="6"/>
      <c r="D108" s="21" t="s">
        <v>188</v>
      </c>
      <c r="E108" s="6"/>
      <c r="F108" s="22">
        <v>25.66</v>
      </c>
      <c r="G108" s="15" t="s">
        <v>148</v>
      </c>
      <c r="H108" s="62" t="s">
        <v>189</v>
      </c>
    </row>
    <row r="109" spans="1:8" ht="12.75" customHeight="1">
      <c r="A109" s="6" t="str">
        <f>MSRP_spreadsheet!A109</f>
        <v>fiberglass packing</v>
      </c>
      <c r="B109" s="6"/>
      <c r="C109" s="6"/>
      <c r="D109" s="6"/>
      <c r="E109" s="6"/>
      <c r="F109" s="6"/>
      <c r="H109" s="15" t="s">
        <v>200</v>
      </c>
    </row>
    <row r="110" spans="1:8" ht="12.75" customHeight="1">
      <c r="A110" s="6" t="str">
        <f>MSRP_spreadsheet!A110</f>
        <v>other</v>
      </c>
      <c r="B110" s="6"/>
      <c r="C110" s="6"/>
      <c r="D110" s="6"/>
      <c r="E110" s="6"/>
      <c r="F110" s="6"/>
    </row>
    <row r="111" spans="1:8" ht="12.75" customHeight="1">
      <c r="A111" s="6"/>
      <c r="B111" s="6"/>
      <c r="C111" s="6"/>
      <c r="D111" s="6"/>
      <c r="E111" s="6"/>
      <c r="F111" s="6"/>
    </row>
    <row r="112" spans="1:8" ht="12.75" customHeight="1">
      <c r="A112" s="8" t="str">
        <f>MSRP_spreadsheet!A112</f>
        <v>Chassis</v>
      </c>
      <c r="B112" s="6"/>
      <c r="C112" s="6"/>
      <c r="D112" s="6"/>
      <c r="E112" s="6"/>
      <c r="F112" s="6"/>
    </row>
    <row r="113" spans="1:8" ht="12.75" customHeight="1">
      <c r="A113" s="6" t="str">
        <f>MSRP_spreadsheet!A113</f>
        <v>bulkhead modification</v>
      </c>
      <c r="B113" s="6"/>
      <c r="C113" s="6"/>
      <c r="D113" s="6"/>
      <c r="E113" s="6"/>
      <c r="F113" s="6"/>
    </row>
    <row r="114" spans="1:8" ht="12.75" customHeight="1">
      <c r="A114" s="6" t="str">
        <f>MSRP_spreadsheet!A114</f>
        <v>tunnel modification</v>
      </c>
      <c r="B114" s="6"/>
      <c r="C114" s="6"/>
      <c r="D114" s="6"/>
      <c r="E114" s="6"/>
      <c r="F114" s="6"/>
    </row>
    <row r="115" spans="1:8" ht="12.75" customHeight="1">
      <c r="A115" s="6" t="str">
        <f>MSRP_spreadsheet!A115</f>
        <v>seat</v>
      </c>
      <c r="B115" s="6"/>
      <c r="C115" s="6"/>
      <c r="D115" s="6"/>
      <c r="E115" s="6"/>
      <c r="F115" s="6"/>
    </row>
    <row r="116" spans="1:8" ht="12.75" customHeight="1">
      <c r="A116" s="6" t="str">
        <f>MSRP_spreadsheet!A116</f>
        <v>hood</v>
      </c>
      <c r="B116" s="6"/>
      <c r="C116" s="6"/>
      <c r="D116" s="6"/>
      <c r="E116" s="6"/>
      <c r="F116" s="6"/>
    </row>
    <row r="117" spans="1:8" ht="12.75" customHeight="1">
      <c r="A117" s="6" t="str">
        <f>MSRP_spreadsheet!A117</f>
        <v>windshield</v>
      </c>
      <c r="B117" s="6"/>
      <c r="C117" s="6"/>
      <c r="D117" s="6"/>
      <c r="E117" s="6"/>
      <c r="F117" s="6"/>
    </row>
    <row r="118" spans="1:8" ht="12.75" customHeight="1">
      <c r="A118" s="6" t="str">
        <f>MSRP_spreadsheet!A118</f>
        <v>motor mount</v>
      </c>
      <c r="B118" s="6"/>
      <c r="C118" s="6"/>
      <c r="D118" s="6"/>
      <c r="E118" s="6"/>
      <c r="F118" s="6"/>
    </row>
    <row r="119" spans="1:8" ht="12.75" customHeight="1">
      <c r="A119" s="6" t="str">
        <f>MSRP_spreadsheet!A119</f>
        <v>fuel tank</v>
      </c>
      <c r="B119" s="6"/>
      <c r="C119" s="6"/>
      <c r="D119" s="6"/>
      <c r="E119" s="6"/>
      <c r="F119" s="6"/>
    </row>
    <row r="120" spans="1:8" ht="12.75" customHeight="1">
      <c r="A120" s="6" t="str">
        <f>MSRP_spreadsheet!A120</f>
        <v>battery box</v>
      </c>
      <c r="B120" s="6"/>
      <c r="C120" s="6"/>
      <c r="D120" s="6"/>
      <c r="E120" s="6"/>
      <c r="F120" s="6"/>
    </row>
    <row r="121" spans="1:8" ht="12.75" customHeight="1">
      <c r="A121" s="6" t="str">
        <f>MSRP_spreadsheet!A121</f>
        <v>handlebars/hooks/risers</v>
      </c>
      <c r="B121" s="6"/>
      <c r="C121" s="6"/>
      <c r="D121" s="6"/>
      <c r="E121" s="6"/>
      <c r="F121" s="6"/>
    </row>
    <row r="122" spans="1:8" ht="12.75" customHeight="1">
      <c r="A122" s="6" t="str">
        <f>MSRP_spreadsheet!A122</f>
        <v>hand guards</v>
      </c>
      <c r="B122" s="6"/>
      <c r="C122" s="6"/>
      <c r="D122" s="26">
        <v>72.94</v>
      </c>
      <c r="E122" s="6"/>
      <c r="F122" s="22">
        <v>72.94</v>
      </c>
      <c r="G122" s="62" t="s">
        <v>215</v>
      </c>
      <c r="H122" s="62" t="s">
        <v>189</v>
      </c>
    </row>
    <row r="123" spans="1:8" ht="12.75" customHeight="1">
      <c r="A123" s="6" t="str">
        <f>MSRP_spreadsheet!A123</f>
        <v>throttle</v>
      </c>
      <c r="B123" s="6"/>
      <c r="C123" s="6"/>
      <c r="D123" s="6"/>
      <c r="E123" s="6"/>
      <c r="F123" s="6"/>
    </row>
    <row r="124" spans="1:8" ht="12.75" customHeight="1">
      <c r="A124" s="6" t="str">
        <f>MSRP_spreadsheet!A124</f>
        <v>brake system</v>
      </c>
      <c r="B124" s="6"/>
      <c r="C124" s="6"/>
      <c r="D124" s="6"/>
      <c r="E124" s="6"/>
      <c r="F124" s="6"/>
    </row>
    <row r="125" spans="1:8" ht="12.75" customHeight="1">
      <c r="A125" s="6" t="str">
        <f>MSRP_spreadsheet!A125</f>
        <v>heated grips</v>
      </c>
      <c r="B125" s="6"/>
      <c r="C125" s="6"/>
      <c r="D125" s="6"/>
      <c r="E125" s="6"/>
      <c r="F125" s="6"/>
    </row>
    <row r="126" spans="1:8" ht="12.75" customHeight="1">
      <c r="A126" s="6" t="str">
        <f>MSRP_spreadsheet!A126</f>
        <v>fabrication</v>
      </c>
      <c r="B126" s="6"/>
      <c r="C126" s="6"/>
      <c r="D126" s="6"/>
      <c r="E126" s="6"/>
      <c r="F126" s="6"/>
    </row>
    <row r="127" spans="1:8" ht="12.75" customHeight="1">
      <c r="A127" s="6" t="str">
        <f>MSRP_spreadsheet!A127</f>
        <v>other</v>
      </c>
      <c r="B127" s="6"/>
      <c r="C127" s="6"/>
      <c r="D127" s="6"/>
      <c r="E127" s="6"/>
      <c r="F127" s="6"/>
    </row>
    <row r="128" spans="1:8" ht="12.75" customHeight="1">
      <c r="A128" s="6"/>
      <c r="B128" s="6"/>
      <c r="C128" s="6"/>
      <c r="D128" s="6"/>
      <c r="E128" s="6"/>
      <c r="F128" s="6"/>
    </row>
    <row r="129" spans="1:6" ht="12.75" customHeight="1">
      <c r="A129" s="8" t="str">
        <f>MSRP_spreadsheet!A129</f>
        <v>Electrical</v>
      </c>
      <c r="B129" s="6"/>
      <c r="C129" s="6"/>
      <c r="D129" s="6"/>
      <c r="E129" s="6"/>
      <c r="F129" s="6"/>
    </row>
    <row r="130" spans="1:6" ht="12.75" customHeight="1">
      <c r="A130" s="6" t="str">
        <f>MSRP_spreadsheet!A130</f>
        <v>battery(s)</v>
      </c>
      <c r="B130" s="6"/>
      <c r="C130" s="6"/>
      <c r="D130" s="6"/>
      <c r="E130" s="6"/>
      <c r="F130" s="6"/>
    </row>
    <row r="131" spans="1:6" ht="12.75" customHeight="1">
      <c r="A131" s="6" t="str">
        <f>MSRP_spreadsheet!A131</f>
        <v>switches</v>
      </c>
      <c r="B131" s="6"/>
      <c r="C131" s="6"/>
      <c r="D131" s="6"/>
      <c r="E131" s="6"/>
      <c r="F131" s="6"/>
    </row>
    <row r="132" spans="1:6" ht="12.75" customHeight="1">
      <c r="A132" s="6" t="str">
        <f>MSRP_spreadsheet!A132</f>
        <v>connectors</v>
      </c>
      <c r="B132" s="6"/>
      <c r="C132" s="6"/>
      <c r="D132" s="6"/>
      <c r="E132" s="6"/>
      <c r="F132" s="6"/>
    </row>
    <row r="133" spans="1:6" ht="12.75" customHeight="1">
      <c r="A133" s="6" t="str">
        <f>MSRP_spreadsheet!A133</f>
        <v>fuses</v>
      </c>
      <c r="B133" s="6"/>
      <c r="C133" s="6"/>
      <c r="D133" s="6"/>
      <c r="E133" s="6"/>
      <c r="F133" s="6"/>
    </row>
    <row r="134" spans="1:6" ht="12.75" customHeight="1">
      <c r="A134" s="6" t="str">
        <f>MSRP_spreadsheet!A134</f>
        <v>wire/cable</v>
      </c>
      <c r="B134" s="6"/>
      <c r="C134" s="6"/>
      <c r="D134" s="6"/>
      <c r="E134" s="6"/>
      <c r="F134" s="6"/>
    </row>
    <row r="135" spans="1:6" ht="12.75" customHeight="1">
      <c r="A135" s="6" t="str">
        <f>MSRP_spreadsheet!A135</f>
        <v>lighting</v>
      </c>
      <c r="B135" s="6"/>
      <c r="C135" s="6"/>
      <c r="D135" s="6"/>
      <c r="E135" s="6"/>
      <c r="F135" s="6"/>
    </row>
    <row r="136" spans="1:6" ht="12.75" customHeight="1">
      <c r="A136" s="6" t="str">
        <f>MSRP_spreadsheet!A136</f>
        <v>motor charger</v>
      </c>
      <c r="B136" s="6"/>
      <c r="C136" s="6"/>
      <c r="D136" s="6"/>
      <c r="E136" s="6"/>
      <c r="F136" s="6"/>
    </row>
    <row r="137" spans="1:6" ht="12.75" customHeight="1">
      <c r="A137" s="6" t="str">
        <f>MSRP_spreadsheet!A137</f>
        <v>contactor</v>
      </c>
      <c r="B137" s="6"/>
      <c r="C137" s="6"/>
      <c r="D137" s="6"/>
      <c r="E137" s="6"/>
      <c r="F137" s="6"/>
    </row>
    <row r="138" spans="1:6" ht="12.75" customHeight="1">
      <c r="A138" s="6" t="str">
        <f>MSRP_spreadsheet!A138</f>
        <v>motor controller</v>
      </c>
      <c r="B138" s="6"/>
      <c r="C138" s="6"/>
      <c r="D138" s="6"/>
      <c r="E138" s="6"/>
      <c r="F138" s="6"/>
    </row>
    <row r="139" spans="1:6" ht="12.75" customHeight="1">
      <c r="A139" s="6" t="str">
        <f>MSRP_spreadsheet!A139</f>
        <v>injector controller</v>
      </c>
      <c r="B139" s="6"/>
      <c r="C139" s="6"/>
      <c r="D139" s="6"/>
      <c r="E139" s="6"/>
      <c r="F139" s="6"/>
    </row>
    <row r="140" spans="1:6" ht="12.75" customHeight="1">
      <c r="A140" s="6" t="str">
        <f>MSRP_spreadsheet!A140</f>
        <v>boost controller</v>
      </c>
      <c r="B140" s="6"/>
      <c r="C140" s="6"/>
      <c r="D140" s="6"/>
      <c r="E140" s="6"/>
      <c r="F140" s="6"/>
    </row>
    <row r="141" spans="1:6" ht="12.75" customHeight="1">
      <c r="A141" s="6" t="str">
        <f>MSRP_spreadsheet!A141</f>
        <v>exhaust gas temperature (EGT) sensor</v>
      </c>
      <c r="B141" s="6"/>
      <c r="C141" s="6"/>
      <c r="D141" s="6"/>
      <c r="E141" s="6"/>
      <c r="F141" s="6"/>
    </row>
    <row r="142" spans="1:6" ht="12.75" customHeight="1">
      <c r="A142" s="6" t="str">
        <f>MSRP_spreadsheet!A142</f>
        <v>general sensor(s)</v>
      </c>
      <c r="B142" s="6"/>
      <c r="C142" s="6"/>
      <c r="D142" s="6"/>
      <c r="E142" s="6"/>
      <c r="F142" s="6"/>
    </row>
    <row r="143" spans="1:6" ht="12.75" customHeight="1">
      <c r="A143" s="6" t="str">
        <f>MSRP_spreadsheet!A143</f>
        <v>engine calibration hardware</v>
      </c>
      <c r="B143" s="6"/>
      <c r="C143" s="6"/>
      <c r="D143" s="6"/>
      <c r="E143" s="6"/>
      <c r="F143" s="6"/>
    </row>
    <row r="144" spans="1:6" ht="12.75" customHeight="1">
      <c r="A144" s="6" t="str">
        <f>MSRP_spreadsheet!A144</f>
        <v>engine calibration software</v>
      </c>
      <c r="B144" s="6"/>
      <c r="C144" s="6"/>
      <c r="D144" s="6"/>
      <c r="E144" s="6"/>
      <c r="F144" s="6"/>
    </row>
    <row r="145" spans="1:6" ht="12.75" customHeight="1">
      <c r="A145" s="6" t="str">
        <f>MSRP_spreadsheet!A145</f>
        <v>fabrication</v>
      </c>
      <c r="B145" s="6"/>
      <c r="C145" s="6"/>
      <c r="D145" s="6"/>
      <c r="E145" s="6"/>
      <c r="F145" s="6"/>
    </row>
    <row r="146" spans="1:6" ht="12.75" customHeight="1">
      <c r="A146" s="6" t="str">
        <f>MSRP_spreadsheet!A146</f>
        <v>pulley</v>
      </c>
      <c r="B146" s="6"/>
      <c r="C146" s="6"/>
      <c r="D146" s="6"/>
      <c r="E146" s="6"/>
      <c r="F146" s="6"/>
    </row>
    <row r="147" spans="1:6" ht="12.75" customHeight="1">
      <c r="A147" s="6"/>
      <c r="B147" s="6"/>
      <c r="C147" s="6"/>
      <c r="D147" s="6"/>
      <c r="E147" s="6"/>
      <c r="F147" s="6"/>
    </row>
    <row r="148" spans="1:6" ht="12.75" customHeight="1"/>
    <row r="149" spans="1:6" ht="12.75" customHeight="1"/>
    <row r="150" spans="1:6" ht="12.75" customHeight="1"/>
    <row r="151" spans="1:6" ht="12.75" customHeight="1"/>
    <row r="152" spans="1:6" ht="12.75" customHeight="1"/>
    <row r="153" spans="1:6" ht="12.75" customHeight="1"/>
    <row r="154" spans="1:6" ht="12.75" customHeight="1"/>
    <row r="155" spans="1:6" ht="12.75" customHeight="1"/>
    <row r="156" spans="1:6" ht="12.75" customHeight="1"/>
    <row r="157" spans="1:6" ht="12.75" customHeight="1"/>
    <row r="158" spans="1:6" ht="12.75" customHeight="1"/>
    <row r="159" spans="1:6" ht="12.75" customHeight="1"/>
    <row r="160" spans="1:6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</sheetData>
  <mergeCells count="1">
    <mergeCell ref="B1:F1"/>
  </mergeCells>
  <pageMargins left="0.25" right="0.25" top="1" bottom="0.5" header="0" footer="0"/>
  <pageSetup orientation="landscape"/>
  <headerFooter>
    <oddHeader>&amp;C[Insert School Name] SAE 2008 Clean Snowmobile Challenge MSRP - Supporting Calculations</oddHeader>
    <oddFooter>&amp;CPage &amp;P of 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T952"/>
  <sheetViews>
    <sheetView tabSelected="1" topLeftCell="A351" workbookViewId="0">
      <selection activeCell="P361" sqref="P361"/>
    </sheetView>
  </sheetViews>
  <sheetFormatPr baseColWidth="10" defaultColWidth="14.5" defaultRowHeight="15" customHeight="1"/>
  <cols>
    <col min="1" max="26" width="8.6640625" customWidth="1"/>
  </cols>
  <sheetData>
    <row r="1" spans="1:11" ht="12.75" customHeight="1"/>
    <row r="2" spans="1:11" ht="25" customHeight="1">
      <c r="K2" s="4" t="s">
        <v>4</v>
      </c>
    </row>
    <row r="3" spans="1:11" ht="16" customHeight="1">
      <c r="D3" s="105" t="s">
        <v>5</v>
      </c>
      <c r="E3" s="90"/>
      <c r="F3" s="90"/>
      <c r="G3" s="90"/>
      <c r="H3" s="90"/>
      <c r="I3" s="90"/>
      <c r="J3" s="9" t="s">
        <v>10</v>
      </c>
      <c r="K3" s="4" t="s">
        <v>11</v>
      </c>
    </row>
    <row r="4" spans="1:11" ht="12.75" customHeight="1"/>
    <row r="5" spans="1:11" ht="12.75" customHeight="1">
      <c r="A5" s="15" t="s">
        <v>14</v>
      </c>
      <c r="E5" s="15" t="s">
        <v>15</v>
      </c>
    </row>
    <row r="6" spans="1:11" ht="12.75" customHeight="1">
      <c r="E6" s="17" t="s">
        <v>16</v>
      </c>
    </row>
    <row r="7" spans="1:11" ht="12.75" customHeight="1"/>
    <row r="8" spans="1:11" ht="12.75" customHeight="1"/>
    <row r="9" spans="1:11" ht="12.75" customHeight="1"/>
    <row r="10" spans="1:11" ht="12.75" customHeight="1"/>
    <row r="11" spans="1:11" ht="12.75" customHeight="1"/>
    <row r="12" spans="1:11" ht="12.75" customHeight="1"/>
    <row r="13" spans="1:11" ht="12.75" customHeight="1"/>
    <row r="14" spans="1:11" ht="12.75" customHeight="1"/>
    <row r="15" spans="1:11" ht="12.75" customHeight="1"/>
    <row r="16" spans="1:11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spans="3:6" ht="12.75" customHeight="1"/>
    <row r="34" spans="3:6" ht="12.75" customHeight="1"/>
    <row r="35" spans="3:6" ht="12.75" customHeight="1"/>
    <row r="36" spans="3:6" ht="12.75" customHeight="1">
      <c r="C36" s="104" t="s">
        <v>17</v>
      </c>
      <c r="D36" s="90"/>
      <c r="E36" s="15" t="s">
        <v>10</v>
      </c>
      <c r="F36" s="4" t="s">
        <v>19</v>
      </c>
    </row>
    <row r="37" spans="3:6" ht="12.75" customHeight="1"/>
    <row r="38" spans="3:6" ht="12.75" customHeight="1"/>
    <row r="39" spans="3:6" ht="12.75" customHeight="1"/>
    <row r="40" spans="3:6" ht="12.75" customHeight="1"/>
    <row r="41" spans="3:6" ht="12.75" customHeight="1"/>
    <row r="42" spans="3:6" ht="12.75" customHeight="1"/>
    <row r="43" spans="3:6" ht="12.75" customHeight="1"/>
    <row r="44" spans="3:6" ht="12.75" customHeight="1"/>
    <row r="45" spans="3:6" ht="12.75" customHeight="1"/>
    <row r="46" spans="3:6" ht="12.75" customHeight="1"/>
    <row r="47" spans="3:6" ht="12.75" customHeight="1"/>
    <row r="48" spans="3:6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spans="2:7" ht="12.75" customHeight="1"/>
    <row r="66" spans="2:7" ht="12.75" customHeight="1"/>
    <row r="67" spans="2:7" ht="12.75" customHeight="1"/>
    <row r="68" spans="2:7" ht="12.75" customHeight="1"/>
    <row r="69" spans="2:7" ht="16" customHeight="1">
      <c r="B69" s="102" t="s">
        <v>28</v>
      </c>
      <c r="C69" s="90"/>
      <c r="D69" s="90"/>
      <c r="E69" s="90"/>
      <c r="F69" s="9" t="s">
        <v>10</v>
      </c>
      <c r="G69" s="4" t="s">
        <v>32</v>
      </c>
    </row>
    <row r="70" spans="2:7" ht="12.75" customHeight="1"/>
    <row r="71" spans="2:7" ht="12.75" customHeight="1"/>
    <row r="72" spans="2:7" ht="12.75" customHeight="1"/>
    <row r="73" spans="2:7" ht="12.75" customHeight="1"/>
    <row r="74" spans="2:7" ht="12.75" customHeight="1"/>
    <row r="75" spans="2:7" ht="12.75" customHeight="1"/>
    <row r="76" spans="2:7" ht="12.75" customHeight="1"/>
    <row r="77" spans="2:7" ht="12.75" customHeight="1"/>
    <row r="78" spans="2:7" ht="12.75" customHeight="1"/>
    <row r="79" spans="2:7" ht="12.75" customHeight="1"/>
    <row r="80" spans="2:7" ht="12.75" customHeight="1"/>
    <row r="81" spans="2:2" ht="12.75" customHeight="1"/>
    <row r="82" spans="2:2" ht="12.75" customHeight="1"/>
    <row r="83" spans="2:2" ht="12.75" customHeight="1"/>
    <row r="84" spans="2:2" ht="12.75" customHeight="1"/>
    <row r="85" spans="2:2" ht="12.75" customHeight="1"/>
    <row r="86" spans="2:2" ht="12.75" customHeight="1">
      <c r="B86" s="24" t="s">
        <v>42</v>
      </c>
    </row>
    <row r="87" spans="2:2" ht="12.75" customHeight="1"/>
    <row r="88" spans="2:2" ht="12.75" customHeight="1"/>
    <row r="89" spans="2:2" ht="12.75" customHeight="1"/>
    <row r="90" spans="2:2" ht="12.75" customHeight="1"/>
    <row r="91" spans="2:2" ht="12.75" customHeight="1"/>
    <row r="92" spans="2:2" ht="12.75" customHeight="1"/>
    <row r="93" spans="2:2" ht="12.75" customHeight="1"/>
    <row r="94" spans="2:2" ht="12.75" customHeight="1"/>
    <row r="95" spans="2:2" ht="12.75" customHeight="1"/>
    <row r="96" spans="2:2" ht="12.75" customHeight="1"/>
    <row r="97" spans="2:8" ht="12.75" customHeight="1"/>
    <row r="98" spans="2:8" ht="12.75" customHeight="1"/>
    <row r="99" spans="2:8" ht="12.75" customHeight="1"/>
    <row r="100" spans="2:8" ht="12.75" customHeight="1"/>
    <row r="101" spans="2:8" ht="12.75" customHeight="1"/>
    <row r="102" spans="2:8" ht="12.75" customHeight="1"/>
    <row r="103" spans="2:8" ht="16" customHeight="1">
      <c r="B103" s="102" t="s">
        <v>48</v>
      </c>
      <c r="C103" s="90"/>
      <c r="D103" s="90"/>
      <c r="E103" s="90"/>
      <c r="F103" s="90"/>
      <c r="G103" s="9" t="s">
        <v>10</v>
      </c>
      <c r="H103" s="4" t="s">
        <v>49</v>
      </c>
    </row>
    <row r="104" spans="2:8" ht="12.75" customHeight="1"/>
    <row r="105" spans="2:8" ht="12.75" customHeight="1"/>
    <row r="106" spans="2:8" ht="12.75" customHeight="1"/>
    <row r="107" spans="2:8" ht="12.75" customHeight="1"/>
    <row r="108" spans="2:8" ht="12.75" customHeight="1"/>
    <row r="109" spans="2:8" ht="12.75" customHeight="1"/>
    <row r="110" spans="2:8" ht="12.75" customHeight="1"/>
    <row r="111" spans="2:8" ht="12.75" customHeight="1"/>
    <row r="112" spans="2:8" ht="12.75" customHeight="1"/>
    <row r="113" spans="2:9" ht="12.75" customHeight="1"/>
    <row r="114" spans="2:9" ht="12.75" customHeight="1"/>
    <row r="115" spans="2:9" ht="12.75" customHeight="1"/>
    <row r="116" spans="2:9" ht="12.75" customHeight="1"/>
    <row r="117" spans="2:9" ht="12.75" customHeight="1"/>
    <row r="118" spans="2:9" ht="12.75" customHeight="1"/>
    <row r="119" spans="2:9" ht="12.75" customHeight="1"/>
    <row r="120" spans="2:9" ht="12.75" customHeight="1"/>
    <row r="121" spans="2:9" ht="12.75" customHeight="1"/>
    <row r="122" spans="2:9" ht="11" customHeight="1"/>
    <row r="123" spans="2:9" ht="17" customHeight="1">
      <c r="B123" s="102" t="s">
        <v>55</v>
      </c>
      <c r="C123" s="90"/>
      <c r="D123" s="90"/>
      <c r="E123" s="90"/>
      <c r="F123" s="90"/>
      <c r="G123" s="90"/>
      <c r="H123" s="9" t="s">
        <v>10</v>
      </c>
      <c r="I123" s="4" t="s">
        <v>56</v>
      </c>
    </row>
    <row r="124" spans="2:9" ht="12.75" customHeight="1"/>
    <row r="125" spans="2:9" ht="12.75" customHeight="1"/>
    <row r="126" spans="2:9" ht="12.75" customHeight="1"/>
    <row r="127" spans="2:9" ht="12.75" customHeight="1"/>
    <row r="128" spans="2:9" ht="12.75" customHeight="1"/>
    <row r="129" spans="2:8" ht="12.75" customHeight="1"/>
    <row r="130" spans="2:8" ht="12.75" customHeight="1"/>
    <row r="131" spans="2:8" ht="12.75" customHeight="1"/>
    <row r="132" spans="2:8" ht="12.75" customHeight="1"/>
    <row r="133" spans="2:8" ht="12.75" customHeight="1"/>
    <row r="134" spans="2:8" ht="12.75" customHeight="1"/>
    <row r="135" spans="2:8" ht="12.75" customHeight="1"/>
    <row r="136" spans="2:8" ht="12.75" customHeight="1"/>
    <row r="137" spans="2:8" ht="12.75" customHeight="1"/>
    <row r="138" spans="2:8" ht="12.75" customHeight="1"/>
    <row r="139" spans="2:8" ht="12.75" customHeight="1"/>
    <row r="140" spans="2:8" ht="6" customHeight="1"/>
    <row r="141" spans="2:8" ht="14" customHeight="1">
      <c r="B141" s="102" t="s">
        <v>63</v>
      </c>
      <c r="C141" s="90"/>
      <c r="D141" s="90"/>
      <c r="E141" s="90"/>
      <c r="F141" s="90"/>
      <c r="G141" s="9" t="s">
        <v>10</v>
      </c>
      <c r="H141" s="109" t="s">
        <v>227</v>
      </c>
    </row>
    <row r="142" spans="2:8" ht="12.75" customHeight="1"/>
    <row r="143" spans="2:8" ht="12.75" customHeight="1"/>
    <row r="144" spans="2:8" ht="12.75" customHeight="1"/>
    <row r="145" spans="2:7" ht="12.75" customHeight="1"/>
    <row r="146" spans="2:7" ht="12.75" customHeight="1"/>
    <row r="147" spans="2:7" ht="12.75" customHeight="1"/>
    <row r="148" spans="2:7" ht="12.75" customHeight="1"/>
    <row r="149" spans="2:7" ht="12.75" customHeight="1"/>
    <row r="150" spans="2:7" ht="12.75" customHeight="1"/>
    <row r="151" spans="2:7" ht="12.75" customHeight="1"/>
    <row r="152" spans="2:7" ht="12.75" customHeight="1"/>
    <row r="153" spans="2:7" ht="12.75" customHeight="1"/>
    <row r="154" spans="2:7" ht="12.75" customHeight="1"/>
    <row r="155" spans="2:7" ht="12.75" customHeight="1"/>
    <row r="156" spans="2:7" ht="12.75" customHeight="1"/>
    <row r="157" spans="2:7" ht="12.75" customHeight="1"/>
    <row r="158" spans="2:7" ht="15" customHeight="1">
      <c r="B158" s="102" t="s">
        <v>66</v>
      </c>
      <c r="C158" s="90"/>
      <c r="D158" s="90"/>
      <c r="E158" s="90"/>
      <c r="F158" s="9" t="s">
        <v>10</v>
      </c>
      <c r="G158" s="4" t="s">
        <v>67</v>
      </c>
    </row>
    <row r="159" spans="2:7" ht="12.75" customHeight="1"/>
    <row r="160" spans="2:7" ht="12.75" customHeight="1">
      <c r="B160" s="27"/>
      <c r="C160" s="27"/>
      <c r="D160" s="27"/>
      <c r="E160" s="27"/>
      <c r="F160" s="27"/>
      <c r="G160" s="27"/>
    </row>
    <row r="161" spans="2:20" ht="12.75" customHeight="1"/>
    <row r="162" spans="2:20" ht="12.75" customHeight="1">
      <c r="B162" s="15"/>
    </row>
    <row r="163" spans="2:20" ht="12.75" customHeight="1"/>
    <row r="164" spans="2:20" ht="12.75" customHeight="1"/>
    <row r="165" spans="2:20" ht="12.75" customHeight="1"/>
    <row r="166" spans="2:20" ht="12.75" customHeight="1">
      <c r="T166" s="15"/>
    </row>
    <row r="167" spans="2:20" ht="12.75" customHeight="1"/>
    <row r="168" spans="2:20" ht="12.75" customHeight="1"/>
    <row r="169" spans="2:20" ht="12.75" customHeight="1"/>
    <row r="170" spans="2:20" ht="12.75" customHeight="1"/>
    <row r="171" spans="2:20" ht="12.75" customHeight="1"/>
    <row r="172" spans="2:20" ht="12.75" customHeight="1"/>
    <row r="173" spans="2:20" ht="12.75" customHeight="1"/>
    <row r="174" spans="2:20" ht="12.75" customHeight="1"/>
    <row r="175" spans="2:20" ht="12.75" customHeight="1"/>
    <row r="176" spans="2:20" ht="12.75" customHeight="1">
      <c r="B176" s="27"/>
      <c r="C176" s="27"/>
      <c r="D176" s="27"/>
      <c r="E176" s="27"/>
      <c r="F176" s="27"/>
      <c r="G176" s="15"/>
      <c r="H176" s="15"/>
    </row>
    <row r="177" spans="2:7" ht="12.75" customHeight="1"/>
    <row r="178" spans="2:7" ht="12.75" customHeight="1"/>
    <row r="179" spans="2:7" ht="12.75" customHeight="1"/>
    <row r="180" spans="2:7" ht="12.75" customHeight="1"/>
    <row r="181" spans="2:7" ht="12.75" customHeight="1"/>
    <row r="182" spans="2:7" ht="12.75" customHeight="1"/>
    <row r="183" spans="2:7" ht="12.75" customHeight="1"/>
    <row r="184" spans="2:7" ht="12.75" customHeight="1"/>
    <row r="185" spans="2:7" ht="12.75" customHeight="1"/>
    <row r="186" spans="2:7" ht="12.75" customHeight="1"/>
    <row r="187" spans="2:7" ht="12.75" customHeight="1"/>
    <row r="188" spans="2:7" ht="12.75" customHeight="1"/>
    <row r="189" spans="2:7" ht="12.75" customHeight="1"/>
    <row r="190" spans="2:7" ht="12.75" customHeight="1"/>
    <row r="191" spans="2:7" ht="15" customHeight="1">
      <c r="B191" s="102" t="s">
        <v>76</v>
      </c>
      <c r="C191" s="90"/>
      <c r="D191" s="90"/>
      <c r="E191" s="90"/>
      <c r="F191" s="9" t="s">
        <v>10</v>
      </c>
      <c r="G191" s="4" t="s">
        <v>79</v>
      </c>
    </row>
    <row r="192" spans="2:7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spans="2:8" ht="12.75" customHeight="1"/>
    <row r="210" spans="2:8" ht="12.75" customHeight="1"/>
    <row r="211" spans="2:8" ht="12.75" customHeight="1"/>
    <row r="212" spans="2:8" ht="12.75" customHeight="1"/>
    <row r="213" spans="2:8" ht="12.75" customHeight="1"/>
    <row r="214" spans="2:8" ht="12.75" customHeight="1"/>
    <row r="215" spans="2:8" ht="12.75" customHeight="1"/>
    <row r="216" spans="2:8" ht="12.75" customHeight="1"/>
    <row r="217" spans="2:8" ht="12.75" customHeight="1"/>
    <row r="218" spans="2:8" ht="12.75" customHeight="1"/>
    <row r="219" spans="2:8" ht="12.75" customHeight="1"/>
    <row r="220" spans="2:8" ht="12.75" customHeight="1"/>
    <row r="221" spans="2:8" ht="12.75" customHeight="1">
      <c r="B221" s="27"/>
      <c r="C221" s="27"/>
      <c r="D221" s="27"/>
      <c r="E221" s="27"/>
      <c r="F221" s="27"/>
      <c r="G221" s="15"/>
      <c r="H221" s="15"/>
    </row>
    <row r="222" spans="2:8" ht="12.75" customHeight="1">
      <c r="B222" s="27"/>
      <c r="C222" s="27"/>
      <c r="D222" s="27"/>
      <c r="E222" s="27"/>
      <c r="F222" s="27"/>
      <c r="G222" s="15"/>
      <c r="H222" s="15"/>
    </row>
    <row r="223" spans="2:8" ht="16" customHeight="1">
      <c r="B223" s="103" t="s">
        <v>90</v>
      </c>
      <c r="C223" s="90"/>
      <c r="D223" s="90"/>
      <c r="E223" s="90"/>
      <c r="F223" s="90"/>
      <c r="G223" s="15" t="s">
        <v>10</v>
      </c>
      <c r="H223" s="4" t="s">
        <v>92</v>
      </c>
    </row>
    <row r="224" spans="2:8" ht="12.75" customHeight="1"/>
    <row r="225" spans="2:8" ht="12.75" customHeight="1"/>
    <row r="226" spans="2:8" ht="12.75" customHeight="1"/>
    <row r="227" spans="2:8" ht="12.75" customHeight="1"/>
    <row r="228" spans="2:8" ht="12.75" customHeight="1"/>
    <row r="229" spans="2:8" ht="12.75" customHeight="1"/>
    <row r="230" spans="2:8" ht="12.75" customHeight="1"/>
    <row r="231" spans="2:8" ht="12.75" customHeight="1"/>
    <row r="232" spans="2:8" ht="12.75" customHeight="1"/>
    <row r="233" spans="2:8" ht="12.75" customHeight="1"/>
    <row r="234" spans="2:8" ht="12.75" customHeight="1"/>
    <row r="235" spans="2:8" ht="12.75" customHeight="1"/>
    <row r="236" spans="2:8" ht="12.75" customHeight="1"/>
    <row r="237" spans="2:8" ht="12.75" customHeight="1"/>
    <row r="238" spans="2:8" ht="12.75" customHeight="1"/>
    <row r="239" spans="2:8" ht="12.75" customHeight="1"/>
    <row r="240" spans="2:8" ht="19" customHeight="1">
      <c r="B240" s="103" t="s">
        <v>99</v>
      </c>
      <c r="C240" s="90"/>
      <c r="D240" s="90"/>
      <c r="E240" s="90"/>
      <c r="F240" s="90"/>
      <c r="G240" s="15" t="s">
        <v>10</v>
      </c>
      <c r="H240" s="4" t="s">
        <v>100</v>
      </c>
    </row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spans="2:10" ht="12.75" customHeight="1"/>
    <row r="258" spans="2:10" ht="12.75" customHeight="1"/>
    <row r="259" spans="2:10" ht="12.75" customHeight="1"/>
    <row r="260" spans="2:10" ht="20" customHeight="1">
      <c r="B260" s="106" t="s">
        <v>108</v>
      </c>
      <c r="C260" s="90"/>
      <c r="D260" s="90"/>
      <c r="E260" s="90"/>
      <c r="F260" s="90"/>
      <c r="G260" s="90"/>
      <c r="I260" s="9" t="s">
        <v>10</v>
      </c>
      <c r="J260" s="31" t="s">
        <v>111</v>
      </c>
    </row>
    <row r="261" spans="2:10" ht="12.75" customHeight="1"/>
    <row r="262" spans="2:10" ht="12.75" customHeight="1"/>
    <row r="263" spans="2:10" ht="12.75" customHeight="1"/>
    <row r="264" spans="2:10" ht="12.75" customHeight="1"/>
    <row r="265" spans="2:10" ht="12.75" customHeight="1"/>
    <row r="266" spans="2:10" ht="12.75" customHeight="1"/>
    <row r="267" spans="2:10" ht="12.75" customHeight="1"/>
    <row r="268" spans="2:10" ht="12.75" customHeight="1"/>
    <row r="269" spans="2:10" ht="12.75" customHeight="1"/>
    <row r="270" spans="2:10" ht="12.75" customHeight="1"/>
    <row r="271" spans="2:10" ht="12.75" customHeight="1"/>
    <row r="272" spans="2:10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spans="2:7" ht="12.75" customHeight="1"/>
    <row r="290" spans="2:7" ht="12.75" customHeight="1"/>
    <row r="291" spans="2:7" ht="12.75" customHeight="1"/>
    <row r="292" spans="2:7" ht="15" customHeight="1">
      <c r="B292" s="103" t="s">
        <v>115</v>
      </c>
      <c r="C292" s="90"/>
      <c r="D292" s="90"/>
      <c r="E292" s="90"/>
      <c r="F292" s="9" t="s">
        <v>10</v>
      </c>
      <c r="G292" s="31" t="s">
        <v>117</v>
      </c>
    </row>
    <row r="293" spans="2:7" ht="15" customHeight="1">
      <c r="B293" s="9" t="s">
        <v>123</v>
      </c>
    </row>
    <row r="294" spans="2:7" ht="12.75" customHeight="1"/>
    <row r="295" spans="2:7" ht="12.75" customHeight="1"/>
    <row r="296" spans="2:7" ht="12.75" customHeight="1"/>
    <row r="297" spans="2:7" ht="12.75" customHeight="1"/>
    <row r="298" spans="2:7" ht="12.75" customHeight="1"/>
    <row r="299" spans="2:7" ht="12.75" customHeight="1"/>
    <row r="300" spans="2:7" ht="12.75" customHeight="1"/>
    <row r="301" spans="2:7" ht="12.75" customHeight="1"/>
    <row r="302" spans="2:7" ht="12.75" customHeight="1"/>
    <row r="303" spans="2:7" ht="12.75" customHeight="1"/>
    <row r="304" spans="2:7" ht="12.75" customHeight="1"/>
    <row r="305" spans="8:8" ht="12.75" customHeight="1"/>
    <row r="306" spans="8:8" ht="12.75" customHeight="1"/>
    <row r="307" spans="8:8" ht="12.75" customHeight="1"/>
    <row r="308" spans="8:8" ht="12.75" customHeight="1"/>
    <row r="309" spans="8:8" ht="12.75" customHeight="1"/>
    <row r="310" spans="8:8" ht="12.75" customHeight="1"/>
    <row r="311" spans="8:8" ht="12.75" customHeight="1"/>
    <row r="312" spans="8:8" ht="12.75" customHeight="1">
      <c r="H312" s="35"/>
    </row>
    <row r="313" spans="8:8" ht="12.75" customHeight="1"/>
    <row r="314" spans="8:8" ht="12.75" customHeight="1"/>
    <row r="315" spans="8:8" ht="12.75" customHeight="1"/>
    <row r="316" spans="8:8" ht="12.75" customHeight="1"/>
    <row r="317" spans="8:8" ht="12.75" customHeight="1"/>
    <row r="318" spans="8:8" ht="12.75" customHeight="1"/>
    <row r="319" spans="8:8" ht="12.75" customHeight="1"/>
    <row r="320" spans="8:8" ht="12.75" customHeight="1"/>
    <row r="321" spans="2:7" ht="22" customHeight="1">
      <c r="B321" s="106" t="s">
        <v>127</v>
      </c>
      <c r="C321" s="90"/>
      <c r="D321" s="90"/>
      <c r="E321" s="90"/>
      <c r="F321" s="15" t="s">
        <v>10</v>
      </c>
      <c r="G321" s="4" t="s">
        <v>128</v>
      </c>
    </row>
    <row r="322" spans="2:7" ht="12.75" customHeight="1"/>
    <row r="323" spans="2:7" ht="12.75" customHeight="1"/>
    <row r="324" spans="2:7" ht="12.75" customHeight="1"/>
    <row r="325" spans="2:7" ht="12.75" customHeight="1"/>
    <row r="326" spans="2:7" ht="12.75" customHeight="1"/>
    <row r="327" spans="2:7" ht="12.75" customHeight="1"/>
    <row r="328" spans="2:7" ht="12.75" customHeight="1"/>
    <row r="329" spans="2:7" ht="12.75" customHeight="1"/>
    <row r="330" spans="2:7" ht="12.75" customHeight="1"/>
    <row r="331" spans="2:7" ht="12.75" customHeight="1"/>
    <row r="332" spans="2:7" ht="12.75" customHeight="1"/>
    <row r="333" spans="2:7" ht="12.75" customHeight="1"/>
    <row r="334" spans="2:7" ht="12.75" customHeight="1"/>
    <row r="335" spans="2:7" ht="12.75" customHeight="1"/>
    <row r="336" spans="2:7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spans="2:15" ht="12.75" customHeight="1"/>
    <row r="354" spans="2:15" ht="17" customHeight="1">
      <c r="B354" s="106" t="s">
        <v>132</v>
      </c>
      <c r="C354" s="90"/>
      <c r="D354" s="90"/>
      <c r="E354" s="90"/>
      <c r="F354" s="90"/>
    </row>
    <row r="355" spans="2:15" ht="12.75" customHeight="1">
      <c r="B355" s="37"/>
      <c r="C355" s="37"/>
      <c r="D355" s="37"/>
      <c r="E355" s="37"/>
      <c r="F355" s="37"/>
      <c r="G355" s="37"/>
      <c r="H355" s="37"/>
      <c r="I355" s="37"/>
      <c r="J355" s="37"/>
      <c r="K355" s="37"/>
      <c r="L355" s="37"/>
      <c r="M355" s="37"/>
      <c r="N355" s="37"/>
      <c r="O355" s="37"/>
    </row>
    <row r="356" spans="2:15" ht="12.75" customHeight="1">
      <c r="B356" s="39"/>
      <c r="C356" s="40"/>
      <c r="D356" s="41" t="s">
        <v>141</v>
      </c>
      <c r="E356" s="40"/>
      <c r="F356" s="40"/>
      <c r="G356" s="40"/>
      <c r="H356" s="40"/>
      <c r="I356" s="42" t="s">
        <v>143</v>
      </c>
      <c r="J356" s="43">
        <v>27.37</v>
      </c>
      <c r="K356" s="40"/>
      <c r="L356" s="40"/>
      <c r="M356" s="40"/>
      <c r="N356" s="40"/>
      <c r="O356" s="45"/>
    </row>
    <row r="357" spans="2:15" ht="12.75" customHeight="1">
      <c r="B357" s="48"/>
      <c r="C357" s="37"/>
      <c r="D357" s="49">
        <f>J356+O373</f>
        <v>514.79999999999995</v>
      </c>
      <c r="E357" s="37"/>
      <c r="F357" s="37"/>
      <c r="G357" s="37"/>
      <c r="H357" s="37"/>
      <c r="I357" s="37"/>
      <c r="J357" s="37"/>
      <c r="K357" s="37"/>
      <c r="L357" s="37"/>
      <c r="M357" s="37"/>
      <c r="N357" s="37"/>
      <c r="O357" s="50"/>
    </row>
    <row r="358" spans="2:15" ht="12.75" customHeight="1">
      <c r="B358" s="48"/>
      <c r="C358" s="37"/>
      <c r="D358" s="37"/>
      <c r="E358" s="37"/>
      <c r="F358" s="37"/>
      <c r="G358" s="37"/>
      <c r="H358" s="37"/>
      <c r="I358" s="37"/>
      <c r="J358" s="37"/>
      <c r="K358" s="37"/>
      <c r="L358" s="37"/>
      <c r="M358" s="37"/>
      <c r="N358" s="37"/>
      <c r="O358" s="50"/>
    </row>
    <row r="359" spans="2:15" ht="12.75" customHeight="1">
      <c r="B359" s="48"/>
      <c r="C359" s="37"/>
      <c r="D359" s="37"/>
      <c r="E359" s="37"/>
      <c r="F359" s="37"/>
      <c r="G359" s="37"/>
      <c r="H359" s="37"/>
      <c r="I359" s="37"/>
      <c r="J359" s="37"/>
      <c r="K359" s="37"/>
      <c r="L359" s="37"/>
      <c r="M359" s="37"/>
      <c r="N359" s="37"/>
      <c r="O359" s="50"/>
    </row>
    <row r="360" spans="2:15" ht="12.75" customHeight="1">
      <c r="B360" s="48"/>
      <c r="C360" s="37"/>
      <c r="D360" s="37"/>
      <c r="E360" s="37"/>
      <c r="F360" s="37"/>
      <c r="G360" s="37"/>
      <c r="H360" s="37"/>
      <c r="I360" s="37"/>
      <c r="J360" s="37"/>
      <c r="K360" s="37"/>
      <c r="L360" s="37"/>
      <c r="M360" s="37"/>
      <c r="N360" s="37"/>
      <c r="O360" s="50"/>
    </row>
    <row r="361" spans="2:15" ht="12.75" customHeight="1">
      <c r="B361" s="48"/>
      <c r="C361" s="37"/>
      <c r="D361" s="37"/>
      <c r="E361" s="37"/>
      <c r="F361" s="37"/>
      <c r="G361" s="37"/>
      <c r="H361" s="37"/>
      <c r="I361" s="37"/>
      <c r="J361" s="37"/>
      <c r="K361" s="37"/>
      <c r="L361" s="37"/>
      <c r="M361" s="37"/>
      <c r="N361" s="37"/>
      <c r="O361" s="50"/>
    </row>
    <row r="362" spans="2:15" ht="12.75" customHeight="1">
      <c r="B362" s="48"/>
      <c r="C362" s="37"/>
      <c r="D362" s="37"/>
      <c r="E362" s="37"/>
      <c r="F362" s="37"/>
      <c r="G362" s="37"/>
      <c r="H362" s="37"/>
      <c r="I362" s="37"/>
      <c r="J362" s="37"/>
      <c r="K362" s="37"/>
      <c r="L362" s="37"/>
      <c r="M362" s="37"/>
      <c r="N362" s="37"/>
      <c r="O362" s="50"/>
    </row>
    <row r="363" spans="2:15" ht="12.75" customHeight="1">
      <c r="B363" s="48"/>
      <c r="C363" s="37"/>
      <c r="D363" s="37"/>
      <c r="E363" s="37"/>
      <c r="F363" s="37"/>
      <c r="G363" s="37"/>
      <c r="H363" s="37"/>
      <c r="I363" s="37"/>
      <c r="J363" s="37"/>
      <c r="K363" s="37"/>
      <c r="L363" s="37"/>
      <c r="M363" s="37"/>
      <c r="N363" s="37"/>
      <c r="O363" s="50"/>
    </row>
    <row r="364" spans="2:15" ht="12.75" customHeight="1">
      <c r="B364" s="48"/>
      <c r="C364" s="37"/>
      <c r="D364" s="37"/>
      <c r="E364" s="37"/>
      <c r="F364" s="37"/>
      <c r="G364" s="37"/>
      <c r="H364" s="37"/>
      <c r="I364" s="37"/>
      <c r="J364" s="37"/>
      <c r="K364" s="37"/>
      <c r="L364" s="37"/>
      <c r="M364" s="37"/>
      <c r="N364" s="37"/>
      <c r="O364" s="50"/>
    </row>
    <row r="365" spans="2:15" ht="12.75" customHeight="1">
      <c r="B365" s="107" t="s">
        <v>162</v>
      </c>
      <c r="C365" s="108"/>
      <c r="D365" s="37"/>
      <c r="E365" s="37"/>
      <c r="F365" s="37"/>
      <c r="G365" s="37"/>
      <c r="H365" s="107" t="s">
        <v>168</v>
      </c>
      <c r="I365" s="108"/>
      <c r="J365" s="37"/>
      <c r="K365" s="37"/>
      <c r="L365" s="37"/>
      <c r="M365" s="37"/>
      <c r="N365" s="37"/>
      <c r="O365" s="50"/>
    </row>
    <row r="366" spans="2:15" ht="12.75" customHeight="1">
      <c r="B366" s="52" t="s">
        <v>170</v>
      </c>
      <c r="C366" s="53" t="s">
        <v>172</v>
      </c>
      <c r="D366" s="42" t="s">
        <v>175</v>
      </c>
      <c r="E366" s="54" t="s">
        <v>176</v>
      </c>
      <c r="F366" s="54" t="s">
        <v>179</v>
      </c>
      <c r="G366" s="37"/>
      <c r="H366" s="41" t="s">
        <v>180</v>
      </c>
      <c r="I366" s="42" t="s">
        <v>181</v>
      </c>
      <c r="J366" s="42" t="s">
        <v>183</v>
      </c>
      <c r="K366" s="42" t="s">
        <v>184</v>
      </c>
      <c r="L366" s="54" t="s">
        <v>185</v>
      </c>
      <c r="M366" s="54" t="s">
        <v>186</v>
      </c>
      <c r="N366" s="37"/>
      <c r="O366" s="50"/>
    </row>
    <row r="367" spans="2:15" ht="12.75" customHeight="1">
      <c r="B367" s="55">
        <v>80</v>
      </c>
      <c r="C367" s="56">
        <v>260</v>
      </c>
      <c r="D367" s="57">
        <v>0.30183727999999999</v>
      </c>
      <c r="E367" s="58">
        <v>0.55118111999999997</v>
      </c>
      <c r="F367" s="58">
        <v>0.13066434399999999</v>
      </c>
      <c r="G367" s="37"/>
      <c r="H367" s="60">
        <v>50</v>
      </c>
      <c r="I367" s="61">
        <v>25</v>
      </c>
      <c r="J367" s="61">
        <v>0</v>
      </c>
      <c r="K367" s="61">
        <v>25</v>
      </c>
      <c r="L367" s="58">
        <f>SUM(I367:K367)</f>
        <v>50</v>
      </c>
      <c r="M367" s="58">
        <v>1</v>
      </c>
      <c r="N367" s="37"/>
      <c r="O367" s="50"/>
    </row>
    <row r="368" spans="2:15" ht="12.75" customHeight="1">
      <c r="B368" s="48"/>
      <c r="C368" s="37"/>
      <c r="D368" s="37"/>
      <c r="E368" s="37"/>
      <c r="F368" s="37"/>
      <c r="G368" s="37"/>
      <c r="H368" s="37"/>
      <c r="I368" s="37"/>
      <c r="J368" s="37"/>
      <c r="K368" s="37"/>
      <c r="L368" s="37"/>
      <c r="M368" s="37"/>
      <c r="N368" s="37"/>
      <c r="O368" s="50"/>
    </row>
    <row r="369" spans="2:15" ht="12.75" customHeight="1">
      <c r="B369" s="52"/>
      <c r="C369" s="63"/>
      <c r="D369" s="63"/>
      <c r="E369" s="37"/>
      <c r="F369" s="37"/>
      <c r="G369" s="37"/>
      <c r="H369" s="37"/>
      <c r="I369" s="37"/>
      <c r="J369" s="37"/>
      <c r="K369" s="37"/>
      <c r="L369" s="37"/>
      <c r="M369" s="37"/>
      <c r="N369" s="37"/>
      <c r="O369" s="50"/>
    </row>
    <row r="370" spans="2:15" ht="12.75" customHeight="1">
      <c r="B370" s="64"/>
      <c r="C370" s="65"/>
      <c r="D370" s="65"/>
      <c r="E370" s="37"/>
      <c r="F370" s="37"/>
      <c r="G370" s="37"/>
      <c r="H370" s="37"/>
      <c r="I370" s="37"/>
      <c r="J370" s="37"/>
      <c r="K370" s="37"/>
      <c r="L370" s="37"/>
      <c r="M370" s="37"/>
      <c r="N370" s="37"/>
      <c r="O370" s="50"/>
    </row>
    <row r="371" spans="2:15" ht="12.75" customHeight="1">
      <c r="B371" s="48"/>
      <c r="C371" s="37"/>
      <c r="D371" s="37"/>
      <c r="E371" s="37"/>
      <c r="F371" s="37"/>
      <c r="G371" s="37"/>
      <c r="H371" s="37"/>
      <c r="I371" s="37"/>
      <c r="J371" s="37"/>
      <c r="K371" s="37"/>
      <c r="L371" s="37"/>
      <c r="M371" s="37"/>
      <c r="N371" s="37"/>
      <c r="O371" s="50"/>
    </row>
    <row r="372" spans="2:15" ht="12.75" customHeight="1">
      <c r="B372" s="67" t="s">
        <v>204</v>
      </c>
      <c r="C372" s="42" t="s">
        <v>205</v>
      </c>
      <c r="D372" s="54" t="s">
        <v>206</v>
      </c>
      <c r="E372" s="37"/>
      <c r="F372" s="37"/>
      <c r="G372" s="51" t="s">
        <v>207</v>
      </c>
      <c r="H372" s="68" t="s">
        <v>208</v>
      </c>
      <c r="I372" s="70" t="s">
        <v>209</v>
      </c>
      <c r="J372" s="37"/>
      <c r="K372" s="51" t="s">
        <v>211</v>
      </c>
      <c r="L372" s="68" t="s">
        <v>212</v>
      </c>
      <c r="M372" s="70" t="s">
        <v>213</v>
      </c>
      <c r="N372" s="37"/>
      <c r="O372" s="53" t="s">
        <v>214</v>
      </c>
    </row>
    <row r="373" spans="2:15" ht="12.75" customHeight="1">
      <c r="B373" s="72">
        <v>27.93</v>
      </c>
      <c r="C373" s="73">
        <v>36.840000000000003</v>
      </c>
      <c r="D373" s="74">
        <v>82.95</v>
      </c>
      <c r="E373" s="37"/>
      <c r="F373" s="37"/>
      <c r="G373" s="76">
        <v>4.3959999999999999</v>
      </c>
      <c r="H373" s="77">
        <v>0</v>
      </c>
      <c r="I373" s="78">
        <v>4.3959999999999999</v>
      </c>
      <c r="J373" s="37"/>
      <c r="K373" s="79">
        <v>125.86</v>
      </c>
      <c r="L373" s="80">
        <v>0</v>
      </c>
      <c r="M373" s="81">
        <v>364.65</v>
      </c>
      <c r="N373" s="37"/>
      <c r="O373" s="82">
        <v>487.43</v>
      </c>
    </row>
    <row r="374" spans="2:15" ht="12.75" customHeight="1">
      <c r="B374" s="83" t="s">
        <v>218</v>
      </c>
      <c r="C374" s="37"/>
      <c r="D374" s="37"/>
      <c r="E374" s="37"/>
      <c r="F374" s="37"/>
      <c r="G374" s="37"/>
      <c r="H374" s="37"/>
      <c r="I374" s="37"/>
      <c r="J374" s="37"/>
      <c r="K374" s="37"/>
      <c r="L374" s="37"/>
      <c r="M374" s="37"/>
      <c r="N374" s="37"/>
      <c r="O374" s="50"/>
    </row>
    <row r="375" spans="2:15" ht="12.75" customHeight="1">
      <c r="B375" s="48"/>
      <c r="C375" s="37"/>
      <c r="D375" s="37"/>
      <c r="E375" s="37"/>
      <c r="F375" s="37"/>
      <c r="G375" s="37"/>
      <c r="H375" s="37"/>
      <c r="I375" s="37"/>
      <c r="J375" s="37"/>
      <c r="K375" s="37"/>
      <c r="L375" s="37"/>
      <c r="M375" s="37"/>
      <c r="N375" s="37"/>
      <c r="O375" s="50"/>
    </row>
    <row r="376" spans="2:15" ht="12.75" customHeight="1">
      <c r="B376" s="51"/>
      <c r="C376" s="68"/>
      <c r="D376" s="70"/>
      <c r="E376" s="37"/>
      <c r="F376" s="37"/>
      <c r="G376" s="37"/>
      <c r="H376" s="37"/>
      <c r="I376" s="37"/>
      <c r="J376" s="37"/>
      <c r="K376" s="37"/>
      <c r="L376" s="37"/>
      <c r="M376" s="37"/>
      <c r="N376" s="37"/>
      <c r="O376" s="50"/>
    </row>
    <row r="377" spans="2:15" ht="12.75" customHeight="1">
      <c r="B377" s="84"/>
      <c r="C377" s="85"/>
      <c r="D377" s="86"/>
      <c r="E377" s="87"/>
      <c r="F377" s="87"/>
      <c r="G377" s="87"/>
      <c r="H377" s="87"/>
      <c r="I377" s="87"/>
      <c r="J377" s="87"/>
      <c r="K377" s="87"/>
      <c r="L377" s="87"/>
      <c r="M377" s="87"/>
      <c r="N377" s="87"/>
      <c r="O377" s="88"/>
    </row>
    <row r="378" spans="2:15" ht="12.75" customHeight="1">
      <c r="B378" s="37"/>
      <c r="C378" s="37"/>
      <c r="D378" s="37"/>
      <c r="E378" s="37"/>
      <c r="F378" s="37"/>
      <c r="G378" s="37"/>
      <c r="H378" s="37"/>
      <c r="I378" s="37"/>
      <c r="J378" s="37"/>
      <c r="K378" s="37"/>
      <c r="L378" s="37"/>
      <c r="M378" s="37"/>
      <c r="N378" s="37"/>
      <c r="O378" s="37"/>
    </row>
    <row r="379" spans="2:15" ht="12.75" customHeight="1"/>
    <row r="380" spans="2:15" ht="16" customHeight="1">
      <c r="B380" s="106" t="s">
        <v>224</v>
      </c>
      <c r="C380" s="90"/>
      <c r="D380" s="90"/>
      <c r="E380" s="90"/>
      <c r="F380" s="90"/>
      <c r="G380" s="15" t="s">
        <v>10</v>
      </c>
      <c r="H380" s="4" t="s">
        <v>225</v>
      </c>
    </row>
    <row r="381" spans="2:15" ht="12.75" customHeight="1">
      <c r="B381" s="15" t="s">
        <v>226</v>
      </c>
    </row>
    <row r="382" spans="2:15" ht="12.75" customHeight="1"/>
    <row r="383" spans="2:15" ht="12.75" customHeight="1"/>
    <row r="384" spans="2:15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</sheetData>
  <mergeCells count="17">
    <mergeCell ref="B380:F380"/>
    <mergeCell ref="B240:F240"/>
    <mergeCell ref="B260:G260"/>
    <mergeCell ref="B292:E292"/>
    <mergeCell ref="C36:D36"/>
    <mergeCell ref="D3:I3"/>
    <mergeCell ref="B321:E321"/>
    <mergeCell ref="B365:C365"/>
    <mergeCell ref="H365:I365"/>
    <mergeCell ref="B354:F354"/>
    <mergeCell ref="B103:F103"/>
    <mergeCell ref="B69:E69"/>
    <mergeCell ref="B158:E158"/>
    <mergeCell ref="B223:F223"/>
    <mergeCell ref="B191:E191"/>
    <mergeCell ref="B141:F141"/>
    <mergeCell ref="B123:G123"/>
  </mergeCells>
  <hyperlinks>
    <hyperlink ref="K2" r:id="rId1" xr:uid="{00000000-0004-0000-0200-000000000000}"/>
    <hyperlink ref="K3" r:id="rId2" xr:uid="{00000000-0004-0000-0200-000001000000}"/>
    <hyperlink ref="F36" r:id="rId3" xr:uid="{00000000-0004-0000-0200-000002000000}"/>
    <hyperlink ref="G69" r:id="rId4" xr:uid="{00000000-0004-0000-0200-000003000000}"/>
    <hyperlink ref="H103" r:id="rId5" xr:uid="{00000000-0004-0000-0200-000004000000}"/>
    <hyperlink ref="I123" r:id="rId6" xr:uid="{00000000-0004-0000-0200-000005000000}"/>
    <hyperlink ref="G158" r:id="rId7" xr:uid="{00000000-0004-0000-0200-000006000000}"/>
    <hyperlink ref="G191" r:id="rId8" xr:uid="{00000000-0004-0000-0200-000007000000}"/>
    <hyperlink ref="H223" r:id="rId9" xr:uid="{00000000-0004-0000-0200-000008000000}"/>
    <hyperlink ref="H240" r:id="rId10" xr:uid="{00000000-0004-0000-0200-000009000000}"/>
    <hyperlink ref="J260" r:id="rId11" xr:uid="{00000000-0004-0000-0200-00000A000000}"/>
    <hyperlink ref="G292" r:id="rId12" xr:uid="{00000000-0004-0000-0200-00000B000000}"/>
    <hyperlink ref="G321" r:id="rId13" xr:uid="{00000000-0004-0000-0200-00000C000000}"/>
    <hyperlink ref="H380" r:id="rId14" location="buildId/08fa3697-e3cf-431a-b085-12ef54dd1bf5/step/2" xr:uid="{00000000-0004-0000-0200-00000D000000}"/>
    <hyperlink ref="H141" r:id="rId15" xr:uid="{2BDCD23F-909D-4D4B-AFC2-4F0768660B4B}"/>
  </hyperlinks>
  <pageMargins left="0.75" right="0.75" top="1" bottom="1" header="0" footer="0"/>
  <pageSetup orientation="portrait"/>
  <drawing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MSRP_spreadsheet</vt:lpstr>
      <vt:lpstr>Supporting_Calculations</vt:lpstr>
      <vt:lpstr>Reciepts - Documentation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2019-02-16T23:10:04Z</dcterms:modified>
</cp:coreProperties>
</file>